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6C75B4C7-F88B-479F-9E86-2645E1BCC7CB}" xr6:coauthVersionLast="36" xr6:coauthVersionMax="36" xr10:uidLastSave="{00000000-0000-0000-0000-000000000000}"/>
  <bookViews>
    <workbookView xWindow="0" yWindow="0" windowWidth="19200" windowHeight="6930" activeTab="4" xr2:uid="{43EBBBD5-EF67-437B-82EB-1A7C2F27A7EF}"/>
  </bookViews>
  <sheets>
    <sheet name="Furniture_Sales" sheetId="2" r:id="rId1"/>
    <sheet name="Calculation" sheetId="1" r:id="rId2"/>
    <sheet name="Calculation 2" sheetId="6" r:id="rId3"/>
    <sheet name="Dashboard" sheetId="4" r:id="rId4"/>
    <sheet name="Dashboard 2" sheetId="8" r:id="rId5"/>
  </sheets>
  <definedNames>
    <definedName name="_xlchart.v5.0" hidden="1">Calculation!$E$35</definedName>
    <definedName name="_xlchart.v5.1" hidden="1">Calculation!$E$36:$E$83</definedName>
    <definedName name="_xlchart.v5.2" hidden="1">Calculation!$F$35</definedName>
    <definedName name="_xlchart.v5.3" hidden="1">Calculation!$F$36:$F$83</definedName>
    <definedName name="_xlchart.v5.4" hidden="1">'Calculation 2'!$E$66</definedName>
    <definedName name="_xlchart.v5.5" hidden="1">'Calculation 2'!$E$67:$E$114</definedName>
    <definedName name="_xlchart.v5.6" hidden="1">'Calculation 2'!$F$66</definedName>
    <definedName name="_xlchart.v5.7" hidden="1">'Calculation 2'!$F$67:$F$114</definedName>
    <definedName name="ExternalData_1" localSheetId="0" hidden="1">Furniture_Sales!$A$1:$Z$2122</definedName>
    <definedName name="highestcategory">Calculation!$J$50</definedName>
    <definedName name="lowestprofit">'Calculation 2'!$C$47</definedName>
    <definedName name="lowestsales">'Calculation 2'!$C$47</definedName>
    <definedName name="mostorders">Calculation!$J$40</definedName>
    <definedName name="orderduration">Calculation!$J$26</definedName>
    <definedName name="profit">Calculation!$K$7</definedName>
    <definedName name="profityoy">Calculation!$O$7</definedName>
    <definedName name="quantity">Calculation!$K$6</definedName>
    <definedName name="quantityyoy">Calculation!$O$6</definedName>
    <definedName name="sales">Calculation!$K$5</definedName>
    <definedName name="Salestrend">Calculation!$C$16</definedName>
    <definedName name="salesyoy">Calculation!$O$5</definedName>
    <definedName name="Slicer_Region1">#N/A</definedName>
    <definedName name="Slicer_Segment1">#N/A</definedName>
    <definedName name="Topselling">Calculation!$J$15</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6" l="1"/>
  <c r="C16" i="1"/>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67" i="6"/>
  <c r="AA2" i="2" l="1"/>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1472" i="2"/>
  <c r="AA1473" i="2"/>
  <c r="AA1474" i="2"/>
  <c r="AA1475" i="2"/>
  <c r="AA1476" i="2"/>
  <c r="AA1477" i="2"/>
  <c r="AA1478" i="2"/>
  <c r="AA1479" i="2"/>
  <c r="AA1480" i="2"/>
  <c r="AA1481" i="2"/>
  <c r="AA1482" i="2"/>
  <c r="AA1483" i="2"/>
  <c r="AA1484" i="2"/>
  <c r="AA1485" i="2"/>
  <c r="AA1486" i="2"/>
  <c r="AA1487" i="2"/>
  <c r="AA1488" i="2"/>
  <c r="AA1489" i="2"/>
  <c r="AA1490" i="2"/>
  <c r="AA1491" i="2"/>
  <c r="AA1492" i="2"/>
  <c r="AA1493" i="2"/>
  <c r="AA1494" i="2"/>
  <c r="AA1495" i="2"/>
  <c r="AA1496" i="2"/>
  <c r="AA1497" i="2"/>
  <c r="AA1498" i="2"/>
  <c r="AA1499" i="2"/>
  <c r="AA1500" i="2"/>
  <c r="AA1501" i="2"/>
  <c r="AA1502" i="2"/>
  <c r="AA1503" i="2"/>
  <c r="AA1504" i="2"/>
  <c r="AA1505" i="2"/>
  <c r="AA1506" i="2"/>
  <c r="AA1507" i="2"/>
  <c r="AA1508" i="2"/>
  <c r="AA1509" i="2"/>
  <c r="AA1510" i="2"/>
  <c r="AA1511" i="2"/>
  <c r="AA1512" i="2"/>
  <c r="AA1513" i="2"/>
  <c r="AA1514" i="2"/>
  <c r="AA1515" i="2"/>
  <c r="AA1516" i="2"/>
  <c r="AA1517" i="2"/>
  <c r="AA1518" i="2"/>
  <c r="AA1519" i="2"/>
  <c r="AA1520" i="2"/>
  <c r="AA1521" i="2"/>
  <c r="AA1522" i="2"/>
  <c r="AA1523" i="2"/>
  <c r="AA1524" i="2"/>
  <c r="AA1525" i="2"/>
  <c r="AA1526" i="2"/>
  <c r="AA1527" i="2"/>
  <c r="AA1528" i="2"/>
  <c r="AA1529" i="2"/>
  <c r="AA1530" i="2"/>
  <c r="AA1531" i="2"/>
  <c r="AA1532" i="2"/>
  <c r="AA1533" i="2"/>
  <c r="AA1534" i="2"/>
  <c r="AA1535" i="2"/>
  <c r="AA1536" i="2"/>
  <c r="AA1537" i="2"/>
  <c r="AA1538" i="2"/>
  <c r="AA1539" i="2"/>
  <c r="AA1540" i="2"/>
  <c r="AA1541" i="2"/>
  <c r="AA1542" i="2"/>
  <c r="AA1543" i="2"/>
  <c r="AA1544" i="2"/>
  <c r="AA1545" i="2"/>
  <c r="AA1546" i="2"/>
  <c r="AA1547" i="2"/>
  <c r="AA1548" i="2"/>
  <c r="AA1549" i="2"/>
  <c r="AA1550" i="2"/>
  <c r="AA1551" i="2"/>
  <c r="AA1552" i="2"/>
  <c r="AA1553" i="2"/>
  <c r="AA1554" i="2"/>
  <c r="AA1555" i="2"/>
  <c r="AA1556" i="2"/>
  <c r="AA1557" i="2"/>
  <c r="AA1558" i="2"/>
  <c r="AA1559" i="2"/>
  <c r="AA1560" i="2"/>
  <c r="AA1561" i="2"/>
  <c r="AA1562" i="2"/>
  <c r="AA1563" i="2"/>
  <c r="AA1564" i="2"/>
  <c r="AA1565" i="2"/>
  <c r="AA1566" i="2"/>
  <c r="AA1567" i="2"/>
  <c r="AA1568" i="2"/>
  <c r="AA1569" i="2"/>
  <c r="AA1570" i="2"/>
  <c r="AA1571" i="2"/>
  <c r="AA1572" i="2"/>
  <c r="AA1573" i="2"/>
  <c r="AA1574" i="2"/>
  <c r="AA1575" i="2"/>
  <c r="AA1576" i="2"/>
  <c r="AA1577" i="2"/>
  <c r="AA1578" i="2"/>
  <c r="AA1579" i="2"/>
  <c r="AA1580" i="2"/>
  <c r="AA1581" i="2"/>
  <c r="AA1582" i="2"/>
  <c r="AA1583" i="2"/>
  <c r="AA1584" i="2"/>
  <c r="AA1585" i="2"/>
  <c r="AA1586" i="2"/>
  <c r="AA1587" i="2"/>
  <c r="AA1588" i="2"/>
  <c r="AA1589" i="2"/>
  <c r="AA1590" i="2"/>
  <c r="AA1591" i="2"/>
  <c r="AA1592" i="2"/>
  <c r="AA1593" i="2"/>
  <c r="AA1594" i="2"/>
  <c r="AA1595" i="2"/>
  <c r="AA1596" i="2"/>
  <c r="AA1597" i="2"/>
  <c r="AA1598" i="2"/>
  <c r="AA1599" i="2"/>
  <c r="AA1600" i="2"/>
  <c r="AA1601" i="2"/>
  <c r="AA1602" i="2"/>
  <c r="AA1603" i="2"/>
  <c r="AA1604" i="2"/>
  <c r="AA1605" i="2"/>
  <c r="AA1606" i="2"/>
  <c r="AA1607" i="2"/>
  <c r="AA1608" i="2"/>
  <c r="AA1609" i="2"/>
  <c r="AA1610" i="2"/>
  <c r="AA1611" i="2"/>
  <c r="AA1612" i="2"/>
  <c r="AA1613" i="2"/>
  <c r="AA1614" i="2"/>
  <c r="AA1615" i="2"/>
  <c r="AA1616" i="2"/>
  <c r="AA1617" i="2"/>
  <c r="AA1618" i="2"/>
  <c r="AA1619" i="2"/>
  <c r="AA1620" i="2"/>
  <c r="AA1621" i="2"/>
  <c r="AA1622" i="2"/>
  <c r="AA1623" i="2"/>
  <c r="AA1624" i="2"/>
  <c r="AA1625" i="2"/>
  <c r="AA1626" i="2"/>
  <c r="AA1627" i="2"/>
  <c r="AA1628" i="2"/>
  <c r="AA1629" i="2"/>
  <c r="AA1630" i="2"/>
  <c r="AA1631" i="2"/>
  <c r="AA1632" i="2"/>
  <c r="AA1633" i="2"/>
  <c r="AA1634" i="2"/>
  <c r="AA1635" i="2"/>
  <c r="AA1636" i="2"/>
  <c r="AA1637" i="2"/>
  <c r="AA1638" i="2"/>
  <c r="AA1639" i="2"/>
  <c r="AA1640" i="2"/>
  <c r="AA1641" i="2"/>
  <c r="AA1642" i="2"/>
  <c r="AA1643" i="2"/>
  <c r="AA1644" i="2"/>
  <c r="AA1645" i="2"/>
  <c r="AA1646" i="2"/>
  <c r="AA1647" i="2"/>
  <c r="AA1648" i="2"/>
  <c r="AA1649" i="2"/>
  <c r="AA1650" i="2"/>
  <c r="AA1651" i="2"/>
  <c r="AA1652" i="2"/>
  <c r="AA1653" i="2"/>
  <c r="AA1654" i="2"/>
  <c r="AA1655" i="2"/>
  <c r="AA1656" i="2"/>
  <c r="AA1657" i="2"/>
  <c r="AA1658" i="2"/>
  <c r="AA1659" i="2"/>
  <c r="AA1660" i="2"/>
  <c r="AA1661" i="2"/>
  <c r="AA1662" i="2"/>
  <c r="AA1663" i="2"/>
  <c r="AA1664" i="2"/>
  <c r="AA1665" i="2"/>
  <c r="AA1666" i="2"/>
  <c r="AA1667" i="2"/>
  <c r="AA1668" i="2"/>
  <c r="AA1669" i="2"/>
  <c r="AA1670" i="2"/>
  <c r="AA1671" i="2"/>
  <c r="AA1672" i="2"/>
  <c r="AA1673" i="2"/>
  <c r="AA1674" i="2"/>
  <c r="AA1675" i="2"/>
  <c r="AA1676" i="2"/>
  <c r="AA1677" i="2"/>
  <c r="AA1678" i="2"/>
  <c r="AA1679" i="2"/>
  <c r="AA1680" i="2"/>
  <c r="AA1681" i="2"/>
  <c r="AA1682" i="2"/>
  <c r="AA1683" i="2"/>
  <c r="AA1684" i="2"/>
  <c r="AA1685" i="2"/>
  <c r="AA1686" i="2"/>
  <c r="AA1687" i="2"/>
  <c r="AA1688" i="2"/>
  <c r="AA1689" i="2"/>
  <c r="AA1690" i="2"/>
  <c r="AA1691" i="2"/>
  <c r="AA1692" i="2"/>
  <c r="AA1693" i="2"/>
  <c r="AA1694" i="2"/>
  <c r="AA1695" i="2"/>
  <c r="AA1696" i="2"/>
  <c r="AA1697" i="2"/>
  <c r="AA1698" i="2"/>
  <c r="AA1699" i="2"/>
  <c r="AA1700" i="2"/>
  <c r="AA1701" i="2"/>
  <c r="AA1702" i="2"/>
  <c r="AA1703" i="2"/>
  <c r="AA1704" i="2"/>
  <c r="AA1705" i="2"/>
  <c r="AA1706" i="2"/>
  <c r="AA1707" i="2"/>
  <c r="AA1708" i="2"/>
  <c r="AA1709" i="2"/>
  <c r="AA1710" i="2"/>
  <c r="AA1711" i="2"/>
  <c r="AA1712" i="2"/>
  <c r="AA1713" i="2"/>
  <c r="AA1714" i="2"/>
  <c r="AA1715" i="2"/>
  <c r="AA1716" i="2"/>
  <c r="AA1717" i="2"/>
  <c r="AA1718" i="2"/>
  <c r="AA1719" i="2"/>
  <c r="AA1720" i="2"/>
  <c r="AA1721" i="2"/>
  <c r="AA1722" i="2"/>
  <c r="AA1723" i="2"/>
  <c r="AA1724" i="2"/>
  <c r="AA1725" i="2"/>
  <c r="AA1726" i="2"/>
  <c r="AA1727" i="2"/>
  <c r="AA1728" i="2"/>
  <c r="AA1729" i="2"/>
  <c r="AA1730" i="2"/>
  <c r="AA1731" i="2"/>
  <c r="AA1732" i="2"/>
  <c r="AA1733" i="2"/>
  <c r="AA1734" i="2"/>
  <c r="AA1735" i="2"/>
  <c r="AA1736" i="2"/>
  <c r="AA1737" i="2"/>
  <c r="AA1738" i="2"/>
  <c r="AA1739" i="2"/>
  <c r="AA1740" i="2"/>
  <c r="AA1741" i="2"/>
  <c r="AA1742" i="2"/>
  <c r="AA1743" i="2"/>
  <c r="AA1744" i="2"/>
  <c r="AA1745" i="2"/>
  <c r="AA1746" i="2"/>
  <c r="AA1747" i="2"/>
  <c r="AA1748" i="2"/>
  <c r="AA1749" i="2"/>
  <c r="AA1750" i="2"/>
  <c r="AA1751" i="2"/>
  <c r="AA1752" i="2"/>
  <c r="AA1753" i="2"/>
  <c r="AA1754" i="2"/>
  <c r="AA1755" i="2"/>
  <c r="AA1756" i="2"/>
  <c r="AA1757" i="2"/>
  <c r="AA1758" i="2"/>
  <c r="AA1759" i="2"/>
  <c r="AA1760" i="2"/>
  <c r="AA1761" i="2"/>
  <c r="AA1762" i="2"/>
  <c r="AA1763" i="2"/>
  <c r="AA1764" i="2"/>
  <c r="AA1765" i="2"/>
  <c r="AA1766" i="2"/>
  <c r="AA1767" i="2"/>
  <c r="AA1768" i="2"/>
  <c r="AA1769" i="2"/>
  <c r="AA1770" i="2"/>
  <c r="AA1771" i="2"/>
  <c r="AA1772" i="2"/>
  <c r="AA1773" i="2"/>
  <c r="AA1774" i="2"/>
  <c r="AA1775" i="2"/>
  <c r="AA1776" i="2"/>
  <c r="AA1777" i="2"/>
  <c r="AA1778" i="2"/>
  <c r="AA1779" i="2"/>
  <c r="AA1780" i="2"/>
  <c r="AA1781" i="2"/>
  <c r="AA1782" i="2"/>
  <c r="AA1783" i="2"/>
  <c r="AA1784" i="2"/>
  <c r="AA1785" i="2"/>
  <c r="AA1786" i="2"/>
  <c r="AA1787" i="2"/>
  <c r="AA1788" i="2"/>
  <c r="AA1789" i="2"/>
  <c r="AA1790" i="2"/>
  <c r="AA1791" i="2"/>
  <c r="AA1792" i="2"/>
  <c r="AA1793" i="2"/>
  <c r="AA1794" i="2"/>
  <c r="AA1795" i="2"/>
  <c r="AA1796" i="2"/>
  <c r="AA1797" i="2"/>
  <c r="AA1798" i="2"/>
  <c r="AA1799" i="2"/>
  <c r="AA1800" i="2"/>
  <c r="AA1801" i="2"/>
  <c r="AA1802" i="2"/>
  <c r="AA1803" i="2"/>
  <c r="AA1804" i="2"/>
  <c r="AA1805" i="2"/>
  <c r="AA1806" i="2"/>
  <c r="AA1807" i="2"/>
  <c r="AA1808" i="2"/>
  <c r="AA1809" i="2"/>
  <c r="AA1810" i="2"/>
  <c r="AA1811" i="2"/>
  <c r="AA1812" i="2"/>
  <c r="AA1813" i="2"/>
  <c r="AA1814" i="2"/>
  <c r="AA1815" i="2"/>
  <c r="AA1816" i="2"/>
  <c r="AA1817" i="2"/>
  <c r="AA1818" i="2"/>
  <c r="AA1819" i="2"/>
  <c r="AA1820" i="2"/>
  <c r="AA1821" i="2"/>
  <c r="AA1822" i="2"/>
  <c r="AA1823" i="2"/>
  <c r="AA1824" i="2"/>
  <c r="AA1825" i="2"/>
  <c r="AA1826" i="2"/>
  <c r="AA1827" i="2"/>
  <c r="AA1828" i="2"/>
  <c r="AA1829" i="2"/>
  <c r="AA1830" i="2"/>
  <c r="AA1831" i="2"/>
  <c r="AA1832" i="2"/>
  <c r="AA1833" i="2"/>
  <c r="AA1834" i="2"/>
  <c r="AA1835" i="2"/>
  <c r="AA1836" i="2"/>
  <c r="AA1837" i="2"/>
  <c r="AA1838" i="2"/>
  <c r="AA1839" i="2"/>
  <c r="AA1840" i="2"/>
  <c r="AA1841" i="2"/>
  <c r="AA1842" i="2"/>
  <c r="AA1843" i="2"/>
  <c r="AA1844" i="2"/>
  <c r="AA1845" i="2"/>
  <c r="AA1846" i="2"/>
  <c r="AA1847" i="2"/>
  <c r="AA1848" i="2"/>
  <c r="AA1849" i="2"/>
  <c r="AA1850" i="2"/>
  <c r="AA1851" i="2"/>
  <c r="AA1852" i="2"/>
  <c r="AA1853" i="2"/>
  <c r="AA1854" i="2"/>
  <c r="AA1855" i="2"/>
  <c r="AA1856" i="2"/>
  <c r="AA1857" i="2"/>
  <c r="AA1858" i="2"/>
  <c r="AA1859" i="2"/>
  <c r="AA1860" i="2"/>
  <c r="AA1861" i="2"/>
  <c r="AA1862" i="2"/>
  <c r="AA1863" i="2"/>
  <c r="AA1864" i="2"/>
  <c r="AA1865" i="2"/>
  <c r="AA1866" i="2"/>
  <c r="AA1867" i="2"/>
  <c r="AA1868" i="2"/>
  <c r="AA1869" i="2"/>
  <c r="AA1870" i="2"/>
  <c r="AA1871" i="2"/>
  <c r="AA1872" i="2"/>
  <c r="AA1873" i="2"/>
  <c r="AA1874" i="2"/>
  <c r="AA1875" i="2"/>
  <c r="AA1876" i="2"/>
  <c r="AA1877" i="2"/>
  <c r="AA1878" i="2"/>
  <c r="AA1879" i="2"/>
  <c r="AA1880" i="2"/>
  <c r="AA1881" i="2"/>
  <c r="AA1882" i="2"/>
  <c r="AA1883" i="2"/>
  <c r="AA1884" i="2"/>
  <c r="AA1885" i="2"/>
  <c r="AA1886" i="2"/>
  <c r="AA1887" i="2"/>
  <c r="AA1888" i="2"/>
  <c r="AA1889" i="2"/>
  <c r="AA1890" i="2"/>
  <c r="AA1891" i="2"/>
  <c r="AA1892" i="2"/>
  <c r="AA1893" i="2"/>
  <c r="AA1894" i="2"/>
  <c r="AA1895" i="2"/>
  <c r="AA1896" i="2"/>
  <c r="AA1897" i="2"/>
  <c r="AA1898" i="2"/>
  <c r="AA1899" i="2"/>
  <c r="AA1900" i="2"/>
  <c r="AA1901" i="2"/>
  <c r="AA1902" i="2"/>
  <c r="AA1903" i="2"/>
  <c r="AA1904" i="2"/>
  <c r="AA1905" i="2"/>
  <c r="AA1906" i="2"/>
  <c r="AA1907" i="2"/>
  <c r="AA1908" i="2"/>
  <c r="AA1909" i="2"/>
  <c r="AA1910" i="2"/>
  <c r="AA1911" i="2"/>
  <c r="AA1912" i="2"/>
  <c r="AA1913" i="2"/>
  <c r="AA1914" i="2"/>
  <c r="AA1915" i="2"/>
  <c r="AA1916" i="2"/>
  <c r="AA1917" i="2"/>
  <c r="AA1918" i="2"/>
  <c r="AA1919" i="2"/>
  <c r="AA1920" i="2"/>
  <c r="AA1921" i="2"/>
  <c r="AA1922" i="2"/>
  <c r="AA1923" i="2"/>
  <c r="AA1924" i="2"/>
  <c r="AA1925" i="2"/>
  <c r="AA1926" i="2"/>
  <c r="AA1927" i="2"/>
  <c r="AA1928" i="2"/>
  <c r="AA1929" i="2"/>
  <c r="AA1930" i="2"/>
  <c r="AA1931" i="2"/>
  <c r="AA1932" i="2"/>
  <c r="AA1933" i="2"/>
  <c r="AA1934" i="2"/>
  <c r="AA1935" i="2"/>
  <c r="AA1936" i="2"/>
  <c r="AA1937" i="2"/>
  <c r="AA1938" i="2"/>
  <c r="AA1939" i="2"/>
  <c r="AA1940" i="2"/>
  <c r="AA1941" i="2"/>
  <c r="AA1942" i="2"/>
  <c r="AA1943" i="2"/>
  <c r="AA1944" i="2"/>
  <c r="AA1945" i="2"/>
  <c r="AA1946" i="2"/>
  <c r="AA1947" i="2"/>
  <c r="AA1948" i="2"/>
  <c r="AA1949" i="2"/>
  <c r="AA1950" i="2"/>
  <c r="AA1951" i="2"/>
  <c r="AA1952" i="2"/>
  <c r="AA1953" i="2"/>
  <c r="AA1954" i="2"/>
  <c r="AA1955" i="2"/>
  <c r="AA1956" i="2"/>
  <c r="AA1957" i="2"/>
  <c r="AA1958" i="2"/>
  <c r="AA1959" i="2"/>
  <c r="AA1960" i="2"/>
  <c r="AA1961" i="2"/>
  <c r="AA1962" i="2"/>
  <c r="AA1963" i="2"/>
  <c r="AA1964" i="2"/>
  <c r="AA1965" i="2"/>
  <c r="AA1966" i="2"/>
  <c r="AA1967" i="2"/>
  <c r="AA1968" i="2"/>
  <c r="AA1969" i="2"/>
  <c r="AA1970" i="2"/>
  <c r="AA1971" i="2"/>
  <c r="AA1972" i="2"/>
  <c r="AA1973" i="2"/>
  <c r="AA1974" i="2"/>
  <c r="AA1975" i="2"/>
  <c r="AA1976" i="2"/>
  <c r="AA1977" i="2"/>
  <c r="AA1978" i="2"/>
  <c r="AA1979" i="2"/>
  <c r="AA1980" i="2"/>
  <c r="AA1981" i="2"/>
  <c r="AA1982" i="2"/>
  <c r="AA1983" i="2"/>
  <c r="AA1984" i="2"/>
  <c r="AA1985" i="2"/>
  <c r="AA1986" i="2"/>
  <c r="AA1987" i="2"/>
  <c r="AA1988" i="2"/>
  <c r="AA1989" i="2"/>
  <c r="AA1990" i="2"/>
  <c r="AA1991" i="2"/>
  <c r="AA1992" i="2"/>
  <c r="AA1993" i="2"/>
  <c r="AA1994" i="2"/>
  <c r="AA1995" i="2"/>
  <c r="AA1996" i="2"/>
  <c r="AA1997" i="2"/>
  <c r="AA1998" i="2"/>
  <c r="AA1999" i="2"/>
  <c r="AA2000" i="2"/>
  <c r="AA2001" i="2"/>
  <c r="AA2002" i="2"/>
  <c r="AA2003" i="2"/>
  <c r="AA2004" i="2"/>
  <c r="AA2005" i="2"/>
  <c r="AA2006" i="2"/>
  <c r="AA2007" i="2"/>
  <c r="AA2008" i="2"/>
  <c r="AA2009" i="2"/>
  <c r="AA2010" i="2"/>
  <c r="AA2011" i="2"/>
  <c r="AA2012" i="2"/>
  <c r="AA2013" i="2"/>
  <c r="AA2014" i="2"/>
  <c r="AA2015" i="2"/>
  <c r="AA2016" i="2"/>
  <c r="AA2017" i="2"/>
  <c r="AA2018" i="2"/>
  <c r="AA2019" i="2"/>
  <c r="AA2020" i="2"/>
  <c r="AA2021" i="2"/>
  <c r="AA2022" i="2"/>
  <c r="AA2023" i="2"/>
  <c r="AA2024" i="2"/>
  <c r="AA2025" i="2"/>
  <c r="AA2026" i="2"/>
  <c r="AA2027" i="2"/>
  <c r="AA2028" i="2"/>
  <c r="AA2029" i="2"/>
  <c r="AA2030" i="2"/>
  <c r="AA2031" i="2"/>
  <c r="AA2032" i="2"/>
  <c r="AA2033" i="2"/>
  <c r="AA2034" i="2"/>
  <c r="AA2035" i="2"/>
  <c r="AA2036" i="2"/>
  <c r="AA2037" i="2"/>
  <c r="AA2038" i="2"/>
  <c r="AA2039" i="2"/>
  <c r="AA2040" i="2"/>
  <c r="AA2041" i="2"/>
  <c r="AA2042" i="2"/>
  <c r="AA2043" i="2"/>
  <c r="AA2044" i="2"/>
  <c r="AA2045" i="2"/>
  <c r="AA2046" i="2"/>
  <c r="AA2047" i="2"/>
  <c r="AA2048" i="2"/>
  <c r="AA2049" i="2"/>
  <c r="AA2050" i="2"/>
  <c r="AA2051" i="2"/>
  <c r="AA2052" i="2"/>
  <c r="AA2053" i="2"/>
  <c r="AA2054" i="2"/>
  <c r="AA2055" i="2"/>
  <c r="AA2056" i="2"/>
  <c r="AA2057" i="2"/>
  <c r="AA2058" i="2"/>
  <c r="AA2059" i="2"/>
  <c r="AA2060" i="2"/>
  <c r="AA2061" i="2"/>
  <c r="AA2062" i="2"/>
  <c r="AA2063" i="2"/>
  <c r="AA2064" i="2"/>
  <c r="AA2065" i="2"/>
  <c r="AA2066" i="2"/>
  <c r="AA2067" i="2"/>
  <c r="AA2068" i="2"/>
  <c r="AA2069" i="2"/>
  <c r="AA2070" i="2"/>
  <c r="AA2071" i="2"/>
  <c r="AA2072" i="2"/>
  <c r="AA2073" i="2"/>
  <c r="AA2074" i="2"/>
  <c r="AA2075" i="2"/>
  <c r="AA2076" i="2"/>
  <c r="AA2077" i="2"/>
  <c r="AA2078" i="2"/>
  <c r="AA2079" i="2"/>
  <c r="AA2080" i="2"/>
  <c r="AA2081" i="2"/>
  <c r="AA2082" i="2"/>
  <c r="AA2083" i="2"/>
  <c r="AA2084" i="2"/>
  <c r="AA2085" i="2"/>
  <c r="AA2086" i="2"/>
  <c r="AA2087" i="2"/>
  <c r="AA2088" i="2"/>
  <c r="AA2089" i="2"/>
  <c r="AA2090" i="2"/>
  <c r="AA2091" i="2"/>
  <c r="AA2092" i="2"/>
  <c r="AA2093" i="2"/>
  <c r="AA2094" i="2"/>
  <c r="AA2095" i="2"/>
  <c r="AA2096" i="2"/>
  <c r="AA2097" i="2"/>
  <c r="AA2098" i="2"/>
  <c r="AA2099" i="2"/>
  <c r="AA2100" i="2"/>
  <c r="AA2101" i="2"/>
  <c r="AA2102" i="2"/>
  <c r="AA2103" i="2"/>
  <c r="AA2104" i="2"/>
  <c r="AA2105" i="2"/>
  <c r="AA2106" i="2"/>
  <c r="AA2107" i="2"/>
  <c r="AA2108" i="2"/>
  <c r="AA2109" i="2"/>
  <c r="AA2110" i="2"/>
  <c r="AA2111" i="2"/>
  <c r="AA2112" i="2"/>
  <c r="AA2113" i="2"/>
  <c r="AA2114" i="2"/>
  <c r="AA2115" i="2"/>
  <c r="AA2116" i="2"/>
  <c r="AA2117" i="2"/>
  <c r="AA2118" i="2"/>
  <c r="AA2119" i="2"/>
  <c r="AA2120" i="2"/>
  <c r="AA2121" i="2"/>
  <c r="AA2122" i="2"/>
  <c r="I5" i="6" l="1"/>
  <c r="I6" i="6"/>
  <c r="I4" i="6"/>
  <c r="H5" i="6"/>
  <c r="H6" i="6"/>
  <c r="H4" i="6"/>
  <c r="M4" i="1"/>
  <c r="F37" i="1" l="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36" i="1"/>
  <c r="M53" i="1"/>
  <c r="M54" i="1"/>
  <c r="M55" i="1"/>
  <c r="M52" i="1"/>
  <c r="L53" i="1"/>
  <c r="L54" i="1"/>
  <c r="L55" i="1"/>
  <c r="L52" i="1"/>
  <c r="J50" i="1"/>
  <c r="J40" i="1"/>
  <c r="J26" i="1"/>
  <c r="J15" i="1"/>
  <c r="M18" i="1"/>
  <c r="M19" i="1"/>
  <c r="M20" i="1"/>
  <c r="M21" i="1"/>
  <c r="M17" i="1"/>
  <c r="L20" i="1"/>
  <c r="L21" i="1"/>
  <c r="L18" i="1"/>
  <c r="L19" i="1"/>
  <c r="L17" i="1"/>
  <c r="M7" i="1"/>
  <c r="M6" i="1"/>
  <c r="M5" i="1"/>
  <c r="L7" i="1"/>
  <c r="L6" i="1"/>
  <c r="L5" i="1"/>
  <c r="K7" i="1"/>
  <c r="K6" i="1"/>
  <c r="K5" i="1"/>
  <c r="M51" i="1" l="1"/>
  <c r="N54" i="1" s="1"/>
  <c r="N16" i="1"/>
  <c r="N18" i="1" s="1"/>
  <c r="N7" i="1"/>
  <c r="O7" i="1" s="1"/>
  <c r="N6" i="1"/>
  <c r="O6" i="1" s="1"/>
  <c r="N5" i="1"/>
  <c r="O5" i="1" s="1"/>
  <c r="N52" i="1" l="1"/>
  <c r="N55" i="1"/>
  <c r="N53" i="1"/>
  <c r="N19" i="1"/>
  <c r="N17" i="1"/>
  <c r="N21" i="1"/>
  <c r="N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84EEE-9385-4DBD-A2BD-F589F75EB12A}" keepAlive="1" name="Query - Furniture_Sales" description="Connection to the 'Furniture_Sales' query in the workbook." type="5" refreshedVersion="6"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<sst xmlns="http://schemas.openxmlformats.org/spreadsheetml/2006/main" count="32077" uniqueCount="4460">
  <si>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</si>
  <si>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</si>
  <si>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</si>
  <si>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</si>
  <si>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</si>
  <si>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</si>
  <si>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</si>
  <si>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</si>
  <si>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</si>
  <si>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</si>
  <si>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</si>
  <si>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</si>
  <si>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</si>
  <si>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</si>
  <si>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</si>
  <si>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</si>
  <si>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</si>
  <si>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</si>
  <si>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</si>
  <si>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</si>
  <si>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Duration</t>
  </si>
  <si>
    <t>Profit Margin %</t>
  </si>
  <si>
    <t>Average Discount %</t>
  </si>
  <si>
    <t>Profit per Unit</t>
  </si>
  <si>
    <t>Cost per Unit</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</si>
  <si>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</si>
  <si>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</si>
  <si>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</si>
  <si>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</si>
  <si>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</si>
  <si>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</si>
  <si>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</si>
  <si>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</si>
  <si>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</si>
  <si>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</si>
  <si>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</si>
  <si>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</si>
  <si>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</si>
  <si>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</si>
  <si>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</si>
  <si>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</si>
  <si>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</si>
  <si>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</si>
  <si>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</si>
  <si>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</si>
  <si>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</si>
  <si>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</si>
  <si>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</si>
  <si>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</si>
  <si>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</si>
  <si>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</si>
  <si>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</si>
  <si>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</si>
  <si>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7-days</t>
  </si>
  <si>
    <t>Oct</t>
  </si>
  <si>
    <t>CA-2014-115812</t>
  </si>
  <si>
    <t>BH-11710</t>
  </si>
  <si>
    <t>Brosina Hoffman</t>
  </si>
  <si>
    <t>Los Angeles</t>
  </si>
  <si>
    <t>California</t>
  </si>
  <si>
    <t>West</t>
  </si>
  <si>
    <t>FUR-FU-10001487</t>
  </si>
  <si>
    <t>Furnishings</t>
  </si>
  <si>
    <t>Eldon Expressions Wood and Plastic Desk Accessories, Cherry Wood</t>
  </si>
  <si>
    <t>5-days</t>
  </si>
  <si>
    <t>Jun</t>
  </si>
  <si>
    <t>FUR-TA-10001539</t>
  </si>
  <si>
    <t>Chromcraft Rectangular Conference Tables</t>
  </si>
  <si>
    <t>US-2017-156909</t>
  </si>
  <si>
    <t>SF-20065</t>
  </si>
  <si>
    <t>Sandra Flanagan</t>
  </si>
  <si>
    <t>Philadelphia</t>
  </si>
  <si>
    <t>Pennsylvania</t>
  </si>
  <si>
    <t>East</t>
  </si>
  <si>
    <t>FUR-CH-10002774</t>
  </si>
  <si>
    <t>Global Deluxe Stacking Chair, Gray</t>
  </si>
  <si>
    <t>2-days</t>
  </si>
  <si>
    <t>Jul</t>
  </si>
  <si>
    <t>CA-2015-106320</t>
  </si>
  <si>
    <t>EB-13870</t>
  </si>
  <si>
    <t>Emily Burns</t>
  </si>
  <si>
    <t>Orem</t>
  </si>
  <si>
    <t>Utah</t>
  </si>
  <si>
    <t>Sep</t>
  </si>
  <si>
    <t>US-2015-150630</t>
  </si>
  <si>
    <t>TB-21520</t>
  </si>
  <si>
    <t>Tracy Blumstein</t>
  </si>
  <si>
    <t>FUR-BO-10004834</t>
  </si>
  <si>
    <t>Riverside Palais Royal Lawyers Bookcase, Royale Cherry Finish</t>
  </si>
  <si>
    <t>4-days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</si>
  <si>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</si>
  <si>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</si>
  <si>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</si>
  <si>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</si>
  <si>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</si>
  <si>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</si>
  <si>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</si>
  <si>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</si>
  <si>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</si>
  <si>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</si>
  <si>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</si>
  <si>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</si>
  <si>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</si>
  <si>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</si>
  <si>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</si>
  <si>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</si>
  <si>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</si>
  <si>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</si>
  <si>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</si>
  <si>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</si>
  <si>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</si>
  <si>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</si>
  <si>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</si>
  <si>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</si>
  <si>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</si>
  <si>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</si>
  <si>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</si>
  <si>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</si>
  <si>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</si>
  <si>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</si>
  <si>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</si>
  <si>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</si>
  <si>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</si>
  <si>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</si>
  <si>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</si>
  <si>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</si>
  <si>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</si>
  <si>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</si>
  <si>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</si>
  <si>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1-days</t>
  </si>
  <si>
    <t>CA-2015-135545</t>
  </si>
  <si>
    <t>KM-16720</t>
  </si>
  <si>
    <t>Kunst Miller</t>
  </si>
  <si>
    <t>FUR-FU-10000397</t>
  </si>
  <si>
    <t>Luxo Economy Swing Arm Lamp</t>
  </si>
  <si>
    <t>6-days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</si>
  <si>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</si>
  <si>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</si>
  <si>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</si>
  <si>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</si>
  <si>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</si>
  <si>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</si>
  <si>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</si>
  <si>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</si>
  <si>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</si>
  <si>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</si>
  <si>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</si>
  <si>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</si>
  <si>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</si>
  <si>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</si>
  <si>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</si>
  <si>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</si>
  <si>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</si>
  <si>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</si>
  <si>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</si>
  <si>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</si>
  <si>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</si>
  <si>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</si>
  <si>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</si>
  <si>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</si>
  <si>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</si>
  <si>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</si>
  <si>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</si>
  <si>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</si>
  <si>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</si>
  <si>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</si>
  <si>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</si>
  <si>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</si>
  <si>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</si>
  <si>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</si>
  <si>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</si>
  <si>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</si>
  <si>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</si>
  <si>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</si>
  <si>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</si>
  <si>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</si>
  <si>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</si>
  <si>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</si>
  <si>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</si>
  <si>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</si>
  <si>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</si>
  <si>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</si>
  <si>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</si>
  <si>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</si>
  <si>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</si>
  <si>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</si>
  <si>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</si>
  <si>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</si>
  <si>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</si>
  <si>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</si>
  <si>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</si>
  <si>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</si>
  <si>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</si>
  <si>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</si>
  <si>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</si>
  <si>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</si>
  <si>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</si>
  <si>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</si>
  <si>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</si>
  <si>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</si>
  <si>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</si>
  <si>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</si>
  <si>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</si>
  <si>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</si>
  <si>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</si>
  <si>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</si>
  <si>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</si>
  <si>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</si>
  <si>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</si>
  <si>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</si>
  <si>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</si>
  <si>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</si>
  <si>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</si>
  <si>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</si>
  <si>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</si>
  <si>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</si>
  <si>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</si>
  <si>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</si>
  <si>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</si>
  <si>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</si>
  <si>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</si>
  <si>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</si>
  <si>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</si>
  <si>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</si>
  <si>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</si>
  <si>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</si>
  <si>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</si>
  <si>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</si>
  <si>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</si>
  <si>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</si>
  <si>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</si>
  <si>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</si>
  <si>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</si>
  <si>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</si>
  <si>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</si>
  <si>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</si>
  <si>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</si>
  <si>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</si>
  <si>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</si>
  <si>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</si>
  <si>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</si>
  <si>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</si>
  <si>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</si>
  <si>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</si>
  <si>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</si>
  <si>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</si>
  <si>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</si>
  <si>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</si>
  <si>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</si>
  <si>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</si>
  <si>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</si>
  <si>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</si>
  <si>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</si>
  <si>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</si>
  <si>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</si>
  <si>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</si>
  <si>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</si>
  <si>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</si>
  <si>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</si>
  <si>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</si>
  <si>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</si>
  <si>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</si>
  <si>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</si>
  <si>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</si>
  <si>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</si>
  <si>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</si>
  <si>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</si>
  <si>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</si>
  <si>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</si>
  <si>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</si>
  <si>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</si>
  <si>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</si>
  <si>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</si>
  <si>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</si>
  <si>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</si>
  <si>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</si>
  <si>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</si>
  <si>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</si>
  <si>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</si>
  <si>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</si>
  <si>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</si>
  <si>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</si>
  <si>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</si>
  <si>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</si>
  <si>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</si>
  <si>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</si>
  <si>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</si>
  <si>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</si>
  <si>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</si>
  <si>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</si>
  <si>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</si>
  <si>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</si>
  <si>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</si>
  <si>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</si>
  <si>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</si>
  <si>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</si>
  <si>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</si>
  <si>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</si>
  <si>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</si>
  <si>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</si>
  <si>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</si>
  <si>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</si>
  <si>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</si>
  <si>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</si>
  <si>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</si>
  <si>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</si>
  <si>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</si>
  <si>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</si>
  <si>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</si>
  <si>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</si>
  <si>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</si>
  <si>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</si>
  <si>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</si>
  <si>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</si>
  <si>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</si>
  <si>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</si>
  <si>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</si>
  <si>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</si>
  <si>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</si>
  <si>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</si>
  <si>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</si>
  <si>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</si>
  <si>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</si>
  <si>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</si>
  <si>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</si>
  <si>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</si>
  <si>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</si>
  <si>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</si>
  <si>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</si>
  <si>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</si>
  <si>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</si>
  <si>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</si>
  <si>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</si>
  <si>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</si>
  <si>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</si>
  <si>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</si>
  <si>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</si>
  <si>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</si>
  <si>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</si>
  <si>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</si>
  <si>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</si>
  <si>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</si>
  <si>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</si>
  <si>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</si>
  <si>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</si>
  <si>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</si>
  <si>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</si>
  <si>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</si>
  <si>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</si>
  <si>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</si>
  <si>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</si>
  <si>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</si>
  <si>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</si>
  <si>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</si>
  <si>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</si>
  <si>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</si>
  <si>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</si>
  <si>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</si>
  <si>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</si>
  <si>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</si>
  <si>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</si>
  <si>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</si>
  <si>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</si>
  <si>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</si>
  <si>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</si>
  <si>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</si>
  <si>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</si>
  <si>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</si>
  <si>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</si>
  <si>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</si>
  <si>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</si>
  <si>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</si>
  <si>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</si>
  <si>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</si>
  <si>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</si>
  <si>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</si>
  <si>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</si>
  <si>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</si>
  <si>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</si>
  <si>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</si>
  <si>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</si>
  <si>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</si>
  <si>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</si>
  <si>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</si>
  <si>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</si>
  <si>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</si>
  <si>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</si>
  <si>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</si>
  <si>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</si>
  <si>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</si>
  <si>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</si>
  <si>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</si>
  <si>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</si>
  <si>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</si>
  <si>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</si>
  <si>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</si>
  <si>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</si>
  <si>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</si>
  <si>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</si>
  <si>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</si>
  <si>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</si>
  <si>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</si>
  <si>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</si>
  <si>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</si>
  <si>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</si>
  <si>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</si>
  <si>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</si>
  <si>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</si>
  <si>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</si>
  <si>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</si>
  <si>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</si>
  <si>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</si>
  <si>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</si>
  <si>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</si>
  <si>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</si>
  <si>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</si>
  <si>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</si>
  <si>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</si>
  <si>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</si>
  <si>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</si>
  <si>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</si>
  <si>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</si>
  <si>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</si>
  <si>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</si>
  <si>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</si>
  <si>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</si>
  <si>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</si>
  <si>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</si>
  <si>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</si>
  <si>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</si>
  <si>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</si>
  <si>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</si>
  <si>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</si>
  <si>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</si>
  <si>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</si>
  <si>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</si>
  <si>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</si>
  <si>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</si>
  <si>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</si>
  <si>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</si>
  <si>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</si>
  <si>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</si>
  <si>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</si>
  <si>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</si>
  <si>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</si>
  <si>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</si>
  <si>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</si>
  <si>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</si>
  <si>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</si>
  <si>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</si>
  <si>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</si>
  <si>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</si>
  <si>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</si>
  <si>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</si>
  <si>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</si>
  <si>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</si>
  <si>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</si>
  <si>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</si>
  <si>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</si>
  <si>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</si>
  <si>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</si>
  <si>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</si>
  <si>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</si>
  <si>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</si>
  <si>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</si>
  <si>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</si>
  <si>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</si>
  <si>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</si>
  <si>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</si>
  <si>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</si>
  <si>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</si>
  <si>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</si>
  <si>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</si>
  <si>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</si>
  <si>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</si>
  <si>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</si>
  <si>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</si>
  <si>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</si>
  <si>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</si>
  <si>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</si>
  <si>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</si>
  <si>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</si>
  <si>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</si>
  <si>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</si>
  <si>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</si>
  <si>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</si>
  <si>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</si>
  <si>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</si>
  <si>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</si>
  <si>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</si>
  <si>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</si>
  <si>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</si>
  <si>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</si>
  <si>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</si>
  <si>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</si>
  <si>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</si>
  <si>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</si>
  <si>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</si>
  <si>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</si>
  <si>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</si>
  <si>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</si>
  <si>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</si>
  <si>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</si>
  <si>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</si>
  <si>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</si>
  <si>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</si>
  <si>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</si>
  <si>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</si>
  <si>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</si>
  <si>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</si>
  <si>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</si>
  <si>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</si>
  <si>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</si>
  <si>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</si>
  <si>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</si>
  <si>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</si>
  <si>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</si>
  <si>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</si>
  <si>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</si>
  <si>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</si>
  <si>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</si>
  <si>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</si>
  <si>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</si>
  <si>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</si>
  <si>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</si>
  <si>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</si>
  <si>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</si>
  <si>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</si>
  <si>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</si>
  <si>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</si>
  <si>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</si>
  <si>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</si>
  <si>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</si>
  <si>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</si>
  <si>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</si>
  <si>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</si>
  <si>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</si>
  <si>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</si>
  <si>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</si>
  <si>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</si>
  <si>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</si>
  <si>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</si>
  <si>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</si>
  <si>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</si>
  <si>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</si>
  <si>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</si>
  <si>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</si>
  <si>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</si>
  <si>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</si>
  <si>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</si>
  <si>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</si>
  <si>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</si>
  <si>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</si>
  <si>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</si>
  <si>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</si>
  <si>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</si>
  <si>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</si>
  <si>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</si>
  <si>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</si>
  <si>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</si>
  <si>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</si>
  <si>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</si>
  <si>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</si>
  <si>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</si>
  <si>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</si>
  <si>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</si>
  <si>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</si>
  <si>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</si>
  <si>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</si>
  <si>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</si>
  <si>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</si>
  <si>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</si>
  <si>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</si>
  <si>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</si>
  <si>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</si>
  <si>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</si>
  <si>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</si>
  <si>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</si>
  <si>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</si>
  <si>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</si>
  <si>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</si>
  <si>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</si>
  <si>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</si>
  <si>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</si>
  <si>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</si>
  <si>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</si>
  <si>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</si>
  <si>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</si>
  <si>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</si>
  <si>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</si>
  <si>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</si>
  <si>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</si>
  <si>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</si>
  <si>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</si>
  <si>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</si>
  <si>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</si>
  <si>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</si>
  <si>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</si>
  <si>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</si>
  <si>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</si>
  <si>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</si>
  <si>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</si>
  <si>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</si>
  <si>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</si>
  <si>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</si>
  <si>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</si>
  <si>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</si>
  <si>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</si>
  <si>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</si>
  <si>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</si>
  <si>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</si>
  <si>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</si>
  <si>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</si>
  <si>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</si>
  <si>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</si>
  <si>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</si>
  <si>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</si>
  <si>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</si>
  <si>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</si>
  <si>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</si>
  <si>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</si>
  <si>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</si>
  <si>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</si>
  <si>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</si>
  <si>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</si>
  <si>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</si>
  <si>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</si>
  <si>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</si>
  <si>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</si>
  <si>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</si>
  <si>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</si>
  <si>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</si>
  <si>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</si>
  <si>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</si>
  <si>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</si>
  <si>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</si>
  <si>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</si>
  <si>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</si>
  <si>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</si>
  <si>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</si>
  <si>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</si>
  <si>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</si>
  <si>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</si>
  <si>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</si>
  <si>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</si>
  <si>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</si>
  <si>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</si>
  <si>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</si>
  <si>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</si>
  <si>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</si>
  <si>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</si>
  <si>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</si>
  <si>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</si>
  <si>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</si>
  <si>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</si>
  <si>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</si>
  <si>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</si>
  <si>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</si>
  <si>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</si>
  <si>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</si>
  <si>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</si>
  <si>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</si>
  <si>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</si>
  <si>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</si>
  <si>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</si>
  <si>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</si>
  <si>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</si>
  <si>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</si>
  <si>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</si>
  <si>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</si>
  <si>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</si>
  <si>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</si>
  <si>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</si>
  <si>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</si>
  <si>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</si>
  <si>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</si>
  <si>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</si>
  <si>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</si>
  <si>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</si>
  <si>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</si>
  <si>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</si>
  <si>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</si>
  <si>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</si>
  <si>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</si>
  <si>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</si>
  <si>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</si>
  <si>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</si>
  <si>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</si>
  <si>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</si>
  <si>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</si>
  <si>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</si>
  <si>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</si>
  <si>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</si>
  <si>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</si>
  <si>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</si>
  <si>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</si>
  <si>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</si>
  <si>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</si>
  <si>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</si>
  <si>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</si>
  <si>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</si>
  <si>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</si>
  <si>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</si>
  <si>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</si>
  <si>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</si>
  <si>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</si>
  <si>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</si>
  <si>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</si>
  <si>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</si>
  <si>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</si>
  <si>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</si>
  <si>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</si>
  <si>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</si>
  <si>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</si>
  <si>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</si>
  <si>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</si>
  <si>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</si>
  <si>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</si>
  <si>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</si>
  <si>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</si>
  <si>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</si>
  <si>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</si>
  <si>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</si>
  <si>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</si>
  <si>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</si>
  <si>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</si>
  <si>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</si>
  <si>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</si>
  <si>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</si>
  <si>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</si>
  <si>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</si>
  <si>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</si>
  <si>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</si>
  <si>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</si>
  <si>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</si>
  <si>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</si>
  <si>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</si>
  <si>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</si>
  <si>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</si>
  <si>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</si>
  <si>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</si>
  <si>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</si>
  <si>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</si>
  <si>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</si>
  <si>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</si>
  <si>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</si>
  <si>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</si>
  <si>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</si>
  <si>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</si>
  <si>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</si>
  <si>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</si>
  <si>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</si>
  <si>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</si>
  <si>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</si>
  <si>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</si>
  <si>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</si>
  <si>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</si>
  <si>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</si>
  <si>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</si>
  <si>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</si>
  <si>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</si>
  <si>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</si>
  <si>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</si>
  <si>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</si>
  <si>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</si>
  <si>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</si>
  <si>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</si>
  <si>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</si>
  <si>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</si>
  <si>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</si>
  <si>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</si>
  <si>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</si>
  <si>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</si>
  <si>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</si>
  <si>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</si>
  <si>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</si>
  <si>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</si>
  <si>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</si>
  <si>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</si>
  <si>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</si>
  <si>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</si>
  <si>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</si>
  <si>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</si>
  <si>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</si>
  <si>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</si>
  <si>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</si>
  <si>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</si>
  <si>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</si>
  <si>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</si>
  <si>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</si>
  <si>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</si>
  <si>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</si>
  <si>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</si>
  <si>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</si>
  <si>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</si>
  <si>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</si>
  <si>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</si>
  <si>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</si>
  <si>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</si>
  <si>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</si>
  <si>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</si>
  <si>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</si>
  <si>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</si>
  <si>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</si>
  <si>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</si>
  <si>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</si>
  <si>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</si>
  <si>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</si>
  <si>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</si>
  <si>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</si>
  <si>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</si>
  <si>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</si>
  <si>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</si>
  <si>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</si>
  <si>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</si>
  <si>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</si>
  <si>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</si>
  <si>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</si>
  <si>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</si>
  <si>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</si>
  <si>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</si>
  <si>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</si>
  <si>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</si>
  <si>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</si>
  <si>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</si>
  <si>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</si>
  <si>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</si>
  <si>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</si>
  <si>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</si>
  <si>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</si>
  <si>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</si>
  <si>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</si>
  <si>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</si>
  <si>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</si>
  <si>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</si>
  <si>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</si>
  <si>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</si>
  <si>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</si>
  <si>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</si>
  <si>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</si>
  <si>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</si>
  <si>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</si>
  <si>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</si>
  <si>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</si>
  <si>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</si>
  <si>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</si>
  <si>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</si>
  <si>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</si>
  <si>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</si>
  <si>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</si>
  <si>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</si>
  <si>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</si>
  <si>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</si>
  <si>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</si>
  <si>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</si>
  <si>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</si>
  <si>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</si>
  <si>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</si>
  <si>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</si>
  <si>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</si>
  <si>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</si>
  <si>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</si>
  <si>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</si>
  <si>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</si>
  <si>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</si>
  <si>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</si>
  <si>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</si>
  <si>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</si>
  <si>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</si>
  <si>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</si>
  <si>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</si>
  <si>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</si>
  <si>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</si>
  <si>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</si>
  <si>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</si>
  <si>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</si>
  <si>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</si>
  <si>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</si>
  <si>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</si>
  <si>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</si>
  <si>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</si>
  <si>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</si>
  <si>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</si>
  <si>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</si>
  <si>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</si>
  <si>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</si>
  <si>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</si>
  <si>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</si>
  <si>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</si>
  <si>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</si>
  <si>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</si>
  <si>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</si>
  <si>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</si>
  <si>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</si>
  <si>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</si>
  <si>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</si>
  <si>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</si>
  <si>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</si>
  <si>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</si>
  <si>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</si>
  <si>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</si>
  <si>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</si>
  <si>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</si>
  <si>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</si>
  <si>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</si>
  <si>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</si>
  <si>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</si>
  <si>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</si>
  <si>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</si>
  <si>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</si>
  <si>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</si>
  <si>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</si>
  <si>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</si>
  <si>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</si>
  <si>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</si>
  <si>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</si>
  <si>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</si>
  <si>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</si>
  <si>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</si>
  <si>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</si>
  <si>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</si>
  <si>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</si>
  <si>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</si>
  <si>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</si>
  <si>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</si>
  <si>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</si>
  <si>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</si>
  <si>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</si>
  <si>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</si>
  <si>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</si>
  <si>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</si>
  <si>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</si>
  <si>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</si>
  <si>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</si>
  <si>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</si>
  <si>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</si>
  <si>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</si>
  <si>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</si>
  <si>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</si>
  <si>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</si>
  <si>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</si>
  <si>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</si>
  <si>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</si>
  <si>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</si>
  <si>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</si>
  <si>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</si>
  <si>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</si>
  <si>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</si>
  <si>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</si>
  <si>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</si>
  <si>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</si>
  <si>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</si>
  <si>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</si>
  <si>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</si>
  <si>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</si>
  <si>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</si>
  <si>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</si>
  <si>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</si>
  <si>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</si>
  <si>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</si>
  <si>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</si>
  <si>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</si>
  <si>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</si>
  <si>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</si>
  <si>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</si>
  <si>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</si>
  <si>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</si>
  <si>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</si>
  <si>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</si>
  <si>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</si>
  <si>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</si>
  <si>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</si>
  <si>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</si>
  <si>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</si>
  <si>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</si>
  <si>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</si>
  <si>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</si>
  <si>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</si>
  <si>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</si>
  <si>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</si>
  <si>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</si>
  <si>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</si>
  <si>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</si>
  <si>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</si>
  <si>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</si>
  <si>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</si>
  <si>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</si>
  <si>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</si>
  <si>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</si>
  <si>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</si>
  <si>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</si>
  <si>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</si>
  <si>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</si>
  <si>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</si>
  <si>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</si>
  <si>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</si>
  <si>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</si>
  <si>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</si>
  <si>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</si>
  <si>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</si>
  <si>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</si>
  <si>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</si>
  <si>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</si>
  <si>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</si>
  <si>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</si>
  <si>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</si>
  <si>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</si>
  <si>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</si>
  <si>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</si>
  <si>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</si>
  <si>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</si>
  <si>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</si>
  <si>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</si>
  <si>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</si>
  <si>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</si>
  <si>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</si>
  <si>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</si>
  <si>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</si>
  <si>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</si>
  <si>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</si>
  <si>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</si>
  <si>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</si>
  <si>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</si>
  <si>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</si>
  <si>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</si>
  <si>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</si>
  <si>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</si>
  <si>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</si>
  <si>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</si>
  <si>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</si>
  <si>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</si>
  <si>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</si>
  <si>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</si>
  <si>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</si>
  <si>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</si>
  <si>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</si>
  <si>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</si>
  <si>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</si>
  <si>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</si>
  <si>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</si>
  <si>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</si>
  <si>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</si>
  <si>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</si>
  <si>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</si>
  <si>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</si>
  <si>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</si>
  <si>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</si>
  <si>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</si>
  <si>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</si>
  <si>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</si>
  <si>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</si>
  <si>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</si>
  <si>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</si>
  <si>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</si>
  <si>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</si>
  <si>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</si>
  <si>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</si>
  <si>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</si>
  <si>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</si>
  <si>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</si>
  <si>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</si>
  <si>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</si>
  <si>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</si>
  <si>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</si>
  <si>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</si>
  <si>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</si>
  <si>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</si>
  <si>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</si>
  <si>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</si>
  <si>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</si>
  <si>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</si>
  <si>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</si>
  <si>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</si>
  <si>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</si>
  <si>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</si>
  <si>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</si>
  <si>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</si>
  <si>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</si>
  <si>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</si>
  <si>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</si>
  <si>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</si>
  <si>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</si>
  <si>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</si>
  <si>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</si>
  <si>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</si>
  <si>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</si>
  <si>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</si>
  <si>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</si>
  <si>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</si>
  <si>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</si>
  <si>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</si>
  <si>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</si>
  <si>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</si>
  <si>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</si>
  <si>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</si>
  <si>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</si>
  <si>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</si>
  <si>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</si>
  <si>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</si>
  <si>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</si>
  <si>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</si>
  <si>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</si>
  <si>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</si>
  <si>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</si>
  <si>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</si>
  <si>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</si>
  <si>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</si>
  <si>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</si>
  <si>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</si>
  <si>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</si>
  <si>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</si>
  <si>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</si>
  <si>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</si>
  <si>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</si>
  <si>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</si>
  <si>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</si>
  <si>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</si>
  <si>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</si>
  <si>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</si>
  <si>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</si>
  <si>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</si>
  <si>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</si>
  <si>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</si>
  <si>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</si>
  <si>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</si>
  <si>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</si>
  <si>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</si>
  <si>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</si>
  <si>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</si>
  <si>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</si>
  <si>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</si>
  <si>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</si>
  <si>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</si>
  <si>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</si>
  <si>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</si>
  <si>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</si>
  <si>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</si>
  <si>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</si>
  <si>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</si>
  <si>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</si>
  <si>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</si>
  <si>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</si>
  <si>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</si>
  <si>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</si>
  <si>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</si>
  <si>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</si>
  <si>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</si>
  <si>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</si>
  <si>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</si>
  <si>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</si>
  <si>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</si>
  <si>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</si>
  <si>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</si>
  <si>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</si>
  <si>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</si>
  <si>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</si>
  <si>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</si>
  <si>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</si>
  <si>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</si>
  <si>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</si>
  <si>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</si>
  <si>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</si>
  <si>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</si>
  <si>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</si>
  <si>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</si>
  <si>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</si>
  <si>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</si>
  <si>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</si>
  <si>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</si>
  <si>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</si>
  <si>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</si>
  <si>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</si>
  <si>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</si>
  <si>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</si>
  <si>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</si>
  <si>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</si>
  <si>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</si>
  <si>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</si>
  <si>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</si>
  <si>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</si>
  <si>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</si>
  <si>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</si>
  <si>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</si>
  <si>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</si>
  <si>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</si>
  <si>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</si>
  <si>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</si>
  <si>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</si>
  <si>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</si>
  <si>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</si>
  <si>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</si>
  <si>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</si>
  <si>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</si>
  <si>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</si>
  <si>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</si>
  <si>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</si>
  <si>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</si>
  <si>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</si>
  <si>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</si>
  <si>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</si>
  <si>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</si>
  <si>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</si>
  <si>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</si>
  <si>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</si>
  <si>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</si>
  <si>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</si>
  <si>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</si>
  <si>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</si>
  <si>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</si>
  <si>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</si>
  <si>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</si>
  <si>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</si>
  <si>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</si>
  <si>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</si>
  <si>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</si>
  <si>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</si>
  <si>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</si>
  <si>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</si>
  <si>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</si>
  <si>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</si>
  <si>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</si>
  <si>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</si>
  <si>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</si>
  <si>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</si>
  <si>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</si>
  <si>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</si>
  <si>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</si>
  <si>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</si>
  <si>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</si>
  <si>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</si>
  <si>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</si>
  <si>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</si>
  <si>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</si>
  <si>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</si>
  <si>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</si>
  <si>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</si>
  <si>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</si>
  <si>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</si>
  <si>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</si>
  <si>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</si>
  <si>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</si>
  <si>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</si>
  <si>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</si>
  <si>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</si>
  <si>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</si>
  <si>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</si>
  <si>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</si>
  <si>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</si>
  <si>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</si>
  <si>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</si>
  <si>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</si>
  <si>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</si>
  <si>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</si>
  <si>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</si>
  <si>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</si>
  <si>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</si>
  <si>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</si>
  <si>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</si>
  <si>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</si>
  <si>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</si>
  <si>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</si>
  <si>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</si>
  <si>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</si>
  <si>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</si>
  <si>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</si>
  <si>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</si>
  <si>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</si>
  <si>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</si>
  <si>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</si>
  <si>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</si>
  <si>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</si>
  <si>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</si>
  <si>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</si>
  <si>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</si>
  <si>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</si>
  <si>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</si>
  <si>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</si>
  <si>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</si>
  <si>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</si>
  <si>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</si>
  <si>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</si>
  <si>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</si>
  <si>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</si>
  <si>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</si>
  <si>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</si>
  <si>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</si>
  <si>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</si>
  <si>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</si>
  <si>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</si>
  <si>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</si>
  <si>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</si>
  <si>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</si>
  <si>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</si>
  <si>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</si>
  <si>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</si>
  <si>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</si>
  <si>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</si>
  <si>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</si>
  <si>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</si>
  <si>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</si>
  <si>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</si>
  <si>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</si>
  <si>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</si>
  <si>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</si>
  <si>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</si>
  <si>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</si>
  <si>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</si>
  <si>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</si>
  <si>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</si>
  <si>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</si>
  <si>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</si>
  <si>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</si>
  <si>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</si>
  <si>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</si>
  <si>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</si>
  <si>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</si>
  <si>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</si>
  <si>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</si>
  <si>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</si>
  <si>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</si>
  <si>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</si>
  <si>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</si>
  <si>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</si>
  <si>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</si>
  <si>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</si>
  <si>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</si>
  <si>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</si>
  <si>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</si>
  <si>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</si>
  <si>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</si>
  <si>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</si>
  <si>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</si>
  <si>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</si>
  <si>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</si>
  <si>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</si>
  <si>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</si>
  <si>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</si>
  <si>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</si>
  <si>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</si>
  <si>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</si>
  <si>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</si>
  <si>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</si>
  <si>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</si>
  <si>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</si>
  <si>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</si>
  <si>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</si>
  <si>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</si>
  <si>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</si>
  <si>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</si>
  <si>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</si>
  <si>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</si>
  <si>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</si>
  <si>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</si>
  <si>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</si>
  <si>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</si>
  <si>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</si>
  <si>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</si>
  <si>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</si>
  <si>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</si>
  <si>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</si>
  <si>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</si>
  <si>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</si>
  <si>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</si>
  <si>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</si>
  <si>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</si>
  <si>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</si>
  <si>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</si>
  <si>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</si>
  <si>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</si>
  <si>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</si>
  <si>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</si>
  <si>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</si>
  <si>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</si>
  <si>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</si>
  <si>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</si>
  <si>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</si>
  <si>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</si>
  <si>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</si>
  <si>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</si>
  <si>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</si>
  <si>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</si>
  <si>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</si>
  <si>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</si>
  <si>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</si>
  <si>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</si>
  <si>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</si>
  <si>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</si>
  <si>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</si>
  <si>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</si>
  <si>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</si>
  <si>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</si>
  <si>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</si>
  <si>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</si>
  <si>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</si>
  <si>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</si>
  <si>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</si>
  <si>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</si>
  <si>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</si>
  <si>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</si>
  <si>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</si>
  <si>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</si>
  <si>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</si>
  <si>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</si>
  <si>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</si>
  <si>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</si>
  <si>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</si>
  <si>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</si>
  <si>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</si>
  <si>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</si>
  <si>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</si>
  <si>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</si>
  <si>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</si>
  <si>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</si>
  <si>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</si>
  <si>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</si>
  <si>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</si>
  <si>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</si>
  <si>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</si>
  <si>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</si>
  <si>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</si>
  <si>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</si>
  <si>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</si>
  <si>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</si>
  <si>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</si>
  <si>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</si>
  <si>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</si>
  <si>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</si>
  <si>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</si>
  <si>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</si>
  <si>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</si>
  <si>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</si>
  <si>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</si>
  <si>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</si>
  <si>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</si>
  <si>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</si>
  <si>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</si>
  <si>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</si>
  <si>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</si>
  <si>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</si>
  <si>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</si>
  <si>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</si>
  <si>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</si>
  <si>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</si>
  <si>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</si>
  <si>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</si>
  <si>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</si>
  <si>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</si>
  <si>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</si>
  <si>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</si>
  <si>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</si>
  <si>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</si>
  <si>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</si>
  <si>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</si>
  <si>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</si>
  <si>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</si>
  <si>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</si>
  <si>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</si>
  <si>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</si>
  <si>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</si>
  <si>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</si>
  <si>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</si>
  <si>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</si>
  <si>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</si>
  <si>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</si>
  <si>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</si>
  <si>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</si>
  <si>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</si>
  <si>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</si>
  <si>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</si>
  <si>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</si>
  <si>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</si>
  <si>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</si>
  <si>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</si>
  <si>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</si>
  <si>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</si>
  <si>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</si>
  <si>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</si>
  <si>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</si>
  <si>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</si>
  <si>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</si>
  <si>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</si>
  <si>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</si>
  <si>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</si>
  <si>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</si>
  <si>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</si>
  <si>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</si>
  <si>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</si>
  <si>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</si>
  <si>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</si>
  <si>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</si>
  <si>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</si>
  <si>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</si>
  <si>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</si>
  <si>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</si>
  <si>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</si>
  <si>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</si>
  <si>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</si>
  <si>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</si>
  <si>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</si>
  <si>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</si>
  <si>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</si>
  <si>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</si>
  <si>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</si>
  <si>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</si>
  <si>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</si>
  <si>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</si>
  <si>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</si>
  <si>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</si>
  <si>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</si>
  <si>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</si>
  <si>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</si>
  <si>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</si>
  <si>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</si>
  <si>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</si>
  <si>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</si>
  <si>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</si>
  <si>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</si>
  <si>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</si>
  <si>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</si>
  <si>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</si>
  <si>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</si>
  <si>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</si>
  <si>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</si>
  <si>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</si>
  <si>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</si>
  <si>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</si>
  <si>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</si>
  <si>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</si>
  <si>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</si>
  <si>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</si>
  <si>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</si>
  <si>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</si>
  <si>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</si>
  <si>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</si>
  <si>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</si>
  <si>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</si>
  <si>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</si>
  <si>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</si>
  <si>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</si>
  <si>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</si>
  <si>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</si>
  <si>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</si>
  <si>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</si>
  <si>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</si>
  <si>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</si>
  <si>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</si>
  <si>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</si>
  <si>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</si>
  <si>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</si>
  <si>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</si>
  <si>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</si>
  <si>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</si>
  <si>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</si>
  <si>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</si>
  <si>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</si>
  <si>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</si>
  <si>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</si>
  <si>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</si>
  <si>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</si>
  <si>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</si>
  <si>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</si>
  <si>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</si>
  <si>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</si>
  <si>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</si>
  <si>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</si>
  <si>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</si>
  <si>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</si>
  <si>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</si>
  <si>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</si>
  <si>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</si>
  <si>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</si>
  <si>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</si>
  <si>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</si>
  <si>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</si>
  <si>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</si>
  <si>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</si>
  <si>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</si>
  <si>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</si>
  <si>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</si>
  <si>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</si>
  <si>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</si>
  <si>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</si>
  <si>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</si>
  <si>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</si>
  <si>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</si>
  <si>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</si>
  <si>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</si>
  <si>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</si>
  <si>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</si>
  <si>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</si>
  <si>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</si>
  <si>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</si>
  <si>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</si>
  <si>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</si>
  <si>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</si>
  <si>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</si>
  <si>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</si>
  <si>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</si>
  <si>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</si>
  <si>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</si>
  <si>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</si>
  <si>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</si>
  <si>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</si>
  <si>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</si>
  <si>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</si>
  <si>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</si>
  <si>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</si>
  <si>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</si>
  <si>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</si>
  <si>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</si>
  <si>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</si>
  <si>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</si>
  <si>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</si>
  <si>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</si>
  <si>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</si>
  <si>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</si>
  <si>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</si>
  <si>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</si>
  <si>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</si>
  <si>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</si>
  <si>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</si>
  <si>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</si>
  <si>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</si>
  <si>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</si>
  <si>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</si>
  <si>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</si>
  <si>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</si>
  <si>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</si>
  <si>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</si>
  <si>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</si>
  <si>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</si>
  <si>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</si>
  <si>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</si>
  <si>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</si>
  <si>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</si>
  <si>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</si>
  <si>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</si>
  <si>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</si>
  <si>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</si>
  <si>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</si>
  <si>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</si>
  <si>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</si>
  <si>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</si>
  <si>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</si>
  <si>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</si>
  <si>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</si>
  <si>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</si>
  <si>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</si>
  <si>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</si>
  <si>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</si>
  <si>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</si>
  <si>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</si>
  <si>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</si>
  <si>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</si>
  <si>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</si>
  <si>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</si>
  <si>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</si>
  <si>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</si>
  <si>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</si>
  <si>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</si>
  <si>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</si>
  <si>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</si>
  <si>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</si>
  <si>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</si>
  <si>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</si>
  <si>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</si>
  <si>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</si>
  <si>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</si>
  <si>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</si>
  <si>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</si>
  <si>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</si>
  <si>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</si>
  <si>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</si>
  <si>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</si>
  <si>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</si>
  <si>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</si>
  <si>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</si>
  <si>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</si>
  <si>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</si>
  <si>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</si>
  <si>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</si>
  <si>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</si>
  <si>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</si>
  <si>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</si>
  <si>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</si>
  <si>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</si>
  <si>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</si>
  <si>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</si>
  <si>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</si>
  <si>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</si>
  <si>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</si>
  <si>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</si>
  <si>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</si>
  <si>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</si>
  <si>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</si>
  <si>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</si>
  <si>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</si>
  <si>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</si>
  <si>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</si>
  <si>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</si>
  <si>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</si>
  <si>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</si>
  <si>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</si>
  <si>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</si>
  <si>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</si>
  <si>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</si>
  <si>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</si>
  <si>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</si>
  <si>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</si>
  <si>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</si>
  <si>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</si>
  <si>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</si>
  <si>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</si>
  <si>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</si>
  <si>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</si>
  <si>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</si>
  <si>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</si>
  <si>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</si>
  <si>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</si>
  <si>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</si>
  <si>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</si>
  <si>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</si>
  <si>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</si>
  <si>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</si>
  <si>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</si>
  <si>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</si>
  <si>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</si>
  <si>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</si>
  <si>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</si>
  <si>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</si>
  <si>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</si>
  <si>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</si>
  <si>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</si>
  <si>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</si>
  <si>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</si>
  <si>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</si>
  <si>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</si>
  <si>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</si>
  <si>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</si>
  <si>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</si>
  <si>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</si>
  <si>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</si>
  <si>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</si>
  <si>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</si>
  <si>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</si>
  <si>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</si>
  <si>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</si>
  <si>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</si>
  <si>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</si>
  <si>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</si>
  <si>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</si>
  <si>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</si>
  <si>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</si>
  <si>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</si>
  <si>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</si>
  <si>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</si>
  <si>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</si>
  <si>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</si>
  <si>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</si>
  <si>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</si>
  <si>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</si>
  <si>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</si>
  <si>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</si>
  <si>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</si>
  <si>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</si>
  <si>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</si>
  <si>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</si>
  <si>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</si>
  <si>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</si>
  <si>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</si>
  <si>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</si>
  <si>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</si>
  <si>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</si>
  <si>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</si>
  <si>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</si>
  <si>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</si>
  <si>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</si>
  <si>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</si>
  <si>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</si>
  <si>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</si>
  <si>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</si>
  <si>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</si>
  <si>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</si>
  <si>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</si>
  <si>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</si>
  <si>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</si>
  <si>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</si>
  <si>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</si>
  <si>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</si>
  <si>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</si>
  <si>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</si>
  <si>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</si>
  <si>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</si>
  <si>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</si>
  <si>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</si>
  <si>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</si>
  <si>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</si>
  <si>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</si>
  <si>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</si>
  <si>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</si>
  <si>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</si>
  <si>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</si>
  <si>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</si>
  <si>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</si>
  <si>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</si>
  <si>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</si>
  <si>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</si>
  <si>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</si>
  <si>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</si>
  <si>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</si>
  <si>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</si>
  <si>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</si>
  <si>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</si>
  <si>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</si>
  <si>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</si>
  <si>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</si>
  <si>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</si>
  <si>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</si>
  <si>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</si>
  <si>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</si>
  <si>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</si>
  <si>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</si>
  <si>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</si>
  <si>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</si>
  <si>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</si>
  <si>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</si>
  <si>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</si>
  <si>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</si>
  <si>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</si>
  <si>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</si>
  <si>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</si>
  <si>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</si>
  <si>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</si>
  <si>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</si>
  <si>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</si>
  <si>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</si>
  <si>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</si>
  <si>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</si>
  <si>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</si>
  <si>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</si>
  <si>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</si>
  <si>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</si>
  <si>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</si>
  <si>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</si>
  <si>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</si>
  <si>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</si>
  <si>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</si>
  <si>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</si>
  <si>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</si>
  <si>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</si>
  <si>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</si>
  <si>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</si>
  <si>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</si>
  <si>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</si>
  <si>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</si>
  <si>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</si>
  <si>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</si>
  <si>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</si>
  <si>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</si>
  <si>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</si>
  <si>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</si>
  <si>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</si>
  <si>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</si>
  <si>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</si>
  <si>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</si>
  <si>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</si>
  <si>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</si>
  <si>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</si>
  <si>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</si>
  <si>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</si>
  <si>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</si>
  <si>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</si>
  <si>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</si>
  <si>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</si>
  <si>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</si>
  <si>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</si>
  <si>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</si>
  <si>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</si>
  <si>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</si>
  <si>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</si>
  <si>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</si>
  <si>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</si>
  <si>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</si>
  <si>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</si>
  <si>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</si>
  <si>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</si>
  <si>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</si>
  <si>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</si>
  <si>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</si>
  <si>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</si>
  <si>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</si>
  <si>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</si>
  <si>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</si>
  <si>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</si>
  <si>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</si>
  <si>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</si>
  <si>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</si>
  <si>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</si>
  <si>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</si>
  <si>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</si>
  <si>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</si>
  <si>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</si>
  <si>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</si>
  <si>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</si>
  <si>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</si>
  <si>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</si>
  <si>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</si>
  <si>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</si>
  <si>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</si>
  <si>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</si>
  <si>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</si>
  <si>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</si>
  <si>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</si>
  <si>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</si>
  <si>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</si>
  <si>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</si>
  <si>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</si>
  <si>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</si>
  <si>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</si>
  <si>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</si>
  <si>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</si>
  <si>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</si>
  <si>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</si>
  <si>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</si>
  <si>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</si>
  <si>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</si>
  <si>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</si>
  <si>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</si>
  <si>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</si>
  <si>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</si>
  <si>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</si>
  <si>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</si>
  <si>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</si>
  <si>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</si>
  <si>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</si>
  <si>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</si>
  <si>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</si>
  <si>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</si>
  <si>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</si>
  <si>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</si>
  <si>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</si>
  <si>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</si>
  <si>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</si>
  <si>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</si>
  <si>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</si>
  <si>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</si>
  <si>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</si>
  <si>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</si>
  <si>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</si>
  <si>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</si>
  <si>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</si>
  <si>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</si>
  <si>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</si>
  <si>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</si>
  <si>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</si>
  <si>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</si>
  <si>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</si>
  <si>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</si>
  <si>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</si>
  <si>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</si>
  <si>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</si>
  <si>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</si>
  <si>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</si>
  <si>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</si>
  <si>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</si>
  <si>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</si>
  <si>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</si>
  <si>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</si>
  <si>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</si>
  <si>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</si>
  <si>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</si>
  <si>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</si>
  <si>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</si>
  <si>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</si>
  <si>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</si>
  <si>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</si>
  <si>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</si>
  <si>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</si>
  <si>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</si>
  <si>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</si>
  <si>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</si>
  <si>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</si>
  <si>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</si>
  <si>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</si>
  <si>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</si>
  <si>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</si>
  <si>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</si>
  <si>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</si>
  <si>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</si>
  <si>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</si>
  <si>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</si>
  <si>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</si>
  <si>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</si>
  <si>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</si>
  <si>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</si>
  <si>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</si>
  <si>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</si>
  <si>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</si>
  <si>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</si>
  <si>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</si>
  <si>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</si>
  <si>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</si>
  <si>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</si>
  <si>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</si>
  <si>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</si>
  <si>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</si>
  <si>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</si>
  <si>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</si>
  <si>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</si>
  <si>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</si>
  <si>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</si>
  <si>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</si>
  <si>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</si>
  <si>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</si>
  <si>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</si>
  <si>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</si>
  <si>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</si>
  <si>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</si>
  <si>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</si>
  <si>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</si>
  <si>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</si>
  <si>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</si>
  <si>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</si>
  <si>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</si>
  <si>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</si>
  <si>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</si>
  <si>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</si>
  <si>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</si>
  <si>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</si>
  <si>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</si>
  <si>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</si>
  <si>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</si>
  <si>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</si>
  <si>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</si>
  <si>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</si>
  <si>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</si>
  <si>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</si>
  <si>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</si>
  <si>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</si>
  <si>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</si>
  <si>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</si>
  <si>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</si>
  <si>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</si>
  <si>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</si>
  <si>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</si>
  <si>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</si>
  <si>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</si>
  <si>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</si>
  <si>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</si>
  <si>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</si>
  <si>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</si>
  <si>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</si>
  <si>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</si>
  <si>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</si>
  <si>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</si>
  <si>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</si>
  <si>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</si>
  <si>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</si>
  <si>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</si>
  <si>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</si>
  <si>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</si>
  <si>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</si>
  <si>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</si>
  <si>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</si>
  <si>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</si>
  <si>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</si>
  <si>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</si>
  <si>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</si>
  <si>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</si>
  <si>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</si>
  <si>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</si>
  <si>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</si>
  <si>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</si>
  <si>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</si>
  <si>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</si>
  <si>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</si>
  <si>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</si>
  <si>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</si>
  <si>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</si>
  <si>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</si>
  <si>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</si>
  <si>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</si>
  <si>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</si>
  <si>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</si>
  <si>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</si>
  <si>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</si>
  <si>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</si>
  <si>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</si>
  <si>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</si>
  <si>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</si>
  <si>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</si>
  <si>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</si>
  <si>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</si>
  <si>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</si>
  <si>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</si>
  <si>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</si>
  <si>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</si>
  <si>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</si>
  <si>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</si>
  <si>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</si>
  <si>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</si>
  <si>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</si>
  <si>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</si>
  <si>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</si>
  <si>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</si>
  <si>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</si>
  <si>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</si>
  <si>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</si>
  <si>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</si>
  <si>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</si>
  <si>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</si>
  <si>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</si>
  <si>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</si>
  <si>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</si>
  <si>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</si>
  <si>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</si>
  <si>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</si>
  <si>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</si>
  <si>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</si>
  <si>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</si>
  <si>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</si>
  <si>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</si>
  <si>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</si>
  <si>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</si>
  <si>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</si>
  <si>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</si>
  <si>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</si>
  <si>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</si>
  <si>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</si>
  <si>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</si>
  <si>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</si>
  <si>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</si>
  <si>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</si>
  <si>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</si>
  <si>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</si>
  <si>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</si>
  <si>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</si>
  <si>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</si>
  <si>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</si>
  <si>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</si>
  <si>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</si>
  <si>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</si>
  <si>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</si>
  <si>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</si>
  <si>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</si>
  <si>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</si>
  <si>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</si>
  <si>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</si>
  <si>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</si>
  <si>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</si>
  <si>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</si>
  <si>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</si>
  <si>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</si>
  <si>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</si>
  <si>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</si>
  <si>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</si>
  <si>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</si>
  <si>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</si>
  <si>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</si>
  <si>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</si>
  <si>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</si>
  <si>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</si>
  <si>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</si>
  <si>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</si>
  <si>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</si>
  <si>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</si>
  <si>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</si>
  <si>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</si>
  <si>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</si>
  <si>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</si>
  <si>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</si>
  <si>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</si>
  <si>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</si>
  <si>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</si>
  <si>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</si>
  <si>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</si>
  <si>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</si>
  <si>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</si>
  <si>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</si>
  <si>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</si>
  <si>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</si>
  <si>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</si>
  <si>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</si>
  <si>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</si>
  <si>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</si>
  <si>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</si>
  <si>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</si>
  <si>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</si>
  <si>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</si>
  <si>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</si>
  <si>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</si>
  <si>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</si>
  <si>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</si>
  <si>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</si>
  <si>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</si>
  <si>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</si>
  <si>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</si>
  <si>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</si>
  <si>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</si>
  <si>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</si>
  <si>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</si>
  <si>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</si>
  <si>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</si>
  <si>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</si>
  <si>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</si>
  <si>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</si>
  <si>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</si>
  <si>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</si>
  <si>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</si>
  <si>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</si>
  <si>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</si>
  <si>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</si>
  <si>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</si>
  <si>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</si>
  <si>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</si>
  <si>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</si>
  <si>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</si>
  <si>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</si>
  <si>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</si>
  <si>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</si>
  <si>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</si>
  <si>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</si>
  <si>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</si>
  <si>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</si>
  <si>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</si>
  <si>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</si>
  <si>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</si>
  <si>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</si>
  <si>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</si>
  <si>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</si>
  <si>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</si>
  <si>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</si>
  <si>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</si>
  <si>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</si>
  <si>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</si>
  <si>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</si>
  <si>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</si>
  <si>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</si>
  <si>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</si>
  <si>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</si>
  <si>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</si>
  <si>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</si>
  <si>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</si>
  <si>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</si>
  <si>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</si>
  <si>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</si>
  <si>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</si>
  <si>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</si>
  <si>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</si>
  <si>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</si>
  <si>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</si>
  <si>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</si>
  <si>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</si>
  <si>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</si>
  <si>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</si>
  <si>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</si>
  <si>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</si>
  <si>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</si>
  <si>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</si>
  <si>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</si>
  <si>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</si>
  <si>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</si>
  <si>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</si>
  <si>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</si>
  <si>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</si>
  <si>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</si>
  <si>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</si>
  <si>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</si>
  <si>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</si>
  <si>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</si>
  <si>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</si>
  <si>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</si>
  <si>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</si>
  <si>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</si>
  <si>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</si>
  <si>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</si>
  <si>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</si>
  <si>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</si>
  <si>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</si>
  <si>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</si>
  <si>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</si>
  <si>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</si>
  <si>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</si>
  <si>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</si>
  <si>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</si>
  <si>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</si>
  <si>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</si>
  <si>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</si>
  <si>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</si>
  <si>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</si>
  <si>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</si>
  <si>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</si>
  <si>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</si>
  <si>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</si>
  <si>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</si>
  <si>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</si>
  <si>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</si>
  <si>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</si>
  <si>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</si>
  <si>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</si>
  <si>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</si>
  <si>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</si>
  <si>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</si>
  <si>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</si>
  <si>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</si>
  <si>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</si>
  <si>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</si>
  <si>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</si>
  <si>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</si>
  <si>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</si>
  <si>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</si>
  <si>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</si>
  <si>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</si>
  <si>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</si>
  <si>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</si>
  <si>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</si>
  <si>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</si>
  <si>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</si>
  <si>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</si>
  <si>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</si>
  <si>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</si>
  <si>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</si>
  <si>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</si>
  <si>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</si>
  <si>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</si>
  <si>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</si>
  <si>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</si>
  <si>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</si>
  <si>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</si>
  <si>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</si>
  <si>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</si>
  <si>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</si>
  <si>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</si>
  <si>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</si>
  <si>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</si>
  <si>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</si>
  <si>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</si>
  <si>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</si>
  <si>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</si>
  <si>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</si>
  <si>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</si>
  <si>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</si>
  <si>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</si>
  <si>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</si>
  <si>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</si>
  <si>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</si>
  <si>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</si>
  <si>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</si>
  <si>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</si>
  <si>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</si>
  <si>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</si>
  <si>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</si>
  <si>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</si>
  <si>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</si>
  <si>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</si>
  <si>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</si>
  <si>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</si>
  <si>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</si>
  <si>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</si>
  <si>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</si>
  <si>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</si>
  <si>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</si>
  <si>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</si>
  <si>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</si>
  <si>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</si>
  <si>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</si>
  <si>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</si>
  <si>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</si>
  <si>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</si>
  <si>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</si>
  <si>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</si>
  <si>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</si>
  <si>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</si>
  <si>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</si>
  <si>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</si>
  <si>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</si>
  <si>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</si>
  <si>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</si>
  <si>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</si>
  <si>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</si>
  <si>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</si>
  <si>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</si>
  <si>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</si>
  <si>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</si>
  <si>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</si>
  <si>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</si>
  <si>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</si>
  <si>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</si>
  <si>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</si>
  <si>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</si>
  <si>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</si>
  <si>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</si>
  <si>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</si>
  <si>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</si>
  <si>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</si>
  <si>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</si>
  <si>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</si>
  <si>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</si>
  <si>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</si>
  <si>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</si>
  <si>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</si>
  <si>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</si>
  <si>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</si>
  <si>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</si>
  <si>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</si>
  <si>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</si>
  <si>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</si>
  <si>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</si>
  <si>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</si>
  <si>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</si>
  <si>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</si>
  <si>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</si>
  <si>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</si>
  <si>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</si>
  <si>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</si>
  <si>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</si>
  <si>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</si>
  <si>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</si>
  <si>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</si>
  <si>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</si>
  <si>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</si>
  <si>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</si>
  <si>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</si>
  <si>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</si>
  <si>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</si>
  <si>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</si>
  <si>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</si>
  <si>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</si>
  <si>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</si>
  <si>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</si>
  <si>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</si>
  <si>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</si>
  <si>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</si>
  <si>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</si>
  <si>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</si>
  <si>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</si>
  <si>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</si>
  <si>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</si>
  <si>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</si>
  <si>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</si>
  <si>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</si>
  <si>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</si>
  <si>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</si>
  <si>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</si>
  <si>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</si>
  <si>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</si>
  <si>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</si>
  <si>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</si>
  <si>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</si>
  <si>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</si>
  <si>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</si>
  <si>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</si>
  <si>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</si>
  <si>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</si>
  <si>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</si>
  <si>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</si>
  <si>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</si>
  <si>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</si>
  <si>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</si>
  <si>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</si>
  <si>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</si>
  <si>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</si>
  <si>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</si>
  <si>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</si>
  <si>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</si>
  <si>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</si>
  <si>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</si>
  <si>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</si>
  <si>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</si>
  <si>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</si>
  <si>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</si>
  <si>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</si>
  <si>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</si>
  <si>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</si>
  <si>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</si>
  <si>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</si>
  <si>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</si>
  <si>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</si>
  <si>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</si>
  <si>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</si>
  <si>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</si>
  <si>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</si>
  <si>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</si>
  <si>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</si>
  <si>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</si>
  <si>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</si>
  <si>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</si>
  <si>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</si>
  <si>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</si>
  <si>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</si>
  <si>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</si>
  <si>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</si>
  <si>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</si>
  <si>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</si>
  <si>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</si>
  <si>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</si>
  <si>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</si>
  <si>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</si>
  <si>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</si>
  <si>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</si>
  <si>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</si>
  <si>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</si>
  <si>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</si>
  <si>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</si>
  <si>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</si>
  <si>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</si>
  <si>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</si>
  <si>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</si>
  <si>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</si>
  <si>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</si>
  <si>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</si>
  <si>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</si>
  <si>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</si>
  <si>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</si>
  <si>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</si>
  <si>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</si>
  <si>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</si>
  <si>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</si>
  <si>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</si>
  <si>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</si>
  <si>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</si>
  <si>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</si>
  <si>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</si>
  <si>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</si>
  <si>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</si>
  <si>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</si>
  <si>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</si>
  <si>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</si>
  <si>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</si>
  <si>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</si>
  <si>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</si>
  <si>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</si>
  <si>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</si>
  <si>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</si>
  <si>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</si>
  <si>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</si>
  <si>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</si>
  <si>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</si>
  <si>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</si>
  <si>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</si>
  <si>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</si>
  <si>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</si>
  <si>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</si>
  <si>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</si>
  <si>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</si>
  <si>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</si>
  <si>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</si>
  <si>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</si>
  <si>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</si>
  <si>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</si>
  <si>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</si>
  <si>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</si>
  <si>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</si>
  <si>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</si>
  <si>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</si>
  <si>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</si>
  <si>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</si>
  <si>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</si>
  <si>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</si>
  <si>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</si>
  <si>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</si>
  <si>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</si>
  <si>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</si>
  <si>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</si>
  <si>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</si>
  <si>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</si>
  <si>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</si>
  <si>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</si>
  <si>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</si>
  <si>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</si>
  <si>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</si>
  <si>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</si>
  <si>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</si>
  <si>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</si>
  <si>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</si>
  <si>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</si>
  <si>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</si>
  <si>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</si>
  <si>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</si>
  <si>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</si>
  <si>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</si>
  <si>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</si>
  <si>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</si>
  <si>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</si>
  <si>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</si>
  <si>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</si>
  <si>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</si>
  <si>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</si>
  <si>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</si>
  <si>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</si>
  <si>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</si>
  <si>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</si>
  <si>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</si>
  <si>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</si>
  <si>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</si>
  <si>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</si>
  <si>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</si>
  <si>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</si>
  <si>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</si>
  <si>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</si>
  <si>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</si>
  <si>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</si>
  <si>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</si>
  <si>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</si>
  <si>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</si>
  <si>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</si>
  <si>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</si>
  <si>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</si>
  <si>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</si>
  <si>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</si>
  <si>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</si>
  <si>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</si>
  <si>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</si>
  <si>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</si>
  <si>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</si>
  <si>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</si>
  <si>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</si>
  <si>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</si>
  <si>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</si>
  <si>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</si>
  <si>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</si>
  <si>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</si>
  <si>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</si>
  <si>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</si>
  <si>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</si>
  <si>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</si>
  <si>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</si>
  <si>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</si>
  <si>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</si>
  <si>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</si>
  <si>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</si>
  <si>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</si>
  <si>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</si>
  <si>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</si>
  <si>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</si>
  <si>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</si>
  <si>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</si>
  <si>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</si>
  <si>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</si>
  <si>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</si>
  <si>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</si>
  <si>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</si>
  <si>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</si>
  <si>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</si>
  <si>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</si>
  <si>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</si>
  <si>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</si>
  <si>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</si>
  <si>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</si>
  <si>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</si>
  <si>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</si>
  <si>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</si>
  <si>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</si>
  <si>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</si>
  <si>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</si>
  <si>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</si>
  <si>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</si>
  <si>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</si>
  <si>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</si>
  <si>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</si>
  <si>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</si>
  <si>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</si>
  <si>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</si>
  <si>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</si>
  <si>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</si>
  <si>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</si>
  <si>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</si>
  <si>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</si>
  <si>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</si>
  <si>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</si>
  <si>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</si>
  <si>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</si>
  <si>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</si>
  <si>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</si>
  <si>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</si>
  <si>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</si>
  <si>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</si>
  <si>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</si>
  <si>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</si>
  <si>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</si>
  <si>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</si>
  <si>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</si>
  <si>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</si>
  <si>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</si>
  <si>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</si>
  <si>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</si>
  <si>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</si>
  <si>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</si>
  <si>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</si>
  <si>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</si>
  <si>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</si>
  <si>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</si>
  <si>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</si>
  <si>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</si>
  <si>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</si>
  <si>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</si>
  <si>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</si>
  <si>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</si>
  <si>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</si>
  <si>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</si>
  <si>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</si>
  <si>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</si>
  <si>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</si>
  <si>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</si>
  <si>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</si>
  <si>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</si>
  <si>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</si>
  <si>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</si>
  <si>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</si>
  <si>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</si>
  <si>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</si>
  <si>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</si>
  <si>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</si>
  <si>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</si>
  <si>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</si>
  <si>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</si>
  <si>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</si>
  <si>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</si>
  <si>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</si>
  <si>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</si>
  <si>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</si>
  <si>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</si>
  <si>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</si>
  <si>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</si>
  <si>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</si>
  <si>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</si>
  <si>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</si>
  <si>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</si>
  <si>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</si>
  <si>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</si>
  <si>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</si>
  <si>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</si>
  <si>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</si>
  <si>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</si>
  <si>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</si>
  <si>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</si>
  <si>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</si>
  <si>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</si>
  <si>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</si>
  <si>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</si>
  <si>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</si>
  <si>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</si>
  <si>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</si>
  <si>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</si>
  <si>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</si>
  <si>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</si>
  <si>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</si>
  <si>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</si>
  <si>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</si>
  <si>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</si>
  <si>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</si>
  <si>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</si>
  <si>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</si>
  <si>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</si>
  <si>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</si>
  <si>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</si>
  <si>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</si>
  <si>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</si>
  <si>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</si>
  <si>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</si>
  <si>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</si>
  <si>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</si>
  <si>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</si>
  <si>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</si>
  <si>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</si>
  <si>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</si>
  <si>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</si>
  <si>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</si>
  <si>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</si>
  <si>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</si>
  <si>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</si>
  <si>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</si>
  <si>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</si>
  <si>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</si>
  <si>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</si>
  <si>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</si>
  <si>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</si>
  <si>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</si>
  <si>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</si>
  <si>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</si>
  <si>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</si>
  <si>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</si>
  <si>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</si>
  <si>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</si>
  <si>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</si>
  <si>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</si>
  <si>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</si>
  <si>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</si>
  <si>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</si>
  <si>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</si>
  <si>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</si>
  <si>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</si>
  <si>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</si>
  <si>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</si>
  <si>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</si>
  <si>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</si>
  <si>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</si>
  <si>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</si>
  <si>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</si>
  <si>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</si>
  <si>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</si>
  <si>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</si>
  <si>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</si>
  <si>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</si>
  <si>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</si>
  <si>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</si>
  <si>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</si>
  <si>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</si>
  <si>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</si>
  <si>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</si>
  <si>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</si>
  <si>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</si>
  <si>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</si>
  <si>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</si>
  <si>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</si>
  <si>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</si>
  <si>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</si>
  <si>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</si>
  <si>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</si>
  <si>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</si>
  <si>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</si>
  <si>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</si>
  <si>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</si>
  <si>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</si>
  <si>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</si>
  <si>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</si>
  <si>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</si>
  <si>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</si>
  <si>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</si>
  <si>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</si>
  <si>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</si>
  <si>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</si>
  <si>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</si>
  <si>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</si>
  <si>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</si>
  <si>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</si>
  <si>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</si>
  <si>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</si>
  <si>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</si>
  <si>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</si>
  <si>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</si>
  <si>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</si>
  <si>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</si>
  <si>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</si>
  <si>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</si>
  <si>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</si>
  <si>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</si>
  <si>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</si>
  <si>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</si>
  <si>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</si>
  <si>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</si>
  <si>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</si>
  <si>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</si>
  <si>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</si>
  <si>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</si>
  <si>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</si>
  <si>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</si>
  <si>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</si>
  <si>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</si>
  <si>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</si>
  <si>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</si>
  <si>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</si>
  <si>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</si>
  <si>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</si>
  <si>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</si>
  <si>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</si>
  <si>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</si>
  <si>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</si>
  <si>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</si>
  <si>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</si>
  <si>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</si>
  <si>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</si>
  <si>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</si>
  <si>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</si>
  <si>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</si>
  <si>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</si>
  <si>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</si>
  <si>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</si>
  <si>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</si>
  <si>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</si>
  <si>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</si>
  <si>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</si>
  <si>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</si>
  <si>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</si>
  <si>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</si>
  <si>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</si>
  <si>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</si>
  <si>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</si>
  <si>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</si>
  <si>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</si>
  <si>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</si>
  <si>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</si>
  <si>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</si>
  <si>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</si>
  <si>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</si>
  <si>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</si>
  <si>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</si>
  <si>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</si>
  <si>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</si>
  <si>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</si>
  <si>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</si>
  <si>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</si>
  <si>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</si>
  <si>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</si>
  <si>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</si>
  <si>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</si>
  <si>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</si>
  <si>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</si>
  <si>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</si>
  <si>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</si>
  <si>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</si>
  <si>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</si>
  <si>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</si>
  <si>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</si>
  <si>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</si>
  <si>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</si>
  <si>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</si>
  <si>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</si>
  <si>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</si>
  <si>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</si>
  <si>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</si>
  <si>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</si>
  <si>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</si>
  <si>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</si>
  <si>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</si>
  <si>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</si>
  <si>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</si>
  <si>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</si>
  <si>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</si>
  <si>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</si>
  <si>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</si>
  <si>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</si>
  <si>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</si>
  <si>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</si>
  <si>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</si>
  <si>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</si>
  <si>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</si>
  <si>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</si>
  <si>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</si>
  <si>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</si>
  <si>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</si>
  <si>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</si>
  <si>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</si>
  <si>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</si>
  <si>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</si>
  <si>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</si>
  <si>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</si>
  <si>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</si>
  <si>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</si>
  <si>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</si>
  <si>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</si>
  <si>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</si>
  <si>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</si>
  <si>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</si>
  <si>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</si>
  <si>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</si>
  <si>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</si>
  <si>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</si>
  <si>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</si>
  <si>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</si>
  <si>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</si>
  <si>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</si>
  <si>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</si>
  <si>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</si>
  <si>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</si>
  <si>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</si>
  <si>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</si>
  <si>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</si>
  <si>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</si>
  <si>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</si>
  <si>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</si>
  <si>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</si>
  <si>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</si>
  <si>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</si>
  <si>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</si>
  <si>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</si>
  <si>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</si>
  <si>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</si>
  <si>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</si>
  <si>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</si>
  <si>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</si>
  <si>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</si>
  <si>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</si>
  <si>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</si>
  <si>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</si>
  <si>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</si>
  <si>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</si>
  <si>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</si>
  <si>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</si>
  <si>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</si>
  <si>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</si>
  <si>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</si>
  <si>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</si>
  <si>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</si>
  <si>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</si>
  <si>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</si>
  <si>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</si>
  <si>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</si>
  <si>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</si>
  <si>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</si>
  <si>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</si>
  <si>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</si>
  <si>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</si>
  <si>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</si>
  <si>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</si>
  <si>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</si>
  <si>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</si>
  <si>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</si>
  <si>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</si>
  <si>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</si>
  <si>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</si>
  <si>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</si>
  <si>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</si>
  <si>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</si>
  <si>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</si>
  <si>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</si>
  <si>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</si>
  <si>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</si>
  <si>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</si>
  <si>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</si>
  <si>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</si>
  <si>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</si>
  <si>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</si>
  <si>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</si>
  <si>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</si>
  <si>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</si>
  <si>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</si>
  <si>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</si>
  <si>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</si>
  <si>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</si>
  <si>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</si>
  <si>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</si>
  <si>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</si>
  <si>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</si>
  <si>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</si>
  <si>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</si>
  <si>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</si>
  <si>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</si>
  <si>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</si>
  <si>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</si>
  <si>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</si>
  <si>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</si>
  <si>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</si>
  <si>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</si>
  <si>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</si>
  <si>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</si>
  <si>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</si>
  <si>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</si>
  <si>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</si>
  <si>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</si>
  <si>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</si>
  <si>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</si>
  <si>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</si>
  <si>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</si>
  <si>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</si>
  <si>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</si>
  <si>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</si>
  <si>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</si>
  <si>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</si>
  <si>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</si>
  <si>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</si>
  <si>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</si>
  <si>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</si>
  <si>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</si>
  <si>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</si>
  <si>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</si>
  <si>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</si>
  <si>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</si>
  <si>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</si>
  <si>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</si>
  <si>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</si>
  <si>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</si>
  <si>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</si>
  <si>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</si>
  <si>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</si>
  <si>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</si>
  <si>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</si>
  <si>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</si>
  <si>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</si>
  <si>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</si>
  <si>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</si>
  <si>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</si>
  <si>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</si>
  <si>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</si>
  <si>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</si>
  <si>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</si>
  <si>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</si>
  <si>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</si>
  <si>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</si>
  <si>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</si>
  <si>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</si>
  <si>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</si>
  <si>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</si>
  <si>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</si>
  <si>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</si>
  <si>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</si>
  <si>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</si>
  <si>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</si>
  <si>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</si>
  <si>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</si>
  <si>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</si>
  <si>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</si>
  <si>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</si>
  <si>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</si>
  <si>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</si>
  <si>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</si>
  <si>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</si>
  <si>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</si>
  <si>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</si>
  <si>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</si>
  <si>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</si>
  <si>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</si>
  <si>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</si>
  <si>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</si>
  <si>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</si>
  <si>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</si>
  <si>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</si>
  <si>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</si>
  <si>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</si>
  <si>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</si>
  <si>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</si>
  <si>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</si>
  <si>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</si>
  <si>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</si>
  <si>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</si>
  <si>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</si>
  <si>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</si>
  <si>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</si>
  <si>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</si>
  <si>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</si>
  <si>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</si>
  <si>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</si>
  <si>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</si>
  <si>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</si>
  <si>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</si>
  <si>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</si>
  <si>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</si>
  <si>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</si>
  <si>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</si>
  <si>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</si>
  <si>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</si>
  <si>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</si>
  <si>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</si>
  <si>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</si>
  <si>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</si>
  <si>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</si>
  <si>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</si>
  <si>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</si>
  <si>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</si>
  <si>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</si>
  <si>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</si>
  <si>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</si>
  <si>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</si>
  <si>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</si>
  <si>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</si>
  <si>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</si>
  <si>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</si>
  <si>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</si>
  <si>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</si>
  <si>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</si>
  <si>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</si>
  <si>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</si>
  <si>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</si>
  <si>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</si>
  <si>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</si>
  <si>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</si>
  <si>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</si>
  <si>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</si>
  <si>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</si>
  <si>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</si>
  <si>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</si>
  <si>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</si>
  <si>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</si>
  <si>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</si>
  <si>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</si>
  <si>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</si>
  <si>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</si>
  <si>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</si>
  <si>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</si>
  <si>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</si>
  <si>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</si>
  <si>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</si>
  <si>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</si>
  <si>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</si>
  <si>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</si>
  <si>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</si>
  <si>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</si>
  <si>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</si>
  <si>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</si>
  <si>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</si>
  <si>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</si>
  <si>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</si>
  <si>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</si>
  <si>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</si>
  <si>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</si>
  <si>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</si>
  <si>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</si>
  <si>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</si>
  <si>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</si>
  <si>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</si>
  <si>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</si>
  <si>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</si>
  <si>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</si>
  <si>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</si>
  <si>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</si>
  <si>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</si>
  <si>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</si>
  <si>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</si>
  <si>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</si>
  <si>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</si>
  <si>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</si>
  <si>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</si>
  <si>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</si>
  <si>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</si>
  <si>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</si>
  <si>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</si>
  <si>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</si>
  <si>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</si>
  <si>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</si>
  <si>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</si>
  <si>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</si>
  <si>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</si>
  <si>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</si>
  <si>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</si>
  <si>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</si>
  <si>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</si>
  <si>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</si>
  <si>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</si>
  <si>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</si>
  <si>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</si>
  <si>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</si>
  <si>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</si>
  <si>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</si>
  <si>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</si>
  <si>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</si>
  <si>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</si>
  <si>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</si>
  <si>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</si>
  <si>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</si>
  <si>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</si>
  <si>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</si>
  <si>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</si>
  <si>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</si>
  <si>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</si>
  <si>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</si>
  <si>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</si>
  <si>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</si>
  <si>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</si>
  <si>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</si>
  <si>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</si>
  <si>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</si>
  <si>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</si>
  <si>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</si>
  <si>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</si>
  <si>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</si>
  <si>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</si>
  <si>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</si>
  <si>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</si>
  <si>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</si>
  <si>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</si>
  <si>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</si>
  <si>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</si>
  <si>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</si>
  <si>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</si>
  <si>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</si>
  <si>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</si>
  <si>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</si>
  <si>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</si>
  <si>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</si>
  <si>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</si>
  <si>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</si>
  <si>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</si>
  <si>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</si>
  <si>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</si>
  <si>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</si>
  <si>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</si>
  <si>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</si>
  <si>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</si>
  <si>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</si>
  <si>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</si>
  <si>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</si>
  <si>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</si>
  <si>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</si>
  <si>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</si>
  <si>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</si>
  <si>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</si>
  <si>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</si>
  <si>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</si>
  <si>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</si>
  <si>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</si>
  <si>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</si>
  <si>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</si>
  <si>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</si>
  <si>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</si>
  <si>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</si>
  <si>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</si>
  <si>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</si>
  <si>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</si>
  <si>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</si>
  <si>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</si>
  <si>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</si>
  <si>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</si>
  <si>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</si>
  <si>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</si>
  <si>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</si>
  <si>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</si>
  <si>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</si>
  <si>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</si>
  <si>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</si>
  <si>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</si>
  <si>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</si>
  <si>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</si>
  <si>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</si>
  <si>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</si>
  <si>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</si>
  <si>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</si>
  <si>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</si>
  <si>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</si>
  <si>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</si>
  <si>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</si>
  <si>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</si>
  <si>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</si>
  <si>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</si>
  <si>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</si>
  <si>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</si>
  <si>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</si>
  <si>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</si>
  <si>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</si>
  <si>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</si>
  <si>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</si>
  <si>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</si>
  <si>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</si>
  <si>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</si>
  <si>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</si>
  <si>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</si>
  <si>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</si>
  <si>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</si>
  <si>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</si>
  <si>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</si>
  <si>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</si>
  <si>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</si>
  <si>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</si>
  <si>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</si>
  <si>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</si>
  <si>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</si>
  <si>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</si>
  <si>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</si>
  <si>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</si>
  <si>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</si>
  <si>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</si>
  <si>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</si>
  <si>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</si>
  <si>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</si>
  <si>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</si>
  <si>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</si>
  <si>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</si>
  <si>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</si>
  <si>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</si>
  <si>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</si>
  <si>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</si>
  <si>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</si>
  <si>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</si>
  <si>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</si>
  <si>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</si>
  <si>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</si>
  <si>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</si>
  <si>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</si>
  <si>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</si>
  <si>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</si>
  <si>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</si>
  <si>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</si>
  <si>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</si>
  <si>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</si>
  <si>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</si>
  <si>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</si>
  <si>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</si>
  <si>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</si>
  <si>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</si>
  <si>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</si>
  <si>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</si>
  <si>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</si>
  <si>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</si>
  <si>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</si>
  <si>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</si>
  <si>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</si>
  <si>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</si>
  <si>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</si>
  <si>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</si>
  <si>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</si>
  <si>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</si>
  <si>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</si>
  <si>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</si>
  <si>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</si>
  <si>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</si>
  <si>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</si>
  <si>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</si>
  <si>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</si>
  <si>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</si>
  <si>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</si>
  <si>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</si>
  <si>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</si>
  <si>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</si>
  <si>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</si>
  <si>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</si>
  <si>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</si>
  <si>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</si>
  <si>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</si>
  <si>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</si>
  <si>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</si>
  <si>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</si>
  <si>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</si>
  <si>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</si>
  <si>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</si>
  <si>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</si>
  <si>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</si>
  <si>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</si>
  <si>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</si>
  <si>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</si>
  <si>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</si>
  <si>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</si>
  <si>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</si>
  <si>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</si>
  <si>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</si>
  <si>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</si>
  <si>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</si>
  <si>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</si>
  <si>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</si>
  <si>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</si>
  <si>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</si>
  <si>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</si>
  <si>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</si>
  <si>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</si>
  <si>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</si>
  <si>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</si>
  <si>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</si>
  <si>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</si>
  <si>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</si>
  <si>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</si>
  <si>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</si>
  <si>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</si>
  <si>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</si>
  <si>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</si>
  <si>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</si>
  <si>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</si>
  <si>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</si>
  <si>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</si>
  <si>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</si>
  <si>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</si>
  <si>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</si>
  <si>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</si>
  <si>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</si>
  <si>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</si>
  <si>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</si>
  <si>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</si>
  <si>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</si>
  <si>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</si>
  <si>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</si>
  <si>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</si>
  <si>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</si>
  <si>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</si>
  <si>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</si>
  <si>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</si>
  <si>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</si>
  <si>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</si>
  <si>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</si>
  <si>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</si>
  <si>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</si>
  <si>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</si>
  <si>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</si>
  <si>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</si>
  <si>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</si>
  <si>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</si>
  <si>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</si>
  <si>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</si>
  <si>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</si>
  <si>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</si>
  <si>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</si>
  <si>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</si>
  <si>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</si>
  <si>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</si>
  <si>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</si>
  <si>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</si>
  <si>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</si>
  <si>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</si>
  <si>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</si>
  <si>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</si>
  <si>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</si>
  <si>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</si>
  <si>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</si>
  <si>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</si>
  <si>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</si>
  <si>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</si>
  <si>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</si>
  <si>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</si>
  <si>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</si>
  <si>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</si>
  <si>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</si>
  <si>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</si>
  <si>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</si>
  <si>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</si>
  <si>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</si>
  <si>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</si>
  <si>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</si>
  <si>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</si>
  <si>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</si>
  <si>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</si>
  <si>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</si>
  <si>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</si>
  <si>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</si>
  <si>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</si>
  <si>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</si>
  <si>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</si>
  <si>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</si>
  <si>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</si>
  <si>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</si>
  <si>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</si>
  <si>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</si>
  <si>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</si>
  <si>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</si>
  <si>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</si>
  <si>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</si>
  <si>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</si>
  <si>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</si>
  <si>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</si>
  <si>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</si>
  <si>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</si>
  <si>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</si>
  <si>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</si>
  <si>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</si>
  <si>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</si>
  <si>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</si>
  <si>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</si>
  <si>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</si>
  <si>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</si>
  <si>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</si>
  <si>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</si>
  <si>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</si>
  <si>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</si>
  <si>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</si>
  <si>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</si>
  <si>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</si>
  <si>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</si>
  <si>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</si>
  <si>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</si>
  <si>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</si>
  <si>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</si>
  <si>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</si>
  <si>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</si>
  <si>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</si>
  <si>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</si>
  <si>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</si>
  <si>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</si>
  <si>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</si>
  <si>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</si>
  <si>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</si>
  <si>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</si>
  <si>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</si>
  <si>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</si>
  <si>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</si>
  <si>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</si>
  <si>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</si>
  <si>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</si>
  <si>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</si>
  <si>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</si>
  <si>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</si>
  <si>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</si>
  <si>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</si>
  <si>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</si>
  <si>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</si>
  <si>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</si>
  <si>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</si>
  <si>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</si>
  <si>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</si>
  <si>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</si>
  <si>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</si>
  <si>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</si>
  <si>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</si>
  <si>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</si>
  <si>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</si>
  <si>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</si>
  <si>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</si>
  <si>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</si>
  <si>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</si>
  <si>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</si>
  <si>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</si>
  <si>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</si>
  <si>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</si>
  <si>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</si>
  <si>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</si>
  <si>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</si>
  <si>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</si>
  <si>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</si>
  <si>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</si>
  <si>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</si>
  <si>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</si>
  <si>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</si>
  <si>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</si>
  <si>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</si>
  <si>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</si>
  <si>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</si>
  <si>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</si>
  <si>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</si>
  <si>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</si>
  <si>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</si>
  <si>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</si>
  <si>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</si>
  <si>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</si>
  <si>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</si>
  <si>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</si>
  <si>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</si>
  <si>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</si>
  <si>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</si>
  <si>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</si>
  <si>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</si>
  <si>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</si>
  <si>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</si>
  <si>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</si>
  <si>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</si>
  <si>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</si>
  <si>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</si>
  <si>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</si>
  <si>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</si>
  <si>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</si>
  <si>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</si>
  <si>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</si>
  <si>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</si>
  <si>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</si>
  <si>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</si>
  <si>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</si>
  <si>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</si>
  <si>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</si>
  <si>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</si>
  <si>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</si>
  <si>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</si>
  <si>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</si>
  <si>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</si>
  <si>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</si>
  <si>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</si>
  <si>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</si>
  <si>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</si>
  <si>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</si>
  <si>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</si>
  <si>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</si>
  <si>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</si>
  <si>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</si>
  <si>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</si>
  <si>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</si>
  <si>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</si>
  <si>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</si>
  <si>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</si>
  <si>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</si>
  <si>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</si>
  <si>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</si>
  <si>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</si>
  <si>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</si>
  <si>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</si>
  <si>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</si>
  <si>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</si>
  <si>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</si>
  <si>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</si>
  <si>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</si>
  <si>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</si>
  <si>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</si>
  <si>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</si>
  <si>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</si>
  <si>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</si>
  <si>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</si>
  <si>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</si>
  <si>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</si>
  <si>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</si>
  <si>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</si>
  <si>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</si>
  <si>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</si>
  <si>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</si>
  <si>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</si>
  <si>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</si>
  <si>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</si>
  <si>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</si>
  <si>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</si>
  <si>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</si>
  <si>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</si>
  <si>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</si>
  <si>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</si>
  <si>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</si>
  <si>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</si>
  <si>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</si>
  <si>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</si>
  <si>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</si>
  <si>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</si>
  <si>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</si>
  <si>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</si>
  <si>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</si>
  <si>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</si>
  <si>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</si>
  <si>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</si>
  <si>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</si>
  <si>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</si>
  <si>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</si>
  <si>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</si>
  <si>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</si>
  <si>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</si>
  <si>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</si>
  <si>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</si>
  <si>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</si>
  <si>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</si>
  <si>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</si>
  <si>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</si>
  <si>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</si>
  <si>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</si>
  <si>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</si>
  <si>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</si>
  <si>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</si>
  <si>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</si>
  <si>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</si>
  <si>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</si>
  <si>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</si>
  <si>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</si>
  <si>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</si>
  <si>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</si>
  <si>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</si>
  <si>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</si>
  <si>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</si>
  <si>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</si>
  <si>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</si>
  <si>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</si>
  <si>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</si>
  <si>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</si>
  <si>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</si>
  <si>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</si>
  <si>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</si>
  <si>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</si>
  <si>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</si>
  <si>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</si>
  <si>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</si>
  <si>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</si>
  <si>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</si>
  <si>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</si>
  <si>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</si>
  <si>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</si>
  <si>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</si>
  <si>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</si>
  <si>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</si>
  <si>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</si>
  <si>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</si>
  <si>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</si>
  <si>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</si>
  <si>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</si>
  <si>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</si>
  <si>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</si>
  <si>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</si>
  <si>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</si>
  <si>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</si>
  <si>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</si>
  <si>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</si>
  <si>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</si>
  <si>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</si>
  <si>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</si>
  <si>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</si>
  <si>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</si>
  <si>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</si>
  <si>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</si>
  <si>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</si>
  <si>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</si>
  <si>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</si>
  <si>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</si>
  <si>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</si>
  <si>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</si>
  <si>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</si>
  <si>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</si>
  <si>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</si>
  <si>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</si>
  <si>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</si>
  <si>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</si>
  <si>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</si>
  <si>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</si>
  <si>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</si>
  <si>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</si>
  <si>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</si>
  <si>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</si>
  <si>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</si>
  <si>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</si>
  <si>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</si>
  <si>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</si>
  <si>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</si>
  <si>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</si>
  <si>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</si>
  <si>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</si>
  <si>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</si>
  <si>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</si>
  <si>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</si>
  <si>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</si>
  <si>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</si>
  <si>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</si>
  <si>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</si>
  <si>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</si>
  <si>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</si>
  <si>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</si>
  <si>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</si>
  <si>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</si>
  <si>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</si>
  <si>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</si>
  <si>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</si>
  <si>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</si>
  <si>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</si>
  <si>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</si>
  <si>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</si>
  <si>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</si>
  <si>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</si>
  <si>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</si>
  <si>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</si>
  <si>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</si>
  <si>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</si>
  <si>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</si>
  <si>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</si>
  <si>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</si>
  <si>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</si>
  <si>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</si>
  <si>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</si>
  <si>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</si>
  <si>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</si>
  <si>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</si>
  <si>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</si>
  <si>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</si>
  <si>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</si>
  <si>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</si>
  <si>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</si>
  <si>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</si>
  <si>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</si>
  <si>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</si>
  <si>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</si>
  <si>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</si>
  <si>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</si>
  <si>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</si>
  <si>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</si>
  <si>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</si>
  <si>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</si>
  <si>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</si>
  <si>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</si>
  <si>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</si>
  <si>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</si>
  <si>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</si>
  <si>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</si>
  <si>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</si>
  <si>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</si>
  <si>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</si>
  <si>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</si>
  <si>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</si>
  <si>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</si>
  <si>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</si>
  <si>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</si>
  <si>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</si>
  <si>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</si>
  <si>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</si>
  <si>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</si>
  <si>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</si>
  <si>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</si>
  <si>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</si>
  <si>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</si>
  <si>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</si>
  <si>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</si>
  <si>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</si>
  <si>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</si>
  <si>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</si>
  <si>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</si>
  <si>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</si>
  <si>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</si>
  <si>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</si>
  <si>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</si>
  <si>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</si>
  <si>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</si>
  <si>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</si>
  <si>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</si>
  <si>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</si>
  <si>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</si>
  <si>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</si>
  <si>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</si>
  <si>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</si>
  <si>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</si>
  <si>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</si>
  <si>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</si>
  <si>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</si>
  <si>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</si>
  <si>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</si>
  <si>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</si>
  <si>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</si>
  <si>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</si>
  <si>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</si>
  <si>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</si>
  <si>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</si>
  <si>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</si>
  <si>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</si>
  <si>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</si>
  <si>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</si>
  <si>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</si>
  <si>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</si>
  <si>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</si>
  <si>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</si>
  <si>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</si>
  <si>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</si>
  <si>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</si>
  <si>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</si>
  <si>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</si>
  <si>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</si>
  <si>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</si>
  <si>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</si>
  <si>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</si>
  <si>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</si>
  <si>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</si>
  <si>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</si>
  <si>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</si>
  <si>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</si>
  <si>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</si>
  <si>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</si>
  <si>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</si>
  <si>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</si>
  <si>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</si>
  <si>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</si>
  <si>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</si>
  <si>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</si>
  <si>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</si>
  <si>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</si>
  <si>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</si>
  <si>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</si>
  <si>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</si>
  <si>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</si>
  <si>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</si>
  <si>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</si>
  <si>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</si>
  <si>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</si>
  <si>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</si>
  <si>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</si>
  <si>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</si>
  <si>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</si>
  <si>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</si>
  <si>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</si>
  <si>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</si>
  <si>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</si>
  <si>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</si>
  <si>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</si>
  <si>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</si>
  <si>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</si>
  <si>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</si>
  <si>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</si>
  <si>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</si>
  <si>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</si>
  <si>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</si>
  <si>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</si>
  <si>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</si>
  <si>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</si>
  <si>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</si>
  <si>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</si>
  <si>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</si>
  <si>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</si>
  <si>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</si>
  <si>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</si>
  <si>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</si>
  <si>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</si>
  <si>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</si>
  <si>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</si>
  <si>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</si>
  <si>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</si>
  <si>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</si>
  <si>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</si>
  <si>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</si>
  <si>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</si>
  <si>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</si>
  <si>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</si>
  <si>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</si>
  <si>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</si>
  <si>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</si>
  <si>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</si>
  <si>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</si>
  <si>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</si>
  <si>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</si>
  <si>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</si>
  <si>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</si>
  <si>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</si>
  <si>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</si>
  <si>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</si>
  <si>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</si>
  <si>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</si>
  <si>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</si>
  <si>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</si>
  <si>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</si>
  <si>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</si>
  <si>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</si>
  <si>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</si>
  <si>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</si>
  <si>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</si>
  <si>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</si>
  <si>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</si>
  <si>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</si>
  <si>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</si>
  <si>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</si>
  <si>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</si>
  <si>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</si>
  <si>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</si>
  <si>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</si>
  <si>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</si>
  <si>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</si>
  <si>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</si>
  <si>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</si>
  <si>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</si>
  <si>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</si>
  <si>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</si>
  <si>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</si>
  <si>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</si>
  <si>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</si>
  <si>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</si>
  <si>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</si>
  <si>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</si>
  <si>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</si>
  <si>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</si>
  <si>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</si>
  <si>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</si>
  <si>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</si>
  <si>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</si>
  <si>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</si>
  <si>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</si>
  <si>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</si>
  <si>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</si>
  <si>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</si>
  <si>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</si>
  <si>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</si>
  <si>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</si>
  <si>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</si>
  <si>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</si>
  <si>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</si>
  <si>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</si>
  <si>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</si>
  <si>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</si>
  <si>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</si>
  <si>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</si>
  <si>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</si>
  <si>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</si>
  <si>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</si>
  <si>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</si>
  <si>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</si>
  <si>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</si>
  <si>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</si>
  <si>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</si>
  <si>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</si>
  <si>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</si>
  <si>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</si>
  <si>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</si>
  <si>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</si>
  <si>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</si>
  <si>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</si>
  <si>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</si>
  <si>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</si>
  <si>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</si>
  <si>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</si>
  <si>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</si>
  <si>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</si>
  <si>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</si>
  <si>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</si>
  <si>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</si>
  <si>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</si>
  <si>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</si>
  <si>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</si>
  <si>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</si>
  <si>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</si>
  <si>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</si>
  <si>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</si>
  <si>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</si>
  <si>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</si>
  <si>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</si>
  <si>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</si>
  <si>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</si>
  <si>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</si>
  <si>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</si>
  <si>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</si>
  <si>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</si>
  <si>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</si>
  <si>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</si>
  <si>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</si>
  <si>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</si>
  <si>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</si>
  <si>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</si>
  <si>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</si>
  <si>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</si>
  <si>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</si>
  <si>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</si>
  <si>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</si>
  <si>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</si>
  <si>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</si>
  <si>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</si>
  <si>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</si>
  <si>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</si>
  <si>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</si>
  <si>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</si>
  <si>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</si>
  <si>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</si>
  <si>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</si>
  <si>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</si>
  <si>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</si>
  <si>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</si>
  <si>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</si>
  <si>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</si>
  <si>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</si>
  <si>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</si>
  <si>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</si>
  <si>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</si>
  <si>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</si>
  <si>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</si>
  <si>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</si>
  <si>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</si>
  <si>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</si>
  <si>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</si>
  <si>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</si>
  <si>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</si>
  <si>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</si>
  <si>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</si>
  <si>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</si>
  <si>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</si>
  <si>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</si>
  <si>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</si>
  <si>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</si>
  <si>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</si>
  <si>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</si>
  <si>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</si>
  <si>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</si>
  <si>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</si>
  <si>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</si>
  <si>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</si>
  <si>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</si>
  <si>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</si>
  <si>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</si>
  <si>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</si>
  <si>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</si>
  <si>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</si>
  <si>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</si>
  <si>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</si>
  <si>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</si>
  <si>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</si>
  <si>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</si>
  <si>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</si>
  <si>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</si>
  <si>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</si>
  <si>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</si>
  <si>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</si>
  <si>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</si>
  <si>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</si>
  <si>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</si>
  <si>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</si>
  <si>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</si>
  <si>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</si>
  <si>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</si>
  <si>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</si>
  <si>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</si>
  <si>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</si>
  <si>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</si>
  <si>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</si>
  <si>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</si>
  <si>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</si>
  <si>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</si>
  <si>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</si>
  <si>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</si>
  <si>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</si>
  <si>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</si>
  <si>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</si>
  <si>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</si>
  <si>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</si>
  <si>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</si>
  <si>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</si>
  <si>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</si>
  <si>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</si>
  <si>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</si>
  <si>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</si>
  <si>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</si>
  <si>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</si>
  <si>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</si>
  <si>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</si>
  <si>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</si>
  <si>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</si>
  <si>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</si>
  <si>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</si>
  <si>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</si>
  <si>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</si>
  <si>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</si>
  <si>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</si>
  <si>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</si>
  <si>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</si>
  <si>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</si>
  <si>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</si>
  <si>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</si>
  <si>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</si>
  <si>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</si>
  <si>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</si>
  <si>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</si>
  <si>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</si>
  <si>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</si>
  <si>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</si>
  <si>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</si>
  <si>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</si>
  <si>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</si>
  <si>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</si>
  <si>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</si>
  <si>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</si>
  <si>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</si>
  <si>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</si>
  <si>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</si>
  <si>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</si>
  <si>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</si>
  <si>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</si>
  <si>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</si>
  <si>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</si>
  <si>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</si>
  <si>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</si>
  <si>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</si>
  <si>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</si>
  <si>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</si>
  <si>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</si>
  <si>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</si>
  <si>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</si>
  <si>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</si>
  <si>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</si>
  <si>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</si>
  <si>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</si>
  <si>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</si>
  <si>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</si>
  <si>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</si>
  <si>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</si>
  <si>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</si>
  <si>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</si>
  <si>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</si>
  <si>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</si>
  <si>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</si>
  <si>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</si>
  <si>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</si>
  <si>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</si>
  <si>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</si>
  <si>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</si>
  <si>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</si>
  <si>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</si>
  <si>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</si>
  <si>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</si>
  <si>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</si>
  <si>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</si>
  <si>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</si>
  <si>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</si>
  <si>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</si>
  <si>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</si>
  <si>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</si>
  <si>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</si>
  <si>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</si>
  <si>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</si>
  <si>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</si>
  <si>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</si>
  <si>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</si>
  <si>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</si>
  <si>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</si>
  <si>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</si>
  <si>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</si>
  <si>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</si>
  <si>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</si>
  <si>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</si>
  <si>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</si>
  <si>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</si>
  <si>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</si>
  <si>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</si>
  <si>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</si>
  <si>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</si>
  <si>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</si>
  <si>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</si>
  <si>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</si>
  <si>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</si>
  <si>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</si>
  <si>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</si>
  <si>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</si>
  <si>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</si>
  <si>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</si>
  <si>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</si>
  <si>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</si>
  <si>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</si>
  <si>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</si>
  <si>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</si>
  <si>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</si>
  <si>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</si>
  <si>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</si>
  <si>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</si>
  <si>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</si>
  <si>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</si>
  <si>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</si>
  <si>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</si>
  <si>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</si>
  <si>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</si>
  <si>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</si>
  <si>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</si>
  <si>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</si>
  <si>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</si>
  <si>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</si>
  <si>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</si>
  <si>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</si>
  <si>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</si>
  <si>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</si>
  <si>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</si>
  <si>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</si>
  <si>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</si>
  <si>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</si>
  <si>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</si>
  <si>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</si>
  <si>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</si>
  <si>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</si>
  <si>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</si>
  <si>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</si>
  <si>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</si>
  <si>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</si>
  <si>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</si>
  <si>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</si>
  <si>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</si>
  <si>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</si>
  <si>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</si>
  <si>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</si>
  <si>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</si>
  <si>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</si>
  <si>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</si>
  <si>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</si>
  <si>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</si>
  <si>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</si>
  <si>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</si>
  <si>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</si>
  <si>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</si>
  <si>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</si>
  <si>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</si>
  <si>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</si>
  <si>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</si>
  <si>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</si>
  <si>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</si>
  <si>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</si>
  <si>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</si>
  <si>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</si>
  <si>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</si>
  <si>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</si>
  <si>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</si>
  <si>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</si>
  <si>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</si>
  <si>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</si>
  <si>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</si>
  <si>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</si>
  <si>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</si>
  <si>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</si>
  <si>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</si>
  <si>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</si>
  <si>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</si>
  <si>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</si>
  <si>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</si>
  <si>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</si>
  <si>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</si>
  <si>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</si>
  <si>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</si>
  <si>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</si>
  <si>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</si>
  <si>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</si>
  <si>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</si>
  <si>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</si>
  <si>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</si>
  <si>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</si>
  <si>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</si>
  <si>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</si>
  <si>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</si>
  <si>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</si>
  <si>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</si>
  <si>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</si>
  <si>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</si>
  <si>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</si>
  <si>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</si>
  <si>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</si>
  <si>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</si>
  <si>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</si>
  <si>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</si>
  <si>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</si>
  <si>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</si>
  <si>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</si>
  <si>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</si>
  <si>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</si>
  <si>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</si>
  <si>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</si>
  <si>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</si>
  <si>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</si>
  <si>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</si>
  <si>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</si>
  <si>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</si>
  <si>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</si>
  <si>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</si>
  <si>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</si>
  <si>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</si>
  <si>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</si>
  <si>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</si>
  <si>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</si>
  <si>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</si>
  <si>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</si>
  <si>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</si>
  <si>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</si>
  <si>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</si>
  <si>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</si>
  <si>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</si>
  <si>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</si>
  <si>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</si>
  <si>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</si>
  <si>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</si>
  <si>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</si>
  <si>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</si>
  <si>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</si>
  <si>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</si>
  <si>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</si>
  <si>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</si>
  <si>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</si>
  <si>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</si>
  <si>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</si>
  <si>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</si>
  <si>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</si>
  <si>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</si>
  <si>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</si>
  <si>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</si>
  <si>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</si>
  <si>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</si>
  <si>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</si>
  <si>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</si>
  <si>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</si>
  <si>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</si>
  <si>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</si>
  <si>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</si>
  <si>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Key Performance Indicators</t>
  </si>
  <si>
    <t>TOTAL VALUES</t>
  </si>
  <si>
    <t>SALES</t>
  </si>
  <si>
    <t>QUANTITY</t>
  </si>
  <si>
    <t>PROFIT</t>
  </si>
  <si>
    <t>CY</t>
  </si>
  <si>
    <t>Totals</t>
  </si>
  <si>
    <t>YoY%</t>
  </si>
  <si>
    <t>Sales Trend</t>
  </si>
  <si>
    <t>Sales by State</t>
  </si>
  <si>
    <t>Top Selling Cities</t>
  </si>
  <si>
    <t>Count of Order ID</t>
  </si>
  <si>
    <t>Orders by Duration</t>
  </si>
  <si>
    <t>Orders by shipping mode</t>
  </si>
  <si>
    <t>Sales by Category</t>
  </si>
  <si>
    <t>STATE</t>
  </si>
  <si>
    <t>Average of Profit Margin %</t>
  </si>
  <si>
    <t>Cost</t>
  </si>
  <si>
    <t>Sum of Cost</t>
  </si>
  <si>
    <t>Sales YoY Growth</t>
  </si>
  <si>
    <t>Cost YoY Growth</t>
  </si>
  <si>
    <t>Year</t>
  </si>
  <si>
    <t>Average of Discount</t>
  </si>
  <si>
    <t>Column Labels</t>
  </si>
  <si>
    <t>0-0.2</t>
  </si>
  <si>
    <t>0.2-0.4</t>
  </si>
  <si>
    <t>0.4-0.6</t>
  </si>
  <si>
    <t>0.6-0.8</t>
  </si>
  <si>
    <t>Is There a Shift in Product Mix Towards Lower-Margin Items?</t>
  </si>
  <si>
    <t xml:space="preserve">Are Discounts Too High or Ineffectively Applied? </t>
  </si>
  <si>
    <t>Are Discounts Too High or Ineffectively Applied?</t>
  </si>
  <si>
    <t>Are Costs of Goods Sold (COGS) Increasing Disproportionately to Sales?</t>
  </si>
  <si>
    <t xml:space="preserve">State </t>
  </si>
  <si>
    <t>profit</t>
  </si>
  <si>
    <t>Profit per Month</t>
  </si>
  <si>
    <t>Profit By State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</si>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</sst>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quot;$&quot;#,##0.00"/>
    <numFmt numFmtId="165" formatCode="[&gt;=1000000]&quot;$&quot;0.0,&quot;M&quot;;[&gt;=1000]&quot;$&quot;0.0,&quot;K&quot;;0"/>
    <numFmt numFmtId="166" formatCode="[&gt;=100000]0.0,&quot;M&quot;;[&gt;=1000]0.0&quot;K&quot;;0"/>
    <numFmt numFmtId="167" formatCode="[&gt;=100000]&quot;$&quot;0.0,&quot;M&quot;;[&gt;=1000]&quot;$&quot;0.0,&quot;K&quot;;0"/>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0" fillId="0" borderId="0" xfId="0" applyNumberFormat="1"/>
    <xf numFmtId="14" fontId="0" fillId="0" borderId="0" xfId="0" applyNumberFormat="1"/>
    <xf numFmtId="9" fontId="0" fillId="0" borderId="0" xfId="2" applyFont="1"/>
    <xf numFmtId="0"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4" fontId="0" fillId="0" borderId="0" xfId="0" pivotButton="1" applyNumberFormat="1"/>
    <xf numFmtId="9"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2" applyNumberFormat="1" applyFont="1"/>
    <xf numFmtId="0" fontId="0" fillId="3" borderId="0" xfId="0" applyFill="1" applyAlignment="1"/>
    <xf numFmtId="0" fontId="0" fillId="3" borderId="0" xfId="0" applyFill="1"/>
    <xf numFmtId="0" fontId="0" fillId="5" borderId="0" xfId="0" applyFill="1"/>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2" fillId="3" borderId="0" xfId="0" applyFont="1" applyFill="1" applyAlignment="1">
      <alignment horizontal="center"/>
    </xf>
  </cellXfs>
  <cellStyles count="3">
    <cellStyle name="Currency" xfId="1" builtinId="4"/>
    <cellStyle name="Normal" xfId="0" builtinId="0"/>
    <cellStyle name="Percent" xfId="2" builtinId="5"/>
  </cellStyles>
  <dxfs count="24">
    <dxf>
      <numFmt numFmtId="165" formatCode="[&gt;=1000000]&quot;$&quot;0.0,&quot;M&quot;;[&gt;=1000]&quot;$&quot;0.0,&quot;K&quot;;0"/>
    </dxf>
    <dxf>
      <numFmt numFmtId="165" formatCode="[&gt;=1000000]&quot;$&quot;0.0,&quot;M&quot;;[&gt;=1000]&quot;$&quot;0.0,&quot;K&quot;;0"/>
    </dxf>
    <dxf>
      <numFmt numFmtId="0" formatCode="General"/>
    </dxf>
    <dxf>
      <numFmt numFmtId="13" formatCode="0%"/>
    </dxf>
    <dxf>
      <numFmt numFmtId="165" formatCode="[&gt;=1000000]&quot;$&quot;0.0,&quot;M&quot;;[&gt;=1000]&quot;$&quot;0.0,&quot;K&quot;;0"/>
    </dxf>
    <dxf>
      <numFmt numFmtId="168" formatCode="0.0"/>
    </dxf>
    <dxf>
      <numFmt numFmtId="13" formatCode="0%"/>
    </dxf>
    <dxf>
      <numFmt numFmtId="14" formatCode="0.00%"/>
    </dxf>
    <dxf>
      <numFmt numFmtId="13" formatCode="0%"/>
    </dxf>
    <dxf>
      <numFmt numFmtId="14" formatCode="0.00%"/>
    </dxf>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19" formatCode="m/d/yyyy"/>
    </dxf>
    <dxf>
      <numFmt numFmtId="19" formatCode="m/d/yyyy"/>
    </dxf>
    <dxf>
      <font>
        <b/>
        <i val="0"/>
        <sz val="12"/>
      </font>
      <fill>
        <patternFill>
          <bgColor theme="9" tint="0.39994506668294322"/>
        </patternFill>
      </fill>
    </dxf>
    <dxf>
      <fill>
        <patternFill>
          <bgColor theme="9" tint="0.39994506668294322"/>
        </patternFill>
      </fill>
    </dxf>
  </dxfs>
  <tableStyles count="2" defaultTableStyle="TableStyleMedium2" defaultPivotStyle="PivotStyleLight16">
    <tableStyle name="Slicer Style 1" pivot="0" table="0" count="3" xr9:uid="{D2DB6025-9D62-4AD7-B11E-E1365C4DC2BC}">
      <tableStyleElement type="wholeTable" dxfId="23"/>
    </tableStyle>
    <tableStyle name="Slicer Style 2" pivot="0" table="0" count="4" xr9:uid="{4F009211-995B-4FA4-BDF3-31A9D799EB05}">
      <tableStyleElement type="wholeTable" dxfId="22"/>
    </tableStyle>
  </tableStyles>
  <colors>
    <mruColors>
      <color rgb="FFFFFAEB"/>
      <color rgb="FFFFE9AB"/>
      <color rgb="FFF4F2F0"/>
    </mruColors>
  </colors>
  <extLst>
    <ext xmlns:x14="http://schemas.microsoft.com/office/spreadsheetml/2009/9/main" uri="{46F421CA-312F-682f-3DD2-61675219B42D}">
      <x14:dxfs count="5">
        <dxf>
          <fill>
            <patternFill>
              <bgColor theme="7" tint="0.79998168889431442"/>
            </patternFill>
          </fill>
        </dxf>
        <dxf>
          <fill>
            <patternFill>
              <bgColor theme="9" tint="0.59996337778862885"/>
            </patternFill>
          </fill>
        </dxf>
        <dxf>
          <fill>
            <patternFill>
              <bgColor theme="9" tint="-0.24994659260841701"/>
            </patternFill>
          </fill>
        </dxf>
        <dxf>
          <fill>
            <patternFill>
              <bgColor theme="9" tint="0.59996337778862885"/>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s>
        </x14:slicerStyle>
        <x14:slicerStyle name="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Sales.xlsx]Calculation!PivotTable3</c:name>
    <c:fmtId val="3"/>
  </c:pivotSource>
  <c:chart>
    <c:autoTitleDeleted val="1"/>
    <c:pivotFmts>
      <c:pivotFmt>
        <c:idx val="0"/>
        <c:spPr>
          <a:solidFill>
            <a:schemeClr val="accent1"/>
          </a:solidFill>
          <a:ln w="19050" cap="rnd">
            <a:solidFill>
              <a:schemeClr val="accent6">
                <a:lumMod val="50000"/>
              </a:schemeClr>
            </a:solidFill>
            <a:prstDash val="sysDot"/>
            <a:round/>
          </a:ln>
          <a:effectLst/>
        </c:spPr>
        <c:marker>
          <c:symbol val="circle"/>
          <c:size val="5"/>
          <c:spPr>
            <a:solidFill>
              <a:schemeClr val="accent6">
                <a:lumMod val="50000"/>
              </a:schemeClr>
            </a:solidFill>
            <a:ln w="9525">
              <a:noFill/>
            </a:ln>
            <a:effectLst/>
          </c:spPr>
        </c:marker>
      </c:pivotFmt>
      <c:pivotFmt>
        <c:idx val="1"/>
        <c:spPr>
          <a:solidFill>
            <a:schemeClr val="accent1"/>
          </a:solidFill>
          <a:ln w="19050" cap="rnd">
            <a:solidFill>
              <a:schemeClr val="accent6">
                <a:lumMod val="50000"/>
              </a:schemeClr>
            </a:solidFill>
            <a:prstDash val="sysDot"/>
            <a:round/>
          </a:ln>
          <a:effectLst/>
        </c:spPr>
        <c:marker>
          <c:symbol val="circle"/>
          <c:size val="5"/>
          <c:spPr>
            <a:solidFill>
              <a:schemeClr val="accent6">
                <a:lumMod val="50000"/>
              </a:schemeClr>
            </a:solidFill>
            <a:ln w="9525">
              <a:noFill/>
            </a:ln>
            <a:effectLst/>
          </c:spPr>
        </c:marker>
      </c:pivotFmt>
      <c:pivotFmt>
        <c:idx val="2"/>
        <c:spPr>
          <a:ln w="41275" cap="rnd">
            <a:solidFill>
              <a:schemeClr val="accent6">
                <a:lumMod val="50000"/>
              </a:schemeClr>
            </a:solidFill>
            <a:prstDash val="sysDot"/>
            <a:round/>
          </a:ln>
          <a:effectLst/>
        </c:spPr>
        <c:marker>
          <c:symbol val="circle"/>
          <c:size val="9"/>
          <c:spPr>
            <a:solidFill>
              <a:schemeClr val="accent6">
                <a:lumMod val="50000"/>
              </a:schemeClr>
            </a:solidFill>
            <a:ln w="9525">
              <a:noFill/>
            </a:ln>
            <a:effectLst/>
          </c:spPr>
        </c:marker>
      </c:pivotFmt>
    </c:pivotFmts>
    <c:plotArea>
      <c:layout>
        <c:manualLayout>
          <c:layoutTarget val="inner"/>
          <c:xMode val="edge"/>
          <c:yMode val="edge"/>
          <c:x val="3.0555555555555555E-2"/>
          <c:y val="5.3254437869822487E-2"/>
          <c:w val="0.93888888888888888"/>
          <c:h val="0.79764338629268972"/>
        </c:manualLayout>
      </c:layout>
      <c:lineChart>
        <c:grouping val="standard"/>
        <c:varyColors val="0"/>
        <c:ser>
          <c:idx val="0"/>
          <c:order val="0"/>
          <c:tx>
            <c:strRef>
              <c:f>Calculation!$D$17</c:f>
              <c:strCache>
                <c:ptCount val="1"/>
                <c:pt idx="0">
                  <c:v>Total</c:v>
                </c:pt>
              </c:strCache>
            </c:strRef>
          </c:tx>
          <c:spPr>
            <a:ln w="41275" cap="rnd">
              <a:solidFill>
                <a:schemeClr val="accent6">
                  <a:lumMod val="50000"/>
                </a:schemeClr>
              </a:solidFill>
              <a:prstDash val="sysDot"/>
              <a:round/>
            </a:ln>
            <a:effectLst/>
          </c:spPr>
          <c:marker>
            <c:symbol val="circle"/>
            <c:size val="9"/>
            <c:spPr>
              <a:solidFill>
                <a:schemeClr val="accent6">
                  <a:lumMod val="50000"/>
                </a:schemeClr>
              </a:solidFill>
              <a:ln w="9525">
                <a:noFill/>
              </a:ln>
              <a:effectLst/>
            </c:spPr>
          </c:marker>
          <c:cat>
            <c:strRef>
              <c:f>Calculation!$C$18:$C$30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Calculation!$D$18:$D$30</c:f>
              <c:numCache>
                <c:formatCode>[&gt;=1000000]"$"0.0,"M";[&gt;=1000]"$"0.0,"K";0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C090-4407-9482-7D619725CEF0}"/>
            </c:ext>
          </c:extLst>
        </c:ser>
        <c:dLbls>
          <c:showLegendKey val="0"/>
          <c:showVal val="0"/>
          <c:showCatName val="0"/>
          <c:showSerName val="0"/>
          <c:showPercent val="0"/>
          <c:showBubbleSize val="0"/>
        </c:dLbls>
        <c:marker val="1"/>
        <c:smooth val="0"/>
        <c:axId val="2033526400"/>
        <c:axId val="2027819504"/>
      </c:lineChart>
      <c:catAx>
        <c:axId val="20335264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85000"/>
                    <a:lumOff val="15000"/>
                  </a:schemeClr>
                </a:solidFill>
                <a:latin typeface="+mn-lt"/>
                <a:ea typeface="+mn-ea"/>
                <a:cs typeface="+mn-cs"/>
              </a:defRPr>
            </a:pPr>
            <a:endParaRPr lang="en-US"/>
          </a:p>
        </c:txPr>
        <c:crossAx val="2027819504"/>
        <c:crosses val="autoZero"/>
        <c:auto val="1"/>
        <c:lblAlgn val="ctr"/>
        <c:lblOffset val="100"/>
        <c:noMultiLvlLbl val="0"/>
      </c:catAx>
      <c:valAx>
        <c:axId val="2027819504"/>
        <c:scaling>
          <c:orientation val="minMax"/>
        </c:scaling>
        <c:delete val="1"/>
        <c:axPos val="l"/>
        <c:numFmt formatCode="[&gt;=1000000]&quot;$&quot;0.0,&quot;M&quot;;[&gt;=1000]&quot;$&quot;0.0,&quot;K&quot;;0" sourceLinked="1"/>
        <c:majorTickMark val="none"/>
        <c:minorTickMark val="none"/>
        <c:tickLblPos val="nextTo"/>
        <c:crossAx val="20335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Sales.xlsx]Calculation!PivotTable6</c:name>
    <c:fmtId val="3"/>
  </c:pivotSource>
  <c:chart>
    <c:autoTitleDeleted val="1"/>
    <c:pivotFmts>
      <c:pivotFmt>
        <c:idx val="0"/>
        <c:spPr>
          <a:solidFill>
            <a:schemeClr val="accent1"/>
          </a:solidFill>
          <a:ln w="28575" cap="rnd">
            <a:noFill/>
            <a:round/>
          </a:ln>
          <a:effectLst/>
        </c:spPr>
        <c:marker>
          <c:symbol val="circle"/>
          <c:size val="8"/>
          <c:spPr>
            <a:solidFill>
              <a:schemeClr val="accent6">
                <a:lumMod val="50000"/>
              </a:schemeClr>
            </a:solidFill>
            <a:ln w="9525">
              <a:solidFill>
                <a:schemeClr val="accent1"/>
              </a:solidFill>
            </a:ln>
            <a:effectLst/>
          </c:spPr>
        </c:marker>
      </c:pivotFmt>
      <c:pivotFmt>
        <c:idx val="1"/>
        <c:spPr>
          <a:solidFill>
            <a:schemeClr val="accent1"/>
          </a:solidFill>
          <a:ln w="28575" cap="rnd">
            <a:noFill/>
            <a:round/>
          </a:ln>
          <a:effectLst/>
        </c:spPr>
        <c:marker>
          <c:symbol val="circle"/>
          <c:size val="8"/>
          <c:spPr>
            <a:solidFill>
              <a:schemeClr val="accent6">
                <a:lumMod val="50000"/>
              </a:schemeClr>
            </a:solidFill>
            <a:ln w="9525">
              <a:solidFill>
                <a:schemeClr val="accent1"/>
              </a:solidFill>
            </a:ln>
            <a:effectLst/>
          </c:spPr>
        </c:marker>
      </c:pivotFmt>
      <c:pivotFmt>
        <c:idx val="2"/>
        <c:spPr>
          <a:ln w="28575" cap="rnd">
            <a:noFill/>
            <a:round/>
          </a:ln>
          <a:effectLst/>
        </c:spPr>
        <c:marker>
          <c:symbol val="circle"/>
          <c:size val="10"/>
          <c:spPr>
            <a:solidFill>
              <a:schemeClr val="accent6">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Calculation!$K$27</c:f>
              <c:strCache>
                <c:ptCount val="1"/>
                <c:pt idx="0">
                  <c:v>Total</c:v>
                </c:pt>
              </c:strCache>
            </c:strRef>
          </c:tx>
          <c:spPr>
            <a:ln w="28575" cap="rnd">
              <a:noFill/>
              <a:round/>
            </a:ln>
            <a:effectLst/>
          </c:spPr>
          <c:marker>
            <c:symbol val="circle"/>
            <c:size val="10"/>
            <c:spPr>
              <a:solidFill>
                <a:schemeClr val="accent6">
                  <a:lumMod val="50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Calculation!$J$28:$J$36</c:f>
              <c:strCache>
                <c:ptCount val="8"/>
                <c:pt idx="0">
                  <c:v>0-days</c:v>
                </c:pt>
                <c:pt idx="1">
                  <c:v>1-days</c:v>
                </c:pt>
                <c:pt idx="2">
                  <c:v>2-days</c:v>
                </c:pt>
                <c:pt idx="3">
                  <c:v>3-days</c:v>
                </c:pt>
                <c:pt idx="4">
                  <c:v>4-days</c:v>
                </c:pt>
                <c:pt idx="5">
                  <c:v>5-days</c:v>
                </c:pt>
                <c:pt idx="6">
                  <c:v>6-days</c:v>
                </c:pt>
                <c:pt idx="7">
                  <c:v>7-days</c:v>
                </c:pt>
              </c:strCache>
            </c:strRef>
          </c:cat>
          <c:val>
            <c:numRef>
              <c:f>Calculation!$K$28:$K$36</c:f>
              <c:numCache>
                <c:formatCode>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0"/>
          <c:extLst>
            <c:ext xmlns:c16="http://schemas.microsoft.com/office/drawing/2014/chart" uri="{C3380CC4-5D6E-409C-BE32-E72D297353CC}">
              <c16:uniqueId val="{00000000-FC31-424F-B33A-2A62FD895774}"/>
            </c:ext>
          </c:extLst>
        </c:ser>
        <c:dLbls>
          <c:dLblPos val="t"/>
          <c:showLegendKey val="0"/>
          <c:showVal val="1"/>
          <c:showCatName val="0"/>
          <c:showSerName val="0"/>
          <c:showPercent val="0"/>
          <c:showBubbleSize val="0"/>
        </c:dLbls>
        <c:dropLines>
          <c:spPr>
            <a:ln w="28575" cap="flat" cmpd="sng" algn="ctr">
              <a:solidFill>
                <a:schemeClr val="accent6">
                  <a:lumMod val="50000"/>
                </a:schemeClr>
              </a:solidFill>
              <a:prstDash val="sysDot"/>
              <a:round/>
            </a:ln>
            <a:effectLst/>
          </c:spPr>
        </c:dropLines>
        <c:marker val="1"/>
        <c:smooth val="0"/>
        <c:axId val="1674727136"/>
        <c:axId val="2027817424"/>
      </c:lineChart>
      <c:catAx>
        <c:axId val="1674727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accent6">
                    <a:lumMod val="50000"/>
                  </a:schemeClr>
                </a:solidFill>
                <a:latin typeface="+mn-lt"/>
                <a:ea typeface="+mn-ea"/>
                <a:cs typeface="+mn-cs"/>
              </a:defRPr>
            </a:pPr>
            <a:endParaRPr lang="en-US"/>
          </a:p>
        </c:txPr>
        <c:crossAx val="2027817424"/>
        <c:crosses val="autoZero"/>
        <c:auto val="1"/>
        <c:lblAlgn val="ctr"/>
        <c:lblOffset val="100"/>
        <c:noMultiLvlLbl val="0"/>
      </c:catAx>
      <c:valAx>
        <c:axId val="2027817424"/>
        <c:scaling>
          <c:orientation val="minMax"/>
        </c:scaling>
        <c:delete val="1"/>
        <c:axPos val="l"/>
        <c:numFmt formatCode="0%" sourceLinked="1"/>
        <c:majorTickMark val="none"/>
        <c:minorTickMark val="none"/>
        <c:tickLblPos val="nextTo"/>
        <c:crossAx val="167472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13568325064509"/>
          <c:y val="5.7441253263707574E-2"/>
          <c:w val="0.763746895413975"/>
          <c:h val="0.88511749347258484"/>
        </c:manualLayout>
      </c:layout>
      <c:barChart>
        <c:barDir val="bar"/>
        <c:grouping val="stacked"/>
        <c:varyColors val="0"/>
        <c:ser>
          <c:idx val="0"/>
          <c:order val="0"/>
          <c:spPr>
            <a:solidFill>
              <a:schemeClr val="accent6">
                <a:lumMod val="75000"/>
              </a:schemeClr>
            </a:solidFill>
            <a:ln>
              <a:noFill/>
            </a:ln>
            <a:effectLst/>
          </c:spPr>
          <c:invertIfNegative val="0"/>
          <c:cat>
            <c:strRef>
              <c:f>Calculation!$L$17:$L$21</c:f>
              <c:strCache>
                <c:ptCount val="5"/>
                <c:pt idx="0">
                  <c:v>Los Angeles</c:v>
                </c:pt>
                <c:pt idx="1">
                  <c:v>New York City</c:v>
                </c:pt>
                <c:pt idx="2">
                  <c:v>Philadelphia</c:v>
                </c:pt>
                <c:pt idx="3">
                  <c:v>San Francisco</c:v>
                </c:pt>
                <c:pt idx="4">
                  <c:v>Seattle</c:v>
                </c:pt>
              </c:strCache>
            </c:strRef>
          </c:cat>
          <c:val>
            <c:numRef>
              <c:f>Calculation!$M$17:$M$21</c:f>
              <c:numCache>
                <c:formatCode>[&gt;=1000000]"$"0.0,"M";[&gt;=1000]"$"0.0,"K";0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B5BB-40D3-BEE5-C669D1A587AC}"/>
            </c:ext>
          </c:extLst>
        </c:ser>
        <c:ser>
          <c:idx val="1"/>
          <c:order val="1"/>
          <c:spPr>
            <a:solidFill>
              <a:schemeClr val="accent6">
                <a:lumMod val="20000"/>
                <a:lumOff val="80000"/>
                <a:alpha val="33000"/>
              </a:schemeClr>
            </a:solidFill>
            <a:ln>
              <a:noFill/>
            </a:ln>
            <a:effectLst/>
          </c:spPr>
          <c:invertIfNegative val="0"/>
          <c:dLbls>
            <c:dLbl>
              <c:idx val="0"/>
              <c:tx>
                <c:rich>
                  <a:bodyPr/>
                  <a:lstStyle/>
                  <a:p>
                    <a:fld id="{73A0B793-4A09-448A-AC41-764A8257E1E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5BB-40D3-BEE5-C669D1A587AC}"/>
                </c:ext>
              </c:extLst>
            </c:dLbl>
            <c:dLbl>
              <c:idx val="1"/>
              <c:tx>
                <c:rich>
                  <a:bodyPr/>
                  <a:lstStyle/>
                  <a:p>
                    <a:fld id="{455DD189-70BD-4CEB-A829-DC39746B795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5BB-40D3-BEE5-C669D1A587AC}"/>
                </c:ext>
              </c:extLst>
            </c:dLbl>
            <c:dLbl>
              <c:idx val="2"/>
              <c:tx>
                <c:rich>
                  <a:bodyPr/>
                  <a:lstStyle/>
                  <a:p>
                    <a:fld id="{7F18AD12-0BA3-4B87-B092-3C10DE1CB5C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5BB-40D3-BEE5-C669D1A587AC}"/>
                </c:ext>
              </c:extLst>
            </c:dLbl>
            <c:dLbl>
              <c:idx val="3"/>
              <c:tx>
                <c:rich>
                  <a:bodyPr/>
                  <a:lstStyle/>
                  <a:p>
                    <a:fld id="{FA1572EA-370A-4D7D-9303-CDE5B6659E4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5BB-40D3-BEE5-C669D1A587AC}"/>
                </c:ext>
              </c:extLst>
            </c:dLbl>
            <c:dLbl>
              <c:idx val="4"/>
              <c:tx>
                <c:rich>
                  <a:bodyPr/>
                  <a:lstStyle/>
                  <a:p>
                    <a:fld id="{3ACC9E3D-24FD-443A-8542-F9A66CE49D1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5BB-40D3-BEE5-C669D1A587A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6">
                        <a:lumMod val="50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Calculation!$L$17:$L$21</c:f>
              <c:strCache>
                <c:ptCount val="5"/>
                <c:pt idx="0">
                  <c:v>Los Angeles</c:v>
                </c:pt>
                <c:pt idx="1">
                  <c:v>New York City</c:v>
                </c:pt>
                <c:pt idx="2">
                  <c:v>Philadelphia</c:v>
                </c:pt>
                <c:pt idx="3">
                  <c:v>San Francisco</c:v>
                </c:pt>
                <c:pt idx="4">
                  <c:v>Seattle</c:v>
                </c:pt>
              </c:strCache>
            </c:strRef>
          </c:cat>
          <c:val>
            <c:numRef>
              <c:f>Calculation!$N$17:$N$21</c:f>
              <c:numCache>
                <c:formatCode>[&gt;=1000000]"$"0.0,"M";[&gt;=1000]"$"0.0,"K";0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Calculation!$M$17:$M$21</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B5BB-40D3-BEE5-C669D1A587AC}"/>
            </c:ext>
          </c:extLst>
        </c:ser>
        <c:dLbls>
          <c:showLegendKey val="0"/>
          <c:showVal val="0"/>
          <c:showCatName val="0"/>
          <c:showSerName val="0"/>
          <c:showPercent val="0"/>
          <c:showBubbleSize val="0"/>
        </c:dLbls>
        <c:gapWidth val="150"/>
        <c:overlap val="100"/>
        <c:axId val="569567200"/>
        <c:axId val="561088016"/>
      </c:barChart>
      <c:catAx>
        <c:axId val="5695672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561088016"/>
        <c:crosses val="autoZero"/>
        <c:auto val="1"/>
        <c:lblAlgn val="ctr"/>
        <c:lblOffset val="100"/>
        <c:noMultiLvlLbl val="0"/>
      </c:catAx>
      <c:valAx>
        <c:axId val="561088016"/>
        <c:scaling>
          <c:orientation val="minMax"/>
        </c:scaling>
        <c:delete val="1"/>
        <c:axPos val="b"/>
        <c:numFmt formatCode="[&gt;=1000000]&quot;$&quot;0.0,&quot;M&quot;;[&gt;=1000]&quot;$&quot;0.0,&quot;K&quot;;0" sourceLinked="1"/>
        <c:majorTickMark val="none"/>
        <c:minorTickMark val="none"/>
        <c:tickLblPos val="nextTo"/>
        <c:crossAx val="56956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Sales.xlsx]Calculation!PivotTable7</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6">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6">
              <a:lumMod val="40000"/>
              <a:lumOff val="60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5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solidFill>
              <a:schemeClr val="lt1"/>
            </a:solidFill>
          </a:ln>
          <a:effectLst/>
        </c:spPr>
        <c:dLbl>
          <c:idx val="0"/>
          <c:layout>
            <c:manualLayout>
              <c:x val="9.9118942731277526E-2"/>
              <c:y val="-5.247813411078717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19050">
            <a:solidFill>
              <a:schemeClr val="lt1"/>
            </a:solidFill>
          </a:ln>
          <a:effectLst/>
        </c:spPr>
        <c:dLbl>
          <c:idx val="0"/>
          <c:layout>
            <c:manualLayout>
              <c:x val="0.12114537444933905"/>
              <c:y val="0.104956268221574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dLbl>
          <c:idx val="0"/>
          <c:layout>
            <c:manualLayout>
              <c:x val="0.10352422907488978"/>
              <c:y val="7.580174927113703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w="19050">
            <a:solidFill>
              <a:schemeClr val="lt1"/>
            </a:solidFill>
          </a:ln>
          <a:effectLst/>
        </c:spPr>
        <c:dLbl>
          <c:idx val="0"/>
          <c:layout>
            <c:manualLayout>
              <c:x val="-0.14757709251101322"/>
              <c:y val="0.1516034985422740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98161573415656"/>
          <c:y val="0"/>
          <c:w val="0.35352422907488984"/>
          <c:h val="0.93586005830903785"/>
        </c:manualLayout>
      </c:layout>
      <c:doughnutChart>
        <c:varyColors val="1"/>
        <c:ser>
          <c:idx val="0"/>
          <c:order val="0"/>
          <c:tx>
            <c:strRef>
              <c:f>Calculation!$K$41</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61A1-43D5-9FC4-08A6E435AEBA}"/>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61A1-43D5-9FC4-08A6E435AEBA}"/>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61A1-43D5-9FC4-08A6E435AEBA}"/>
              </c:ext>
            </c:extLst>
          </c:dPt>
          <c:dPt>
            <c:idx val="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61A1-43D5-9FC4-08A6E435AEBA}"/>
              </c:ext>
            </c:extLst>
          </c:dPt>
          <c:dLbls>
            <c:dLbl>
              <c:idx val="0"/>
              <c:layout>
                <c:manualLayout>
                  <c:x val="9.9118942731277526E-2"/>
                  <c:y val="-5.24781341107871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A1-43D5-9FC4-08A6E435AEBA}"/>
                </c:ext>
              </c:extLst>
            </c:dLbl>
            <c:dLbl>
              <c:idx val="1"/>
              <c:layout>
                <c:manualLayout>
                  <c:x val="0.12114537444933905"/>
                  <c:y val="0.1049562682215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A1-43D5-9FC4-08A6E435AEBA}"/>
                </c:ext>
              </c:extLst>
            </c:dLbl>
            <c:dLbl>
              <c:idx val="2"/>
              <c:layout>
                <c:manualLayout>
                  <c:x val="0.10352422907488978"/>
                  <c:y val="7.5801749271137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A1-43D5-9FC4-08A6E435AEBA}"/>
                </c:ext>
              </c:extLst>
            </c:dLbl>
            <c:dLbl>
              <c:idx val="3"/>
              <c:layout>
                <c:manualLayout>
                  <c:x val="-0.14757709251101322"/>
                  <c:y val="0.151603498542274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A1-43D5-9FC4-08A6E435AEB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Calculation!$J$42:$J$46</c:f>
              <c:strCache>
                <c:ptCount val="4"/>
                <c:pt idx="0">
                  <c:v>First Class</c:v>
                </c:pt>
                <c:pt idx="1">
                  <c:v>Same Day</c:v>
                </c:pt>
                <c:pt idx="2">
                  <c:v>Second Class</c:v>
                </c:pt>
                <c:pt idx="3">
                  <c:v>Standard Class</c:v>
                </c:pt>
              </c:strCache>
            </c:strRef>
          </c:cat>
          <c:val>
            <c:numRef>
              <c:f>Calculation!$K$42:$K$46</c:f>
              <c:numCache>
                <c:formatCode>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61A1-43D5-9FC4-08A6E435AEBA}"/>
            </c:ext>
          </c:extLst>
        </c:ser>
        <c:dLbls>
          <c:showLegendKey val="0"/>
          <c:showVal val="1"/>
          <c:showCatName val="0"/>
          <c:showSerName val="0"/>
          <c:showPercent val="0"/>
          <c:showBubbleSize val="0"/>
          <c:showLeaderLines val="1"/>
        </c:dLbls>
        <c:firstSliceAng val="0"/>
        <c:holeSize val="8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6">
                <a:lumMod val="75000"/>
              </a:schemeClr>
            </a:solidFill>
            <a:ln>
              <a:noFill/>
            </a:ln>
            <a:effectLst/>
          </c:spPr>
          <c:invertIfNegative val="0"/>
          <c:cat>
            <c:strRef>
              <c:f>Calculation!$L$52:$L$55</c:f>
              <c:strCache>
                <c:ptCount val="4"/>
                <c:pt idx="0">
                  <c:v>Bookcases</c:v>
                </c:pt>
                <c:pt idx="1">
                  <c:v>Chairs</c:v>
                </c:pt>
                <c:pt idx="2">
                  <c:v>Furnishings</c:v>
                </c:pt>
                <c:pt idx="3">
                  <c:v>Tables</c:v>
                </c:pt>
              </c:strCache>
            </c:strRef>
          </c:cat>
          <c:val>
            <c:numRef>
              <c:f>Calculation!$M$52:$M$55</c:f>
              <c:numCache>
                <c:formatCode>[&gt;=1000000]"$"0.0,"M";[&gt;=1000]"$"0.0,"K";0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7CBD-49E6-92B5-D7D97450F9E1}"/>
            </c:ext>
          </c:extLst>
        </c:ser>
        <c:ser>
          <c:idx val="1"/>
          <c:order val="1"/>
          <c:spPr>
            <a:solidFill>
              <a:schemeClr val="accent6">
                <a:lumMod val="20000"/>
                <a:lumOff val="80000"/>
                <a:alpha val="50000"/>
              </a:schemeClr>
            </a:solidFill>
            <a:ln>
              <a:noFill/>
            </a:ln>
            <a:effectLst/>
          </c:spPr>
          <c:invertIfNegative val="0"/>
          <c:dLbls>
            <c:dLbl>
              <c:idx val="0"/>
              <c:tx>
                <c:rich>
                  <a:bodyPr/>
                  <a:lstStyle/>
                  <a:p>
                    <a:fld id="{3C1DECA2-B1E7-4030-940F-291300B2B3B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CBD-49E6-92B5-D7D97450F9E1}"/>
                </c:ext>
              </c:extLst>
            </c:dLbl>
            <c:dLbl>
              <c:idx val="1"/>
              <c:tx>
                <c:rich>
                  <a:bodyPr/>
                  <a:lstStyle/>
                  <a:p>
                    <a:fld id="{58F97F3A-3CF1-432A-A681-ECAF52D0CF3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CBD-49E6-92B5-D7D97450F9E1}"/>
                </c:ext>
              </c:extLst>
            </c:dLbl>
            <c:dLbl>
              <c:idx val="2"/>
              <c:tx>
                <c:rich>
                  <a:bodyPr/>
                  <a:lstStyle/>
                  <a:p>
                    <a:fld id="{A2E21516-63AA-42CD-AE75-E60408F47FC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CBD-49E6-92B5-D7D97450F9E1}"/>
                </c:ext>
              </c:extLst>
            </c:dLbl>
            <c:dLbl>
              <c:idx val="3"/>
              <c:tx>
                <c:rich>
                  <a:bodyPr/>
                  <a:lstStyle/>
                  <a:p>
                    <a:fld id="{1484B0A3-5E9D-47C6-BC31-99A8D76A7F7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CBD-49E6-92B5-D7D97450F9E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Calculation!$L$52:$L$55</c:f>
              <c:strCache>
                <c:ptCount val="4"/>
                <c:pt idx="0">
                  <c:v>Bookcases</c:v>
                </c:pt>
                <c:pt idx="1">
                  <c:v>Chairs</c:v>
                </c:pt>
                <c:pt idx="2">
                  <c:v>Furnishings</c:v>
                </c:pt>
                <c:pt idx="3">
                  <c:v>Tables</c:v>
                </c:pt>
              </c:strCache>
            </c:strRef>
          </c:cat>
          <c:val>
            <c:numRef>
              <c:f>Calculation!$N$52:$N$55</c:f>
              <c:numCache>
                <c:formatCode>[&gt;=1000000]"$"0.0,"M";[&gt;=1000]"$"0.0,"K";0</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Calculation!$M$52:$M$55</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5-7CBD-49E6-92B5-D7D97450F9E1}"/>
            </c:ext>
          </c:extLst>
        </c:ser>
        <c:dLbls>
          <c:showLegendKey val="0"/>
          <c:showVal val="0"/>
          <c:showCatName val="0"/>
          <c:showSerName val="0"/>
          <c:showPercent val="0"/>
          <c:showBubbleSize val="0"/>
        </c:dLbls>
        <c:gapWidth val="150"/>
        <c:overlap val="100"/>
        <c:axId val="1435798976"/>
        <c:axId val="561080528"/>
      </c:barChart>
      <c:catAx>
        <c:axId val="1435798976"/>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561080528"/>
        <c:crosses val="autoZero"/>
        <c:auto val="1"/>
        <c:lblAlgn val="ctr"/>
        <c:lblOffset val="100"/>
        <c:noMultiLvlLbl val="0"/>
      </c:catAx>
      <c:valAx>
        <c:axId val="561080528"/>
        <c:scaling>
          <c:orientation val="maxMin"/>
        </c:scaling>
        <c:delete val="1"/>
        <c:axPos val="b"/>
        <c:numFmt formatCode="[&gt;=1000000]&quot;$&quot;0.0,&quot;M&quot;;[&gt;=1000]&quot;$&quot;0.0,&quot;K&quot;;0" sourceLinked="1"/>
        <c:majorTickMark val="none"/>
        <c:minorTickMark val="none"/>
        <c:tickLblPos val="nextTo"/>
        <c:crossAx val="1435798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 2!PivotTable1</c:name>
    <c:fmtId val="23"/>
  </c:pivotSource>
  <c:chart>
    <c:autoTitleDeleted val="1"/>
    <c:pivotFmts>
      <c:pivotFmt>
        <c:idx val="0"/>
        <c:spPr>
          <a:solidFill>
            <a:schemeClr val="accent1"/>
          </a:solidFill>
          <a:ln w="15875" cap="rnd">
            <a:solidFill>
              <a:schemeClr val="accent6">
                <a:lumMod val="50000"/>
              </a:schemeClr>
            </a:solidFill>
            <a:prstDash val="sysDot"/>
            <a:round/>
          </a:ln>
          <a:effectLst/>
        </c:spPr>
        <c:marker>
          <c:symbol val="circle"/>
          <c:size val="7"/>
          <c:spPr>
            <a:solidFill>
              <a:schemeClr val="accent6">
                <a:lumMod val="50000"/>
              </a:schemeClr>
            </a:solidFill>
            <a:ln w="9525">
              <a:noFill/>
            </a:ln>
            <a:effectLst/>
          </c:spPr>
        </c:marker>
      </c:pivotFmt>
      <c:pivotFmt>
        <c:idx val="1"/>
        <c:spPr>
          <a:solidFill>
            <a:schemeClr val="accent1"/>
          </a:solidFill>
          <a:ln w="15875" cap="rnd">
            <a:solidFill>
              <a:schemeClr val="accent6">
                <a:lumMod val="50000"/>
              </a:schemeClr>
            </a:solidFill>
            <a:prstDash val="sysDot"/>
            <a:round/>
          </a:ln>
          <a:effectLst/>
        </c:spPr>
        <c:marker>
          <c:symbol val="circle"/>
          <c:size val="7"/>
          <c:spPr>
            <a:solidFill>
              <a:schemeClr val="accent6">
                <a:lumMod val="50000"/>
              </a:schemeClr>
            </a:solidFill>
            <a:ln w="9525">
              <a:noFill/>
            </a:ln>
            <a:effectLst/>
          </c:spPr>
        </c:marker>
      </c:pivotFmt>
      <c:pivotFmt>
        <c:idx val="2"/>
        <c:spPr>
          <a:ln w="22225" cap="rnd">
            <a:solidFill>
              <a:schemeClr val="accent6">
                <a:lumMod val="50000"/>
              </a:schemeClr>
            </a:solidFill>
            <a:prstDash val="sysDot"/>
            <a:round/>
          </a:ln>
          <a:effectLst/>
        </c:spPr>
        <c:marker>
          <c:symbol val="circle"/>
          <c:size val="7"/>
          <c:spPr>
            <a:solidFill>
              <a:schemeClr val="accent6">
                <a:lumMod val="50000"/>
              </a:schemeClr>
            </a:solidFill>
            <a:ln w="9525">
              <a:noFill/>
            </a:ln>
            <a:effectLst/>
          </c:spPr>
        </c:marker>
      </c:pivotFmt>
    </c:pivotFmts>
    <c:plotArea>
      <c:layout/>
      <c:lineChart>
        <c:grouping val="standard"/>
        <c:varyColors val="0"/>
        <c:ser>
          <c:idx val="0"/>
          <c:order val="0"/>
          <c:tx>
            <c:strRef>
              <c:f>'Calculation 2'!$D$49</c:f>
              <c:strCache>
                <c:ptCount val="1"/>
                <c:pt idx="0">
                  <c:v>Total</c:v>
                </c:pt>
              </c:strCache>
            </c:strRef>
          </c:tx>
          <c:spPr>
            <a:ln w="22225" cap="rnd">
              <a:solidFill>
                <a:schemeClr val="accent6">
                  <a:lumMod val="50000"/>
                </a:schemeClr>
              </a:solidFill>
              <a:prstDash val="sysDot"/>
              <a:round/>
            </a:ln>
            <a:effectLst/>
          </c:spPr>
          <c:marker>
            <c:symbol val="circle"/>
            <c:size val="7"/>
            <c:spPr>
              <a:solidFill>
                <a:schemeClr val="accent6">
                  <a:lumMod val="50000"/>
                </a:schemeClr>
              </a:solidFill>
              <a:ln w="9525">
                <a:noFill/>
              </a:ln>
              <a:effectLst/>
            </c:spPr>
          </c:marker>
          <c:cat>
            <c:strRef>
              <c:f>'Calculation 2'!$C$50:$C$62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2'!$D$50:$D$62</c:f>
              <c:numCache>
                <c:formatCode>[&gt;=1000000]"$"0.0,"M";[&gt;=1000]"$"0.0,"K";0</c:formatCode>
                <c:ptCount val="12"/>
                <c:pt idx="0">
                  <c:v>-1944.2130000000002</c:v>
                </c:pt>
                <c:pt idx="1">
                  <c:v>693.57959999999969</c:v>
                </c:pt>
                <c:pt idx="2">
                  <c:v>771.98750000000041</c:v>
                </c:pt>
                <c:pt idx="3">
                  <c:v>1460.3261000000007</c:v>
                </c:pt>
                <c:pt idx="4">
                  <c:v>2302.2980999999968</c:v>
                </c:pt>
                <c:pt idx="5">
                  <c:v>982.38469999999984</c:v>
                </c:pt>
                <c:pt idx="6">
                  <c:v>1412.6846</c:v>
                </c:pt>
                <c:pt idx="7">
                  <c:v>4.0941000000005454</c:v>
                </c:pt>
                <c:pt idx="8">
                  <c:v>5460.002300000001</c:v>
                </c:pt>
                <c:pt idx="9">
                  <c:v>-3027.9320999999995</c:v>
                </c:pt>
                <c:pt idx="10">
                  <c:v>3920.0007000000023</c:v>
                </c:pt>
                <c:pt idx="11">
                  <c:v>6416.0602000000035</c:v>
                </c:pt>
              </c:numCache>
            </c:numRef>
          </c:val>
          <c:smooth val="1"/>
          <c:extLst>
            <c:ext xmlns:c16="http://schemas.microsoft.com/office/drawing/2014/chart" uri="{C3380CC4-5D6E-409C-BE32-E72D297353CC}">
              <c16:uniqueId val="{00000000-F994-45B7-AFBA-15EEE926D074}"/>
            </c:ext>
          </c:extLst>
        </c:ser>
        <c:dLbls>
          <c:showLegendKey val="0"/>
          <c:showVal val="0"/>
          <c:showCatName val="0"/>
          <c:showSerName val="0"/>
          <c:showPercent val="0"/>
          <c:showBubbleSize val="0"/>
        </c:dLbls>
        <c:marker val="1"/>
        <c:smooth val="0"/>
        <c:axId val="1248211039"/>
        <c:axId val="1182869567"/>
      </c:lineChart>
      <c:catAx>
        <c:axId val="12482110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1182869567"/>
        <c:crosses val="autoZero"/>
        <c:auto val="1"/>
        <c:lblAlgn val="ctr"/>
        <c:lblOffset val="100"/>
        <c:noMultiLvlLbl val="0"/>
      </c:catAx>
      <c:valAx>
        <c:axId val="1182869567"/>
        <c:scaling>
          <c:orientation val="minMax"/>
        </c:scaling>
        <c:delete val="1"/>
        <c:axPos val="l"/>
        <c:numFmt formatCode="[&gt;=1000000]&quot;$&quot;0.0,&quot;M&quot;;[&gt;=1000]&quot;$&quot;0.0,&quot;K&quot;;0" sourceLinked="1"/>
        <c:majorTickMark val="none"/>
        <c:minorTickMark val="none"/>
        <c:tickLblPos val="nextTo"/>
        <c:crossAx val="124821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 2!PivotTable14</c:name>
    <c:fmtId val="19"/>
  </c:pivotSource>
  <c:chart>
    <c:autoTitleDeleted val="0"/>
    <c:pivotFmts>
      <c:pivotFmt>
        <c:idx val="0"/>
        <c:spPr>
          <a:solidFill>
            <a:schemeClr val="accent6">
              <a:lumMod val="50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
        <c:idx val="3"/>
        <c:spPr>
          <a:solidFill>
            <a:schemeClr val="accent6">
              <a:lumMod val="40000"/>
              <a:lumOff val="60000"/>
            </a:schemeClr>
          </a:solidFill>
          <a:ln>
            <a:noFill/>
          </a:ln>
          <a:effectLst/>
        </c:spPr>
        <c:marker>
          <c:symbol val="none"/>
        </c:marker>
      </c:pivotFmt>
      <c:pivotFmt>
        <c:idx val="4"/>
        <c:spPr>
          <a:solidFill>
            <a:schemeClr val="accent6">
              <a:lumMod val="50000"/>
            </a:schemeClr>
          </a:solidFill>
          <a:ln>
            <a:noFill/>
          </a:ln>
          <a:effectLst/>
        </c:spPr>
        <c:marker>
          <c:symbol val="none"/>
        </c:marker>
      </c:pivotFmt>
      <c:pivotFmt>
        <c:idx val="5"/>
        <c:spPr>
          <a:solidFill>
            <a:schemeClr val="accent6">
              <a:lumMod val="75000"/>
            </a:schemeClr>
          </a:solidFill>
          <a:ln>
            <a:noFill/>
          </a:ln>
          <a:effectLst/>
        </c:spPr>
        <c:marker>
          <c:symbol val="none"/>
        </c:marker>
      </c:pivotFmt>
      <c:pivotFmt>
        <c:idx val="6"/>
        <c:spPr>
          <a:solidFill>
            <a:schemeClr val="accent6">
              <a:lumMod val="60000"/>
              <a:lumOff val="40000"/>
            </a:schemeClr>
          </a:solidFill>
          <a:ln>
            <a:noFill/>
          </a:ln>
          <a:effectLst/>
        </c:spPr>
        <c:marker>
          <c:symbol val="none"/>
        </c:marker>
      </c:pivotFmt>
      <c:pivotFmt>
        <c:idx val="7"/>
        <c:spPr>
          <a:solidFill>
            <a:schemeClr val="accent6">
              <a:lumMod val="40000"/>
              <a:lumOff val="60000"/>
            </a:schemeClr>
          </a:solidFill>
          <a:ln>
            <a:noFill/>
          </a:ln>
          <a:effectLst/>
        </c:spPr>
        <c:marker>
          <c:symbol val="none"/>
        </c:marker>
      </c:pivotFmt>
      <c:pivotFmt>
        <c:idx val="8"/>
        <c:spPr>
          <a:solidFill>
            <a:schemeClr val="accent6">
              <a:lumMod val="50000"/>
            </a:schemeClr>
          </a:solidFill>
          <a:ln w="6350">
            <a:solidFill>
              <a:schemeClr val="accent1">
                <a:shade val="50000"/>
              </a:schemeClr>
            </a:solidFill>
          </a:ln>
          <a:effectLst/>
        </c:spPr>
        <c:marker>
          <c:symbol val="none"/>
        </c:marker>
      </c:pivotFmt>
      <c:pivotFmt>
        <c:idx val="9"/>
        <c:spPr>
          <a:solidFill>
            <a:schemeClr val="accent6">
              <a:lumMod val="75000"/>
            </a:schemeClr>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lumMod val="40000"/>
              <a:lumOff val="60000"/>
            </a:schemeClr>
          </a:solidFill>
          <a:ln>
            <a:noFill/>
          </a:ln>
          <a:effectLst/>
        </c:spPr>
        <c:marker>
          <c:symbol val="none"/>
        </c:marker>
      </c:pivotFmt>
    </c:pivotFmts>
    <c:plotArea>
      <c:layout>
        <c:manualLayout>
          <c:layoutTarget val="inner"/>
          <c:xMode val="edge"/>
          <c:yMode val="edge"/>
          <c:x val="0.10945603674540683"/>
          <c:y val="4.6296296296296294E-2"/>
          <c:w val="0.72548403324584432"/>
          <c:h val="0.89814814814814814"/>
        </c:manualLayout>
      </c:layout>
      <c:barChart>
        <c:barDir val="col"/>
        <c:grouping val="clustered"/>
        <c:varyColors val="0"/>
        <c:ser>
          <c:idx val="0"/>
          <c:order val="0"/>
          <c:tx>
            <c:strRef>
              <c:f>'Calculation 2'!$D$37:$D$38</c:f>
              <c:strCache>
                <c:ptCount val="1"/>
                <c:pt idx="0">
                  <c:v>0-0.2</c:v>
                </c:pt>
              </c:strCache>
            </c:strRef>
          </c:tx>
          <c:spPr>
            <a:solidFill>
              <a:schemeClr val="accent6">
                <a:lumMod val="50000"/>
              </a:schemeClr>
            </a:solidFill>
            <a:ln w="6350">
              <a:solidFill>
                <a:schemeClr val="accent1">
                  <a:shade val="50000"/>
                </a:schemeClr>
              </a:solidFill>
            </a:ln>
            <a:effectLst/>
          </c:spPr>
          <c:invertIfNegative val="0"/>
          <c:cat>
            <c:strRef>
              <c:f>'Calculation 2'!$C$39:$C$43</c:f>
              <c:strCache>
                <c:ptCount val="4"/>
                <c:pt idx="0">
                  <c:v>Bookcases</c:v>
                </c:pt>
                <c:pt idx="1">
                  <c:v>Chairs</c:v>
                </c:pt>
                <c:pt idx="2">
                  <c:v>Furnishings</c:v>
                </c:pt>
                <c:pt idx="3">
                  <c:v>Tables</c:v>
                </c:pt>
              </c:strCache>
            </c:strRef>
          </c:cat>
          <c:val>
            <c:numRef>
              <c:f>'Calculation 2'!$D$39:$D$43</c:f>
              <c:numCache>
                <c:formatCode>[&gt;=1000000]"$"0.0,"M";[&gt;=1000]"$"0.0,"K";0</c:formatCode>
                <c:ptCount val="4"/>
                <c:pt idx="0">
                  <c:v>7494.7032000000017</c:v>
                </c:pt>
                <c:pt idx="1">
                  <c:v>29044.108000000004</c:v>
                </c:pt>
                <c:pt idx="2">
                  <c:v>16847.9689</c:v>
                </c:pt>
                <c:pt idx="3">
                  <c:v>13276.299699999992</c:v>
                </c:pt>
              </c:numCache>
            </c:numRef>
          </c:val>
          <c:extLst>
            <c:ext xmlns:c16="http://schemas.microsoft.com/office/drawing/2014/chart" uri="{C3380CC4-5D6E-409C-BE32-E72D297353CC}">
              <c16:uniqueId val="{00000000-805B-4C1C-9F82-7C36DEC380C5}"/>
            </c:ext>
          </c:extLst>
        </c:ser>
        <c:ser>
          <c:idx val="1"/>
          <c:order val="1"/>
          <c:tx>
            <c:strRef>
              <c:f>'Calculation 2'!$E$37:$E$38</c:f>
              <c:strCache>
                <c:ptCount val="1"/>
                <c:pt idx="0">
                  <c:v>0.2-0.4</c:v>
                </c:pt>
              </c:strCache>
            </c:strRef>
          </c:tx>
          <c:spPr>
            <a:solidFill>
              <a:schemeClr val="accent6">
                <a:lumMod val="75000"/>
              </a:schemeClr>
            </a:solidFill>
            <a:ln>
              <a:noFill/>
            </a:ln>
            <a:effectLst/>
          </c:spPr>
          <c:invertIfNegative val="0"/>
          <c:cat>
            <c:strRef>
              <c:f>'Calculation 2'!$C$39:$C$43</c:f>
              <c:strCache>
                <c:ptCount val="4"/>
                <c:pt idx="0">
                  <c:v>Bookcases</c:v>
                </c:pt>
                <c:pt idx="1">
                  <c:v>Chairs</c:v>
                </c:pt>
                <c:pt idx="2">
                  <c:v>Furnishings</c:v>
                </c:pt>
                <c:pt idx="3">
                  <c:v>Tables</c:v>
                </c:pt>
              </c:strCache>
            </c:strRef>
          </c:cat>
          <c:val>
            <c:numRef>
              <c:f>'Calculation 2'!$E$39:$E$43</c:f>
              <c:numCache>
                <c:formatCode>[&gt;=1000000]"$"0.0,"M";[&gt;=1000]"$"0.0,"K";0</c:formatCode>
                <c:ptCount val="4"/>
                <c:pt idx="0">
                  <c:v>-2816.5081000000005</c:v>
                </c:pt>
                <c:pt idx="1">
                  <c:v>-2453.9417000000003</c:v>
                </c:pt>
                <c:pt idx="2">
                  <c:v>2155.8298999999997</c:v>
                </c:pt>
                <c:pt idx="3">
                  <c:v>-3705.885600000001</c:v>
                </c:pt>
              </c:numCache>
            </c:numRef>
          </c:val>
          <c:extLst>
            <c:ext xmlns:c16="http://schemas.microsoft.com/office/drawing/2014/chart" uri="{C3380CC4-5D6E-409C-BE32-E72D297353CC}">
              <c16:uniqueId val="{00000001-805B-4C1C-9F82-7C36DEC380C5}"/>
            </c:ext>
          </c:extLst>
        </c:ser>
        <c:ser>
          <c:idx val="2"/>
          <c:order val="2"/>
          <c:tx>
            <c:strRef>
              <c:f>'Calculation 2'!$F$37:$F$38</c:f>
              <c:strCache>
                <c:ptCount val="1"/>
                <c:pt idx="0">
                  <c:v>0.4-0.6</c:v>
                </c:pt>
              </c:strCache>
            </c:strRef>
          </c:tx>
          <c:spPr>
            <a:solidFill>
              <a:schemeClr val="accent6"/>
            </a:solidFill>
            <a:ln>
              <a:noFill/>
            </a:ln>
            <a:effectLst/>
          </c:spPr>
          <c:invertIfNegative val="0"/>
          <c:cat>
            <c:strRef>
              <c:f>'Calculation 2'!$C$39:$C$43</c:f>
              <c:strCache>
                <c:ptCount val="4"/>
                <c:pt idx="0">
                  <c:v>Bookcases</c:v>
                </c:pt>
                <c:pt idx="1">
                  <c:v>Chairs</c:v>
                </c:pt>
                <c:pt idx="2">
                  <c:v>Furnishings</c:v>
                </c:pt>
                <c:pt idx="3">
                  <c:v>Tables</c:v>
                </c:pt>
              </c:strCache>
            </c:strRef>
          </c:cat>
          <c:val>
            <c:numRef>
              <c:f>'Calculation 2'!$F$39:$F$43</c:f>
              <c:numCache>
                <c:formatCode>[&gt;=1000000]"$"0.0,"M";[&gt;=1000]"$"0.0,"K";0</c:formatCode>
                <c:ptCount val="4"/>
                <c:pt idx="0">
                  <c:v>-4255.8117000000011</c:v>
                </c:pt>
                <c:pt idx="3">
                  <c:v>-27295.895200000003</c:v>
                </c:pt>
              </c:numCache>
            </c:numRef>
          </c:val>
          <c:extLst>
            <c:ext xmlns:c16="http://schemas.microsoft.com/office/drawing/2014/chart" uri="{C3380CC4-5D6E-409C-BE32-E72D297353CC}">
              <c16:uniqueId val="{00000002-805B-4C1C-9F82-7C36DEC380C5}"/>
            </c:ext>
          </c:extLst>
        </c:ser>
        <c:ser>
          <c:idx val="3"/>
          <c:order val="3"/>
          <c:tx>
            <c:strRef>
              <c:f>'Calculation 2'!$G$37:$G$38</c:f>
              <c:strCache>
                <c:ptCount val="1"/>
                <c:pt idx="0">
                  <c:v>0.6-0.8</c:v>
                </c:pt>
              </c:strCache>
            </c:strRef>
          </c:tx>
          <c:spPr>
            <a:solidFill>
              <a:schemeClr val="accent6">
                <a:lumMod val="40000"/>
                <a:lumOff val="60000"/>
              </a:schemeClr>
            </a:solidFill>
            <a:ln>
              <a:noFill/>
            </a:ln>
            <a:effectLst/>
          </c:spPr>
          <c:invertIfNegative val="0"/>
          <c:cat>
            <c:strRef>
              <c:f>'Calculation 2'!$C$39:$C$43</c:f>
              <c:strCache>
                <c:ptCount val="4"/>
                <c:pt idx="0">
                  <c:v>Bookcases</c:v>
                </c:pt>
                <c:pt idx="1">
                  <c:v>Chairs</c:v>
                </c:pt>
                <c:pt idx="2">
                  <c:v>Furnishings</c:v>
                </c:pt>
                <c:pt idx="3">
                  <c:v>Tables</c:v>
                </c:pt>
              </c:strCache>
            </c:strRef>
          </c:cat>
          <c:val>
            <c:numRef>
              <c:f>'Calculation 2'!$G$39:$G$43</c:f>
              <c:numCache>
                <c:formatCode>[&gt;=1000000]"$"0.0,"M";[&gt;=1000]"$"0.0,"K";0</c:formatCode>
                <c:ptCount val="4"/>
                <c:pt idx="0">
                  <c:v>-3894.9393999999998</c:v>
                </c:pt>
                <c:pt idx="2">
                  <c:v>-5944.655200000002</c:v>
                </c:pt>
              </c:numCache>
            </c:numRef>
          </c:val>
          <c:extLst>
            <c:ext xmlns:c16="http://schemas.microsoft.com/office/drawing/2014/chart" uri="{C3380CC4-5D6E-409C-BE32-E72D297353CC}">
              <c16:uniqueId val="{00000007-805B-4C1C-9F82-7C36DEC380C5}"/>
            </c:ext>
          </c:extLst>
        </c:ser>
        <c:dLbls>
          <c:showLegendKey val="0"/>
          <c:showVal val="0"/>
          <c:showCatName val="0"/>
          <c:showSerName val="0"/>
          <c:showPercent val="0"/>
          <c:showBubbleSize val="0"/>
        </c:dLbls>
        <c:gapWidth val="219"/>
        <c:overlap val="-27"/>
        <c:axId val="1241421391"/>
        <c:axId val="1182884127"/>
      </c:barChart>
      <c:catAx>
        <c:axId val="12414213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endParaRPr lang="en-US"/>
          </a:p>
        </c:txPr>
        <c:crossAx val="1182884127"/>
        <c:crosses val="autoZero"/>
        <c:auto val="1"/>
        <c:lblAlgn val="ctr"/>
        <c:lblOffset val="100"/>
        <c:noMultiLvlLbl val="0"/>
      </c:catAx>
      <c:valAx>
        <c:axId val="1182884127"/>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1421391"/>
        <c:crosses val="autoZero"/>
        <c:crossBetween val="between"/>
      </c:valAx>
      <c:spPr>
        <a:noFill/>
        <a:ln w="0">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6.0185185185185182E-2"/>
          <c:w val="0.93888888888888888"/>
          <c:h val="0.73577136191309422"/>
        </c:manualLayout>
      </c:layout>
      <c:barChart>
        <c:barDir val="col"/>
        <c:grouping val="clustered"/>
        <c:varyColors val="0"/>
        <c:ser>
          <c:idx val="0"/>
          <c:order val="0"/>
          <c:tx>
            <c:strRef>
              <c:f>'Calculation 2'!$H$3</c:f>
              <c:strCache>
                <c:ptCount val="1"/>
                <c:pt idx="0">
                  <c:v>Sales YoY Growth</c:v>
                </c:pt>
              </c:strCache>
            </c:strRef>
          </c:tx>
          <c:spPr>
            <a:solidFill>
              <a:schemeClr val="accent6">
                <a:lumMod val="50000"/>
              </a:schemeClr>
            </a:solidFill>
            <a:ln>
              <a:noFill/>
            </a:ln>
            <a:effectLst/>
          </c:spPr>
          <c:invertIfNegative val="0"/>
          <c:cat>
            <c:numRef>
              <c:f>'Calculation 2'!$G$4:$G$6</c:f>
              <c:numCache>
                <c:formatCode>General</c:formatCode>
                <c:ptCount val="3"/>
                <c:pt idx="0">
                  <c:v>2015</c:v>
                </c:pt>
                <c:pt idx="1">
                  <c:v>2016</c:v>
                </c:pt>
                <c:pt idx="2">
                  <c:v>2017</c:v>
                </c:pt>
              </c:numCache>
            </c:numRef>
          </c:cat>
          <c:val>
            <c:numRef>
              <c:f>'Calculation 2'!$H$4:$H$6</c:f>
              <c:numCache>
                <c:formatCode>0%</c:formatCode>
                <c:ptCount val="3"/>
                <c:pt idx="0">
                  <c:v>8.477092715864766E-2</c:v>
                </c:pt>
                <c:pt idx="1">
                  <c:v>0.16645257128714075</c:v>
                </c:pt>
                <c:pt idx="2">
                  <c:v>8.2884435283814811E-2</c:v>
                </c:pt>
              </c:numCache>
            </c:numRef>
          </c:val>
          <c:extLst>
            <c:ext xmlns:c16="http://schemas.microsoft.com/office/drawing/2014/chart" uri="{C3380CC4-5D6E-409C-BE32-E72D297353CC}">
              <c16:uniqueId val="{00000000-1ED5-4088-818E-33526818D19D}"/>
            </c:ext>
          </c:extLst>
        </c:ser>
        <c:ser>
          <c:idx val="1"/>
          <c:order val="1"/>
          <c:tx>
            <c:strRef>
              <c:f>'Calculation 2'!$I$3</c:f>
              <c:strCache>
                <c:ptCount val="1"/>
                <c:pt idx="0">
                  <c:v>Cost YoY Growth</c:v>
                </c:pt>
              </c:strCache>
            </c:strRef>
          </c:tx>
          <c:spPr>
            <a:solidFill>
              <a:schemeClr val="accent6">
                <a:lumMod val="40000"/>
                <a:lumOff val="60000"/>
              </a:schemeClr>
            </a:solidFill>
            <a:ln>
              <a:noFill/>
            </a:ln>
            <a:effectLst/>
          </c:spPr>
          <c:invertIfNegative val="0"/>
          <c:cat>
            <c:numRef>
              <c:f>'Calculation 2'!$G$4:$G$6</c:f>
              <c:numCache>
                <c:formatCode>General</c:formatCode>
                <c:ptCount val="3"/>
                <c:pt idx="0">
                  <c:v>2015</c:v>
                </c:pt>
                <c:pt idx="1">
                  <c:v>2016</c:v>
                </c:pt>
                <c:pt idx="2">
                  <c:v>2017</c:v>
                </c:pt>
              </c:numCache>
            </c:numRef>
          </c:cat>
          <c:val>
            <c:numRef>
              <c:f>'Calculation 2'!$I$4:$I$6</c:f>
              <c:numCache>
                <c:formatCode>0%</c:formatCode>
                <c:ptCount val="3"/>
                <c:pt idx="0">
                  <c:v>0.10391731136620458</c:v>
                </c:pt>
                <c:pt idx="1">
                  <c:v>0.14589854405508937</c:v>
                </c:pt>
                <c:pt idx="2">
                  <c:v>0.1064251181733467</c:v>
                </c:pt>
              </c:numCache>
            </c:numRef>
          </c:val>
          <c:extLst>
            <c:ext xmlns:c16="http://schemas.microsoft.com/office/drawing/2014/chart" uri="{C3380CC4-5D6E-409C-BE32-E72D297353CC}">
              <c16:uniqueId val="{00000001-1ED5-4088-818E-33526818D19D}"/>
            </c:ext>
          </c:extLst>
        </c:ser>
        <c:dLbls>
          <c:showLegendKey val="0"/>
          <c:showVal val="0"/>
          <c:showCatName val="0"/>
          <c:showSerName val="0"/>
          <c:showPercent val="0"/>
          <c:showBubbleSize val="0"/>
        </c:dLbls>
        <c:gapWidth val="219"/>
        <c:overlap val="-27"/>
        <c:axId val="1119594095"/>
        <c:axId val="1121851407"/>
      </c:barChart>
      <c:catAx>
        <c:axId val="11195940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1121851407"/>
        <c:crosses val="autoZero"/>
        <c:auto val="1"/>
        <c:lblAlgn val="ctr"/>
        <c:lblOffset val="100"/>
        <c:noMultiLvlLbl val="0"/>
      </c:catAx>
      <c:valAx>
        <c:axId val="1121851407"/>
        <c:scaling>
          <c:orientation val="minMax"/>
        </c:scaling>
        <c:delete val="1"/>
        <c:axPos val="l"/>
        <c:numFmt formatCode="0%" sourceLinked="1"/>
        <c:majorTickMark val="none"/>
        <c:minorTickMark val="none"/>
        <c:tickLblPos val="nextTo"/>
        <c:crossAx val="111959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 2!PivotTable10</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50000"/>
            </a:schemeClr>
          </a:solidFill>
          <a:ln>
            <a:noFill/>
          </a:ln>
          <a:effectLst/>
        </c:spPr>
        <c:marker>
          <c:symbol val="none"/>
        </c:marker>
      </c:pivotFmt>
      <c:pivotFmt>
        <c:idx val="5"/>
        <c:spPr>
          <a:solidFill>
            <a:schemeClr val="accent6">
              <a:lumMod val="40000"/>
              <a:lumOff val="60000"/>
            </a:schemeClr>
          </a:solidFill>
          <a:ln>
            <a:noFill/>
          </a:ln>
          <a:effectLst/>
        </c:spPr>
        <c:marker>
          <c:symbol val="none"/>
        </c:marker>
      </c:pivotFmt>
    </c:pivotFmts>
    <c:plotArea>
      <c:layout>
        <c:manualLayout>
          <c:layoutTarget val="inner"/>
          <c:xMode val="edge"/>
          <c:yMode val="edge"/>
          <c:x val="9.8475536130337923E-2"/>
          <c:y val="4.6296296296296294E-2"/>
          <c:w val="0.72903658101052704"/>
          <c:h val="0.89814814814814814"/>
        </c:manualLayout>
      </c:layout>
      <c:barChart>
        <c:barDir val="col"/>
        <c:grouping val="clustered"/>
        <c:varyColors val="0"/>
        <c:ser>
          <c:idx val="0"/>
          <c:order val="0"/>
          <c:tx>
            <c:strRef>
              <c:f>'Calculation 2'!$D$15</c:f>
              <c:strCache>
                <c:ptCount val="1"/>
                <c:pt idx="0">
                  <c:v>Sum of Profit</c:v>
                </c:pt>
              </c:strCache>
            </c:strRef>
          </c:tx>
          <c:spPr>
            <a:solidFill>
              <a:schemeClr val="accent6">
                <a:lumMod val="50000"/>
              </a:schemeClr>
            </a:solidFill>
            <a:ln>
              <a:noFill/>
            </a:ln>
            <a:effectLst/>
          </c:spPr>
          <c:invertIfNegative val="0"/>
          <c:cat>
            <c:strRef>
              <c:f>'Calculation 2'!$C$16:$C$20</c:f>
              <c:strCache>
                <c:ptCount val="4"/>
                <c:pt idx="0">
                  <c:v>Chairs</c:v>
                </c:pt>
                <c:pt idx="1">
                  <c:v>Furnishings</c:v>
                </c:pt>
                <c:pt idx="2">
                  <c:v>Bookcases</c:v>
                </c:pt>
                <c:pt idx="3">
                  <c:v>Tables</c:v>
                </c:pt>
              </c:strCache>
            </c:strRef>
          </c:cat>
          <c:val>
            <c:numRef>
              <c:f>'Calculation 2'!$D$16:$D$20</c:f>
              <c:numCache>
                <c:formatCode>[&gt;=1000000]"$"0.0,"M";[&gt;=1000]"$"0.0,"K";0</c:formatCode>
                <c:ptCount val="4"/>
                <c:pt idx="0">
                  <c:v>26590.166300000026</c:v>
                </c:pt>
                <c:pt idx="1">
                  <c:v>13059.143599999983</c:v>
                </c:pt>
                <c:pt idx="2">
                  <c:v>-3472.5559999999978</c:v>
                </c:pt>
                <c:pt idx="3">
                  <c:v>-17725.481100000008</c:v>
                </c:pt>
              </c:numCache>
            </c:numRef>
          </c:val>
          <c:extLst>
            <c:ext xmlns:c16="http://schemas.microsoft.com/office/drawing/2014/chart" uri="{C3380CC4-5D6E-409C-BE32-E72D297353CC}">
              <c16:uniqueId val="{00000000-3D9D-4520-B757-7CEE50FBCCF5}"/>
            </c:ext>
          </c:extLst>
        </c:ser>
        <c:ser>
          <c:idx val="1"/>
          <c:order val="1"/>
          <c:tx>
            <c:strRef>
              <c:f>'Calculation 2'!$E$15</c:f>
              <c:strCache>
                <c:ptCount val="1"/>
                <c:pt idx="0">
                  <c:v>Sum of Sales</c:v>
                </c:pt>
              </c:strCache>
            </c:strRef>
          </c:tx>
          <c:spPr>
            <a:solidFill>
              <a:schemeClr val="accent6">
                <a:lumMod val="40000"/>
                <a:lumOff val="60000"/>
              </a:schemeClr>
            </a:solidFill>
            <a:ln>
              <a:noFill/>
            </a:ln>
            <a:effectLst/>
          </c:spPr>
          <c:invertIfNegative val="0"/>
          <c:cat>
            <c:strRef>
              <c:f>'Calculation 2'!$C$16:$C$20</c:f>
              <c:strCache>
                <c:ptCount val="4"/>
                <c:pt idx="0">
                  <c:v>Chairs</c:v>
                </c:pt>
                <c:pt idx="1">
                  <c:v>Furnishings</c:v>
                </c:pt>
                <c:pt idx="2">
                  <c:v>Bookcases</c:v>
                </c:pt>
                <c:pt idx="3">
                  <c:v>Tables</c:v>
                </c:pt>
              </c:strCache>
            </c:strRef>
          </c:cat>
          <c:val>
            <c:numRef>
              <c:f>'Calculation 2'!$E$16:$E$20</c:f>
              <c:numCache>
                <c:formatCode>[&gt;=1000000]"$"0.0,"M";[&gt;=1000]"$"0.0,"K";0</c:formatCode>
                <c:ptCount val="4"/>
                <c:pt idx="0">
                  <c:v>328449.10300000076</c:v>
                </c:pt>
                <c:pt idx="1">
                  <c:v>91705.164000000048</c:v>
                </c:pt>
                <c:pt idx="2">
                  <c:v>114879.99629999997</c:v>
                </c:pt>
                <c:pt idx="3">
                  <c:v>206965.53200000009</c:v>
                </c:pt>
              </c:numCache>
            </c:numRef>
          </c:val>
          <c:extLst>
            <c:ext xmlns:c16="http://schemas.microsoft.com/office/drawing/2014/chart" uri="{C3380CC4-5D6E-409C-BE32-E72D297353CC}">
              <c16:uniqueId val="{00000001-3D9D-4520-B757-7CEE50FBCCF5}"/>
            </c:ext>
          </c:extLst>
        </c:ser>
        <c:dLbls>
          <c:showLegendKey val="0"/>
          <c:showVal val="0"/>
          <c:showCatName val="0"/>
          <c:showSerName val="0"/>
          <c:showPercent val="0"/>
          <c:showBubbleSize val="0"/>
        </c:dLbls>
        <c:gapWidth val="219"/>
        <c:overlap val="-27"/>
        <c:axId val="547984079"/>
        <c:axId val="1182891615"/>
      </c:barChart>
      <c:catAx>
        <c:axId val="547984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182891615"/>
        <c:crosses val="autoZero"/>
        <c:auto val="1"/>
        <c:lblAlgn val="ctr"/>
        <c:lblOffset val="100"/>
        <c:noMultiLvlLbl val="0"/>
      </c:catAx>
      <c:valAx>
        <c:axId val="1182891615"/>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4798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EDDA724-2652-4E16-8632-E359588F0DD7}">
          <cx:tx>
            <cx:txData>
              <cx:f>_xlchart.v5.2</cx:f>
              <cx:v>SALES</cx:v>
            </cx:txData>
          </cx:tx>
          <cx:dataId val="0"/>
          <cx:layoutPr>
            <cx:geography cultureLanguage="en-US" cultureRegion="US" attribution="Powered by Bing">
              <cx:geoCache provider="{E9337A44-BEBE-4D9F-B70C-5C5E7DAFC167}">
                <cx:binary>7H1pb9zG0u5fMfz5UmFv7O6DkwOkydm0W5It21+IiTQmmzvZ3H/9W2ONZIkZxwqOXtw7wJ0YCCRO
kUU+rKqnlm79+67/112yWVfv+jTJzL/u+t/fh3Vd/Ou338xduEnX5ijVd1Vu8m/10V2e/pZ/+6bv
Nr/dV+tOZ8Fv2Eb0t7twXdWb/v1//g1nCzb5aX63rnWefWg21XC1MU1Sm785tvfQu7u8yeqteABn
+v39x0zXm/t31/W63pj37zZZrevhZig2v79/8c33736bnu8v136XgHp1cw+yRB4xmzBOCbe/f8j7
d0meBbvDlpRHNhLEIZLK7x/6eO3zdQryr1bru1Lr+/tqY8y73f//Iv7iTv5yVJvcfXgobr7V/eP1
95v97eVD/8+/J7+A25/85hku02f1q0OgeqozT5u60nc1+v39WZ7V62z9+FQeEHnxpX+ICOVHNiEM
SU73IoJseeRQhrBDJli8QpX9KDwJvtAb7u3m/S9ew/8nIfkjWf+5Tt8QEoKPuONQjDF/aR3CORIU
0MI2frAO+fgePFjHKzTZj8iT4ASRP04PEpHzTfduuU4LE+pq8/iI3sBUyJEjmIMkYXtNhaMjxrmD
pS0fjuPHaz/A82q19oM0EZ9Adb48SKjO1jp7S4jYEaFgO4ywBwuZWJAjjzByELX5/vjyS3X2Q7MT
m0ByNjtISE7zRhv9pkGG2EdSINt2wHgePi8dm0RHQiKBsbAfDk9CzatU2g/NM9EJPKd/HCQ8f1R6
zN+SARB6hCWBZ492NjGxGYTQ0dakpMOc734NvXRrr1BoPzRPghNg/vh6kMDcbkz97pOuAp3pt2QD
AvgXZlygXdCfwCPsIwcRTqQNBrb9AKV+oOsPUefVau0HaSI+ger200FC5W2Sdbd+S24AiY1tCwj+
j4EHqNnzxIazI+oIhxIkHjwce4nSazTaD9APyQk23mGGnz+qeJ2Z9STpfHFv/zDFAQcHD13YBO1I
gXiJjcRHlEjEGBMPFjTB5jUa7cfmh+QL/X9//8fVQdrN+aZd37+lb5NHhDkU6Nou7k+QQcg5chgj
gosHaCah59f67MflUW6CyvlhejN3nehvefW2UYcfYQZMWqJdLgNP/rk/QwjKAohjjuiO0r30Z6/T
aT86z2UnCLl/HKTduHmSV+v7/PEZ/fe5KBFH4NIYsyl+8FlTfGx2xCjfltIeL/pAB16jyk9gebqJ
KSgXBwnKY1XtXf7tHTyVJv3zjWmbtAEAtC2bPbccDgU3BEUCh+yYwCTX+adq7Qdr/1kmwHnuQQLn
5lm2uav1XVM/vtv/vUHRbfGGIQa10L0GxaEoRwQkSXjCDl6pzX6YXghP0HFvDhKdObg6/ZYkAYsj
JhlDlDwAY09cnQD6JjihWOy+MPF4r1BoPzhPghNg5odZFV1scshN129nMlCndiiYBJW7zHMKDDmi
FDo91N7x6gkwr1BoPzBPghNgFn8cpMWs7tfhG1IDSo8gtNgcPzKzv5BqCqRaEi7siSv7pSL74diJ
TcBYeYcJRpLoLNfm7cyE2kcIsKBA1h5S/wkeQh4hKhzCxC49nXR1Vq/Q6CfAPElOsTlMD3ZRbYI8
e0NkyJEkAsoyxHlAZlK0Qdg+gqIAQgQ82/Oa2q8V2Q/Io9wEjovDrAassvs3bhPII8g3JWfQB/j+
gYDxnDpD/xMImLAdueNoE+r8CoX24/IkOAFmdX6YPizv3jDMU3wE7TIHhjb2TwhIAjMd0NtB9u64
89JYVr/Q5ieQfJea4nGYAf7krQuaAhgv5Vjy3RQNuKfndiIFMACYo4FJmwe/Bi2D5+7r1/rsx+RR
boLKyfVBWslVCGM971YmWWf3j8/nTfJIBwss2S67l5Novx0SQFDN3DbUvn8mpPi1Wu1H6KX0BKer
1UHidAKvbnMXD2+HEeFHDHOCoSPz0nAEgwADRkXpjhBMAsxrVNkPzA/JCSgnXw4SlOu8qcN33jrO
67cMNRQ6MTCeAWM0T47ruWODPPMIExsSTmeCzGv12Y/OS+kJQtfeQSJ0nleAkLuuckho3hAjAoVl
AtnjU89m0o/mkM4IaNk4zsO0gD2hA6/Xaz9WU/kJWufuQaJ1tq6Gtw1E2w7B1suxSVLDnSNuwyzB
04jtJAC9RpP9yPyQnGBydpgWdLY2Zn0XNmZT1+btog/waWicQVmM7+qVE/YGDMGxYUoaup6PF31o
3bxan5/B8+J2phj9cZh2o+9CHazfsigA0wKAjYTWzUMM+itHAOAkBKjd8Yl/O3uFRj8B6Elyis1h
ErdPmyqFcfXHl/gNuDWFTJRh+A981nNeAM0Zx8GOdAR5wGxS2HyFJvsheRKcIPLp5iCt5WbTv+lg
DYKhJiIoVMge6jUTTwarOQhMq0OauhtdA1N6nof+Up39oOzEJpDcfD5ISM40NDPN27JoB4agJfTL
YObp+2cKCz1CEpplMPP5Eo9X6bIfk2eiE1zODrOG9r8wyAlZJ8JCEmeX3EwCC4dBT0CMksfAM3Vi
rxgt3Q/Oj3uZYPPpUIO+MXlT6ce397+PLECWARaY/6M7TwaW8TzAbEcEOScc4V3Qn2Bzpn+t0X5s
fkhOsDk7zKma7f1s/xXFW8IDwxcYxmufOmSTnAZaaDCcjmEYajcN9RdO9iqlfo7Q0x1NQbo+yKBz
O+SwrDB4O/uBnAaIF1Cwn4zYIhucH4xwUOgUPDC0x2vvhtR/rdB+cJ7uZALM7ZeDBOZms2UDZrN5
fDxv4NoYLBoE/mXvRmjtiWuDphqhBIY9f7Jq7VUq7QfnmegEnpvDJAUPdcL/hZoaNKJtKMjgRyI9
yW9gjYeQMEYDS3EerGfi316v136gpvITtK7dgzSm882f1drE67ezpe2QIIw8E1jl+cCsJ7YECQ8s
c9tmOzvmPaEJr9FoP0I/JCfYnM8OFJvu3fGmMpvhDdGBQRtYBiUZ2U/iOMw9AYWAPRQejEjSx2s/
BKHtAttf6/QzfH7IThE6PkiEbrW5yzOj37a0Bjs7AD7OjgT8lcZBVw5mPeX+Sc5XqbQfn2eiE3hu
VwcJz/ZlPdv0+u4NJwdhoRSEIMhy6M69TcIQsp0jZEONDSLRX03n19rsh+b5nUywOT87SGw+1uvw
8fm8AYGDKhq0C2Bt4W7qaRJ0vq/P5bB4GjsTWvArPfbj8SA1QeLjYRY8t+/Wl7yK3w6NbaZDJKbb
XTi+fyY2Ags9IRG1YZuI3WrqCSav0Wg/Lj8kJ9icH2aucxHqN/RdMGVLYQknFD737ywEqwS4DTt3
iMcKDsSe57XoX2mzH5MHqQkeF8uD9FoXcQJz6G+6kQ2MCggCwzQ7xzVduSGhKADhxLYfxz2mmLxC
o5/g8iQ5xebkILG5hLqAGZJ2/aaLPMFmhIQ1nrtkxZ7iA0vVBBFiO2b4wJihYv3cZl6r1X6MXkpP
cLo8zMr07Rr2HMqC+k2n1Dl4NgSbpomfDEV9n1KHlTiPxesJN3udTvsxei47Qej2/xJCP99c7Wnj
OW9dr2ffd6x7tr/a3x/9fvuwl95EdPe67yVxD5awuv/9PSYOhlzyaSe87Ul2krvM8vss1stpuWeC
m7Wpf39vSeeIbfdYYQgWg3Bg4uAOO9hUBA7BbPWRDeOK0sYMyuByO1SVbU/6+3u63XkCRuLhsI1h
boSDkUJ35PshBlwF2YSDmAC+AssYHu/zMk8GWEvx9FB2P7/LmvQy11lt4MQcrl88fG+rLAVHAKu5
HII5RkxQRICIFnfrK3jh4evo/1ApCuP0HJ+ONqPBuNAmGGrfy7Gt0sGcWTWVsyLlSa1awaJSCUrG
LxZOHORijZamLaxTH3SfDaWVzoOhzF2ej+YsD7JlWJHmWJQd92ginRPYmM+6LjNTwArKwDqptUCq
oKlz3Yqi/xgJWWeqySNrgYoyV6mJStcxZlBwPjTHZakzJVufLKJS+i7o3auQBctYh2cOSatjLGmh
wtL/0I3lRW9yj8NzVDQt0LI0BVGwaCR2eeIcI+p7fhNLLwzK+4ahzmuiwrhpW0VuRbLhzK+CYNbV
tte39l1oOVqVibFmfhSh+WCP44LlZaCyAC+sjGW3cmijmSli7Y0JnSV9dVHFA51ZQVyvK1yTecJT
4RasqJYkdeD6KTIKnhT16kzI5WAafcWDMPdShMZlEWPpdvngq64o2mVQRxfVIG23NPE4S0uNVAML
kRW1CzILbUa8QFtMdWnTqzZPzHGs+VmIpK8QSa+knXaz2ucLmTbLgnax8hOcqUHmlUtJYHvYtxeW
jpDLwuETq9vBbevtTRRx7dUN8b1kaAK3YpYzS0TzZ2qkR/o+PS4ypE+KSg8uwf0sH/nc0kkxZ2OZ
eU3sWErDPKgqmbOUvjyuh9x2RYwLpUff+jQQnStiN2xm8kIo0vT9HNNAKqtNhxXOw+iGR8W4Mki0
HuddOTc9YnNsrMEzvU29TDJHMREs+sahqiQOnUkUfS36gp6UllgNmZ+6MHFSeo2pOkWSYBGShitZ
FqWXJNYsjsqb3DifRD+eRrjjKmgdOrcybc+QPYYLXqTrkUVfo7Kmiyj3K7eLumxmy8g6LrHc0NGK
vLqVzIN34iYxvXI6eCVEFXyQeZTPmyAeXBz4iRsHtdsKNLrUJLZCNVuVOEJfBzoiN67MSW/Ff44D
7Wd9KIpZpKNhybIgdccxE8pK4F3QWVR6PCjoMhxpM6Ph0Lt2Ar+LUfXZMnXqxbz3PSczrWvyoVwg
AQjmUJqeO1FazX0SfaywE5xldpjOifgzkMY+7gNeuqxwrJuEotS4jRNSjydaX6VtLNzMOLaK4nBY
FFpWN3bWCw9xGV+NXFDPmPEMtrdM5iKKuxn2Q2c+xk3qQZ2Oz7IeBarGln2pnWqc2WOczpARoduw
GHthTSKV88hZIVz5rg5Eu8Q4WNWsxSfGshvPwmHxsWEEnqLwiYdpxF0nkJ3HurRUNsu1a1hkfxx8
aqvaQg5YbjnO67DgrmxGpKoxzq5jiwyXftHYx6g2HVPAmULtdlYczpxCdF5fp47bJFk8I4OJ56Bq
c8qtjMAXrVNYTJgs8tg5t2j8p26d0I0ykazakgeqEa3l8RGeZzEatuRhEilN7G+9Hwqv73J2XLQj
VpFTX9tCr5qsdY7FyLWiFbty/KicdTbJZ6HsSzV2ieNR2tcKlxKWxidXeugvfdRcJk1WKzvSaDFo
a5PScZgn1XhS1fxUd/B9w7NF5wyDymiWzXlgVW5amcIb/NaoEFa9K0T1usyDTgVivDY57pe8jQOV
xNxSnWhqF6pCwwzrHHtVVsIrFTjV2YD5vEnxWpakUEJHxG1Tw659HAZuyuWsGSxlg6ktelpuWpN0
io+Df86qiCzsBKFjXyTxPEpwO4uHwqihjguvk6lYhsS+yBP81XHMaRTQaGVY/0l0hiuundpNBuKs
GltnN1K2t4lfdV5R8I0Tdp3b+rp2uyC5wag54bSuzguBj3VepYrleXKWcEdldnWZhH7m+SQUrl+W
36qqsT0tqa/Y2OQLShvt+WyIZmVXJ6dD0lUL2ldCMeLLZRJlypDwqxyEvBnosMyTDJ2MTtTMWzyU
81okrdcLuGI2jjdlS/WliZ3TCEEQ6i2/V3EnwZ5RkMyrhjFlp+y6iNPQc+pSnwylWQVVWai2JZYK
6garJITwEqal8yWJ+8+d3zRLPvD7vMGtCoMknDe47hZ91lvzIPOZy9NWXtRJe2kHPFQlpVvFu7Oi
NL5bM1y4qX+VR2M+6xw970vdKXBoyQqF1m0ji0iVVn9PdIHBFzbNSrRjBb5GV7PB950l+F99HLa0
WwQWeLlOWMxtKpEqkWCy0CNh84B3ZI6Tgrg9LdAi4NFt12q2Gi1xM9TmxMRlpQor+Easgh8nWeLP
LZ6MihYOmrOcixmiqX0sChurnEIkH8Grziunyr1ODCPJ/kwck9Ufqa59E8M7a5UyW/adpWnh9nUp
8u5T7bcpB1MsHRMlqoS3LxUXPqtkVyge4nhrZHmUMkOWJc51i1xeONj/SJouI06shqEyIpgxk4P3
jlU5Fp2OVYZ9dkVoyp3qS9722ZgdV6Q1XLpRLgRnKosSbYWJyopqrCqobgJn3BHaF4zsLi+GSgfh
biPnpx//c5On8O+7zI9fbveB/vETDKA+bCD9t9+CNfRbbmqmX9pq83SuH3sZbyntk6oTkvyw5fQj
s/wnB19HrwnsMWT/Hb2eti9/MPOd6I5gw4QVg1PB5rqOjWBeBLpzO34tyHYjKmbDJsd8O0kCR3b0
GpY7AKsGvosJUIPtPnxP9Br2P7Ah64JtQ6DaxzAUOv4JvWZyS59/0GsGlSsG/J1yOKdDEJRFXtLr
RuM4qyKdL/uWo24mw5h0bpZpuQizspg7GaaNmwWR+CA1GVuFYSPC887pc69NQiE8YNDoJvI1uXVM
OFzmDs6uW+P4XyVF/WUxkq5Y8m5ky6Iiqa9gQ0F2oq0WyG+c5b3b9bGTerXVRxAVIKcgpyKxwvMY
5VasEtjD67gZy6SclVIHo6qGoQMvBlSg98Y2yr6ZtNFgW3Kg89gy9CJEUX8Zhz51rbxvrZldWuS4
8ocsVQBBFnkWCXG4ansDvi4fnDNsVX7h1tgnqyYl5LgbBVnJXtvZrE/K9oudglJemfr1Bq6CWlXR
DByp32QGCHtR6hBOnAwzOTCy6v3MqdzYqfN4pq2OLbUN6c2MjHb6TQPgS+az/tLJWBfM0Kj9+9Fh
Zali1JnbYrQ4nBc0u6UFM7dZZ8dXMrYh2vY6vOgaP7spjMgvalO1w0lf9gHzaIPtUPkhF0YlaYJ8
10ZlbqsxLMSHPga9SqeABxkh30+VTTQEAhr1/MOox+IrCoS49JO8y1U/VjbyfMjFMk8mXT7nIjUQ
l/iqL9LiIkalvGRQhQhPIyrZ0sDzm7d5KU8TR5eLMQy707CReN6HbZq6mmX5NUKl+GBReFuApaUu
BC62TBEQx9Sv0I2fx3SlB0DHSjRd9Q3PL+KqbK3rkabDzOEROqYGYmuZxA31NIxnm+VopTXcMyJz
kunyz25Myy9Vk+Pbwh4oceUIdN5lATP3yErFDDLZ2lGiG+SHvghCcK9UXmPwgB96MvbBTPaVJV3W
kq/Y742BYGIx7NWh1a3FCBQzNkieFgXhwbwZ7OCY9lGmlz4v63HVNAMeFtpvrFPsW23ndpinM2L3
IgshUMuoXoUsZkBuuqK54kiy+DQkvbwshIWIQpXjfMzQQM9CoJRd4JKEWrYSUZSPzHVQNZJF0A82
ZElWFHXFoCx4ENVyYDoXX8o2b5VVy650w8IhPuBjda2ikjRlN9vuazcPKjTiZunnlVUf1w7QzFVS
loO+xYWR9TFsS8gqlcHr85n7gXU9dJVxceyf8TRtT3Rbm9uwTM99SYJT2MRKy7uIWVGLFSZpTq3j
ILV55nGc2B9hyZae63EIlT3W48yvhnhuO/BjTexkVY5B90nXWHuWDPMzE4UlZKL1VdSg0IOEDDuK
RxgJFcM79Mlx/ACivRNaN1lA/EVeQURTQLXTwoX2YOHpCJeeE/fB3KqxCe5ZBjosB1v3jWob3HhD
3fcnlrCjVd7YzBtkdpWP4rSOjL+KWmQgLc/7405HzYz3OpnROgS2kveLzqLWPWSHsxK4nVv646IX
QCMHjZEaipqfm6G/rkcTQKbTLUQdsU+oqgYVNU2jxqHJLzphXyHo4Ki2GgE2I0MvoJBztYkPVLVw
grmfGddELDuxs8JsooGf2yP2v5RV3AGTKJPrzGnFRdTmxh1iCtwkMe0lanwyL3MrUZ2GbIc647ku
xbBIqF27YWiS+YBiBCQPpFA8xK6uqrzwYjF+yX3O3CHhF2NRndVd7LsFDls3Jnm1KP2smkeOZZ9V
ld9dOCYRCnbC/1OCt11kGomZ9gd/DuWgyAV+Z9wc4XI55pDcJG1rHUepRidDMrSq4cHXXGPjBQgS
mJgPmYdlk6ukzqvbLiq7pZ0G9ceoqWp4MTprEVT9t6ZyksUQRsOsrjp00yLsfyUxs1IFaQpdORFN
I2UJbK8aJ+9iqEtQdpKVuphLWVlaFUGuF0UT02PhW4nbWxb/0BShBDIIoSlKjV7UjKbwVjgjPx9M
mWWqjUcdzUSp6ytpSv+TLBmYLEt9yPKb8HyUovwzy+M8VmOv488FT9I5atpK+RqLeWpqucjHtvhS
dL59K6vAmtVtk7l5l43nmcA50OiuWqYkFR8IHDiDspV1AYTuEw/K1HaRLJt5YEbnvMI+6lXT1zE6
Zn0UnMo4FVIFGSvdpNYNd2NMcijqOHr0aJcOitU0d1too58T3w/VmIZ9pawi0wue+wKqATw+tqog
8aoiaIBLN9anurDNLbxxWenppitObFJts7v8Qz/W9jmJ4swTNTzpJoHXgHZzu8fG7VFIIdutfNUa
aq0qn0cbYmi6adIq9ZyQpCPUX3xIVyvqDMcZ9FiIGw0l8xym0cc8bNqrUMbivhdNMCtkKU5LH3+1
ZPNNQ0XvMwxz9soaMts1lH3MKLPOwKZiF5O4VS0CPzcOpf8xqOiiJ9FX32nuBC7ZYsxprUZ/bF2i
h89DO0ivTiAx5Lxal2kSq5bYqzjs41mFcLEJfN6qOLJyD0qU0bLFTZa7GKoYs9Hx0WVinGoWmy7+
kCHnHCrr2Wk6Vs0srbE9KBy023QurLpiZlA6nm/rjVBiNPdNFN4MubctirsWZB1IdaRNlhxFo8d8
G5dKbp1rzMotmSmFW9PKqB6i3CzMfL3GcXxjYSf3SFfaX0PM9TLXgm8qVF01LfrmQ/lAVLp0pcW/
ZAmyvZLVetHHNj+Wgz+eFnZDFSfllzwYi/kom+Mui33wnUUxa7My9kTQkmXUD+mKtMWKDZDMRA76
qLshPk3gnVeZhnQHVUYucFSHbmFHi6pNiuO87q/pGJo5GsNMJS3kV2E03tfAP92aNPm1L/rW1WaE
Z+2nZICyW9bOmJPXashMOu+bPFWVJe78AH9GZeB/sUtGLojkiZsK9qFENbxX7C7FKVrpsTGzItTF
SZG1+UlT4g1POxd4wb0RcRl6Dajkosx0S1H4kTK0oDNdhhGUeJ1wAYyFXyFrCLww6aK5DezxAmfc
v6z8/LgC0POkWujQPg8HQ13GISeMkAi8IeyhlIAidE6K6GMfF86V34fNArIs1iiOs/yqCZvcjYyl
eOvA3QU5lDF7cWqVxvGMM36qI73Yks0SZRc5rwOXdvIEF/k3pgPI6dJEhZZ94XfmYkz0Noc2bgUV
hKhIv1aJhKTS9DedaS4LVF/UVnYGbA2KRc44gN37vTsMTQwcEAqaQwRmzkQSth4jmvmq55SdZpEQ
p05aZm7oVAoPnBllxel4iasshibk/0/8nv6g0IvG0mOH8Xt7hMJi/79L/J437Z8J7NI9mJqFkXPY
vxYqifAHbmAs8Ee+B4s8EUcI0jnY+wnR5/0UdLTdgciBzgmM3MBWQzDgseunbFeJwHgBgr4FTLpz
2MbjnyR8CJLKF/nedgmpwIzBQClsKwk7urzM9/zOCtowYwxyILvwPRyN8VWYFP4xoxS86wCphyTR
OIfS+ThHXe8fi6QuvkBFtv/IMlF8oU5kbm2SmdugtzEMij51qHbFhuftHshrp9rh7U5LoCD0txw0
afbIRlQ+6iQFrkbzNQtpf1naYXaasR6CfqmTYSELG8rIBeQP6u+vDfNNk6sL2IcT/iDBth3Gt9um
b7V71mryQ6gfOY0uV37gf05Ln7hN12h5FssqdzynYPwUFoxkDjwmh5/0VOqPKKr0137MxnvemLL1
inEgx0ESmFkMkXVRJ1UDManMnQ8cyueDC4kOW/ldWp+ighRzaJJQBaHHV1GfQl5JW5NehHiwC5cj
qA/ZAki76hDnXtOMQAREE1qlIjWE0TZy8JdAZLHKgVaDaxH5CTd0nMHmDM1VCJF/ng8022YKRMTz
oJQydKUfRhBDqX1rVZU1EzG/aSD5S1w6llB85U6RnVcUkiML0iDIdnPSLgcr9d3YGomKxrqBEM27
tlSBD1XnIsxCN8X98BlcU8q2rBedsi6Can811Lei87lR2k46W9ko7FsFADhLQeJh3oWJs+gl1q5F
cWeU7eDySjZW9ME2WiMvCkr7S5Lbjpdn3K48EfZy1jWk0vOW9GJQGkzpqvdF0CsopzqJGmlY36Am
D6FNy7tmJYVMAi/DWX3V6wbq+4h0xlcQAe15imJfqMyvY6gjM6dA1gyai+Qk6ysbkrZA4w7CqmxU
VI0UYI0suoQGALagKAGut2PsM48GMQuZk11CBaWfm6DE21wlBN4OpDlTgd2juR1F1byqO3Y5JNha
jFgE92WI23kMWZOsW3DvkByuHMger0Y8tETVeRMdj5GIPMFqvg55XSzH1B5nMinq5aCrHFoJuIZq
CCROg+NCrbeHDg60LbdZCTrxLdEfwx9G8T+RCDJA0YVQfUw4Cze0s9sLlKOeKZ3xdIM5jXOFx5JA
H0xDiUSioNRqaEdGlMMrJ/LA9q7DwIrIeRPrhhUq8lOnu0ZVqvtClTzLW9cnfhm4ERQ/EKQ5dXyf
RaGvhaqraIHtvLuP4zZFwL7DtA1VkRWtfWZKWel1q5OkWMqspfjCmMo/HpuRrBKbRO1np9eBPB0Y
ztejRerG9WXTV2AVpVXfZX4TAdeVdRm6UG2helY3VWbNgAsPZ+2AssE1Nq/RrGmtUV8PJB+G5dCW
uHEtP4MyVJ5VaeBVTRgUX6nsqkTF206pgjJOVrlBF9vLsQxCCAXADauw04VXQlNkbXJOVgh21YBX
vbfz1RCb+ApBGAZnGML9Q4aRXURjw89xA+UR18ISrlZt720IfXZd+SMU2UpmfGCILTW3tYZUR1W6
Be2h4zUuIRcdlzrvii/GZ/mXrsXSKMnaovXCDgx5Zuymt1Rj982fdlQ19lmkK2afS78jDeR3Rb6u
TAJ9v8JKxvl3Vw7tX3hONGrwrI4E+NHYqtvzXuPxU2KIpXM37sgYm0XvYz8BKkspGtasaSq7OBat
/h/2zmw5blzZ2k/ECJLgeEvWoNmyZblt3zA8NSeAAzjj6f+PknsfS31+O/b96ehwhaSqIsZE5sq1
EjYvdR7v2Wu5OaRGktYxy/yxyVdZ4oBYfvNl2kbF0tFmuG41IU4/OLQYnKK1Tss0llXiWbo795Er
32xNMZOP3GPGZACwezuVufvGa1s2Vkl+5o32Za8AHYPWP0TbPF+u+FpuYs9joW6UpcMKk2iArVzV
eZeNQxb2zuv1WiVkArLp0Aw6/GzNzUJ4Xuo6TmVuGufQRsFmJ1OxRZo0fLh8ah2rvSuCLVaHKKja
JMOxv8zd1T3WC6Hw4IyPYl2CyzmOK//sALi8nQIp5MGqvWw+R0XUe4kTlQpYtCXl7/lVRsRo17eF
mLOekdmaG3xU/d6tpxWko5j8b/7cBDiywilOBLbHym0tk0rHX288WbXXWTEXN1NoCBxIKsjLtY86
/xit2rkWlhwvY9c1YcICst7XnDOGLsfbwSNsbxOnV6GbBv4wRPAUXLcivRU227lZxIb1m4NKH7Dj
+Y6Reac1w+APSgx//Z/j+MtNlP9/x1E4DsVT/uPu/JuQ8y+pxzMd5+lj/2QLdlGWi1ibGsZU0aHi
0X/cR0i+u0ghQpQa2uKpJPg/bBwHITE+AH5d7KIYJifwi/cY83Vwg2OUqg5F4P8b71EIOvTCQYtt
yD44SXEUcTxQ7e+li+T2ulFi8vVFPFulSBstxiOcH11fF9nsX682GO4DCGx21dplMV3O0H7eFh28
iXNdOaBTmnBTJUUdl2mYTSLJJl0lbrfmaZ5nXvk2ngf7TG5AJHncV6lZreUur51CHBxSge9Xt/E/
Bs38RTpbmvNV7+ceuzrWrXk76Ph92+VVKpsO77ANJFbWd/BANB7t7bR4WPioipx3Q9By0Haj/TGu
nSpgo5buu6ZZ6ivA9fHYqqhMg44PLkGIY+CH651a2+HgWI7zLjOudVSDFf89uBqwvWsxEskMgnCZ
z/AZEo/Q8ouYnfFoliFOjTdUydNA1aYnYRIWX5l/3B5r4NOLM+tLv9YmOuOvx0Sfaro0deWloZj4
4OAvg3twm26rkkDFKv5rrjia0kZGYLdqNLdBN4Niu7G5UDZnx7gM+nK2Jp7uRMtCdtDaTkM5wtkp
WzElxRhrP/FKEj/JMghzoasIZoTb5danaRL+A16EUkkwCedGR0NsnxffkR+2WobRYc4n56NWT4fI
avNtEiTqTdRJ629TLHG6ij67AocpvltwTu46P4rOT+0b9laxsnfElH8vXTkyGY0C0QmDsAF+0lNz
BlWf0zbqzImsv3Ucom08NmaeSLKMpXuTRw7YcDKNdb3ckDgtiotMOrW5COB6iFPhh3V5Fka0LX6K
sZLGausr47WXs/Y4P8Zqnk4jZ83HzrKj4ATcFNlnloq5mEbFWoi6+qqahuHA08s0Hga/PHok4h5a
ZeQHbQn5UHR6+9h3xXATNSJ+X5k5OhXC1QE5ol5cNf6UX2e9V/xVbZ1IJP7EtdUx2ZwvdZDUo1+m
5J3mtDK+dfSNOzRnKjh7CZjRuCRBTMJihVn0yXB4nSMPnEaS4v57CcijAZAohZUneQG07FZlfYor
eyRbJlu+K57gNwUk4BYX6hQMgBIkGiLLcczr4V2m4u22NEudinYngo12dqsC3Lh0zpdoP9yck5aF
+CCnqD6rCDw5qYMilhBRShWda8ceHnC1PvqjnG6Ub//VROtWpfgWSwEKbixznGt5q/LMjOngBMGp
jAxnYkjunyOxucozJMMJjrh+Y4xs74E91NvBEsFp2TZ175eeczXlTZwANOdH0t3ehQmD8QhtzlwV
Xl/jpLmLSBfpi8fVgf7jqy3C+dcBG3VdpsQbajaG25QsqiWrT804r0e3HT2Z2FlliOYG69x3Yrid
yNC8WYlDrhvydPejn7vHuYBZltghDlaSKwnuFFmxdyPjvpwOy2qHH2djlbeZ4+TfNl1VJITbS70x
9aaL60NDweeFTBvksGSrRNCkNp/5YnpA0INV6bW5yFvVP/Sx3VXHZXaK41TMogTAaczjClZ3NFVf
3M2i01fG7toPVuBvZ7cPibLFZoG06byzrWOzGYfspRy9g0uUdxRT44NEYihg3hFpHeYg2K6XrGvf
FqshnKf/4tLLzFpddqoNh0Ngcn01ZVWRWlswGbghUT0mqvFL+t9PU2qKsIWcAKEg1dIt3gdhbpt0
lRqkVqvqeh4r6GOzJvtpVy70QxHAT9TxvJ4LO2/SZVNfWmP3R/h37mWb9eFdu014LLXE+E9ugWe6
rJB3wgZwITWR0fc6quursJmjAwlJ89YNZqzSEEzZpyfL0tdj9ne8qvpKtuxQ1zGO/byLyID5D6vB
Rmn4FgdSGpjV2W0JNsKNE4bYvTmvOea5a6TrsR0W953j7w8aC70SIA60RJIduF3sZYaiuVhxc8dp
v90Num63Q9ua8ThMjbnVEenr/3OXfnGXvj3fZv18xfdLnO237OX/9dLtZ7iNz/30loIA2AyKxK+I
2jO5gmJ3e+EbRIPIb7hTCtTsH3IFpe4EtxSJQPy8WOUn0OZQu1C4YHaxg9w65pqp/85VeuEp7U+k
knvMLYluCKzHjRUvPSUJMtQ4S+3/IBQfp/jodh4hWWp3c2k++P7U1V8Iifzh1PTbsEG1dVe/WOEt
ZPbXvIFmYKVw4mqQ/8LfpkMdW01/AVNNDrfSV521JW29+t1Xvx4rUl5WEEiWcR7itf0IV7bbO1ms
ofwSRX6XfRNK9MFdTraeY0k55UBT4Blo0CbHHpfmkEtf113SLr5SN0649TQ5V8rZrl0lmupvayCU
k+kv/u//Ave99Capd2sjaoMK6+2CEIbrFRgZOqqciqCIfmRLC4n0YlSe9C4kKJgOL8i1juWSmrLj
JjJpk4TLTr9//BOc+D/kF56Ps7yX5BXIS0F9nsgxvwB+phIRNNKg/F45tajLdGyFL4okjl2rr056
XXI9HnQx5l6RkB82XXO/eNAx3dTxTLAIMutYYAC4thfauaM+c8/fft9ISPa/eNwerr4Q3NRABSdg
5X1ZvlxHa1HCN9XC+h5YerbdQ25CmLEnGXkk2PErxyD4XPt2Nl7+/rmv5mZ/rhdzOiMAdSnc9fq5
3bS1YWuJ6Hu+seaCZLY7OXwsvMxt8mSpyql802TFOI5JURBrBn9AY1/R/nk8lCSuqOB0hwbFHnrZ
7dyfS8teC/Edll7Yi9Rf7MD/wkayxsvWlKG8Ky2wrFtR99v0UA82rOgEhopkUH4/EP9uCYyJAFSY
e4L3ehmvQp4iLDJZbbb+7gULW450e2Cc+uTrZRpIS0WZF3zeWSik/4YARe3n1t5mHR/nsrW75Q+z
8hK+ZzWQJPC4gi3aCWMQxF+thjEo7Wqrm+xbFpvG1+e271S2Ha1MDfF2BtkAkz/8vv/OS1h8fyY6
D3YJG5U7Xijy/moqYlP5cTdaX7n5PFTWxToW+4YgIiqGFqeq8oyXlmrYoM8D6AoGwi/tYnpQXVBt
aWM5unmIVaF0Q0Kz1e47RVg4fP19M1+mDjzyKtRo9myPgA4bDm3uZSunJYu03Zv166oJBsCbp9pm
fux1Eb6VrFAmrYfOrft904xLu7+UJMv/MD//Gixuj+TeAkESg4SNh2l72Yyod4dxI7782kjfwoZX
WC9DeLjZI7GAyHzs/pBP3EeqYIJgUXWntONfRFZlzXA+C6ztbvm3gk81pZHz9R5PtuoPZmXX9byw
K1R1ofoY2ACBPMrhvSr5r8mOVSxNFzdGfB0yN7DUsRqHTk73vRnLDg+uRy4jUwtaL3+DtK/wg6La
bNYDqo/scoi1rKBcG2Nv16rom5HcMgqibIRFb1vyHbFqbtA4iHjFJLpWBSp7ZZtY8q11mS3w3n4/
/w6JtRcdIjuGsDCGZbmzKlmsLzvEymz6uZm7z6Hf+pVPbpuyHH2SZROUkdQxIdy/JNueraecPP42
PZmTzski/rQCrwb9aVrEn/eQ99qKu3gbYCex47hUqf7XsqjXelBZ0XafO80u6o9iqCPv1gXX2K7F
MG0MR5zN0nwgnt62EJRSL4C2GPwleJf3iFIutPIqQxQ6DcFdVAa7g7B6s5LxuZ78fXpaeGcsoW0O
/fldp6vafDAyqNHU2FLuh1bJ6DNBbRMX/FJABjYfIrWuzJ3wK1gOyWDsfIwOEBDFcArCaZ872FYl
Dkb/9Pg4yq1tSSBRVXxFi/NAy0ur2X2DsfNV/WUdgp04Gs/amR88get8o3Wd6QTXX7sqtfJMrRe5
x+H6qYmazPsw2zN8vWMY5fgZJDJaXJTfr43XVpPRD9H7OuiCoXkKQLAXa11AAM2duJOfDUoSnScr
EBvk/wUljLzcSXMYit8/8bU1AhzzbHhre553z+q+euKg7aFYlFg+CTPti3GZvN38uUNYc3gHM0zF
z1klDItwcadxyG9DDAvr9PfN2DnELzaFgHfshju52LXJ9opX7TAQkXo0gOqD8ho1PmWXfOtH2xc9
1qioh8Y5QvJpy/sZohIWpyv8Nj/m0ejObcKtBYuckcrk/bXMouBhFVqSeRsWJ5jfjZFll2nvQ7i6
ZhFBRK1sL4OO62WBs2/2wmYdEobhXVxmVT3uO3+G0vuGqhIhVB9Ra7HO59/3+LVdI4cb2bgb9Hq/
h5Qs+8u5roOsaJZ+CB+hYNk4sb7WLk4ssTvr1sPJQqZEXptlu9ax4CUfnzxbK+j2JS2manGzh2wN
9iXt9qVR+gJdgthNZG8G2zn1cu7glxl/24NDkrm7T+1skWJ3kp9iG/2+S+4ryxbhAcEEd7FqzCDV
ul6Z6l6Ak7VV4z5GI7Si7jR2+d6A0RLTvnWf9jHlITbalhWoPcYUW7mbFN3BLfxiFYSy16T99l+1
PSmrLzKuQu+iXOQ+Dv22tMFd1q+8qyzE3sUtV8EApToEVusiPQsYiZwXdPcPXXvlZdK1mMtKXUpc
Rsg38fdezta41k4op3Z7FPm8W6pR9ywtI03ZfhvtqN61gGPbmw/Qc/bzUVmtw4SsgZL5djQqcMac
LJc1LY94qZrhWMJKsPrEbLAmTWnFLDFvIXeKdZswmxel2wGppiMeCQ9EzmHzEzGWw1Co3GMoxjEs
rDH15VSxJYrYrfjpeXx2U7gX//pPFuD+Od74lfTwao9GuAt4V+EusuXi43+5us5i4NIFvfV+VmGL
dXh2b90CxhVoXYS0qfmTWXh1HO2P9LhzFK4FCt0Ar+nlsNtoW7ygW8P3w+SwQsaNYvTlmbOf8fGq
zmv9I0yRdh0S8l0bAy7nrMFlwegxSote5XgfBkOUVads9CKMARtyfqcpb8oJoCw2/rgi0bv7OW15
D0lySVYZNewVdtE+HXm97hNhISLjJd6qeH5nt6qlJX5dczbBpN/j1N+PNqznlzaRzu+HAEbCQePx
74gKd3CwSM5v74tiI0eQjBMkgDRbwAjvAtd4Gtp8oQOEnyTbYqgVWvdlf2XLSZA67/B2rGudK8u7
zRRKtrRf2jX/ZpfSvkAn5QXIHZtWfvcqafQ71QZKf1mAp5Y33uyA0B+iCnlol/b4j8N0Whaf9KXu
i2xtQfht5dwIWzvxoWk0jJBqJbVNwnqNelMlRQOUvab5Ws9sBkRSyyah/vqVV51i1GfeQyDHzcvB
Hh24K+cuXgonw3/L8vFyLEI8szQ0cjGGsJal2F2u9ZbBGB26KjjNcZiLg6+s1bxfAjDwD5Mn8+wg
QM+ddCM+bbckyEc0tjEEiTrNfZlfcO3AeEB1sJjrLG5s++wsTuGecgtJpX3s6lZ5j5s/57X1GLf2
ur5fx1WMtwhDG+sdJ0Y4ffehw+tHE85505JPaZ1ieBuvcA3PKOuq9QT9MwL5jutWuEUakmXuo6+O
qqLme0HGe14PLJWt/xFP47LYaS0X8soXY9b0foTa1/ahmmTKQi8ZO6FV1+c56NxBFj8KUHyQb3iv
ItLeLamDmSVtHJSKxVsR2GNgH5vG67rwcoqzspA7E6kGnq7mfFzmm8XP8rI8ZZ5aJv9d1rii37nL
RR6dWCuBqBO0ljbHuhyicoHia3lBPx6KTJtqu1zywSrK81IqTpu0jhcPAzt3EC0+ttZEHveSxbFY
WboI3BbnburwuuJk3ES0Bm8kqUBexudfWmUp+RvVaDweZ9rB67+aqY/d+aoKYAW7F85Okg5hFvr1
FKLcqxzoir437+ei7Vsl3cmFz6HyZc02iqmllV/Efv5mW7qlC++rzKoWeQprYbndZT1tcTS/CSrh
l3ECtWjHJEI9+kUN3TnLLHPtQV9npCwU9466xWr3BckQkelQ3jglOnF5j7ShirLjUmEI8mNbUmlP
p5isvUnbbEmQbzsvtrI/2F1d6ejQjDZsg49uDt+zP6lKxvHjlEOSSjWhNyPrRvC3gjl10BDwJbQf
lyXp+3j36b1ioPeQlpyGrENVLPuICTmijYRDVYzWQ6PC3eR785hHiHWXsWUBmAZ/40zaTPG+7rmr
xegbhq+vQv7jLBkyniYLhyAT4fk+PU7nFa7/lyPXfZwbL67AkiBma6bCauqo8H70PQFNf9IlJOAw
XSJnQ/JcRoU/WcygN/UThNNmKhvGyypMey4m4znrbVSFe5NLZrozDwEriycI/tR/zax1X2AByhZm
3t8sfidjtQ/NPDu8lSOWgge0YaYMH3382R+thei/ArgV/M5fuzZ4qH0P/cfOcAUASrqwIOVy/Ll6
MjPEfGVYWXvnsnF7GoyJVaPTnz5u7Bt//0kMfn2LRkRbDz+H2np++z+D/Pw+kAK3viVZpGiA01jF
/LUug66EyduIjU73rll5Vu6KvLQfCMDzNk7854mClj+y1Ii8J51DCIEs7SdOXcxb8IbCAi2jNLtK
8ha3A2PTKTBHNsdJbW+705sr0qfsUbIc/df4eQTbjh2EXXvuU+GWxGhp1zbB4lxskMn4mP08tc/L
I8hqyfgEXsknjn4o986v6GBYp7mj98cUXhHwy63t7bB4JJfkTeMVPRX78D4vJDNtE62kk/u3OKUe
+Bx1OwSraxipmvDPgFpmMfzQStF64dGy/aauLg1KwrU75zuIZB+XcmrZ03GV78jHsDC/5Ry6/Vcn
yBuWz+DjsdJ5PePsvhnAsvcvdOf9xZvziBfZ2Pt2UMbf299MQV4sj5OEd1KeGoTx1kPRCycXF/Ww
hc54LZ7XSllBgw/PP4c8rmZNc9ZS1HwJJ0DLw6uurDnnZ6c3gf2I51ZRSaGD29WUqT3kGQ/3q6Il
ZBohp46XEsAAyIZpglQQtjv19DBxvvK7epuCKjrVOIvrdiXiQa7tBXoJGyWajD0JOycbcmBDJ3Ym
3l+M/cALTqMv71Q/8e+mFnA7314coCI4SpG8m8k3AQosuuLpTpG384egyVaigGwz+9qHpRoAEpPx
drEwkS5InB6l4ohVx9Vqsni49GOOqvWTHZDqCk65bNu6vvgJJ1ejLHR1mgpJvPtt8wb4IBddVTAc
Z/G0Z/o2kgzYkCHcMR9QjbfL+NgL+HzBxfjc9TXOB4ZIdKup6VGdkwU8BsZ2sHKj9vbhc9ZuXzXg
VfsSf8ZPowHCF7UeJnfv7wgVgBfNAuf9fQn6SHUMacCVYw91aJwAWWyBuhWdo3lHgN6IRT3708C6
egZZjONLnZ2mpteZe5lnPeltVDRP0FtGWA5q2PteDUSZOTWhr1LETk06SoAJ/1qRaKano4fcuUzz
OhoxlSLINs68YcPSVCdivX3wplLsUIFLjhosvpJNzseh49HLT3BD18y6WrJB6/IO5tsOUkKmxPyE
dSaC8a0HjLVlxzWDElGcgqXz5XAAuuDityQEBAo+eznEG4hbnNVMvrE8Q6+CRu3HhvKzfblpVzss
vueRrMYWJFqUdilmtKNoicK3tZkW60HjTIMqmK6Pg8/YW9aXtXSGEag8e+9D1jUWxp/wckepZIm/
imcdK6h/n4N4K3rnq7fKQN4FQd+hxPLcdhitv5cSxlx25EQTkBAHCf5tpZF0Qv0BRHKpx/d23ld5
nlJKQBTruyXEt+m/x3MJ/RFOYQQ0cdb1NKudnYj25gM1O1yvTSZOBwi6o+O0+JRh6MeTQ947VlXs
pjO/tNDUhAuZqfXwsyfPc9l3FQBx6vskqenWk7mRKEhYbvGW79YE73/fvOWg9nc0T+h9Vrn773zH
tnjHlm/7GzOoRbyDyH3PbZQI59jKOd5idmfGzaH8CBt135Wx2v/yc8niU2KJYuq58KdnCH43pxZl
YdZNixBCgbaj+6lAudcmi90A2HubyWL3cumbfZfnltnhwIE8ES8ebtmIctFmfXs2+QdkevHe8rok
0/j554OQ9XOk9SwV6+E5YmvKyoSIbZtu8t7WzwarfgYaeyo4sxosiR6ZNlJWwPMOKld9m0FFDCbr
YSr9jj6PC1m8+ap0892Ng//OM8JZ7s2anjYclBbOkSTzp32Td+6eZjw0y7qvyRBqUl0mfjE0Sh2L
SrIbT88DAg68G72aa6n5Xm9wrOq6cAWcnj8AX68CerAc7AMrGCpaGMDyeBXQo7jFOa0796GAz0mr
wzxf2Q2UHZF3veXtO4hU+7675rLf2/6H6O5lbLc/PthzNRRkpqLV042Nv6Laelpbi5odQFXPprEC
A6YVxAHspN8/6hWAzm6Ch0cBLB/Iin+DPaz/JXkIZ6KPMlzJf9aIXa9tm/Zd5nlvuOlrX91xUOyT
OiE3ZZF42mPKfhrH37flJYTg24hf+X+/AJF0OOvcfdmWbBYu8G2VP6DgxoyVvrP74/BAQ3E0La7z
n8b53w+k3jjAAdXBXMDF+BWuWBfadqSys3f92nBQwDCKx8twqzFzP3f27zu41174Bcjcewh2S9kD
LrNxKUz2GshcZeXlzSiDdz8txlKg1EfTHSBZ8U+rN0Tzqeoyo99Oi9iqg5qa3Z4LjWmwBoPS8A+o
3M7tfNkiQqkIMQ0FAGBEkx18OeaUvLKWcBP9O/m8qRb8Ovb4OtUZdr2EOM0UFB7ScfcQCw4HXAur
2BtSdaKfEFL2RPYnX4nWt5MV07KlmPqet7M/Mueu3JCw9OnynM/qns3s74f19TQycZ4tbJ+MCRV9
o9dZVs7dfnRXa74rBuoR7cLS3RHqBr+Z3m5WNHk3//3zfKpNPBWx3StivByzcMUb4R726e7nsbfm
RV8lNow0v4Umz6V7/93zgPwdrqBgY1DZwvuXORALbK1mLqu752MJJ3mfjRAuozg2Q78fGL9/4A6c
/Q+jAHyWAhYs1J2UQqaYn192cNmQDmvj1xdhY+l6L4ujQvE50GyYP23Bfz+KqYMNHECbI8h8nWlU
masofRbkF8+uyOyDjrCO3F7x8vte/aRi/NIxsEIeFUOQeUrMU4ruZcdsm7xMWBbDWRtqTgxH16f2
HD647aF0+HswDTn0tB1ysNU4UZkhWkyg1Y2Ouua0hoKTp23dgfzcuB7Yg32vMj/P2ws00+SE7yhy
UTvrlmYuKadPQw+bMj/qyvWa/qjkZNwxhdYVDDD1tQ/UdiNWpxXBffycz6sDghHxBm2H06+3dV7M
MZSZaQ5KB0ykgqpxQaARluograpjKn46KKHFx4qkfnYr8NBRGyfBkxl7DjXqxcZ0L4VyMd2Ehrsb
sMyuhUPbuhFxQuNOvAEXK0D0IQa5O3PWs2/TkRxlt9sd1dUQXVAIzTEJ2oS4KQ+wi2U1Jf9AHj3H
Jly6Z0fmyYMis7YwvjCG90M87GeQJWKLOnCPXdTySFUTVcxXNtmKMk/lqriN6AyeLyv5KHB7Y3EX
bCOijcsqsK0dDBhmDc66Pcdh8bINlJ8rqIoG7AoCE5JlSKpijNostSbqctkq6SnU6rv3cR934XLM
e+4X79/7Wzyb9j35hj2jhQ8In/2uHQeSCO/LDrSZEgmhB53gVOjecapUOTidf2+EnkN05Qfr4n5G
7rCN0R2wWda9bZBX1O6xaiiFQSRM3UkETRTvIJd+bNqNuYV+6Rqow7YFMjGnuGaOH6WUwcqWmzoe
xoHSMLJaSqLpONLkRVH/DmfPluPyNbBVvRWHzMPhbhIVNkp/bEBerCmJnlNuP21RTz48D24ihd2u
Tg3yNORCP/0sgO/dT9yacT90npeGfPIGm1DWhGw6hhEDK1PbAVonPeRtSDMQfLvJUltz/B4j3kYP
XRNb8qRKBBhU0cqXB38r/eqwlUt2Lj2026UtzKXS63wBktG+Q4TlpmvsF3dhOUpqLHqzfp+xqC+8
3G8RzXlu8bXSnfyY22V7WGMnIxaVYjwT7AIpwZa/pqTV57ZmOzZLF9wEu5Yp9IqC2bUtSkCEq3es
2nJ6Yyo52ke88vEYbbaAbTsE6lvRTQ+u43XX2rPyazUP49EfgKDhvuQXcztRpDJeordhV/Tk9bvy
e4nM/CCLLk8QHzbo4uOe8nKuOm1ZQxa46XzouHW0NSiSmvC08JWXEfHYV7220xneQ/a9j2t5rleH
8lxbXPmnorLbh84Dm08kEA2SI9Hmj8tqoi8S2Rah/KTeL5FbHm13tK+4dKig0JZliRsPmA753cD9
R1WYvQU8LOErjSL+7pDqIZ5xOufd7FZFeeo2JFjOoMZ3w+wBOGAKDtT8mK7EQEkTuMYLZdtC9JPR
xxJR1nYJA2H6NlD9zzm2UzcS5pSq2JIZieOPaPRDdbAyS1+pGDrCwXPG6u06i5o4SbXX/jA6fZpF
RfvFrobuBnW3fT0Ezr5CM3/PoebzcrXizt7aYT1fgn5bV2VN8aJDhPX77iyLQE1uIoc6K/AKPy1d
v/zoLWvdi56aL8NQtS6MAkqdxcYMrFw0vjKBMaUnNKpLvV4FU05xEtvpyrvNCTHEhFTpvAgprihw
QEkAvfb65HaTe+1LtSYgvR/8ZftmT1l25zlsn3mYxgPQol0m+arm8OBvrYAwPzZ3XeHpT1u34pPZ
pLfzIZlqOBCUNy1zVITWJLwvZKYpsunK5twCFCSurca3q9PUb6kjNdZpPY75Y19s/Ue9dspN+nVa
08zR1IqraB8Z1wjMjY23FtSuXKPlPnaHQqboBaovlepMQpJHfaBSYp903exQ99KLLjtXR5SOs7Mr
arx5X4YoWG8q8P6ZtAOFrgB9RiQpVk9EOuU3QWRRhgOJQfxFWzg1hwj/rEr8aujvgyWgkKDbB0Ea
lya8GGF+38PTgdtB7YhHt2268zytzrnq5uCLFtnjQpz8aHqF1KPvPIQQvcp/bAzIuRjDaTriBm4P
o45R+2uvJ2NLac7ELtC/BXGNdg4/1EnycIgf42aMv4q1E+8rah58nc1sfkws8MMctu6tB7HgbHNS
HPq1Hx/wL63EX5r5xtJD/dnYbXMW1IqCmQWcTJEE2+Mso5wUB2UZgQf5dXARkphJu6GpzrU/6Ue4
XYL2z+6VYzeCgiFi+AQu19/HTaEvnE3GD0pR/jGnJu5xDTG5hMGqvGs8e7zSk7fcN0Om3+so8r5R
6gPj4PYbor1NsXnAtN44SDyvVx0ul+WyihbcJmrOWaC8A+ExDEtgj5hafjq7of6JfouOtniMgE4+
9SYaUcIV+QWbLbw1jjXCYaLGoIwzn1KU0hHpqJAxRGZDVGTDRTuZ3GrvayD4+3xtO8ptdNI+aUrV
fOrGycsJro250bE3XUNUotafpdr3uTAxuqVcrUcR1tGFQ84vnTvjvYnmXIDMa+u7lblw0BCteqaM
002t+LqHcALSjm5qX8zheLSRSlGqWMZddrNYXX4PyiKp4rk1H+Sov/AZNHlj6XwYFB5MNYXV3RpX
0C/9zimv4rZzP09WNi2pLBb7FqrP9Fi689yf0a4LL40LJ7z2qPoUnais28RXqoi6A3lcqgnN5LsP
UWwU9SjMGM+JEtn/Y+/Mlus2sm37RahA37wC2C252YsS9YIgLQk9kOgz8fVnQLbvsSiHFHWfjx8U
rrJIbGAnsllrzjGbm1aj33+ltM7jWbv6MvbXXTDT6DGwHC6nxu7qW0va2r3XBLmIXNlnGxtU9A9F
ms/1jpavyq7qvGxBPPUNjgVsWoZ28GYYrA/KbzDZHrathx4HnWyrtuSptUtagknxXYznhsfOJXLq
KZkvVEuKIYIolz4t3tqqqNUr9xq5XmLEi8EW8WrkID4+Ozmnv555pBejgyMIzwGyouM8ut7ZMaXe
FE+rpRJQlUp2OpgUk8lOP/k2HYFDB7qkj7N5cKbHAAYyZlIzrYI+7LUkrUrs6IF8zC1UM6GZ2dV9
qwxthWXKqTLSvc7Ur5egkA1OCOr4F69iOo0RyK341Nf8XJgj3jEDHs+oKTkUt5XS3ADv/Fw3uqxj
6jR1uam0hOnUt+NoF/4YK7dwK5MC+9DyPvi0N6PJUGa9s42pyq7hu2BSqxvKvNE6yq4JrVrR+PGm
ojw2ue20u5RG4aXMKZPGhczl0Uox78Wur2ceJbGiN05l2gvakZPjgbhZ6H67uMhvNCeQXlQXiT2E
2MEtSnHU7J4NofVfoAcXsdULZR7aNjGsHeQIczIjtnCZ1kb05pGiAVjN3Ael2a3HxmzyVV5FzKQj
f6HVtZwsISahznd3mahw2qedgY2/rD3Dy3bClK3jXAxtdifw2hizj0Xn26/pPH9e1yz9kGbicxoI
B0dNt9SPC9qOXeIn/UFn8dCZJNye9pe3XlXKrG56K4eGmvVBJDqxggVEpinCunbqx76BY9v3rgon
P7eZX+ex/mPEqrT32oo2XiqTCx1GH0qTHJYuXlls7LtgyKxHDwFRH+cztR7GAwMmRA+3fDFaUd4L
XPc4sj0vvR5amHdTN4zpbpLpnJyoGqdeqNUyONUtMGSz6ap9uZkVm1I3dsGYtVdlAgDJLKUNQ4am
ZZsONK8DjkWxaSbkMkzedFilaW62JBbhWA/mDnKO4bY36AeX8ST6BabisOgyAt9QRLY7YGAJjDpB
Q4ogcjoNLje3UxS5H9ekz78k9L27Q0F/Le55KReASyW82slk8c/dsgKxxv6Cj5A8sOrk+8kLwBA3
Insu8tT4TOVN7hHtgMLSg3oPeKq40wq9B8PrZp/0pv5QFSjBUg5ue89Mipd2MccWFGzbvlh6gu3I
tIAQJpi1/SinOHpOhMlNpzoV7hzEEIdd67bgWHKeFyP/o8ws73OZpMan0rCW65nObexAXz9ZlIyf
Kb6bQI+CFRiBVejdxU0Si30rk+M2CO0/7HI7DKum3lZtaQ5v7Yx3cQe1kEYoxeTWPWH7xwE/9LkE
KF6tLcVCb4E3blXMI6ELe9y5VGIw37IsG8vQrPgMYVGB84hKfm9E+YsxkSnhnGp3Mj0Aggg5oXOx
fJ9r0Y4fITCCyiiFZemfWXiXPgw0f5mP2li68Qha4ph3jvlh0w2AX5rLKQSMKG4d0GBvE+h5lgdO
nvt2SlBDtYljXdO6668EPrBq84SZ/bUcJvFWmqOEJkSZcQ7zuZJ/jKPiXeGl5Jw2CaqYX2a6VnNI
R27eNcUM7rID1cTiKlc288hGv9pISJM9FNvxylac30KN7cgYV0mnOTutq9H86uvsPI9DVb14YpZQ
Eq0hrnSt02+mxTMe6a75Aaog9nChO0L5OCxsqs7Mfs2yk12GPa6TAVtPVBzY761sMbQIxh26IlXr
jtj1YsZhgCKFQRTZWZ0Vdjnv09mllVKXUVGySYMLzDEW9oTq8LFGjtUk66cGi1Z5a7bGMsScKpKS
KS1w21VEvTGloGM03Swa+xZrK+wPmJa59VohG9WaaAaagXefhlkp9UuZtW4bRJy2YQmH05rVwxR5
LLiOijP6V36FB5VVXsXNrJK6vFJ+YlowzSYOYOKumqkOWaFE5h1M4JahhH5K09Ju03jhVaGNghvH
avpwloBhxn3KXq05gZ7S6m9DN8jZ2WXon+pm53T02h4hi9F7OQiEUmMT9wpSZHFXTKLke7DB/uVT
gZKZHsCMzJ3b/1prgafzHIeiUXEgMul8cugyZY9/Fms1sTUcxgoL96NmGokUVySxbK179AJbH4T3
cPW+pHaiS/eArnrlfeuMIchfJrFkWhY2QDXx19KYLBaXJYLpeHyeMgoKoBbZUMobvQhgckZTOkxd
eVjpbvFtseQVbfFm+TDHYbFX46SaK2vi9tYwb1FZDBu8AEzsozU6Ind3LkLV3Drr09SpFh1SPrLH
4eyQdnshfHzjyPTauESFdDERc7F1FwEzpgpyNlG+fchHr1ZKUIWdqaTmcG17HJL2Lm2kDfxRLChu
AmoHTetfr2z9/B0wQTehCzYngZhCw+4Ce+ep1bIP9P3qZ+FP1QcNdQ1A9BbzWWhPvDs71Cb1F73Z
mI2o37O+3LXuxn+ce3QqMlzNjubj6k7qu8r+DMt2vnNQxx6pA+fXrQ5pqDTd6VIYOGF3wqoRa804
ry2hVY9FIBfv1LGF80ILH7gdSpzqzaEfdVSM0hcLaEN9Lr+IVU+gs/U2yBGXdXSKR2tVDwMoWskG
Qat27EA5ISaFcJxD79qQ+ROcvm/amkglQiNdOuPBL/PSiZe8af7odRrY4VDMHA2aVZs5jfQFvlW2
E/1wnACczl9SDeq4FrGjNptoLbN0j09rTrR9PRk+4hy48U2U6NA9drbSh6MBQuWlmmH6DwAAzLSN
KCjmDidUTw03te8C2AeVO42fkD4gm0DDisouQtPRzWyQDBNdEcWtm5STdx3aHfvwi6ThJmHxld7O
K93qrKVDi5R9cjBXoK0TNdINU01D7DdOQEtKG7MDvgW+GE+mWmihrTt2ogI3MFEwe1sRLDA2kuB+
wkvKfcLacw0h7xRfNqiNxA92BdqKrxriJYqHhUivNabh4TOHyyW794q633Zdlpkf2cG45x4Tef7G
FGmpgzXbxUO7WMkFmWT6BU4rT95fVolcLZmojKxrLkOR68sHXzrTHWyajFvAxkZ32KtbZlOvxqxQ
OsGDQfnQi4OiXU4GRYs8XtDGfFwsGx+hUw72sbGLAnli7zx2SdqCDWr0T24/GGHgoUPM+mpFoT+s
KsRypG7wVMJpNadhxtQFQwHuTD4H8ykFgs4036zIQdNkkXzcoNqkEZyGI9F4ytzTIaLPCrUiBwM6
WzNTL9AoqjCjgPIQWunQsSloyGuxJjFdp6aB/VZ3UuHtEUKIp0VC69mrseEuUQN4n+0+89OwZgN+
CxmeHe/g234TsqdWeeiWSYAcpYS+HLOgFyivKJfcrTUVgHB1hXB35YzALrb0Ot+tneRnUgc5HbKR
WsQ4rL8tQ9aQCzFAoB4d9eIxW8xXcmx6EVfd7D8MTj9OXM4Byamh6TlbtdlerCoxr/yMiAJkQomC
eGgkwZWmZeabqvLyLDUx3KHVKyI0YOYrrpipoc8AORom8lCAL1rsXMXTogqAzb0PV3LKcr9i/u2t
6qowTOXsR3dxnrUkE/KGylWJgdluIX9VojZe8gDFQ0hiTH/TojDRd97iKA4FgYmroUt0gKa1AaWy
dGS/RKyb7OrYn8eZ1Xf+9tzc28WCnUPdpU1u/Kq2PnWoLIDUTtWLNdTtp36EnkDcFLVHFJUIpdKZ
IV/1L5D39ZS9ldRwja/GpZ+w9wzUXT436QQqtOCljvu89G7HaWzPowPChxN5eU1dwDtqie4/UzHO
PYZB6r4Jc7V20taHh7nHIl4O7WhGxewDClONXiOdaSjxeMPgH4k9aPDYBxobJ0jE8tA45lw94JbN
457iVtwz1O2osxyyR6zAuGpUm6ENXIxPWaLkpyAZifEZCFtIaczsar9KviEr1mPbsccPPtv9A4E7
xluLAv2Tzo9sbCceHJJ/UBe2f5E0+Q8C+FAI1fQVgfJ4Jyad/Bt/bHWD92C9C1INmE5v2PWB9aAn
JsgfrBg4/xVVNO166cweIkRtxL7koAL0sVlDmRl4/IlCeSwy8P6RTVX/JMitoRWG0rK0rD/URPUf
VKmgHtS/sUCV9RzTA8fF9IkTbVuLh94eWtu5HQErM8sPBKuhTeo7/M+IBAA01PCSBQ3H9tZWSGnU
YTHxapix1epyzE76lNXFekLIrcYPSS4XAEWN3ZZHsgXq0Y4Su9dHLfZnxyaPghcbNQs9LfQRRWDk
LrCBsTNWto2+rvKoL91el6dJSaqYoWtKZ2/bzeJ/dptmZFLpRFlJQMbQyIAzs89DpxDDICDNqOts
NFbIkdnGo6pSeKF5aZCx2w5S0Ey0X/VOUxu8gLK+h9ZPwDSF3bzmaYlaSKTJJiJnDHa0QdIiXfXu
frb8kSNMbkm3759baHRzEdOI9Tn3YRnKZXEDcHuY2nhYXN81drqwoPi9TeU6Gyrktwjyg5bWZksW
riJjZjgm2CSLIKJivd2J7aZ6UB2yFHp+93HS0tUErpb4Jf8NLbznAqMeBw7MV4UaksqNpB743rz/
TXvuR4MIzT8M1AFeWZqcyPQQPvzYnGuAgCSFFMEf0BhQV/3Z9Tbd0qH91Ft1itpz8eemjvTa7k0S
TfoKI1JY0UcZwLs20vtQfG90/fpz/dhd5mN59Omxq4KzpHlIr+jHj5U7pLU4ae59KVuxeZsI7tmE
H3UZAEY5aC3tst80Kn/syW9XxMbN09i8w7R8NxDSPzUZFA39Uccv8bX+84okgGwCDAuqG635wcvs
CRHcrEsNy0de0Kz886v4v7iM36bRobb5x+j4V/jVP0Nx/0JfbT/0N/rK+I/vUBEln4mgJso2DKe/
kjK84D+eq5t0eDx3kxe5aHH+Zl85/9mafQhE3A1p6m4+dbrJ35Po9P8QhwtFy7BQIX5naf2dF/KX
K+dXSXQ/DmaHHRCTjedA5cLGicjonXTBmN1u1vUUmJCvoVIsm9S5tfpF3GCn8H+jYtre1380279f
C2mJzrMgJgMFw4/DeB50zly+0Zw8FuubdVbGTTFZwbPiCVx33Rrs/vFV/HWv/3Qgbb/v3fXwAOG6
490xf3Z4QzbCCuLrXA8uJu5+HVM5RNLVuBmlbZ0w97rWjm2ygS0kN59+ffEf39nvD9bRkS+AFMOM
/JMFrNP0AbZW35zWfhy/1FVNtbtif3itjFUC+FyD58TUf3fL//KIHZ4Wyi3QD8jrGTb/nCnGYSz6
xffqU1+TU1KCav7CBJmv7Hl7eZfq6r++oGswSLkco1eHSfJuji623rVJ8/+YaQmgVl/4AKnHgP2I
pX1Gje6+/Pqxvtcn2bxAuuVuTDhEPoHpv5sL1UBQXJpsneRWdmU4uclgQl7q9JkNPG7QiOOMwR6w
sTfhlvHQzU7z3GB1WaLMLVcApt7gPYzKNCfqpc5Ei2zjXlG/lZ+U6f9mFKDGfD8IPQd3NO++zbfJ
y/7u8zY13uKiHqej41G9ftJq00muhrTSEdC3MJRQhBjLmS6bqrYeiWM88Q6qB43N6RFJCrmF+YDT
tKYS95rStHXDzN3AFfjbMajSKgV5STXpjGylQoXaz8ZNbVKxpHLqrEY8kSdB5ECf07FX5urvhSON
G3awWr+bPL29ArkiHwzIu3dJHtBmX/u5dd58ThMKv8UqZ2i6ROdd9dYW8sIs4caIwMrgWOiz9rGo
sgC13FZFAKtf4Olkd6s0COMmWhnjK6MU4mlo5HkhL6MdzPa9bNRyTSZeRUPB4ZAzAw2E575NBL2q
eU/lPMg7bRnlXVB29DVl0omXqTDFy9rr1slFw95Fcp7Fi19b850+DGAEgm5l+pIUaHaF0TuvdKzk
Q9tXhhnWcyJerGyUD1qnGU/OOPlxvubOK257szk1KpAvEN+RRbi2gfoAQql8mOyeO4Wihk+gGrgg
8pbk2aRM18eTvziv1cRz9NeZ59bbxtMU8KWtfhc8L6jEX13NlQ95OgQ72oCOtVdtPvpRILVMhAPO
hIc/x2pWpOBNMytfpkteyuELrExIprbDzZoKP+5hWLDPc+JgV3gOvCSvTyiju3pkGxr4025EKfEx
o/757Avm03jEBCV3tbIZJxA57dd28MULPFhe/q4OrgPVB8+iouAZkmHDyEDUqkU2DcOrnr0/fhvR
yjuAdWKJZxfZLdWtQbxICTwvSltQf/sZykMa0pKzKO4VNPXRX3CvC8ep0IeZePz+/G05OrS8fJui
H5jnwNeyIepgKdx8/ztUBZqoVnrBvLFmR417vYcJPMcLRNY9DQcGcLa9Hi42JnGk8Z8kV1QDIEjP
w4IIqpN+8GDpntHj/mbPxKkWdGBxM9JXFU7o19gmHoVLPh2Nz1Ym854KvgoTS+MHmio39NNijB7E
ViyPTXYeaE9qB6Xjk447YADJA2cWB/A9rRwRNhmW5GsTvfQLjoPly0xncY6WYljzu0Vp5vJx4PFn
h6Fp5sMAv4wGhA6FWEO/RcMI9TLeUYfnPDwJK8lwjZAkkzSBwuRbRdjW5Qkji72n+mfdOAihonle
jkmg5NWYtvLJxe1DKE5CkQAX2Y1NLzti22d8GohniAWGz3BU0rjV3Gx8WLJuIAkScOXnEXOCzfga
AMylQS6vZqRhR9tvU3hlutnSgWnXG7+fwDcPTJuQ87xzk2fujdAbUnropKtro1lqvnAJ2JH4uDQ/
NGIdvwQ5R7OYZlmaxwzu4GwneGNjCvEo5aB6Ampu8ELGhmZ/gKyiEeDSvTYGnd+iQmF47PBqzPxF
i0FHpZUhpUoijjKD/xEyL8sHljnGspk0WX50tYRVeu3zgxpG8eIA9nuuVUaJ2Es3Qrczz/IBgGDy
LKm83wjbEC/kS3JewX/9KlviSgpiHa7q1iyfCirNHyFg82J9D7jCKp0fcsSPJ18EtHmCgEBDltH2
yaXyQLpKE6Mst9M90a6+c3Y4YAQf10EYn+te09bTyv7bP1lUBAgZM8Qg9xalxPLskoP2tqaz4+6o
wJ//tzveQzY/YUV68rKs+//pkGOA9R6RUJYeLbzl5FiTNm/xG8YPrXKYgbeSFti0xwcAguPHnrmt
gPARdWo7f/XMG0+z3xAW8PcFK1b/AaOkmbwF/pL3eA1F0u5Xn4ROokTKyaZ0VmrXdZVPPLqaLKAV
XeQn5fntMbcb/9bLLD0ueKsOqJEg7CnKUi/4fdmLiNHxr60l10hunPla8Vn2u7yi3LGjM532NwA6
1UlZhX+DNJFlgU4jB2qSCr8QwBpckzfG9Fa6K4MGrp98GFLdjxHkb0MJ1iIYyaw1bkCXbHR9F4dJ
WAT8npkm9sEds+B6WPhqogpeANW4qeAzeT5etFzY/B9Z2TAEpQWo260E4srULJnv6Sse1fcgsNlJ
h+GAUMq/RmMBDAdxYRUWLCZ1ZHk++XAWl3cdso8OnmIdJ24Igmey2q8rDMUp+j4FetlEwwc/xzb0
F73K7gCWUQykGWFfL9MEL7ZyiKbrR2340lh0y2Fk9qz8oM2dV5Kh5d3AOXCJawCHfYwftcpi+KMe
OwYFuuPw58cy4ClVB1JG2Ekkmsby5SFJu+qqvj/OapJ348zet6b4uTPWqlFnQJtug7JJ1ba8YKoz
rUjvA5jdJoDQW9OZ+dR5LbjXZV65ZAMN0XuwqTQPrBYuFrUay2i6gS3JjpqxgKbSds9TiYgmoiWo
HhOtdV7czGBiVb1WXC+ilyhJ/1UlYa/AzJgXacFVraafxZRp38ApEOQ3LYEM+czscnLNC55NuTAs
/KpnJe+C0XiiOsjylMKoLPc9MoCVT5JvT5RKFZo7R7GsT8J3WDB7pqrHZPtGiwIR1zrVjLgK3cIN
VlNODaO56mg9nEFsfVafWJxnQ1OU2nhObC0fKbto0+PsYm0SUb5kaeY/VCU+WJYqgU6CYnhKTtle
lbmWGqgC2C0To0yVFrEe241Kh02Qo04iKKWq8xjDDA1MF40CXS/2IJ6Z6eeS8vENXRQSa7QMOhYq
sliCojhXxSoufP3dQ+szs5Rzpn2SWpCfNcQACNoylh5AHsfUdIn9kp62r6bF4T46N250iv26F9AY
JdMUlfV96jOlW3067Q09NShGGlSEpexOLbZUuCKV8dAgHG1DtiF9SFchx5TKjmR06/Ib9k9n789t
cgzWFnb6SKpbzBu4RMwK35q++6ZV6jaQ9nJiXLMxQPFwG5DqdOvUCrS6XkfuoOqjnBwk0rRxHyUN
pn3BIhrDEaXXig8F+ZV9kcQf3fNtsy43sjqz8tUHuy4JudGsMfJrd5cG1WUqkYBYPKpbXYn0g9Dc
6aVvTeumneuijaxUZwMpu0MVVHgAZ8rcxgM7P6roFIa/OW7inC2aG3lO1R4sLXBfit2Jf9SK9avT
uXwhNvUxuGkO+jjsGTrAcnYEs4g0VmCSeKd5m0EynRmC9YrZcASHTjaQdkJ604nLUFYM0jpjtsnd
nhG5zgnffSKrbLhTJUi6aGbbHf/6GLWdOn44Gvucozz8EZ6Jvxnf7I/nxBVxaMCKJ47C+b7pJzbF
DPtt4/vr6/x0+vEBRlKoMByO/Qj73x0P0ZWOU9GS9VA1aA7CyfOMp27oNWqMKN2v3K0Rfv4+Hf76
uj8d/bkuykUHMwa1VE6KP94fR/LKKlopjrKo3NdRg/VRD7KS+wXuXQ8Ku1EPJFMzF3fztsv99dV/
9FBx9uefDUyOjcjlQ7wvXKqhoHqCnOUISIEDCKIu8wmGXXtVeLB8wzEV/KmLnmPJtvOGcMTk/v0j
/F/F7jcVO4OSAGSU/weq+alid91O+ZC/Nlhu/jfb9q+f+jvsyCfRiPNTQH3fBqri8gv/KtkFNjm1
nq+DZt0YqL7Bf/o73db6D24SDvnU1E0P3zHvwl8lO5NfSCGbvrIJLk2nW/NfMVjfvbxYmmALWTaJ
S2QyeY75bnDnCkYjPVIA600CvbwAV/CgZ916wZwl9m2H9g5hpae/DZqXsMcM+pOqm+RMFSA5D70J
R7ryDBr0EIRp7s+ROeN6C32/1J58EuFiLxMwwlsdurqRFfIWcMH0tehN41oSkv2MmGLcIf/E1JzV
yaXV6czCG/bQXnVI7YxU75fDiMDi2Ha1+zg1k/yNSfFdmYsnYFM1ZXkFtEcJ/qeqE0RIQjgEnJee
MhcloOCQqimIzHHc7ovP/Y8h8i+VxHdV0u/XCyydqQRroMdU9uN0YmqGLtOyFKdlOz7KtHqDHMAy
nPAMfn2ldxPmdiV8jgYVQ2q7hvl+wlwn10DY7lanJengQReF2tJbtAPdsfxxNit7i5dMfjNL/8vt
bd0F3XAZTD4z1o+3h5h9WOpmqE5w6DEFaFt4ASdLz4kn6WBQ+fUt/tvVgGJh8DI2aNH7MnC6HSga
ICcnvEC42MmsWfe0sozldqqCp19f673BcnueRJBxEc8COP9TGVaSJpLVpBKdukxWVmRlyVDF+LBa
HFc0jDPS826nfjKul6Gcj2vljWKXD+7wX98zVVLqsZhrofMyqfz4hCtj8FQ9WcWpm0ri6SX+/9gF
KPMUuAKu969v+ucx5OjksZmmD2GN4tm7xZ3NMVYZco5OwljX+9bvB6KoeYNFJsrspDg1FDG659L/
zXV//mK3ijfsKcOFQey+x2+h1FzylLbsCVIdes2Zb3Oxpi2sYdNy/foe311ro7bqtEEMOoPMgj+1
xGzUPwYMvvyUG12KI0DR+BN6r65StVgffn2td/Pt92ttLRyb4rMOifXdl8dZGEgxVMDTqtaFwJ3E
q88VaAQj/vV13m8btntyqG2Djf4+XM0fBwkhPJR3W5mfUDzQ0pULQJwQDb0Z4oR2HrM8Z5ctkTLk
VGlFkexIoM0uv/4M78bOdq+koDDRYRJjW/h+7FBDLDmjjXyGmVBgYcydGaarll4SgGnnNvUd6PWW
+s18/v0R/nM/ymVhS3LjFHVYQ99X9efUnds18fJT5ifWx75w6zMbO3UjiiY79JbgQIr2WjbsrcmT
gmpGpMZpcRv5xXDhAfwh5qA+l1ixjimkknOSJ/yxFtr9r5/Ov31OTPhsDTx2B4H+ft+M3SFZQK5q
R/yk7hvBljYa4a4K+IoqF4JJgw/TIygBJNVOIwjpos8m3AmEnMlpKlv7KhiD5CRRtN8Emjt4MDOz
tojbLEAK+evP+vOo9THS0iM0OLayD343C+i4adqhWvJTjWYR41EKwCBqBpxuv77Oz28i+VF8ZTSb
fP58vzbC8eahaEN++h5wgGmIfX5Tts4VBR3n8dfXej+dMzx9pKt45emXEnT3kzvdHzabXsF0juMk
Tv1kjjF1TVHFq7JPSHuJhFzUlTFJ70WrG47YrTP+5sEaurO9iT8OV4CcugeOgU0BH+fdfqDqBdbT
zkyO3rT06rTptUmGC6QlTukk1nviP/Q3h7y4KM8nsnOUoNLPv5c9ciXkwDSA5uQcUGen/BLQiRo6
/Lukwo9THplEn144/SXnLO9MqJFW8m2WU/Xsq2q9rFVPLk/Q9e6j18nybFKSvJopmtJYqImAcKbS
fQTQoGPd8o3rrLHB7Osi1540b1nvVQqNBBlcNt/WaGBeq0TpbyTQJ5dBQ3pNmbdJvpGE44gzMvAa
Z+8sEqD1hj1gqszIrLG8zTgIsMOGNd2Z9isdIOOPZqqtD4tlCQCkyVxraKgS+1s1jzYFKvzRGSKe
IrukFm+27TC1YE7L36aMyRt7tfMtbYnFjoC58qMNqqqUXJ+AEgQdMPuwwGcEaePRIPE98t6A6nsv
8L56/6E1CsYbbz9n8LINuLwQvXbvm5sSRB8m72W1EycGippevO1nB6flYyhk47suXwZKK3mlPQWt
pS6sM9VzBzf09vvjTdyFmJYm0+8BG2TluV29KjslRupaZ2x9GYZsKFy7bs0KsfO+z1YTrNF+XJmh
fLh0n4ndZkQiSSLUo6oMAnlywbNTjp+TK6Lr2ZMtc/sjxj2qiGaqN3dWaZJAX9j8niXLs4sLFDUe
Oi9/6/UARWzS9yo9BACnyWOEf/BIA8n64MNPNEMymOtzjTzzrUprc2/0rf1aOPCuYWINSPdpHq33
gPewIY8l3WB97uRtruw5wzlr5J8rd2Rq2hJHDMxz1c7axiFmArJS6YoQ3pv5IxE70mADY9TkNTYQ
XEgY3tKaUoiNFC04eqlwHOb1vnY0XY/Wmn0OCmoiQgtuYAjRr5GeMzDAdqCExWu2pPqRqjCj1ylt
SdZxBgEH0bikftpqT25G9jtGKFtdUq0qzqVf7YJVK2PZ2/IWlm23HwvPOKbL2u46OncRkTL9fTpm
+UnHIHC1pMtGca/wppuDfjGsZj1TcnKPluckT+no7XBUlK+d25QXxdWiJHG823r1DqA6oVkCxzro
eWG9+D6vnUAJp7cosrVysmJ632tkcuaLDJfY+UDSh7Tx5BBWryi4IzO9zVGHngsD0zhIMSIDs/Yc
8JKQpzyJzZ8PZLDmtigVgsUhRyZWMwJNc8DMMzr2Sw/e5pLW+W0vRz+cZ0vGs/JtAGCmtXe6/IOL
mXCnBmFeVQ4pHBNsBjE2y6EMiGYvV3y02UrWaCDQcOdB9oAJ9S0Q5quYtGFXaLWFSctuKCnP5on0
qE90zxJ015aoIiV9VrUJa15t2WfKsIRdmjnBgvkSl7b7NM/JFVqw9NOI6pHCvZLnrKqZgO1tj1Sb
6sbNLWsLQu/uDar7Zw2WQ7yu7jWcLeVjBq4phwTlNomkw9dOL8VRGS34gAalNbaJ1Croi9utESZa
6l1DNOMDtZWN8mmmlf3BWW1rLymU0gadzeAKxlN3y0bJzuLFZb4oPb36gM8rRa6tL4+qddg/tINA
gQu+Ul1KD7EmwZ/e3i5H/0tR5/2J+q08ZTgyuCi76Euf6g++sywPHmlOO2vFz7qtP06Iw3LOolx0
9d0wemvk8aZVJxtPixmaJbCBXrEXKQlyasrGxQGgezlTEY1BDAisCF4aeIDROPpMjL+4Zpu3D1bd
PkzLbGPtEGYNvG589qq1i40l36IgV7+INphDEY9uCRrVKcz6ShMDkVBF6dzpcM03unn6cSzSBQeC
jEecnudimXSE/VT4P1uFJCrWIRuIqiLz5KmBPHe2Ovbtobn4w3GdawZmwd6BI0Kl3Veq92gnwxZo
fWePl3l+mejufBuh9wNNbQzzyawd76Nc1mA96A49HTWhpU7aif1YI7sjuIjgRmqde486TxHT1W6l
0c47coIOjgFm0jEUxtR/FYAn0KcX6tyN1gXfpn4Jkn4h0IXwXarcDVuYxjtMXhXcY9yhak1Eq8Xh
v8hsyhS98aTlGtUHHCBnvtTgUToTqZ/EXIxEps32HxL01T1WAaoGGNxiv+2wnaMASlzYViEsWeew
eHAMXH+cdwuGug+lGtq7dBzIlkmMAtp3Z154glTHa1yBc2IcZvTXZ3KVLtDS9Yg0MpM+e+Ucnc6z
rrG8EdInVofOQmfE9FjaQ6Uju6/WwX+dRm6JiabbOtqEDiK7pZKOd84/ZHODOa5ZDJTpQ5I+Y7G0
bibdb2/1NWHbH1iti/ZXK5qdKrXWDvNirg5V2XgvdIYp4rRdegU/12/jJLGrk9IC9XXkOH49Wst0
P9q4G+j0E0oYEdPFmr6FxUak3jo3nNjFASOjxwHAaM/kEY68XaO4LEVd3QnXGW/9QeLE7IYsAL3v
H2uUwafFb7RwBjZ39T/sndlu40iahV9lXoAF7svlSKIky/K+pfOGsJ1p7mSQEdzi6eejq6s7q2uA
Qt/3TaGA9CJLZPBfzvlO22E6LMAUHTD71+9l0wXo1kXUvcB2gBFPYtxn5NU5PuxAtBcGULRYFFX/
HEjxnRntHLOecastoE272spEj28ma7mJQ0AaFykBLiUPV1OxNW8AEJBKe4npG7xiW8R84jkuTPtj
MiKxg1yBcQQFnYybNF2ugmho3wPAOScywxD/RjwDu8zRh8Vbkp0blurWMkcJeKLkzO4qnhocAogd
yCF2A+Q0T8ocmkB++C69IpCKZs4+M0CwW5XjzePGVg1tEjS7jvycq9kT9nU+ecMTJt7x3e3z8DUd
IlTUzYrL2M2mDtmAeWBIg3rLRKQ5Gr7L/o3RPEFx/viyKCu/Nku0zugIKgtnPWmu+VTi4vPr9Hqx
F2x5FSkycNSSC6+tZpzgrpqPLiSaK7CD1a4qyX3YkbuxQI0cBlz9HE4ZFqCim49WMqmT1dcCSw0c
Po6zRacPIQHLJHp79oBcfeYxYjEd4rpkWbpNpTYe8yoy90CL+dx4KBxwo6qT0PnwIeiN6DCyatdA
kvlEu5N/x9zHpcxEybzKAoHTL7D7+eibTvJMCrLzBnXX+LT9YToTcpw+eo3GZdDyY2d3jp4sQu82
9uD13xPhEpc0wu9FqPBEYZzEyPfAXpbdve88p0ThbhbiBenDEi6q+hl2KGkpoXGPxgNTZNBobM7h
3tWGjzNKLdgIQMHMFCdwXVBcWw1KkZAee9M4botUJ38vCYlrCAuxfYIrcGSh6D6ClbL3gz/9VNqJ
DvTySPR7O9qXYKi2Ze2fbFl7+CRGa1N7wz5MI3JpQ9uAYsflbBYzrnSvPgzaetOCH5yBBDjYC0o2
4JHVwVX5/MDKOtvaQ5heFc34aQiTJGtd49ocIRXkDHZjyTTrlPdLdYxMxgP2PJI7IHrI2Jky30sF
Hogen6cOhdDJHVpEwlEOWXhS8myquThDJTqUcE83qFEwiywzls1pvpl8lP+ZO/tHD64xuuoxpDXB
PAIalgdEm9zOlgTnVxViHyr5U/VGGwuj1QfLz9tN3UXfe1hC+34R/qUSzA50al4Uk7wbHOMt9919
m2QLdUp03dTyVBvd61TrG9hiJ5jET6JPrjhyGRhVubpEffZZdOkz0Wb3ANcPgmp62xTVW2Tm00GX
DCkDgBHoE+VWs67cRYblPbVV3sMjsN8xLVJYGSmHfGZfVOzWduxs9sUgLucsmDZApj7qMRLELTPV
3ngGHUHK3v1FO/pjHnOI14O974KKtK4lWtIXU8jVuNWH5cntBSb8hbT2NncOFhmRXf4NdwX2MZWd
ve7JDMfhEchRFGcyf0D5lx2DKSInthuHbwaGqnieRnUkZbI/D0AWjjiH19t8MU+ekwfffOk2h7zu
gASRuNFfQH9mPDrhydq2QZTNhxZ/aQx+mERYTXLTWY0e2Jusnu89249+ICtejJMhKgY6mzKSJILa
IzGTlyqES4BXNUO4VtkQtGHjdmXxtjB0nhhckOp2kdaKKzqYMGhsmGq6BQ65orL2lkRXAeTGm46B
MwTGNZaYIEcDhBEcRy1DU19OtJxrCm4/2MlrmJaYUhKfG5DfyorBIwe7pxShkYJp3dIWpVz2w67l
eGHOtO40FgzBr8CvDUyLHT1Ga3uXCDTm645n3HPYJcuV4ZI3audk2OLl8c3rwvDyMVbRQtsxQKMQ
0xp92Fhrd2Lh+vxZaHu6KfzFOpvkqu6tFHFOVk7JK9ovhtypG1j3lvRU7Hs9nUiqR/O9bSffu1LZ
uLa8kYLakHlCvnTNSOlQGcCRBHKMC2p7fjQLYyPOWhr0nQd7eQ8HgP5q8tV3v6rtXQ4pONi4mbj1
er2KXlAdrom+mkf+hQ1kcJtLJzk5mcdQQNLkhwMem69NzdfvG4VrYHb3+wsUy+xsymo8oHmuv319
SRTW9r3p0/YTixodAs/TR9shrFfWih5s7m2mBCE0kklT9hg0m+x6dOM/RCVvZt5n+CChB++/BsWi
mlmjIJjaDSVzY7QIAmRpnkUHA3of4A3ShH2tmoNfe/IF4Rd/QF7wEzlH9J1k8ELkaWV9YxPOpw4T
gNc8zf1F7zXokWfqXW1kxNCXg8bguCwKzSZ/F+bO5FGg+rruVlcMlt2iIwkEtQUe4Crod2O5Mkty
zVSE4SWHAZ7JTYIwZde6o9ddlIlZ11z/pjbOUZuKN4Z/ObiYgoliqC+jHkjYxqoiMBY8OzA9NanG
OlhOiG2qTpnXnjV5l22h2ZBpj+FVoknNXa87A1fTfiz4BBytqucKe+FdpogDwuhMwjKPBpF8GsTG
MhShzbqrhvU9qQa2bMTp3fFZzddQJHjbGFJuEabpK7uxwAOto7iv+M0A4NfNl96+RZiy912uAOWC
mdigl+UHVoX/kCJmiqMMIYAgKXSnAoTWcxOY32qTbykblxziNWUUZz7vluUTlbi1nGC5GvlB8aLh
7+y6yTC/Ibtxi12pyuiQS677zKC8RpaHaupr8GQZdvKpLZehUsHV5Gh+aEFs7hujRCgFPM7HJ+CK
1jmypuQ0Zkn7lmQmLlIi3kGXoN+7cJ2B3ST+eCgIVvtWBpKA9242nM0ix8pEgFMlaEhWA9qmseGR
bRKM5FTAydQc0NnaZ/qW/kVF69tbm1V5GoCQXI2yte9BARdUWrxwW5bZj1rX4q0Lc371PMjxRExE
cqEYuaJvDA2J3ooEbpOJnOr4vggj3yWH7/vgyXGbWVCzhBIfDXGb24hl3gGgS3IyFZ+OUgk3+8yu
NCETgIlFEx0UfI04bf3lymEEfiUQFr/2OBW9rfa1dVnh/7wBwZ+gEHR45YrOx9s1HIcHEzsHWDM0
hWAeuAom4HlnT3iMFIBwjlvY0PSEUzRwlQSapEyzEG+sIsGNsIvlnm57L9m1dKf7AVLVK5Kg5gAk
0XjUNASfQYKkdxOp9RrsienbBoRjnoiERrkUOos+GgGa5yAMaPtCPxt/hj598pYGY/4m23z+Po8h
WyhJQQ4dnYdMnFFW8GQURXe25NhcZ5MaHnHvhj/E6CafeTtHp9HLKuxkE08mN5+6/eIFCzrRhitg
jLrktfA9wrBl7/TJLmgZcO9Q07XL7+Pn/wod/k7ogI7gl+H5X3QO/1u9vb/Vf1Y5fH3LHyIHF00C
K1iXhR1qBxbb/xQ5hOFv3EC2A2YUQRj/Zbz9h8gBX5LJPpXJO44Pumj2R/8QOTjmb7aNE5VVjg8v
5T8UOfx1e+FTofIqTHuFc/77kriwhO1KxzWOHAJuQYPLVTxErnz85T35+8U++wRWbXioEG2wKWFj
+ueVm7Zkv8AZM46wdHFe4EjeOTTaN/VEQODfrCz/TbSw/i6C8pxVu8F2lOnsn38XnwUBAqOTrFOu
6Ian3niF6REuneb4FEiv/47a6lh/3c0EawQs62Ccg4TFYUv71Q40l5LBQ9AnRzQjCUL4rlVnWHnY
M1roXx4+aJwDhMY79t4c0hEIDQ+b5eCDt2kOnZcOW4TVyA+HucErXOT9MWpnjrYl6s33BiYsVC20
F9jwo8OXOrtGssj8fm5OS2/Vd1VJjl9l9OoJh0lzIj1P7An1zK+TReXXbkpW5M5BsHtYOtzR+CXI
KFKyvrNB1P+EPamfM0SPz4FIr8xhyeMpqBokm0QSaSqcK3bffrjNkNTe2XKoP6nc2xtE2MWTzcx2
g7SxYkpKD2flDGx4iExHs00I/dOdfQhHEzgv0/7YymaxqZQjLwNLtde9CKH241R+M6vUOLLXg5zU
G9OxW7DoIlyLEn8bGnb7IUNShcl7n6Hwabpqs5sYLvahuzel3b/mpRFNjKozxrjwGRZm0fIVz4m3
SPYyotgHTcAMaEq4zrdm1oJ1Mp26eR/6QLwW1MAvRVTa9xFm3Gw7mTL6UYQkGm1IPgggKtpLS8lR
5PO+H0NM7LCms/cyQ53KNMGtbswKyg6elrQ9s6YaLhdgKuyQNHl1Sd7v4C9x7RWaGZULDeiGDIL7
bM6ZYs3Fcs8M1I/xWvWvpHeN+3Y2FbJO31gnn379o6/r7JA12QeR8WKXQk+/RNfB6NDSXlbHkjcn
a5Lqqqtq/UIKq3HnkPp5ZnwVYrCZrRKQ1GgauzIvEpNlkvHg+rl3kbimi6l3jX9f8vJsFunwI5W+
ei+tpahinWqUmYbKoxNvgSRwyP/oVLWdrKm/btbKgmjoH6bDY5UB6WViqHlTlulTJKkFOx6SB0PQ
yLLumtlPTQ29j2tuSUDyN4FQl4XRu6h7VAqx2gyLN3aRCV8c4GNj2p/x4AcC6Hf3yVTZZx95Js/v
yUI3Fbhc2tw9DE1GontdqK/W+HOuEdp6vaGuyHvT72otyfhkvXcBMvIG5gFEbK3UPet2dl4qvCf9
II8HT39jXOJcY6CyY3vR8toItI6nyJ8emBwN29SKxj3q7Dt8GS/4J1r7mIPNGl2EhWO2fDR+Dp81
GQcc4P4ATxflaSjsYqNlMe7KtC69mKKLOdpSdbSO4VQt8wVDHSKRtwi3TZNZG57v51JOJKZsENrK
KeWNaLsda3dZPLrkmqADZorE5mZ6DBaVxRESl5TuB0zM1kggX2881ixrUdI0B5TifoAk2SVBClee
DVQqnKS5Y/W2hHtZyLxzMeIo4kTKSaf3Y+mtWVMiH9Nrv+tpwdq6b6bbFChV6GwE4/3sMkqMESkE
SSLeqy1AFYLcbhIji6d+juznYpgMb9+BmQ1+BKsrBEJqpoxTiQ546B/KGqwyjIRIlq9sO8uHaKzz
Q2/ifuGXBd5xNKn2g2Rhppw4drJspoHFnzePVEqTHqeBkQFtkaccgFN2QqE0z97Rrg1aPYbjADFq
HVmPdtZis5L4QTGoJ37ygGhg+vDtBlgTbYBg+YDxhNkdv5fR+gLfuXIvhDSbE9yCKFb1oJkTdwmz
TIMJ8mXnuoD0gjGgIfdlu6v6HKSSiBSjN5N9A9BZEBVJEn0HaogNUBnNg5akwDH3Z+u0w1lU382O
K366mNwRTwNa3pdkZVyKJar1jjicKot70hMvQrOKbiov99+qGioJoVIjWYwyqO+MqQzQFBC1w4CM
PKOMN0PVn4Aiq2eHCdNtVRY+mXC6bh/SOkPhjEtvsDg8SiTxzOR/l878twr8mypwNYH/UvH8pQrc
5VL1+Yf6n/bzf4hNGur3/E8l4e/f/4dV3f8tWvOQYM7wxA8Ju/hnSRgEv1mIEtEIrgh466ta/KMk
DH9btTCoMRwqRaRt1D1/lIToXllGIJcJfS+wbf7pP7Cq/1uuvYfexoSyT5WD8pMOa/3Lf61miFou
rWyZzSORFNs6/eTpfDPT7xUhEWpTc6xz88SFHkfJ8M3CCFCAcPvlzft/ysVorQf/JPzgJQB/oIrj
b7aJSfjzS2ipfUUYrjvrfjGvE/fbEomzHMu4qTm6aJlM1TGIFGmzcSvgi0x5DgHUwHiyX6F1bTV+
GYGaijEFs8Nwr9h/isC67jI/YaGPIU4UO2NkMGuKD3eu+SKOhSZj4fy9kHa8/u/iujyxlydJdBr5
5BtJf++Bzm7VSiMq/XNnjs2CAVG1A85f6bCpLoft4jTPS0iDyDVxnP1wUzsUM7ZzmQ5TQIGt71wl
8alU4QZe7pXnFeyIKIpiWZ5dY7irsmaIZxh2thGpOz96tRwjlmnwpiWvoC7AL/nkqvlwNzvo9FkW
D221G+eaWWB5jznrsWDaGZeSJBwlvg8MYw+gEm9TGYAIajDKDVtVlFsmndXB17yMSfGMcSB21SB1
DnAsl81iTh8NKPbUH+S5kZO3qbCECl/yy/QelPRNusL8vj71/x4uf3O4OA5jnl9ukL+cLo8/5zf5
q47+H9/xj/Mkcn7zEMvRCUY+DBPmcv88TyzT/40zBjQDxwyIhLXx+uM88eFb+PyT7SO35ib7V4tp
e7+FMAZcnCQozQil+M/OE+rMP9/OFkccuzok5C4viMZsVWT+EnYDA8gYu7bFC7yijEbDBXBWLR9f
OCNtGV2cGexg57otEQCEV1KK8Zs/Ft2DoGLtzF6eBkQjZKsF+uoLdLQkzH8OY1tkt6SGGW9DEBDw
6bdmh+s2CXhMeogdbpuAGKs716VQqzdGU1nBhbb60L6OaAbbJ1l1NopZo9StcxClEuIqFL0ZQOod
YapR1EaQXl1C4MvC3Wt2LNAXxdT33RNRtMqbN+QBVNYpi2YfxLidRCoOMhMJV1a5tjgpN82Ztxfk
NVLszWwHIyx9AMNPQbvYz+4C2Kzc6NaiRVRuMoeH0A4W72LIgXknRNPlQfFIZWRAT4AJPBK40Hrt
W0FN8yP1izTYaVvOsouhKpsjzZIMcvOBPTG9guIlSDD4rX3JjEHL7eBH2WVSgAgFWhZ4cj+aRTGS
71MsIUv64linLQ70Jlf4Csk1PRZsr+MJNsrrAr+JARfLFSwfD2kF0JQxYEGoYtMeC3t6JgHAORRq
omeqo/RYTmmmUdyk2QsI3ymNF9Y8GDavCDG6zNbdj0xrGsxK4gNbl0LNyH4IceqHmpNp0w/TK5lg
cgv9j/x4B/Ba+TyPis3jumvi4fie5m0fO0k5POhwkBvwguz6eEsNhwhYLxDTAdt2sA9pr3lq3o86
fwaR/MnSSl3qdfNF2t21zjoO0UG9tuuObGybY6nWeIOcDkPDjJfrdk0IAq2JY7sF3s1Sxi6fBRPj
HbuklhX4+NPPG/+q9nVyO0WoBSRwoA2CQ+KinWRHuGB5cEeXgkyPNzY5fpSFwMFSgha27jRmZ6B9
/VWoJjsOyMUim5A82GbW3ga3W7ZF0xO+54M9HurRy99DDOynuUchIzrPuE9XmmNTpD8RaLQ3FIYP
CIrnB/LmqoMpaoa+JCocm9Jnr5rTIzgtDodNw7pUhZ57wbmQ7ft1qUqCpbv1mFAfRjaurVfWpP2y
iE3WlWyZEiFKs5q/t+vCFsxHHacpS1wQ4XLXtk69keue11s3vp45VrGFSnUT2vOjte6G+6p8NlgW
63VrXEuUg/RhL0gBACvRNJ2yziNLbl07E9/Wfx90sC0stSnKyS1hOHSk6xGCBAgOtO2lj60YbALs
wJ3DivmzZdwBHBtznLdp8ROlu75Ac7SFhG4c7dIc7hdrxMNduaW4RYbNdreDY3wtmMjtnTYH2Rkk
gdxamGIfpV8j2TMtnR5yAhBOzZD2cE4cxW/jwir1hkX+x7AqAcxkHG8JfLcACHBZpNGqGwjnefkB
m9804zRAYTCovDnaalomZtpcWjPoO39lLfNqSxRSk/okNXyCLkiOyd6fhyH7BO0Xca9NcDY2qDHF
dI37QL5KAGqjzco4Y6021uZl1kQ10b8MHrLOsA8wBvjLygkWSwF0lfS0t2KebDSRqRF7zghEUejV
C9ehw4k0RuUUyIEd6m8zxo7nIAcXWBXGG7fUiw1vlc1w2eILVXDIO/ca50q56yvwJI0BBFqGIK1t
kT/XcPuIncbFdGUz4GMXP2hnh5HVusXN+9R96XWBLEVn4VbtyYrU3gmc8Twi0Lxnxmk8YBsN3pA2
5bu0jDBl1hHt5ZBm3Maktthx0jbzfqkWEzjz0qJFUCAilVLXlYQkz89p9tiVl0O/3rWlm/h3tR6d
fdLhNja6KsPcPd5WmZvH+SKPk2VmtOxKr88SHSJG8pu7yVlem6H1ji6phh+9jXhpdrNpAzwRxGqo
vvlw8Da5yX7HdsYLt7JCmkdK142yhPpMWvz0RLwbDH68jOHNYGH2BbIE4YMJHi5fAp4tzoNwQaYS
ljfaMMerJY8YnC0DYIFmtqH9YpIdA/uLNJIesggiqTnZoEwKhHoAGw/AXnrOYHWFkzfYaoelOPp5
rkRoEBeqhHPnT723AXJzPxCYwvq4hSOLURfsaRsdu3k+IKGJLlAwJ9vWms1N4Ef1xyLaMTZXJ+9g
GcYOkVu3K+oWkWmEtvcxyoto54TlsuvcKtoBaLmIjIjZmyE+5y54gmPRxjqaEBBLkSNwiICouC6M
f0Q7+2Go55NRdj/GEqW1SpAQzfDS9QQWk/zp5gaMj3kmd7WNG3Mp9lOuzAu2gv7RYDS+6URDSnlD
pisLbsQtIX/zUDJmseuS867zwbzDGmlwkkE/Ud9tMj4v2cgkG2tp0BQ507IRrNrPXAPyIHOX6V5Z
fuL/iPaz0N+xh67E1IizrFi85CpprcTejAVHPzLmdziZ05YQoP42Ke1km42WvJ5cguKyigbEN9PX
1vI+UVz9RE1S7SuPgmGc3ZeaOcq2LiXECTbGG927PeD8WX32gwulUhblzuUQ3QRyym4JNizuIrsV
yGhtfYa5w9sQlN+HOjF3HKZknLT5+BIuLQ8M5TzkuQ9vOp0HAFsh57qfV+92A/1yHVNeDG5NMvUY
EM4RGQ0DH12fbcueWOBrdzs6y7uEUIm+1A/YgvEaJsSw6Ny68Bkfmr4tHUlGe8M+DcVMwDSaN0zw
8kdVFq/c9qW6WuEJj13g8b0OgSP9AKu+mqetUUXp3YAR4tYjSvA1YJdKEwdIvUqv1/DRI5Ca1NnO
q4jbkwlvNLpr9ynyygkRlI92X4WxqxMSizomXHzS47QQYAW7NPdHQtbT1v7BchsxGvNYSOqsPG9G
S6ujqefgGMxe+H0qpfnKQvyDKD91o03HKOJxzMZjIZSD8d0fYS8QvsDJKtRI0uWyjewxQuHoEQIo
zPq+g0Z4P0EaNqGCj6yi8ToQWeDK6pMFG2o0btSUzxRPdAtzuPcPQlget0zjKxJFZaSH7YDbcIeq
9gH8I+BvZZ7JmCu+ScBe703anaopS/SuaLN026XOD3AbQP0Bo31YKUrhrYYAxggqH+YLMbUw1PMy
KwZmnsv8YVZhxep5kA/QjTvGuDK4AkJQsc31b5nZXiZtoALc/XaL7MzQBZezPwY/khTpW4ZWHwSA
l794onevLDJDd4SSV7GXO/R2xFxDYO2COm6V0973Dko64hxMeT2XNtNcM2mBKCgxpEzp2aPScsrl
pgnz6pBaZBEnwaT2bLnsmAxLyRLXNw6FVyT1YdX2vHCalS884oZv1TSbD2WhkqNZ4EQyvYmKN+n8
ExoMgxWUAXudZMapek6RPCyXRMyzdNVZf4oMmxsiM6cyFqjjTnbXs14mKKXczG4j4Aqk5K2bsr9T
elYvZqiHH56AlR/KNkJ0UKgbN836p9bx+pL7ry0ICobNUNYexnCqK/0c9QoKCu2DnB4ZANsRiUsu
MVU6Eo7PrEEsY4wKVJWXjHeISQ3xIz1NSaj9b2lp5Ho3hjNPVrIPI25E5OSgN/w5jV2k3Nc+dJHX
MZh8g2JleKh0A0oKlLBxVbHkeU1qr9n3SUiUSq1nXKJDA9olLFJA4W5pIBGrmUSbyZzcjXzpca45
Xvs6ephqamPZdMM76sZ2Z2RBsfexR1yCJoeG14wd1Ih6rB+tbGK6aAb2YQrr8gy9lHVyreAgo6bd
CkNXcuP1wttPwIjuQNaQXeHphGS3MS/jsbCGc93ogXFG0RwhYKW3Npyl5T4Mir69IY5x9nYRmOTO
RzwawFDKf9QiixYZIi+xbSF/UG7m4QAJOOgm96FVqU9OGAVeGwZAwYsoq6MN2uSRUA5iY2BUkI9V
aUHkiiMzztE5rGZKJ985qsz3Xuwwr4ednkBBH/uSe/GdDWSyM40iSc/5SEgs8jGw47EdphPWhAFg
RIlBh9OHRLXziPTlOMjIup87RS9gdcZBez7odYWsizGKuCABtNgNysnPokAOldhD8Flj+fj4Hdje
570qDnMtHmXJguMVn+ywrdH5IshHuhJKrb2dL8PwZxuK9OgPGDY2lsqMbZf3wbMuJjPOfU7nGEFS
uZe21G8mhfXlBIhuU4H7bQNhHlp+7OkLBC9ELr5ls1vfsxPxTlogm7NrV6DAtjA8WFlN0koJYf6L
C292pTzM5Wht+75or123q3cOr/FJUkXGakaEpBuriFOedRTnHZsXu1cxUqALQzTjrqVxv1dpHu37
0rTfPHd2j3XZi01ScjJVrQjx9bTZIU8dXOntyhvKa38FPWfTexUZ46GyXRKAMqRyTX8z8koA7UCe
F7a9HDur6iiliMoqaWmBzKC3iLlu4PNHsxd3C6q7hovSZAOSs28A5R5HFY9xktTL75KafoPeoT4a
eeKQKs2TpMGrGDJbUyiuTQPxaeE4aCFhvTdRYNx8Ee0JITgOc1ldzeXQbL20cXoqcPj21ZJlP4Xw
3askyRH1io5YqNbg3pUc/IMoWOQQEaZ7AIB9qUYeOtOCRsmMrsc5LYkgzP1jyX4ttivwVqZs21Nu
WrdhSIi8lHAq2ammbzJoCnLD14QLYXXhdWl0/RYBcBlbVeISDhI5ryn5extnWvFs7KvrV9wHrx3J
URuUSQcXtCDxNWL8YYK+PIa5qQEPECNv0Xhi0vKwtjBAxFpSOkwfgtTfMed7Q6GdxeM66ATk8g1g
52WWQpHU3Q/Ent/YWa3X22C28aDwFQJmcmISgGzCxaMEiZb03sB3J5s6Nf0tNTOiQqNh6RWvHKAh
defu3KLw52qRwcEyy2Br925+rpAc3TJ/IP5scOchjEdhjtdSUW9DNiRkbB3/zOxbkS51rB5ZYR1T
onR+TkiWwLsX47F2FVHiRmffFSpgIiD6D5XN6hTULJ9N4Fwn5uQ7EhwEYDEf1pBtoMQL6vHuK1Eg
zbt3+jVKsaVhW+Tqor5oBjGW23SUy8uIAmnDvOfKITrimVLqMTc6Fj+9Ci4zH9JYN2sKxxZL2qQ7
uSFooye5Y/geWd3VZC3OJivsZ9LYCRcZXdhyPixFWIThS4aFa+N0xKdE6FRRGifeI3HKbOx0acMZ
z8650bwqEcgjstCH3rc+ISFT/5E9hW5ONKRg2xAVrerCGRv3h/TgT5lp7+yEUT/PQeh8CgH+YZ8S
VqxYrSILBxPKFk/79X24KJbVLMWgFYow+T7iWmJxO449A4pluu8sS7ebKkzQYzGAmPaedJec4r+2
6HFm74D1KrrHb+ih3nK81ufPSwJiL3u2e9wJdeybZX8iooI1XZ7OtDoJ/hr+nKuy8MTN6LsU1uwH
VkZlmVsbAhirJh5Jm2eKbGbiGmROeMH/8E8lXhc7te/douXwCHMgjMIsT4vHw9Vypo+kFEN3KMGk
x3CKXALm4UZ51XwiDZ49qGk99zyStpWlSFyx11mgaHDSRQPLQMtfQXdIEUm+9A42dib09Wv8A2lk
0P+KdjgGY/c9DfWJcT0OQqSY5F0ZVyDyqXUqAEn4IE94tNX+XykRwmP810VoohtK/S2VqQ3uvDv3
6XgXFRDU2JLsBnDwMVbPu84V5KzXS3DRuCyNA+OPDIlA18bNZLsvOc7PS5UYYgddC+JHhQA1M5GI
5W1tgdehOeu9QULTTU0mF6QimaX34185E0Uy5aAcl+9lCpXbVouzD0qMLoVy3hNvtB6mEFuYPy84
UL7iJzwZjA+cffYGmRHZAmY3nPqOYZRJ6KqVGO4VEQMGc5Y8t+PeLMtj5DdXrqrkNtEO8SB2jpAu
DlKrJhLOxLjZ8Xy0wFHty3xBFWsR2uSFrlPvSkPrj9LOknlrYaR5Q9nQ3+AaM47sWmSP1TWYjyE5
4+eApf4WVVQBuyFPTz2b7NghhOWdOotbKxX1W15Y4c1XBIZW2fBh5P7n7zEYUWbIU8cY+k7PxA96
eYDy4F9RGLadufq6n8MWlOa/ojAi5QjccpG//z0Pwy9J6RB23vTbXBP+kgsb346ZGNdW3nvj78kY
eTI+Lqn3RIXg/R6OkXaLOnIfLPFXQsYUhc9T6HPCZ439kOKd3srMuQktmbzVcwPLrk5CwuvWyIxq
pWldTjZFzfkrN6NTI5l4bqTm/Vd4Rl/k/nByG86fja9MURz+kqOBI8Jiza0LyrupFSRH+23/3Au3
u+y6MBzxPwQRUfImM74FpAEBlYUFjXUm53fKPfORAC7L34UEi78MJesgbuPkr8kbaGv6bmuKSR2m
rsnPWuAC3vHAijYKuRMV0zKpDVYzAAq9WishTpnXXyI5yqFQR7QhQM1+yeXAcjpu3dCZH7xBKIZP
eBR9EATQBgVbsOcKuO4PL4Oov2vSJMVvh0vwfilxnGwdbrRYf4V0BJLGe7Z5RFOC/prUwYrgDr/q
qszwQduVvkIeOkyHNE+6O+LW7JeioALfQVOp6dc961Z2rUV0Z/fPLA/Osva20sb48nueB8Hjwwbh
QXiFEUO9QHc1r816Wg42ktOI5lU6d9ILg/v/N+lDyXB8sO0vF7c9cJe2DccqTpYQl0kos2yX/yXw
w+mjtLhmwg/s8y+BH72oybZTfQrOopS3iI0Q8/mLsOMVNPto6iA9FS5HZVNly+dXGAiJBxRq2lew
kRkwXWcRwUKkFuQkEeAJ3k8GT92U1FMe9lO7o9khIJeETpKk4A2C+6sv+2QOLsbJxAog/fIsCKCV
VPaWeW51Oz2pokEYBJi43mUG9mC/d79SmIw7UXbi2lum8FhnFmkMoxYHdCru1hElyi6jn9RVuMaL
ML0lHq2dxKNJfXfu227aD4rqn3FmwJTGyO7h9JD7tgaNzOwytv/H3pksx42k2fpVrvUeaXA4AAeu
2V10zBGM4EyR0gZGURLmwTEDT38/UMoqpao7q3KfZmW1yEySwSDCh/Of852wavILmb83oxdiy+IU
HNzIaemJoHXE7/lokLuKtrHGDBIJ77YYSaIOk9OfXPw/GJrwTNgtt46OE+Mavbk+kcDrLu9lJJ7r
f8aBLrY9cf4dg9JXvDxkiGzQZoGXICuKAGujrqcPRiwp3q7pO3ovKzEwA5A3rJp1/8/GkjItJnp2
Pcp05Cg2rsC70jolZ1lzxtaW2XjL22g+TPXogs4UTXfr4RLDYO9nhL/+WWQyRWw2CRXuKXpWn54N
pTeDw/gGjfVHo4lIPagDUGiddOafm8FdI8fpZmgLdOA+/eA31osMWawdo9jGtpw3KCWvflHjLQoZ
eAzAFomgUHwCv7TcWSK1DwMxbcyF8Jgrrgq2Q8d5Z84rQmI3kuatVZbo5wrkwq0bdhSsWgcOVu2+
n+3+0z86UmDamTtz5oS8+NT31e9FKbmf6Luh03ddaWF/NkuPrV0sF8EoM248SSkOzWbRURemdbZ7
44uN+fpCjRRNnKz/q+9FKrZvv7RkAzE9jee+qsZjnennv8fWRRu3078ZW1OAiQXlfyfAIe2V9euX
8ufB9fev+TG3FqYF5U16WJnld8rbT3Nr/zeogjbGXApALEf9c25tCyobYJHht/UXg8zinvndB4Ox
BpgXLhjCN9iqTf+v+GDsxefykwllGX1jWoZBQzUKrhj7FxMK6ImKfX82rmha0om/IyDnTd1LDUm9
qE+JmSvkhZSpe4T5pGm5+J2ln+VU3ee+7SjgcOVkV+Fp6fxK5aUwLGnSIcrZb8kdLATVuNkjaDP0
3HPmdeL47IRDj7tk5p8GfGT0zM96glIE7Jy1ucu7MTpzc6e1iVJjTxmryDPQXnuX+tOTVCRC1qkc
snhizBX05kc+DkG7LlnFqukh0TO+6a1nh4O68yIymf5NHLfbgdoysJk58cl87XQFcPmsq2djwkuL
xXAdOhDC/wYn/uAc/ptPDRrGn3o9/ruO5/JXauLyJf/40PDJsHFHwVvDN/Jub/8BTUS3Aahou1AT
oWj5OC3+afZQ5An4Ks8Do8O/+flDI37DhLZAE0kRw8Lz/spnxnq3cvz8ofE9h9e1WE1MXg8NPn+0
euRaIXSk7nAWMRk3DSh4aPMMJQwsuHmFaOFZ+Zr7VDt3e1wZWW4+w5WnPSktQCI+ImW1c70SxAis
bVYnNaQCTJiFrrwHRh+cM5hUIbSIbl0NiL47Ww6IJBh2JwwLw2BQ9gexLe+PdDXmTU+jGy1q5OqL
bIIvjiKIMdr3qgK6dTKesOf3BGdR4C6TTTQukRogj+G+AGHv90PZKxpLR39Da1N1TnL45Xky4q90
nNR6BNGBLTMGkMyNOh9gjXqsDVsI8xDbs3rG/u/CubifqdokXG8haxdAWy4xNWH11opavK01I0z2
ZckVYV+M0AXGvs5IL/klwdg81Ora99s+WTeTibXaMKhXc6upRV5PGeoamZEhgNvpoQLhsEvmWnFO
MAq+MeV9XLeITuE7cAJkhmES9wOB+X5ftujeUdPgOcZCQHVvE0IkatK85gyh+5e2tqcPwVwqd12H
mj2TmCKJp6B2+EWp9eysl4Ct/Tw4IoPC79ZbW6T91g0rLVaNqM9DWQp8FLYatjykSOtxisYPPlJ9
8JNpPDMT9xtm7LZud1FDUHLV86gzY2fQf4d2vLUw0+Z72WbB2i2dkfZxlJ9V3IDgJCmR92rloS6U
G7Nj7lm5fX7QBJ43HOU7b2cNw8CaxkCV6qo+3E0WPIGl6Zazn2BARYwrNl9nR2DHdfg07hab/tYE
4PSas8RbO7/OnT21J9UDYfXoiutC9lKadGgHZs9IEF9he8h6FvGNVcOwAdtB/UcULC4cKBMUfQke
GjGKHp8E4JyJcd02UrV/Mzq6wh9fo5fRV4ZtiPPzCgNF+uBmcmEURB22+sQoj4zQrGObq3yD4TP4
xKehpr8yEf7nIO+5mUDn79N92GrrMQANfxzqXO0oF8b55BdB8+DZ/RvUR2PB2MybwKPxg5H+BDxM
VRJPA41j/jp0Scflbmaf0sjxPi5m1T0QaxySTsNOsXF6i6oUnNZy0wT60bGz+lp75vw5a/Ng0+lw
+sAcPz8EMxbvtWGYjLSZIUgkPqO5mcDIXWsnASnRMnpZTpnAKJwm9TaCNOOTGzKVACBBRpeLx3NL
hIFuyDbI7lObmVszp9Ue99W+LT2eQxXYGMFhCdw5kcZkCerK35WFbQ2sLIEI8OnQ6No5bXVT54G/
46KXfS1EOh1JzpSMHalw7oHcA71p3xIztjdyGgaQAbF9QHH116VtvSLnPqOxkdgDOTVu/N5S0M+o
BuTvCJRIR1Xn3g4NRe/82NQBmF1/zy79bYH8N7uitZie/+wweSmL9heY8I+v+ce+CDKYySqnRYav
giPlPw+TwmXL9EnlgVVYOqqwJ/4wQdpspqAtTdP63gy25N9+HCZt+zdJeoxt0TKxHNBJ81c2RuzT
v5wmgU5yyF0szXAouO1h0vzZA1mh/FpBMEU3qqoYZ2egOxLm75azxsmQTgdVprLYdWlI2cuKiewl
tKCVZXEYfWmYL5agjHKrWnsQiEEnMRhfIEvKfZsZqW3zImY4befVdC51WmfP8YwWWTaz+SWBfU1T
CAEVglOOUOQlDEI0+9hwyyfVtso6NppYzWmUcT1caspctlSVMyWflotXOrnppeJUsxZdwJF2Ms5E
xKoY4A7wOJEUMxr+VH/qO4s9DfHlaAM5x4GVeOIr+cWOAkYKmXY+ZbfYeYbCiTAvR/El6yme7bJO
HYyaHHNf5pyJyViMdz1TOCvpLHgq/vNQjHLPiLtlEkJFC69qmpPn0WmqteyQ7miLPEeUSdKHg7WT
VQtTFpXjeKIhCK2UrJGvRcFCRgtLDcCCA+0sVvzleZfNuRO3Mf3BSz6ruW04a7hXg1DOG+/IdAUw
IAnqx9mt5iN7YmPYV6rGi7g0GK/Ab7ljta891vutNVrDpUzsLLazg8omIcxi587MfcR6sGl+lwfy
YxHMnnWTVn2nrmbMFTVmGdFgnh23+DC6JKJbPazJQh9FnhI+usoGsnko+6MgTJAegTUoVSGJOfbH
HrjxfdNMJEA09e5f/EJVyTc/Ec03nHUQKK6tonFy8UBniGAYjE+nwQEfqJdqyBDQKSnqzwOs5ZPL
LIQ3qk6DCFW/S46x7Rdyi23vTghclmZMZDoA43DTTFm/MqmY4rEcUzgt4NXXVICLk5fgFgtDE+oA
8MU96Jsbjn/jfYtWH29oxYbNAAELgV63IQbOVtHNTn4QTA4lyAeTIpB2m0msr/lo1jsYV81raVXZ
m9VqIYHgNK6zwoQZ0UEE2oJyhKSmXojB7amR7bCyZZidAIslAiZP94nO975dzygStwbvINZArmGf
wto2r8LEznf5COm5l3axUfy4S+bKCriIGO+KshV70AtecoNlSwFa8ThKpZZJnF2Eelih0vYbbylc
R/ZyruNlnybJltlnF/nnRI+8SXePuaSLoldeY7LzzFzsOkwwBNkAkHW2ezaVahjhpsGnqI7YxXCs
EfoEi5LqtDh1QlVPNB5dO7iX75Yn+wapztwoUxZbV4vLnKgJ80xF+YJkVO+hUNe8A5X5rQQoeIN9
M3yhenS+qrU9nMs+zQ4NdRmrKXbDPZbfdB/E0Mlo+2q+WFhm9kys/IfQJnMINtY6M1D7MFsmEXuK
RJQRAJKbe+dcxRq9PmmGZ0eX2AiSdBzOYyytj1xHsT5108zsZshMeQ9SvNuKopHfDOWRjWp5N3bp
nLTHrs3eAFb7axDpjbcxOixpq5RR0UMlhxElTfXlm/1OKErskCFnWjufcWRQhuQ3Dd+jMo54YKw1
cD9jpbsegLfplqd0pC/YSxJE0D6hF6gIvQOuIro9mGJjPnDHZEdvDiZzhSvzSvhR99guEbqM9+eR
Yoo7Huvy3rOmsz8wnHfoiCbNHzHf9iTDH682Yn/l25n3ZXSL6NbPvPjQY078guPa32TmZKH156bp
wg+xaSE2BQyR5B7cgEfDTj9uUp7uB2GUVb4SNMQd/E4GGLHnJ7xBYjONTsioSumY2qaelb0z5Ses
UwzlmTeCKBbAJCB4OExUBhx50C3uEe/jta3q4TmNmmLlUMRwsbKK8uxejW/GWPTb3pLtN6J+NAA5
et5SXYIbgCzKC0HJ/GYWsX/Tj958OxUIviIL21urrisCnYP5oEQ9p+tG1ynIEtih26bU5qtXdfWG
OW55n9hG2a6nIZIkgzsuBqINv4145A9FDyBNWu1sbGYere3MkrOO2qnnMhhGA7NvVn5vYA6piLpe
LLQNLGCG3NmhsJ5C7VdX3uBEp9Kvq1ston7TErXhnfWj6SsJa3zOfUjdOob7aNOYpCtXkWhyXAFc
N4UAsTjjke7W8PO/olrLrRhLfyUdKrjHhCm+wUz2PBclDhfYNgQ0/YvuLSdG7oij4ChdI71EpoAH
aOnkU9b01mPSZNVFVd70YA6iIfznRv697Y+ghbx2PFJ8FtsrfAbDukeKvan7Kn3O/VI/h15R3xZd
FnyouGZcdaMeV9HgzU+CSxb4hzLZT3U/bQNKclYUBTQR6rM2ObG2ltkei2wGuRGq7gmnJF7H2G6K
jRE7BZ1+uCy1GZm3i11ObpUXlKdiMOwW7yFoXofCaACZNX4sr7Ql72M7vNijYvrcR+5+GnO4iokO
5pOIhftm8f2pUAuKGBBfNKzdxPSfp9lpDqY9s9F7hUm9fBM28Y7Yq3vGMVw9BqpnxGs4NYOuEEa/
vfGG8dzpst41lY254m+h9T8RWhFtOEz+70Lr5mv2OrzWX38WWr9/zY+zsYImgX4JeQHSAzCJpQD3
h2bEv4JH4jpMLn4XU3/PB/mEgBCKwDYgVppScKD+XWcFXEGxrGMyGba8hRvxV47Gwuc7/Sy0cjSH
hk5JgSlAZaBO/RI4TJM+Ipfi68PkTtEL6sTi5WNDwMZCsHU9qjpvd5WebrPSmod1FvVr6Bn+AjCu
cNnFBZM9OYuXAAg0xCESDxATzeHrCFB+4/HNQd5ICqtZ3wrPoNS6yz7ZRu3BoKDIowgRIyZphlvy
zOizvInxAS8e0F/MrudxbGe88Q7HDI/pxkGBv6XZPMnrEwMbdvQyYD2AtLViQ9ErOBH11ahxsbu5
xLQ8Osl+4MVZK1m71VHNcXAsITXcF35on+om/pQobbzEWW48hrrAY6jHYk9qL9wy7iaDjTXmZh7Z
LPOxues9BqFGyi+JFwqzl3VnW1O68/002kyOJIsZFu3eDNNvVU3b5cqEqLW40VuSyygdFIpUOz3z
06PeunMlLvBY4ekttcQ2Yd3Fwnsk0H4RgV+sorF4QHemjGQAhgD1EkQg8Xf+Lz+XU362veolAGG2
nkU7EvcOP/kuZmBd9qtMyjuAwp80fP2VKssH/AvzxzTDz1hJppsp2wiEHQg6MdkSHsHHUQZEMdBY
0sBdXoJeuQ7fGpyR3CvstjcyNYwdogc558bPPpQg4T+IEZOELBiuE2eQO1fgIaMpnu3AzL81c3Vr
uvZM57pBEmvSr6Ut6kcC3EzD48AC51hl8Eet6jYbnANXLPZ6p9U39MXXL3bqPbpNXO7LkTJE0Uzh
2Q1StZ2VLw4+vDgOyN4TzkRDc/YanqDNIvTn3MjWKlzIGoRj3wwT889aaVPetVAgrvNYR1xQrAgs
aInbdEvW80EaYtzKGqWJ/i5532Qt6oVHM6KUkbsO+OSskriPl7FXv+7zkUq2WjMnhdEpBCy3qVwl
wgGLzl5a4qkZu6swZHa7Y4N1nhR4yitc4eYn/AT9poEHgqMswXbg8F6y6Xt1gAFjnEwchxASjmVi
skU4STsB2yLTs/fqsgy+Tb4aLoDsKGAPsbBsM/IWyLQZHGIiqQ9/L/T/yUKPavGnC/1/1+lr0fwx
Cvr9a34s9J7/G5IFQgOpafd9BPCPhd63f8PB4bucvRmOUXqD/vD7Su+SH6VPVbEQ03ck1U8TNcqW
WJmXDgDgPe/50b+QLEfo+ONKz72X/8llQCHwTTPg+6MIogHtI+519tHJPG/dOUZ/DSS0389g7U5Z
qJ0D+ItkWpfDMH1x+DSdwZVrhHVBrqXkVLzqmsp4zVRmXlJmdtdzEchHF3kxRBd3iw3GB3Udkfe4
n9gYHnM8cxjZiB/moSs+lVXgbekwIERouYQiGv0ZzkZyGA0PE0acQNBbNRQLvJlVSpNqEJJGCLC/
P7BOpye/yHDYK5ntO0nZ3QiGtnSseO1nAbWZCQ1rom+GYxHnlPjmhgvFDaD2KdeQdOClwlGvvGxf
ZZ5/nigmYGV0R+tuNKB0qjgFmj7F5mWStNqt+lLqnaXQ10VphS/Cj/1rYaS3AvfbJbDEI8GXEvwc
Hp1C274BEqeS3wgFRashn0iCwj601nVet7f+JGz8s0pu2eeRROqlStQhzv1lYFJBhSo7I15kxg9d
mT5pO3GpFshsfB75mBz8pm03gz3kG1NNYt0Kq3suvTi4abtouKMiZX7DTDi9FHVHo2HqTQc5JTVO
92S8c1zeHBOL004HTndljq7+nEtw2X0Rql3VQ1dUAh1BhFwf7bTIDn2BM1undvcFCuIKvxUga24D
VhEe7cAYt12MFzg1S4piyevkaZUfDY8bIZCMTahLEDh9rfda9xQd+EB8m4TLXuvaw9416QOx8ii/
FbOa0fiNBDYlVYwLbjDprip7Sj6EpLI+Kg3qHdmlgqoHCqZi9vroB3Z8mTm4XHCpjP0Kbkz8HLR2
c05oInyw0Rf2ue1ZeNd1aR6cMVMJRZvsgvOk4ksY2vNuUorsE2AcdU8uUyDnt/QuA6Tsz+4Qm7fE
kBTFL60brJPZzt66cayuA9fNDtPYySu3BauTV278sfNU/EJHqLjGI+rc5V42H0Z4Ddem0csra3AI
onRleENDaPOYgM/FXNxkx9zojhUeMpJdheNdW7qyPha+cC86tFPqfbKK2z1etBXRpWyHauXcZNVw
ZUWDzeOo64OBz6eLwvY16jyuItOYiq1VBepVy+Gro8f8GE4VHbdT7hxLHdi77y31qrA+SDt9oy8I
CqoR2tZH5RWPZS/nD01TTfsZ+eeupIG9WFEsbJwco1nKgaVnXpO5clDQDFe/NkGd3Kow1VQaQo14
AyMY7YueLwrnOHvCBJ0TcKJt3ezT/CoJ+SMOUjJE6zJ8bXaWPyjZtJ9xI/T1qk3FY1sWR3R891QO
el/goIUuqBBV4yxJ7/DIZ/dOkB1cDG0nN5iLo51SZtVUXQrxEId2W1KKRAwq2E2x1Bvm/yNN02Ny
X+Fj+jqPmtLLNCHCuzR9JZWTvih6DJ4UWIq7yuJUyx9UkY6NUvRTV1S3Rj3uhszFsAdmKllTz+20
Sb4PmsG8UINIZDO76xnqvxgBdqzUleIuMUN5KISHCTUbcFUjo9VvkobqFYCnzWCOiuDAMG4Jp3Zw
UxkAv7SKMsxVZc5ZjAtyCd6BbrwhEp3uKayYmSyBF1zX/ej6sLcGoq3BhBUK9gQ59Q66oe/3T+E8
YS/LUuDfGRNClrmGumKf6PwVM8DqMnEw3wphvCTW0sSCH0jSO+zD63E1HKi6cJG/42dgSuYxMxuT
CjzItpS+l58zN5pJMUX+nZN77rFpHOAcM+eZu7iljkIpjotMgV/dRI17jirerdkssd0ql+b1Qlfk
qJ/PRAS9zN3msvQ/+Owa1zMi7DPAsPiM2PbJn1v3wI44o1I3mNFDG32pH5Jzk5CuI/rhn/POrm/b
JNCXxBz0ByOIs2smpNW2hM6LE6TEGWxFS5RNy+d0yK0DgRtU08Ard9GYWF9x3HWXwfGrVxu5gc2l
m+2XiIKMp9YSfbbiFu3vZOKHMKojkppTiI9DBNGtEFB+BlwEBOL1+GB2vPVF5MwbIK7Vthkt7woB
jWqxMUNmlSoZeNAYS/qG7dDKYnaA1kPZ7Yt4bI+pP1dPWRfsY4An23QKyPghfG6rnop3IncmGPDO
KOyVE4675eh+LfrQOvkiTD/Bakg5rLoUYgi225iP+FVDHu4AyXAkCq9r/2PquvEmLwbzJQvA37Ey
YZNvrc1kuc7t3CXGW2UrLJetZ+zyUDXIwkV2dGwj2AFMa+g9GLyncPCCnTC1+RD1scmPUwEG88kg
oc3Y9Lqe9Oeimac35HqW/65u52ZFOijcj5IKjFlCqrIa44qwudXTQVDHo1515eDkJG2KzoRtmsbm
3TJDZe9PkvCxo9JDr5JOZwQlgQ7faeJPhzLiI70aK0W6cG5qWmBU4OlviFDpsc/IDdvjYJxjiyIQ
3Da3fV+kh9bpPjq1A+CFKFXEBXHoPqet+9GJo1cz6L5RK/HRK8d7rLlMSOcBsLbU+bEu1LSlNfnR
0mF1qiKlHlGMrA9pMhRv3CDH5zrgC3vKXHnU44lp/6kK+S26U6Ub3bd7fAV6di8ctYrQXc1E3ek1
tsrW3rplHJ1H7vUbCiI671a3enJJHwbfOvqqPSbXA3846FUWjECYjOugNPfdxKlnj+GpvMSVNsqP
FQsoZy+/34gxSHea611+8pZa62ZIrA2HvPRKhBNydR2rj7BZ9SdTBWFyG4xRdqUih6tWF81RsM/m
lKDbemyojqFnoXWSL3iPGuPJ0QEhH+Q9mlBKI07LI/07Eqb9Euf2y2LXu80z2hZACJogNyYOCMhr
9vNoWMPBhc9Oyr/trvkvx52fKY6TWXSKa/vM5RkTqUn7NfACdhlDAZ7kLPJUzMxqIhrSTuwgxkNk
xOEZkh3Z0kJM10z09XXNX/M0c9en2WZ4tVN/OtU+eb0GNM9eFCPp2G45bsnZ6lYMIeurOAaKvEuV
O22oY24PXiYpbYeVu2doYa6nwCaSDv0+0UZ4nO0QETwIAnJ7VnwioXF2RQawXonqDGavJTiq9KdO
utnaI/K5j3Ufk4Jp/K0Rglyq46wkB2VXhOCilI0swFHq8Gc+dBhMoCla+R50iPnN7gKO0VVaAeDA
7yLFFyxirvfcfK9W6Oz3ooVA25w4IDW/lzD8fYn7Ty5xjuP/6SR7/ZrF38q6+CMg7PtX/T7Lxsgl
SBNzK7Os98vaP65xwrJ/w8fFIMGGF4pmx4Xx91k2bkrG6ERU7MWm8o6T/V2ws35zJN8QAgbCIKP2
vzTLFv8yysZ7uYRzXCXB00IJ++Mtjo2urHTXjdfFIP1tPwRYfEqZLKQ6NfR30CunUzKyPm5NM205
Ktn9E6AHluXGL37Yb9/G/xt+LW+/W8v+DzGj2zLGHfX//kvAKfpZPTRxgtrgjyAfgTFaSLp/fDWw
/KqUeU7PkbYQ12HKlXDVqdIlC9BzSlv1g919VHhSmFnnHs3fmuYRIK1zwxQSaFHxxW9b84bvERFq
oT/saXYMT+wn1wm+igl5ZveTOvs/vOL34uCfPXLLK3bVYlUAimjilPvlFccq4m87tdeSsU9IKGfO
nnqbT+mO4xmrVj+NItnEbD8kzd2JQ1lqyn2Oc5ya+L5sv7B+NmIdGxUtkW2M4NbmkdkzxGX2Bzkb
KlLa0c7T+EvrBv6HD02kr1JkrpHSVcNdYPR9vv/z3+pf/wzYS1FdLXK9AqvQL1d7rKLhQBFCc120
gf+BBkskT7JOPBoVxcS3XK39hyoQ2cuf/9jlWfv5vVRCcd5QEv4VLGRLLi/rJ7SUY46hTWFEcV14
s7gWadRdFw3ZHewGH/78Jy12319/EgIJBhI6qTEF//KcVRjEZo3H69qrTPtVk83P9kHr4eBPq2hr
6i6bSaNMXrlOpDPk/+6h+dWNzG8JpBkmnwQIzerwy49XSsZRWMD0XVbu1zzpyGNiwM72zpw3pI5w
Bk6Mk6L9kOn3W3SpvraZ3xwHf7LPoytrc83IvSSmCLXqSdaVBWwVpsbXyuirjWnMuVrjO7TrA3Zt
Qt5//u79ykhmB2POwLIB1xAJCq3pj38o0+2cwnECA/BAQIqrbhvSgUbacvhEtyjCE0V86efQA/Q3
zjrauSWlfWvOyuobxV9zSS8efX92mfRf41qqL73Duen05y/Sdv7lj4z+xUOEgMbayqdzGVX89DiR
3YxNAo7ykti6Cnxv0/rRvB/f7WZt33XretTmXZ9PZAqiKOKqBMS+sepqny2utTTT+X2VOVjZVDaE
zwMslSNmPSKUeP+e3MX9FlB2ByR5scTFrcQeFyRNcT0snjm9uOdCuANAyd5NdVYf5QcHA+K9lYS3
nLfkiDdb6Wsc6Y/tuzXPXVx6Ip4s1ga7m2e4MV5yzhZHH1ZN+xQtLr/53fA3mJGdY9vHB4jghSVw
WNyBYvEJEvZ4qxrdPnQmY29EpFZBINUduotlPSJbD9gGlIH1kNtK8Nl/NyTGoNcglah8U1WNdUzL
ojoK7Wdf4r7CcIDTMH0gPIzJsV/8jijNOPcWD6SwLf9GD/m4tYda78S7WTJDNQzX/RB6VHUtfsq8
kTgrK/8GVQCzJW6U9sBWYxHzXtyYuEiyF3LT0ZVV+9WDI1tcm35CbxA3wvnVIwG3Ra1JaJUgVLQz
xtF8tRb/Z/NuBZ3fbaHFu0V0XNyicvGNTu8W0npxk0Kqzg8FrlHAcovZFJtpT9Lx3YSqAliO6t2a
SiIyWNNGhWGVOeg2tBcT6yDxs8bv1taEJwns0bvldZRqPLvpPGfBXTfoNs9xZWRTUX+JcEdZ88dm
MEbFZMevWcrLN2vKyW/Wq67tusq8BiKVp+OJiqF53/sdNZJ5HcN8TcBiPJjKkMdkkkQAOv4GwQrW
tz/y58oXbGcQsB8C2x701gXPZq7rrBXBTaRNV5WHdFIDA6SR3o6z27SSJ2qAhtMM6469cOcadKFT
+YfbG2aJtzT7CQlgckd/UO0vMTkiDlu6fFyAuFAKsXwF+GnXZROghJKeGgKkDUVkuAk4Fey4s+Tz
2psdVszCQu5b51FNfyZx7LC5bWIDsEYZxt43wHf4KzbUDLX72PY679rBfBmcCgnmxEnWxdjoeTo0
uIxrglZhBL0kIE2m8fA2RQw4ys2ng9k0ebV2aKuI13BioKPVsaZBjz+r9WxU+SyYtbgpXts0N42b
LDGNhre8KJ4JQ/v5keRdm23TqHXvZ0gQcodD1xKA7CKi/CsV4eTeB4z8iwc2Y3lKQq5ju67iFYBS
ycJ564lxRk5Jpmq45N7Eo23wUak3gRBkbiExZhvmVzQrqaLnzxmrhvMJDV1y/goe3Ue/4gUAbiBr
po8C8+ohJPa8dIylWm7oRgo2cxcQLDeGuvJviQIn9lrGOplXeZUQYAHQbu9ERfUeL9dX1VZM0Vwe
o1gA50v9hXa1/HfkysBl8/iEUq/HITbmVTvGxqe6mMoJkCqfI+tazBDGIZz0tiEfp2ywumu38lGj
C1+3F+IjbEkgAFK+wM8l71YQR6L4SN9pEZ00LWzjrhmcGRNOG7aPdmI5r84YLA0aZOnlritGpOrG
nbHF550g5p1JIBZrbwi2sYj1x2wYOFkkYdI/NI47fK7qSB56NYTB1ksdeAUFw15aO7MSI1BR9+J6
Hitp3zWtIx5Fa/BfAGBpPLTsSaGNWXkSH3DdWSj3jO6sm9hQPlWAenk4k0Q3IMQaIOTjZLfe2tSL
zz8aCl5Y2bDoXrGD+R8QK3m6c1bJekP+c8TB3fiBdZvAZE3vLa/w7eNIu153acd2OXyi1946qeGO
2xLxaDiW5TwTgbMoeaVNRy2//PLSB9YnXleVi2uYUfwWnUZypI2tTOe1n/Z8dKoMYeCuqBUf+brj
VBDy71hTrbaIbrSwJ5rwZIXT5EjB1dhdciPC74eUoMfdSPeyhM4IBpO/Oh+mNb8RCwidXss5uS3y
DwxK/ZPXxzHT0chJeS6m0H0dCmAJdKQn071sR7O5CjnmJsQ7ijR58Ngt9k1hgtv1Q/3RxnzLSNaO
YutUUtTWXQWwuvvNVCscdbOa5L6yeFu5BOvpLc2o2By7xiwPmgFx+jwQg2gOeWDk3yb6eFlDuK4y
K2Xai6poTVEDciH3nw0zwNk3VKFeMfTU26keovu4bJsrPwdIsHGs2gpZ9hzgo31k+R/qBADwNrMK
PibYQqV/tItSYBliQZ5OnuCR2g7Lir1NHIN3dEQs2bLJDPpKULvFbNbP2p6dVvbA1GqsQrXf+4/G
xDH9NPttLb60TTFRxgvyuT/Gg8W3GnMRzaAfKZU5VvxZEP1Ssudz2fftZZxU9pD0lBhQIXOw87Fn
HjZArVmnpmhmRkeMbC+FO9pnozUXypou8v4qnIYqWntOk0ePnERgD1DuA09TxU2/whs2kHgZek+z
C0z6gSmbiF9EiW7W02lmpNNT1UqDBjWMDTUqMZCFkxFUw2cSDoycM0W294ifQtyh2gTzvu50A05v
XoIrsdUm8haYyuxc527FgENXvelebBHZI+jEZGjwttKaw6C9YEZXz0A7SDg3UCJHOdI3lcEy388e
SbcVxcQgTSeitSAGqsbVz4MzicckwtHPxyH2P/Cs51Bd6b5hgbUqH3tlHrkDcJaPFtob1blp2qsn
xypI4AxO2NoXkm1ef6+Dxq/Z3HmiQUdJ/ppcHHAOx7JNqW2oq0jeWqOZuccArxi/1zhCj07B3FGr
3WCoRduHFHr5/+ydyXLcSLZtf+X9AMrQuAOOaQSiZRPsRFKawERRRN/3+Pq7QCmfUZRKvHXHNai0
yjSJIAB3h/s5e6+d0urjGAk9dNuECtHFMOr6YaoE836ybSfCHxM6F6+70v+aAj4wBbABVxzn/r3w
iaj7r29FTz//ws8qiqv/y5AcDpHav7a0fyqeXIjI5JUYlPk4xVGHxqH2TwVlASmzbnCQVXz8leAM
+48bQMcN4LhS6TZ8WQRT/xESGZv1u8Okiw2A7RLtdo6UDp/BX88ZVC5bVJKROupVNp5pcQP3A7js
zWjJ5DnL+/kw0F9ETJJSIUCE7yeX8Gnqz3FsN9CXnEa7MgIHwEsIkexKWK1/n8ymL84qhu63sI3i
gCacVflrP+8saFMoM7cdup6NT3PyfpLtcN3VJX1szgGpfwxjlT73/STP+6pT96SDx/VqhgCSISwx
zAnRJoTx1hoOsCmjQy/hvMahVXWEE7tIJ/PMsp/JP8J0ozsHEMHzZeyO/UMbVeIm8TUigmFv+S8Q
mLJToPUXSdqFiPnzKP48+1b1Ff1M/zAGyHhNYDgvGgJfELOBrCrKv84VJi8388bJaq5iehUXM9Z6
KL6IKF+cTNOuizxGmuT05LX2JKsdbFE69ipoFCeWAXDtuRnGCVxnTALuaiQg/OsMPH6fYkrbyN4P
P7P5CMa1pTK1axxpOWxe7PR2MsLw1MmO1FdaqvtoSINdAPXhyDmdbEA8YuBOs8y+zULakLs5D1OH
FlpoUp+lVT7zpc4NqBWicJ8hJo3lelK1o69RKACzdet2jSuwOrJ5izdxQ8AkNgVIO2k1umc1Tv4V
Mk5anLpbqksx0Z/Y+r3T3fROVu2DKWTnrunNU6j5qiVZLUuLtcCucFuldC2pFaLoJEj1ugAXQJZ6
macnAwuAvlLBHJ8ieypIOZFO/5iixVqh1W/VmYGJbUkzXyTdYAPdI55l/BRBNsSbtIHhlZMAsqaq
XBGFapeVJ9BtA6OJGlixcYY+yA7hwuHWf2n4Kd1eb+cqInLTKl7wG6Sc9gcy+FCyzu23vEZsu4dA
lN773RgfeiuvwIlOsUWr2u6/4jtRV/ZQQxcoc0nT3qo5gVlEvBsFnsnVyAb2NFNJiO8rPfFHiE+a
igo+LrPWtqgL+uhmmJzwKjORQaTPvF0TEEXIx4Rni3001AhqRS1cRJcchDL/EiK362WILlaGaPvP
gxzsg5oWWbLiGpyIvTidb6llsjfILQNuN4LjfO/nBt2UAlIeW0Z73VMlO06tAOiW0Y3WYqteT2S+
0cMZYIYb6PVdPt8NlGZ2WYa/jUNivjWnNTfR6C5mRUAMaWKcma1rXBSUfUn0EDeIPPc0eiXcFQA3
k17rm1HPpz29IJ77IhjIVr0gZBmaCCNQ5JV+qWFCt72m6dC71RjjCCBoj2ZWZ2AMwRFZozucd9YM
4KHKErKoug50XDZXZzan/yM2nAyEck52fVTYcgfgq73R3OYadjbe9yJ+mZX1ydBYBlKVPKMVE15s
g2ovori50zr4deAenTVwwpCPqjRuazx86HkyAK1uIwgwsONxDWAVQwEnfw7+ol31Hcgwkd+7oobl
MjOxtQIHTRvcIBIIN1kBoYgqSr6OIx1q2dikal/PdrbGeLw87WK401HPeXo/uSC1xQyQze6Bq8fm
jV12xG3SlNpMopZ08AUgK+kCcwpE011IN9E31RiP58gY5gcrFeLRyei20m1JaQ6G4REHgXPnOCha
ysGGRugGDWuKU7B2rCIKXPQpRxhDYQIGQ8cqsopy+mJzz9qYBKXaF7MQ+w5jyjnZsu64CRp6r74J
ObTNETEMjSRLMUqqywzd0g7tqzpLavMr/WqgqEHUbzktzSvJaYsKSa8nTMM8vB5SusiAmfJ0TbAM
T9u0Yiaq0ly0EtHER0RZCw6RrvC4pqCSn0cybE5xo4bnXpfahoM5HUBU5xsde7QHLabb1o3KHqtC
qauwDcppHfD6H2MS6k3ZaZBExvxkYGD2pjTQ70zXhJLKKekzdRxx66Bjva6qEPq7UenbFEH4RT+3
6hDrokGMC8xrg4AsZdENo+4W5EhxVGFjfbXYNO8tq8JdQkX/Qhllg0BLGqemkQm6+KpjVg3TLWwX
etMZNanLtqdwgcKnP0fvhZ8opDbQx00ClESxZKbBifyheB/5WnSlJZ2j8JwoZx2w5ntW3JoLEzqc
j3pahlsOC9llZKb+pzCf8blkpWy+TLjE6AprfXQOLKXZNwQRoYgwxidakAk45nK+s/BkrUs/dupV
Cmc+WKEU/lQFg3lOG3Q4n3GTB6vU1mPGWxXeYB81bs2gN9n8w+ufKAeRh0XE0wMSigZknj1ehU1B
nBwLU7Xniz5+JYU7vbNC4VCfsJGNouDi2GSKmZpu1x5l3V633dTEp6C2jLZ9BMTpghsDpmok+iMV
+jTfF8ipowchTT+Hdl7YHV+ihBiu01wgCiaVu8s2nWFX3mJbYbesj/OzarFf+MmUg5GMWIJDSyBg
qmvEREE4dbtBz+6Gcax2GL2DDYPUP/AqU6/L8/Tawq/uYWY6dgF0s8oGK/vf/fH/ptPooMj82/Z4
XeT5929t9K1r3+6Sf/y1n5tkx0D/z9nNdkyLpo1aVP7/WAOsfznIBHSdhqEwfrgG/tko02okHsTE
Zf+PLPTNRhmxKIYCylavGIr/qNUoli33266LoLVDW4cxzIFb6rRfft0oU7VD1AoCe1/kgeGZYUQH
f87B8jK8saY+KR0hZVmgcKfLBByS/fEKDn/CAZ4Yc71Vd6pXyREDaXIxdul5rwQmMM2mW4iFMNU1
KngxZnj05CP6DTKIhZXpHroMwI6qcrelqyHxtDsXLp15XUJV8eA35KtYKIidlcOHw+CaVKh7ggty
romSxYuT5rFPXaQm5LVXZWFi2ImfbK3UvTTjjydLDgd4ifpQ9vWjocJyPcveWsXUWzeZ79xjwbqJ
LeMJXGPE3y0f04K2ctASnFc41DFt89oIYVmYOfdjl2O70evq0TbiBcVGWXLQuL2cehbqP2T3veYc
arxo2ANaSqQ8mp6SbdBmFn7F5MVMNEhdRK6sXtOp9YofmvY8AkGsH7fAY9DVIYuaxqPSiZVe53fo
S4GqzDdZjEKTIBDS2rd41lLPriAY9om4HlQHG4y/GQt6mZFL2MpsLpK9iUdQpha2hNaYr4MivXYx
l7LB5JJUTOWZFBW//mARxVSRj22VduLpc/AJTy77UmcRohX5y5RXlIlgGK6lPyFWSiYq124afPNT
zeA5uHdYv9vNq0WgIe6EnR/tALa56O+Bj67r2G3ufOUn5Guiuyy1dN6WMyaPQfH0LAofVBGcgzK0
u9dBwqZXeZOoGq90GAecGa6zXpHCrrt3VB9gfBI6vs50ed1H/FJBnIgDmkTQQTG7jgII1dFx2eT1
FEk8veXPgmW5jBoDykBB7JSzeFVsgtx5TAwsCCblGiPKJeP5ZXQTdE6QXFYkRD9ZyzfAnPm32Gfv
0hta7g2tamClFPydjKfUGGRXmw452HpF9Hnd1I+v7zvDk7bqEeCt24H7xW/O7mWJXSj4WvNdUelR
N4IXJjmjGtUIdT9Gp3IYKsUyFwI+VJ9SOMMrPK9PlrF8jEYX2VaZRJcdjwvwx91EpXwzVMwTxyG/
Gtz0fBEifly7TvPoJPxA2+ENq47BpJiNrw8jL5kUg8YfLZPsKSMddeNTFDzC/5MbAQN0nSYEk0/I
Vm+yJi7XJo7t1UDyBA2YstwS2gKqMil0L2Ob6WEa5HcIwuZMNdpIjrNpnHMijthyz+YmcZiUiFLP
oyHOl5AERhkZfdS98+QCV4jugRbUF/sQtf8pSDc684Ssz+i6D+Xl6/Sy4nne60ZnbkacoTiB8J8U
HbpjPeN1i9BNjkGo57sRtdSmN5ZpSCzD+vXdahm3r/n5ud3jHwoMhkBekndjUS5bv47y2UnmbVHW
7g6BItvVjNgCaCopKFwcL68DYBnhTPFrDlMYYSaWMbdnfgsM1MT58OrabiCmomYYoWJvNxC8/a9l
JLW9DLlVIuIRpHUGRzDXYvUiYgaJGK/ASHCN8vvR5mNd0ZjNmdWSV58bxHbXXY79Tx8v5Sh3aoif
NEwoHF7wSrGPX6whzIhu1rV9IJmnBaSVc85g7taxGWQUCvJzrcG6OucsX06cYXlgcaCtwN5U7NwQ
BjlKWX6YMUCFbCx7DUPf8uiINWQsNfVhsHFD0SohmT3KdKJmpbXR0oBFMTBY3AZeneaQBu535nVo
uWo3G/m0o8gJml70IDwBeaz9nl9h6HAEM0WKPQdD/uGk1o+1yXRHc/M6aWlq9aiWMWeB4ruSNUOi
luLanJb8Xh8ou0RjwmeHsJWpGsttgzJtnRRw8uit4R6zxXjZOckLgk4ezcQMeH3WNsEHcOf5kZ3B
exU5rUMxEm6iKckSuEg5nVTzr0yEg55dVOlO+dVL5fCfs45agS+xhUasJ0JLo61R19+UrslNrtFC
LSrnPis4XyZaeKUN3aUD8YdjtwqOUzSSkqmlTQpukEblxkwGcjbzUSMuck7nL4lMQfHZ7AjsjauM
RlvNxEk9mXExekhIXTJvdfNOcpD3ODmU8QUdu+4YDTqv0NLpzVE0gFW+iXWAK2ERteQmCXvZxOIV
cjhQjMCMpqTl5Eq4cbNBmFsaa7uqtGPpd1+1tiieSW/+JiKdVL3AGpMXVVnaTLsXiGyzZvkf9m1e
F1uq+qMLMUIjjqeMa+Z8DAbQC/gUeYij/At3KGZtC0d3aC45XyrnQBemyfbtNLfa4xSQBx8Sxpye
+6FrwSutU8NewxzHgy1725w2AZmdGgRktg+hY9+92Ypd/dCNvJUtvRMaLPsaYSNNpShMSdF9jUx7
IzSAjW7OoqhhD0cTesc5fIkSPi4W6RpdXVgMK2adiBjpf78u1c33+ykBywRwN0Ixx9Lf7afQgpiT
25bd3hheFzvmoBUlzziHKYiUycvfr/ZOnfPjLpF94DoyXJ008193b4D5waXOebdPJwbIshNwKQZu
AiT+P+7rv0XyD4rkJsZcXFb/vkh++X34fxffx+jbLyDGn3/tH8Ghjs9Lh7ZosaLbyOkYNT9PAUAU
2etDzhGE+JGn/qZcbi1QOWs5AIDiQX/0plxuLVA5zCMIS8kyNanB/ycOYfnuEKC7LpfHtCakNFgZ
xbthVEFWYSjl8XltImL+it+Gb0EuHOTOekjSDe7+oSY2Yh9ZRZNphwLZGUxr9D2cd4dI39HwnZ5r
WuyosPVSroneJmJizG3ne1WnhDAh16vnag9d+zWQAq3cJG41KphLWEWPN5a2WurQ217pRDo5coOI
I4afqEda61z3RddDVix/cBatV+iiPfSt/jn9QWOchUYXD/GYDqeR2E8ybxZ6o/kT5ciON4HsaP/g
3IWmMxdg73Qk63yFfhDx4lc8XsOCYmxULKxUf4h+UPTy8pWp1+js889okScdGSjVN0qb9dapyulK
mmlOZNQ0QLVV9qTNX0qK9NF/u1Tf/zen8MXQ+NcJuEWFFz3/2qj68Xd+zj6l/4sfoUsDRa/gxL1I
+37OPuX8i1M59UewpszE1z7WP65NOKhwroRr8cOWHhKT5mezCo2w5DiPX5OitW0yY/6T2ff+S+Xa
S6uK+cfqYFuwV39dwwNanAB+oeSbZodYHNsPoh5hhu656CyXLZys83PipiO41CGbsjeL1R++k+++
IAg2ljoDa5zOrEIOvfx2b76TVUW7pSfNZzd0Zr9xpszeGFTnPHx12f7/cCn4lbADhFgafb9eClpP
bxjEHezwiUcEl9BgInSm3KDFrP4Pd8WjdOkpGksRZflKv7krCocJ4Y0CH8c4RvhY5sqr2zZZt6PT
Hf5+V+86ja8P0OKehA7hxIIA+uul0EB3SSp5gG7kI4aeTLQinf0y9rYX5D5wzQJswBJ7vkbWWvwo
zf1bcfa7hfvnxTmLLKMY4de7+2wx9PlWSStGKwRslngMN7kBmezvt/j7GJHQRk1wvbieich4d5WG
rPqmr/wO24iwa8ZmTv6NHCun38RlBpvw75d7p3TmpuSirtf5hpoMk9eS1ZuXByLTtEKj7XaUMVrq
/PV3xzJfVFCA9kmzM9sHZPb3K/7+GKUJahWwF3xX4zdABvSteKCB1i2ON+iECE94WW6x+ftVlsf0
RuD8el8myku67jrHEWt5zG/uC8sIyd9V0u2sqKe5p2nn7NNONL+oIemZ/OCe/vQU317t3UtjExJU
gUy7neoHY+UXxGD2xAaU8Wuqj8uGPEme/n6D5qKRfn+HCouEtNDXMyDfLWVTmNhqGJh2RmiLE9sI
Msb0JcGumHHQFAE0j+rGgZm5rkjPfbZbXR1Lae0JAi12fef2mw7S26oenPLbOFraYbJpYZl+W93S
RFylDpluRlLNHyxMxh/ev6VjlDOoqyJZeD/iVEPtomiZRtHQkYoqYOHTERxlv9E0C4ZHY8AdVcVA
MyMpaXaN4os+OyNnS1Vegtq11kEZuCcUUz8zu//tBH+/NVsGDVwZA8m0ZUr+t/zqbwZN7KboWWXa
opEONwCZpIe5YMk4tdtNUwXNJxBhbGUG2029AiPYcczJ+UAY2icQTWBx9HqO8qeJV9VEWixkK9/z
c8WZ1AwmMtPN+tK0Z+0wc1D1cL7hRnckwA9KH/cdEsX7tlf+2kXtuK5BwG8tyyQCyaoVSeXjsU3q
hlJoSm/NlzT+U3kWiuQTUiHOhILsnsmak20NB4aqSnsiTWreVxEQ3UlQChj91D/Xw0l/0Oqq35Hj
rAHkmF6SybppFflNLobkfWuH7YmfnG//Plp/nyBKSjYGzHqCuh3n3WAdG8onclheehNe0rUKMTXo
ByMa77rZLzddlxn/8ZTkiujf8KVJokfcd1d067FX7py0u9r3D0YjNpBsv7m5OK8t1Lzo1B7/foe/
r9vAolltALm76G3e1/YbYnNz3k27i6e0ZDMshkNAsstGmfXk/f1Sv88gRTPRNumSupxZ3oMngk72
CEQKvoKql2eFVhmIizrngwf4x6sIW7FNQdLDM/x1MmTg4rN24AFqdq3Xq8pxtT1qWnX195t5b8Bi
0nE3MC8Uu0VCYuS76yQocw1Et8DcRqPwEGqT9zdmOIkacnOF3zhsKRj4nP9R3asHhI+7goyKj5Yl
ekPvllPIIBw4JOBwy4Af9evtVhWt9ah3mp1AU0S11023SI/brRjaSFGhnMUBy6RLelDxPS0G54Z0
U1JXJPm32TxbRyTu/gdvwPzj78RhFJIU2RaAW3/9ncAYapofWs0uD7r8oNfkL+kdMlNoC5c+9v11
6HTl5xTtLSobbTp1pHSubYpanqvITnTy9HtqjP1lokZigYYveJhJJI3a8nbKCVcr20juJRS7Yz6l
lyARPtpc/PkGXANOLFt65v/yDXuzoPpG7WaTGnio4XQT1E657QYRfApZxdZl5cSe3xC9ljl2yxer
zo4oub+qyLlrats9dKTfcrSs+wUt514Xs1PcKTF/n0GAHy1FERaB7ESjJNaWxne6RQlffrA9MpbX
/utXlmHx5g7ejc6hTfmFiwmolhYHR39282MrRyQFmu61Uc0i34HZimP9QCJ5vwYVl30wCl7lc7//
CkrXJZPRcN5PdzWxlmDRaXaxFi6RYKmST2yrrhz4eavU1Z+LtB8fHNMIv2EWa7s+WJP4DZjKCumN
BM3W1JvCq21BuBkaI8J6zY6obS64G0Far0UcGN+n3DBYKh3IEkgZ9BiLiOY+wKGu90Yv9XM0C+l+
JoqbXtGtPXGhQLxy691GfvDMf9+6KZvTIFQ2CjT6a0Xo7aCB0uYkPs2sXRWnD7m/c/o49bQZjgbl
d+uDfeIflm2bzz4nT+Hwg/V3JwpyKm0KsAbg0CB/Ic7T56tNG0dgcvjgSstPevcaudLikxQYJvX3
G/vKDzqYtZKRVAd3iWEFD6ivlqiKidOEnBL0xrqtqaNvG+EHQ+gPX19qXgQhWzhcl2b3r9OQzEvw
krFOQIczfcbmdzU6FQIs/yV12ieOvPYHH6jXvedv9yoJLzFMDtyA9X69oNtrzRhFDFmO4flNZ7Hv
mYi1nHJod1Y/f0fefldE6egFU8nmBmHLum8CAgHZrfz98/LHwQSbiS8LkSG/tdyjru1l2DN/B1W0
nr4IKQX+pJUWFcFahvHL3y/3h48mxCq0B2RPSJ1D/q83brtxEhBswkuearp0peGv506FH5wR//h8
DSoZjCQeL+LeXy+DujIgRbVsdpyR0UX1IymveezSboUgNGA1Iw6SVDtC0qHC+QEhFWAvMDVpZzOS
yg/m6++HcjyknAo5lGPKlu+r/wNR8TABYO9aFAk3GBvRk9fzxdRPaL8yQ1uTYkX+H4JAELid/sG0
eu/FXPYPrIs2D5t9Oz7zd2OtDXpsHblOqrwhwqfSgRRHGzVoTw0RidgC7cK210XHD1hpEz1fUqSr
VHqk1qAmIuIjTGjTTgPZ0xYdH7NtO4MgVdk8/31k/GGhocts26wx6LhBV/76ykK0nJPM7Wpnj369
7QT+C4E+c8NePvrgkfzhUqhgBCF4DmU4ns6vl4Ic3ZQVhpRdS9zxi7Am5xoxL+Rrzdb/D7fFHpQq
tr2U1H5b1Ura3CRyimoHPKy+hglnb4vJ8c/iuqWK+P8r/Vc/Vo+3TaY/LGJcibIIW0Qst+/PjeYM
kaPouFIE3tLz4Wrekilibvi64RMdM5DxRTh9sHz88VFyvha0fQyB1/3XRwkGPMc0K6sdXiLEEHJE
7BtnplfrZvPBpQBq8MPerZrsNGgQODiy0Rq8G8kqEUUXzAZDRNR6tbWB5KBODsUwexilFjFk3Zie
zZ48XVdWP2hbTo7duJlHx8pgZ0kmV2RRYzz44M3vTahkoVfnieo83Cw2xBG/Cr8Ck9EuEkvJBrlE
Sge1yRdKT84tWUhxEEgSFiEHg3xQ3YK9q4XuDlCxA3JZ1GG8CpLQuLM7E6dhKkZpbmMjG+0NbLPQ
fHQHI8q+2zHFkmBVcoIJz8awtnyvjpI6/NSkYL0PaU51bYdhLxMbOhjGkYTwUduBFO+bS5nRpLwQ
SP/8a7vBaLfl37UBN1TdJMhIhJuQPpr0IrhQTr6QYaRVxNtOVultr6F8Oda5VuyNmhhmYlxrs165
YXSfkUi5BB/juT6AYQkQgXRFkWwn8j2DDVkDeX0e9xwnESi5MJ53TTO4iYdraRq9oscDepYR5q5T
d8hK0ytJWWdzFUEZ/OpgNSJeykeLOivaoLelxHZHMk0TT1cDXOHbPBIEUU9a5To3epEpZIUEqXQH
NrHjtlKwr2maB7iMQbvP87ppYneXo5UqNqm/lP90zXQB2zVSfYpDws3HNCusdSPCHp5mWUo6/t01
dd5t18vywS/N9DHVlH7T5jaObFJ+9tpEuLFVuacunbZ51WxHBCw3vkMRVaBqhTMR7UyRDF7iJtk2
6Pqj1U+EcUOnihMbpFJnkpISj9YWG+SzsLQBje1EC1vUzs4G67XBSWHvBImpSHrEvIpBwp41sF2e
nBb/kugm5BJO/3WubLnvrSUGB/6MjNL7hTNuQ0W7km5WbwgbiK6I/ZrXwI6MM5Wl4QVmZohhDh7z
JvLvx9mSO6kZUM7hMeA99A++KxDTxknHpgJoacpXApW4M18n6XioWlTYxJ9K/pGcEqpL4yBqKOuj
6c16QmBzSycsDv0e4gcC9wGxNYxSdeUrcYPBcNwYgwq3SAdAbMEi9XxzMpdkdf3GD9LyC8oP/TwP
HcRUbWUDNm/rF1ur8rXWgiJQFKx3UGMlYX14sZzcHw+WHpFTMTlwV8f+COV0G8nSIMBnesywMj7m
kb9Hy30bddMjdtJ8M+guhbrOf8xsLSDgO8nUgeAFqEJahV1Wanckt/nHxrcizw4KhbxHaLyHal6J
2CWRkXPDTVRr/VUV1Oqm6eCQDVZz3k7kAqTjQkrT8u9NNZR7ZbXRPmoy3OKZ6l9E03bYugfsG17S
R+084favcqApK3aaNT7VInLbu6RQIXYPBs9DBmF59JyKcwQfUxaJOOiGzwB7k8tqYJTFEzoqlRgH
vQsmvMNtAet2Vmf8n2IzMiE2vjTl1JyraQiG5vMU1k5D8j1+oCHx5sasP2vEKOhxsIRr4rUsd45m
Ft9Gh5CdvZUQ++1lqnb61VTgGjnXNBvBSOKoGsHy1EvtSHlWbyjSVlhla54UBL089ZaAi7uQqv6V
mcYkEWV5Eh1Idag3Eo/6pTGYaot0k9hacHjjMYwa/cnWffaThFqVG2fW07OSj+y3tlGBjTomgJ0x
yMgCutzYt6JP/BeX4n4H883Gd/cqvpwnNX6iz5S91GWNlnDKGuMLpuHa44gmT25ulp9xMQ8ept1p
17JjuVPg6j73DT9n0lIct61ZHeeC83Q05uIAcaN5oAq30JNp+G7BPDASEA5VjwSkV9+qEh9HMmrV
o1OZ0T4mUY9Abmy82win4oMsMDUj/x8Gz/ZlRvTI3DA5UlOT2DaRoQW2LdcxG64D5l0QdpSQN5xK
3XqbcG7K9lkJxWPVRkGPwWRY7OIyMhS2gkWgUegCUVhGaxBHTJguY1AbjsAtw1vyCdNV4dQdwAMe
p3aPvIVbdBYazllgzvyqdtLf9+bYDReB7wenSEGcLHQUgQUSyHMRCn6qVUY7oUf2bd+Sjb1iJ1Id
bXwOJ7yb5RdKd+aGwplEUs5U3eR4Q7ZzNybboRiJ/0QXEJzStOyddSlBRjKJKiYVb5cifHVMSEI8
OegHn+o+qK/FXBt3TcTzjuIE8iNG250KeagaRq4zjaF5Td++fJLLCXOd2zO5okkVRyitZLQHBciP
1YDJGLWojiVa1/O5b8qndirrxz7kuc6OU30rjAAQ99yFPFYMsv4xoBoBGqJtnl3cFScxV9oA09IN
TiOpi8RB24R4PeO3Fwj4SnOwRIqgwPCnc4PPMs48N4ZciRq4An4cEiOnus5HjIYx5640JnmKZOF/
Ku2QlA/ZFV9sRAQegFTySkw4HsaqB9H4LDsEaEGrquNU674XADc4Wyhge5L+xk9Ki1kXAz8i2pa/
XepacOoATWMhU5IdeA7c/SSsKj2Q1IIftnUp4njo7fHuZS1/AEHbgloc0taL5xLx1Mw8p4yVNw8w
HacX5fTNsxMIuSaFKD0Y5DMzyjsyrei5mPI2ysL+XhRt5xB2zy+ZSj25UW1dfrXi0L7V3Bn0ZpkP
4Wmys5ygN0IwH9NqHq+U3XT3ejkmN9Hyuk0giOcSpeFNJcjnIAF+2roOKpEVm4zwJBqeGgHf05Ue
aNOLPhPuoY242wGkK/8GO744kGuAMNIa+InFnNywZR8/IRFpnvECQfOeCc4MN1pGlLFTUuZb+x2J
YivqLU29gplH7retFYigifXJ4Phqtn8jQo5cK8w/1XTI+h6LUtgxkmatqll6sQv2HmtWeEqTuDDW
mTEXV5oVU8Ttp5R3rTcq7A+2Vah87TbtSwFHHlCTnhFDkQ3VC9Ri414E2IX7oSH4qI9hxTD1qmtW
i/mlMOOyXttmPiWIjmX3HbvyLHlnoOa1suSx2HzJm51OelG9gvsF4ddMtRu31VnNHLv/Ppaqum79
nMJ/ZZY4Xqby8wif8tpoVXDy7SratS5ySxRjYECILMbujDH2kJNW91CBWdeva001rPFFsgBaITq8
sKN2LjgT+9uy82sWMTyz1E1bq6MhbKkvc6PaSz8rg12fpv1e2Bmvhs/muYW8ljg2J4iubNGUW9hI
zae67CEQIGRrg4L/1JAN7vl9aT1JbJxbUcJTKPEweqY1AvHsLXtn8LxWdDSFl7Q18xDgynRjZPV4
xSZkQOAT+/dmGghoocUtIaUXkCER6Oo6mUJtXXsDuJfLivqP3oU9+T9lzWUT+6QP8BJCnOY7G2cb
8ttIuxjR3p/ySfq3tm8WB3eMEPa0EU4qI6fZWJF2cJBRe+ynKfUi5uaFHgz1OaTiHBFvTgKxabEF
dGn/UUL96kpQHImTjzcJJNvnnhC9KtINljTIYbPVVJvcNlDdtuJsHGPxwH57SYUZiyd3WPpMBcmH
VJYPlV84dMuQK+37uJge1DgEN3oeDltnLPd2kVaeO8ApXEUo3dUwf6X+l31OMpj4fHN4SKYmAhZ6
TjhrZ5oEmR5J0hywhVqr3tfAmmUCUSpciLPQ6EqPHepwhXNB33G6kbcpUkysZLlamMQv5Hdn11IP
7O0opvS6MhQKiLiwPwFsCfZ2Yz0EuVWTIVRo6xmxJ4W4BT9fREN4ESnqNnheDz5hB0+h7g/bXmn6
Dtrp7Kmos7yhZy42ZUjqX0KlMJgm+4y9hXiIhdzlciy2zCbW34Lwo1Vgw7l3CeZ76ZPOfBhLYVy6
mTsjWsjEXQlidT2yhd1Klq6zzG/S+8ULfj31vCTZg5rbOmwLVzWR6Bvw0uX3mU4T9qygjS6rmFEA
hzSIiGfIYXOXJdxskcXNekRJCsMGAM9M+kDn2OznSbj+SmolWu4h37c4sOKVFBoRCCCuZ918aOHV
bJmJW7gCKMlpsbEfc7rLTEj/E8QGdhmiBxDp6BhVVBvdKL2e0f5a6qyZiD/w9XATypTobsLKTtjN
imIdDq5BzyKdD9NU9Be21PjqZPA3mW92Dgt0jOHUWBhvgbws4I8aj+Eq1WJmES20/sL12/gxM4W9
kwb1dyprBR+suaSi0UXaeOXiuT4ndQgRPR8GvG1dDRDbRSt3Ix1yKWJn3PuEaPWqSS7IEy7Omhzk
USOKlN7oAGZ1aFqiiGN8wzjrjFFzH11aphxzvtZFvhB95LyusG0vuLEQd0DfGo8wVGrEec6TMdvf
fdLcv7BhTYnYgZIVNzBBsbtrW6vvgk3rdNn1ZLNhSafaoOfttvM6GOE/sRsa92Bb+uioWcUgvN7R
G2fvJAZcmFzYxUnDaAxAZ3KKE9Ub9M2miglj7VJ8n4xRGX/Jsji/NiuVXUNXTdJVNLF+xuHQPqeN
qYObjcPnytdnLAbE5J0qRAC46+LiFvmsGh5rNjy8t4gzDvyJlI+EZluHtFR8UNyx/B/2zmS5buRa
169y485RgUz0gzvZfcdmkxQlcoJglST0XaJJAE9/Puwqn1OSfavCZ2w7Qi7bIjc2kMhc619/88Zh
CXQ250jAwfz5v6owkS+UxzSmWRHbpygb269FhpVf27dgCO3UF98zuwRUaOcufDfbVPya3YwvKhur
mLYZw3fMlOnB7TAxgnU9h+1Xw6mNAhXIEBBMkTnlM7px9oU2HnW186JuqHZ2gDB0048xyyOW/SJQ
KDGLit0eu6AgqsJ3Rzj8TFCPudp4aZA5G7s0WUalNXXZZkDAXGGAAltqU0LS8uhhRj40TeyyPSez
09E2muUg4rWudRLtqF35zbOBRfDR1qCPm9gOJmNvTEsF0DEgxZ1xLIJLGpsEsLkKR/h1HhIOjOUZ
Jx3Rcn34Pqghjgm8Tha1T+QU32Xf86l9Y2GBqG0reP/9ZjqDEfUri+kkegIYkMXaE6hvEbi71d4K
UNJaDaZra6Agbj2mXOWzA32s3OdJCtoDsSChv8xGAnQFINCDbJxRkBSGAmlSXfXsaAgVPELGrWsd
Nny/zHOAQ1RtZum5hcQw7IsJ3scdwovh++ACja56iTXdnWuI+CWbBomxPlZSRMt618wLcGQgqtR8
QebRTocRFD58sHu+9EEOJtdIUc5VJ2XIw3OnsTQY/1VOjuVZwrsL9B9PG2AZ7uJgdPz9uZTt14Tm
JVlxsUuywNB+Q3yd5vugV7gX9QF5H3gKJQT95ibvz0rzOOdDCfx30thB4qhfdRR0TmzX6dFEn1kh
oslzdCxNgqSUd4p+mzOY42td9OYSY4xQDqOGGePKh3iwTCw1qSDhx8oO7YKMP4kU5mqTV+aJkbQ6
6KJHKRX5I1z7LHmd51h/0jgo/I6q/4cD/jcccMuFHfknZHjz0X38kUZ+/1F8+3//9/O3tvs/r4mK
kp9sZ//4yX+IQT0Un+DtUEoFXEFcUP6HiCp/YSQVQLCj4wO5lqC+/xCDmnBUl2BVH40oxKoFg/2D
iApDHIcGF0KlS3kul+CpfyM+hEjWH9FeG3YzfEniqDzYBlzlz9AyJ09eplF8bAuvP1OLo5Wh32/P
WKPZQKsdh1zWW+KpFQbAAAWKiVMF8XxCH9hNDeIBwx4VCs33M4M4HMqsPHhN/C7fQyOPUEL0QXWu
RqfZ9bjKA5CRjHxsQ9xGdn3ah/OaekUDX/hO7qxsIoA3Q4Dw0CEr40Dkwan0CRvBUmVBnMAsPxGC
GPCmOgqKkpsC9epXIqhDBmrAzZ/mbli8oIAXk2GZjdtpf410JU5kE3ASjGWrmXUY+YBSK2yeHA6p
Cz9CtrYyPTIjK+OahHXabiiH9EFZTXU364kYhdYyP89KDecUQ9KXsJ6s3aTa+FEGLVZcAa5PqCQ5
jbaywL89EWm+cz1nIPNJT8VzFDso/K2xXqeomTCQbcQ5EMmnKsObNvK74c63p50/5N3aIKpuEw2L
sr1N7O45q1PvEedA6xpiFsth4ypbMN3o+cY5Cp5N0ENCpeKwt0DtYuUybdtwzdnGajsyQauA84yU
01U4Wp+xTqsP4OwXzwY9FH38EPnz0G3kZNr5Bq2kXNsO6RRUcrN96QxF/9GWUDJ9d+7AcLtDoMvu
k91OKZVXMoutMUjooZgkFivc+Ryeh9NfZl8eutR8IxXJ2fR8l20Wdq9hOZnUQ+rTlE32OpjM8n1R
GJxEXJMLOvnxxsmQCAnOvzyNoifaYYt8ea/K7/y0aO5xuyu41XkRewRDVu5D1LcuKK0RbozYG96w
y5fXqanSrRO5uE3M9bdOWhH+4tOM1p6j5nHWaXsag3ylUhf3DlwEL5DtwhU6JYDl0givwuq+RG1F
O9V52TF2VRiddYdI8TpytjcfKorad1M3/feEaebVpbgkGqOxnsGn043hlP3FadvGXXdDwS3TlId3
vTTf9Wj390Ytja3U5je7LN49rauWYU7ZHIeUKO6cidIDB59o0VpOhIdHJGrORg+AN4Q5OaUhnLu5
gKR2MO3eSXec8Exj8lLrd6xykGiKifC1bWs0xClmKYm6M09563gdziQlvhaIKuYcBC02L+giPWs9
CsYbQy0ftSPe5jZ4MxVOKZgCb3HUKepDgPIuWNte3Kj9gDUfMWjS/eyE/ksU1t9M2YeQTry83irI
3wcnHwb/Ica1dVUGzNLBOOQhYs954jfg3QDz+75tkjODLn0cRVm0LGYbZmMftVretUE7R2jyRhWt
e1W/FZgx90+qmzwuqcUhsg8fhx42lmoyAjEGi+ytwR0JPQv2k23Fx4xQ1eYqZ+kXB4i3Bf6Q4P3n
zEJmikkzXj2rEWXjXeuQjOZZVXyMSfLdNjXe9K5nGKjxsHO3FU60q24+I+hAb9m18T7zc/wFXWns
0ESTKGxOekcnDb12zLMvo2NNKOUafYYzxASlK0BVJ9HjyQaxNAObuMZVkSFlyZABasJbfYTcBEUW
zSnNrHlDCEi9H+wW9oEoojvN2Is7gBD2pclN5+h0vroDzzdedbSJ+/zcm1m0KRB2U2QvMPtoWHRL
9Zna5osMR3dTMaA7jnM4bx3+1hnYqboTeD5Sz9gGeUxN1UhzAxXS8o6ZO/jsVKq5WoGyXiDJxWvX
ReZM3gBWelM9T/vQoKUmkynL3uYULx179DRycoHsUQ3vOdm+q3jo4xH4AggWTqsgZXC4z+do+g5k
Rzjc4Hm72IkAAUm57Pdj2P5mA7BsKO4YKcVuKTaVNPtjSOW3JhxNXZK8f+dgcXdwn4ZDCfLGWxpW
i39mrbWLHjvpfpMlp80WcXR7oXwLdkMkniMK5INlFAh3TK9eq9JP97lHpRvP6tBSJ64EB+y29Kpp
LUpjOEhVmkdz8gQy0iw+utoet6g1TfKBNJzZSvm7tjblpYd0ib7JS7ajzJ9ClyGE10beXsMa9Feh
SpY0iB7LaJSeWJyw92pSSTboFJtjEwhgkRQF8MYcrUclqrVRjXJaO7yid3EdJffIf33MjmtyOuYs
2DDIFvgdNdi89s15LIpmiwkOkGelRvgMtd6mYMQXvFMjcFk7Pqo5+BVTUyKDHPUVl8h+22f616JA
OWqKSUBu5bgRKj76qo0Ovc6tTRH69wOgIp6K1r1VSDptRndXbSfFThntfTSlT73ZGlcdp5B1XFhB
TFp5G/P7yAO0Ht2MUMMxgX64cofW3Tng9BsSHiKyc4e+gz48Tp/sbJpWuue+PjV9ErknUoun/m5q
zajaSk5OtZLJaIFVMeiNQA10hYrWxXwcGkcY1PNzQSCw8UW3cpywcPcwWE4cXBiIJSph6hCalOf2
1sM2ajow9Hx2POWmm3mAprVqsce6H0AAWVaOQO1PWglicqGKbwxmRmdFuEvzICtpxBuAivmzVffj
56IysRXoUnHumxIG2GRo+vbCG921mLLhZGL4y9afY20xDnF3mApzRlXGjulnhvtBUHu6oZ5LT4MZ
9AhPpVc8+bg7ngqzQBNvOVscRfRukmRPNrJn6Nxp57Gd/Gan/UbsLNUBexSYS5IJY3GDSH4cd7EZ
Ra94UdU0ldD6CVFBS4whrH1I1GwPmDngoK2rHpENp9usV2RoWWdVk+C57aSqF2H21ANpc3KZO6fl
bFthnUsyUuvBwyRUJD5NrSjJ4fHboT9C0+7PeCAZR6NpXAo/zK+zFfQbaO8O86x1tfiQMTCEP1LB
clabGBriJosa8611UnIZx9RMr36smqc0YPaB6/PE/GUZuzNCHXcKKchhFjHxX002YvlpMuBH/aSm
7jM4VQAvMxCXIvVRSuQ8/C+zldg7t3X2mPMBRSUz8/mVj6cFP5+E67ayBnx8jcXdKiFe2aKtxuPN
TYmqNzwm1gUJf0c7sc3PYYgtRFTTvK2j3vKzHdoh0jhbZNQk/HbdFzbveWtxk85VIH61lwSbyXPM
AuO4PmzwWjInfKpUFm911wPZqN6R665jvrK23bh4YLrto8LGPH/bOfFd7eh6F+ABfoEi7Rzd2Mf7
qYT+cG1zDG23rVPmeyTrigl2bZ18QPVhk+OP/3Ukles9oOb+hG+Ldw7tmKynZBq8S2tSmm0Qh0fB
HQYZFjZ/3hfsR5hOhIA1buTYu9wgCVqOILFKTrNaY7Xtvllo9vW69WuFutNjH8hlcJen+NZLvKDX
XZOID/bTBBG6IbZTY7tfBiyapnWmCi/cGU0S4+JuzpLsmULtprKznnpRWVvMgwmembxsm9kJYONY
9FtnHIbz7A36noQ+/dR6ZKykpR7xRoD5VGH0/zE1miALbPpwVMZe1l3VolbbhuihdVERtmKhBtmS
D+3uaOi9r7KU46Vuk/kej9P6udbY3KzZz9PvVSfal6A08y+RMPNo40xpcCIHKjwlxBuezBpI0WO9
ns0mcq8WoTRrbdbVUc4mH8AEeyU8u95OpSeo/WEE4K7fryuvg52V5UW5027t7NPcKI9A5gCrQa5f
GDVaO4MkpK5usACMFL5raTHcp54nz2wSw4YXkJfFGyQFCzufleHXFBtNvc2KlAxuW5Bdlg1Tg0sc
05ZM2ekZR9VwmxcmnoQYVf+GysYhJzeP9TZpkJqRwqG/usUY+5gVB+PdICWkCK3sandrav/T//9d
/+9g0PSX/f9HG+MyR9v4ZyMoiI7Lj/1DAy7cXwIIkkyjsSNYZCD/3fwLBKXe7/ZQf+77EYajzsTA
dOFTohfjd/3R99vOL2i1BWpyVHmQkvmYf6Pv/7HrtyGTE1FwQx2Qvt205D8w4udqbnqj7V28dnJ8
4wk2668qb3n1Rt2073+6Mf+CMrcQ/f6HUHb7MLjriNaRwLlI3n8ilEUOVi5e3NnX2GDChnGnfJmw
l3vNkk65K4CY+i1CP/oRDKk6/C8+GkeGhX+InOpnImxiZGLs4KhebxhyGShMmZnX4Brt9a54sfwR
gLs11YIXhwty+dcfv4AnP35zD4oZ7Ef8u3hwP3+8tJKoDNLcuhJFnSU4Bw54gJtdP9cnprB83EiS
wN+wcn9S5C23mw9lqUA2hi0II5aL+pPaoSSRso/qQF7xbJYvnDEWKZ0u/sweOsXXunOgKSQLuNmL
nvlo3PXdV5ftdJ8bLvehwRpsX3sRdK3WWKg18zzbH3BfsTIPncEUZ0xngYyTGbrHqq1FEZObV1rW
3/B5fyRa/v41XNTZKJSRcVs/K2F8DUllJAngKnqDtdLn2L3nPWWQ347i5TY/GbO/5cf+yCL+41MD
Xg8KfD74Z6ala5heOjqKIEgxiJcS/BzKVxl/N1PmzhNA+JNj1+KeRgem0RT3yf6vV8w/v5iehWYQ
wa0ZsG5+fleGIFj0oiPAAkb2T8nywkwBQ/VoaMT9X3+UYDP5eXXiJcGb5UNo9f5JxhxOHu6YZi+u
nNXjk1HH5EgMiUAMgNt/+3XMbPsD5/Hl7VzGALWneVkMxliPaRYbf/O4/9UXt7CksBxOa4qOn1at
tI0qaKgwr33X8JLYXphXF9kV5oDZZxb8L16Sxcaa95J/e1gL//iS4LvDBNsa5FW1HWOYKWaMZUdj
de49szoXCsaENbTVuSHVAlvVnCCkYgjGiHhLAdNFpHN1NtxhfIoYb8BchB5+6bIh2IpuMZmMB9iG
5ZQuIwS/HPUpiM0+//1s/v8KRW/Y7E/bi8d8yIZlDeuZFfvjl0jzKOz9KRDXEFlFswNSVYfbuhm7
on5TiuFwjqPQGxQJ4jd9zYQ4IaWU0VjQHOqpoEhMyILO9zP+wWojQig1vjLHp79eaP9iF0R3hTwA
wbyH/uqnyzRG2Q9uaIsrUzFuyO02U+DVb8IMBRiH+ruVvZygP6xsF7GlTYIrGLqDkvbnTyy6SKZm
NrVXXVvV2ekK5yMMxuUPi16ghxr4qCy3dVdhEmLQj98hNFqtpwCyY8agziqn7qtVDax0kx0Auy4o
I1CZLvayJm63qOXUQH6f4NnQAlGeJ2EtLL8E8pvHF8KmuTr/9W3kG/z8tfgmPGeLlUveEyqDH5/3
7GeB10AUvlasknVQU9BvUs9IHxorn7pDOcSU9SlCJQBdx8hpE4YijHdBHCVMsvndZCeOAHqY9g5b
c8kjGpYc2EMM20iscdVGvWuETjhvCGMMyHtEIfeJeWiEZAXyqFppDLKdNeQqQtBMafJmpK3u6Xxj
WMNZmkPHxOj22pddjEFckV5k4Vf3Qxp6zcavlAkvCgrOF1JCsgdRTflvZtbC36YOgNY1zfROE/30
12kxWD51U1xuEsI9qpMZOAU9npXWj/CYKlyJYyjWS0IoMBbJbw3JDJ5Rv/ZlnqLYDj3vOQia2GSU
H2XuSsmhIUXZidRMCxpM0IY66f/aGJixr4Ehu+zA3A1hSNP3TNNlMyXGMcQ34CIj2FwrWDi0/EHw
POkBtZlnL8Q7YwkkWqVOVzrrppVZzHyeFCQClYtcEfeBvmfjpzp4Bcbl2MUb7+xN/dKXVVOwbYoY
W1dKg2DriQ6IrKgc56OFQZysb7FrlIBsxEPNKdAyT4/oPlvGzqFVGmu/JXxmRaBd7l182MI9J7OI
EaZjANcDep2syEynO6hVzcUYmcrsoqkqGKMSXUn/GyUxkEjQ/eaXmUscsYzNvZmkCqgKr3clbbVT
xLZWTVW/adOcv4jWT05yQL65aGB+neDIrp2EQSj2neFOQsN9LxDgfcH2wlk1MB2/slDGbxGBmUxT
iVjbmD2PB4/krtwzcHewA/ewgCuiwgS+IuN59OH+GvTyjO/txnTXo5NE9Yvh+El2HuA2ZwyCyjwo
XryBcFXyt+N8qrwNQVkwOFbdhCTIhdHgkBDDfwqpGRivaUKZGMNEMODXbWD7BvUXIx5ci8vN0pJ8
CXimPr3bUvzMzvhUZRl3GlCwOpuRTzHEDk4una+X/Jxc19OqiML802i0PLEp7DgUpolh++BBZ1wF
FXtFMrEqIRji+wAW3PA7AuHVbwGyATj9YpHaJSlkH9NUPixIZtaLpSiPPhvYshM7uvYAXB3eQq79
ETpa40lnUq92OUyItNDOx4j881VLZtTtHNtHF3vJi4EzIjOdItgWitARZNIxcTwF3vFEEjcOF0fH
UZ0p68LXHsR3k01Fdc5KmLyN6Sx/qcqDS9cN7M9sZyFYqx2gfhak+wBzM/9vkRlQ+EjT5H/ARxHR
AiRK+0NJTmpSUnGJInlbpPd92bDF4FviX6IGUkIAp+oJTJhDPTHYUW97JDWcfwkdDlEvbdQhrPwW
zHK5leQPwGdte/7xdrXMO+BZWI09PlaUnXKF/ev02NxqkSxHovJQFpk6RBHRPv3MExkgxJ0nqcXL
IOBESUmgTp/QblgLoRrSMMdzN8IqnJbqcZLce1FMfCleST4pi+F0JhWLIV3+aVBTTcQuKe5HMxuc
Dz/nFCWJov1a55y2tzSeFOIRs5SknZ5uhcKcNaTdjGnufsiR+j5tcx5tw8WMsGaQLeQe9wKVJHES
hnkPMdNYu1Vo3kNyJjqFZcSzu9G/y6rh4GkrgOuQKzJTkyK8qsDbHKx430LoNwnWf5KM9hDB54fb
zguLoSKG4Ni0iisf+Bn4iZUmmaUxFBSDW4GDxiVAbpFClrk1PwQ1cNMA6fDIdzBqWNsGJOGVV7u9
TeT25F/iwrE/Ys8iiopjhwusJTlwWAiWpBgQphT+mhuMU1bl7RUSoUNU1DCqpQzi5Ok2Sl99W+P4
FbQ8oxo+q+z4r0EkOIBL22Fvw+7dOmYxHEMxwdZkG7COLk+a9EkGFXyd6mzBCnoCZQdRNuKcq8Uq
HS6E5sTtluUJiibuzSjlZMowX1HbdKBctckJ6+9qnPPiQ4FRO1WaW7JqmU0QeOTzr4sMHRYw8QLc
s074wSvRa95LmvlIF7vGTPZ4s7FG8jh3PuJCc09JBuD73zaBLLfGJ3hn3JU8S4KLOzkWkD9vWO0u
H19oYq5uFD8S4uq3VFTVmWGiOlDuNwy54TauE4kvYc5Bzn3QlKDkDYWvBroSUrJIh1J+x/tKIlax
lclswNlzeOOVarmS20q0R/R2Z52wBTiCGn0L5M3mY+MI0z4GY0jmlV8tDyhtbLYmWYXNoVCCUX03
jxgc045iHel2FEUQaamBpI6K58lMHcjKqXiRhk8PEKS0IfboixdtLfFylpzEsGKfZ6Q6JUH95kb1
EnMlNHy45RtyElEjtwsEq/D02t8a3lkb9dssLF7RiBY1Yes2V5qW9gU2knipMLiwtkwDoH6RUZb/
XjHejs0JoE4jIzOsRbXEd5+dOriU0kdo0MtioyAgP93uGtTZMdikWuTzRi2XE7t8C1Bi+6PumZqs
yzgKLnkG3dScJ6RhnjUTlYaLJ/6jbcR2lGS8XNL22R3jVjFLICdx7Fng4fgUJ6FrQeL3msOU4O+5
dYI+d55GIs4h2WubKDFDmc4H8w9WDX+b+LMRknae9/Yxayqj2uIZpPNTQYZBsSW4RTbPwpSaij3M
uNHzcrgk6W3vG2Vq7KtIsMlTikRLS05C4ozzMmvidgN+34uWxn2AXP9221hV5HHi3NZuGI0ca2MH
3jvijfmr4hi63tanzQh3nwIE7PHJs7M7XKBZIr7ZqwPmqsMpjibl/7EgCl3432sPftaaIDV1gD8Z
IDCpiUcjXfXltircMeOlyGQo7l2od3ux5AenzoI2MKxIqrVblgIPXQda7DLnMtYIQAAhlJMu0VfL
FzJ0wepLFAQtZaO2Q1Ab0pzQe5JFa/MVWHLixYldvHkwQOXN8sKGEwbltYW3L4sGu2B2eysRD9iJ
zFc6dRa1aSzMwU6zad92QDvriCesQo+bDSFkOb47VNMry9O8NssBhA4mslCf1UPHplBFcCF2MKNh
gZf9crVp3/GaWc0SsRfV0/iEhF6BXdOqvQZYsb5GTsT3RmPHzFFLuzNIgFCjWClqofl5EH4yHrp+
IFMOtxHC5G6ZdIqpVkTT2PEJUVKx2k0Rzuqlc3qKkIhos1dToy8p63H5voyRHu1ees/wEIsHzMow
KQwNjGXSlnl8s6SosbMTsJd+j6y2wnShwVvApaVeD5XFC4xt4xMUV06kRV+17oA8AyqUyX3NUpLC
0HLwQCtHz+Pe6FMUTyVOEKuoqbDpIszgmNQ41lp2KwhPrpziSGc/HohuKad1XtflXViRUhOMOfWC
K0c2Q4pMyLWt7Bhcj21nnppl8z+l6MPJ34tjairkkXQweZkfl1TIlxLAq8c+KtTGc5RKHg/uy/zJ
UJWbZDnoJUAANWkcmg2HDDo0KjARNsVS0jWxD6EcjjK+cI2x7gkZZhrBKshydlltBUvqH6Fv4cpU
XB68JMAmWVEf2KHmSsfbYRLG7Nszru3Zt4oak9MlqINtupzhwoBSj+E5K+jWGEZmVNYnuH6ELamO
Pa1yR5TI4Gnq4MVVcEmCyD4yNCZYe3SCVwHn8KucMap1LbzN6cF4rqUrOT9VyuHWFxG71ezCdsVf
Pl/f9k0E/gsvlgOT8QxsQJkv9eaSrnspyNstNiFUoBc4J/Xbjfdfdex7quEV6nIWD6kd+PdXzg5Z
DddNFDAnEL1dfJBOnHyzB5f8QafueeNu6Y5O1gQX1J9LhdGAkSzU3CIrffvooTjzjjRsY3do6W+Y
IPdqX3Vtv4O1KH16lc75MLNZvOC+U535xuxK4DzcEi81ODbCUNJJFC4HiztMLuI3093MCPeONcTR
ezVHy3ZwK5kZv313I2J4QMkKc4cAEfEi+R5yxyfHLzEq5E9j7M6X2J6ST3WP+VjLG8LuTLcz7zgQ
sSfy3MLEWNqujUcFEZmkHNxU/K2lrPEgI8f4ra8t5ys0B5JCqSq/V/nYUm4TUwVbZZJnUSO0FBRl
0P3hLS/eckTqhmEer5qmTJsturzm5FgjI30PHkWUusln6ADRM6zZAbILYYibrHXM/eQ7031g1cSi
YK79G6I3fpMDK7WlUka4+gjBno41RzUhFsNurL6JQ3TfbrDCfyY8fzPhEbQqACj/rf3/J4bn/lsF
u/Pjz+OdP37mj/EOJqNgWviF/m7H+wO30/kFABftqcfUYSFYAuX8w2QUsOofXE7zFxytbMxE8aDD
8kn+OyMd3/wRu3aAXQAv+GUmHgE2HdWCiv0J+A9kRU5r5ecHy4/edAYfp2thmrue+aU03Gc1GIdy
Efb6hfiCZkXsem/a4R4O0sJ7hGxLHi1dTMd2kQiXQjvHYJENq8mEcbBIiRnaqO9TiM1ltQiNadpw
5FnEx3gGmU/GTZC8SJOtnJOk9hNygoxy3PaR95QOSJk1mViZ3xXnUiea39YvmsCmgbEmJWk9yKFR
La+boXiYWums6kUynaKdVouI2qEF2lSe9tZi0v2LTIKMLQvZdbwIsG2U2HqRZLdd9Nm1i4T6Fbm2
twi3u0XCnS5ibnORdQu3RU1ruM0jWq2tjfa7RwPeL2LwaZGFF+jDIVGQyIG5wUYt4vFkkZFni6Dc
WqTldd4gAlnk5moRnutFgq5tZLA5qvRukadzJIcoCZGsI1v5kIycFh32CS0AgaoJh3q6SN1nTtst
T3WlFxl80bS7DuIqc5WHcBHK90YzHmoL0fXoVeIpWAT13YC0HuO1XRHo6yy64ikD2Ict5cPcS7Es
ylDu5XeqtiK9lf4Aj7xssi89ksArTkyg2q3RrS0LTHpVR4N6bqBPPmM17pztbEK1YBQO3XTnNvDK
6+ReVbn+EgaADXT0dEWFlTHhr3qNgz6y5pgIwW2rObcaDKGuUBphsucWFUwuB+fQWX795iUpGgRg
yfy1zEpySHKsHExOrHu7vGk6xFIcRGatLhSD/obRt+DmBbIXq7hHINrKujypFpB7BcuxPBHpDvmj
8UsPCgj520ztq4K0OWCp84SjxU5qL333JL3iZgyjcguXKny9JXr7VlhsxyKpnkVWiXvLpTiyF44/
gqb0va5Js1qB1yBKSDiydkVqgLwsjcjkDCRxkDNcEhgGQaxNwIxmXVBwdEuL4uDvuVGND1pkWvnr
hI75V0XFdiR1sYdp0nbcVVXxd6iaHrmBxhrnAcoX0lRogyoHF8eOX0mlM/Ubs4ymRxmxNB0oltnB
aQe+fDNF0xM8Bq5xISg9YRCMhqhy3GxtTTyH2s/5hQKH2Gabq6QkhbiYNrdZQMz7t09glC8el0ga
Q9AKl+DqLn+tRZncw/EA9SAxFk6wVX9zRgSDYV/VD7crS7Ff9XdDv5RbuZTeNZqZ/yBkcNy1Fcb+
ldofbNzoiu+Qc0HqYMG+tKmt15yY2N4kyxe/KREx6ek+ebDZvhP7msqjM7CJbPBhnbZm0OIHqe30
/bbSAFb5tBk/w34lJhRpyQjy4ttB9UDthJIFsAYROwraVwQ58rMuF6OKrrC9q4JoeKyWNk2g2tko
he4MINezDzVM7x0Yb3kiEYWnJkm22OWwcr52XpzclyakYhI3p3MTCvkUmqn/pBuj2MasSLLKAid8
DyRCaO0UMfrhcOQXDT6f6E2UX3kUG89M1of97KJraiL0dlXegcktT4v2qXpOogmQoM2WoDCBzea6
SrlzE1OTi2haO1wRFRMPuCfw63uNc5GXj6z6mT8w+Xjz0XSvZVMxwknn+7YEx22mRyb5L0ODGmtw
qvcyQbJcuIwH/DvZ9Qg3o8d4ibTLO8CPVH13dHAOrArMDs1TKb0nqO07a4j3cJdeI9W6Gwcm4sXF
wQEeK67skMxkPVVrX5bVU8c51q+khXGuSIT7hL7lUyvSpXZjD8+EH8HprK218LC3TIrpnvDFjR6h
w4XVySq98JGKcnwQ9LQ7v4JguNK+G+/dKiO0JoDDPtUZqlmMgw7DQCZL52dNvDGU+FqSJUqq9rem
BJ1t4qQ+p3PfbktZiKMlnd+UYAICn4pjEo7z0Fsoj6LwzYjkl9bwf2MeU6DsaYtdDsseunmJ02sB
cxdpJEJByYxgXbtu9dwzyloTGjR/LQYHQQ6TocVYald343OZ9vUp8LI9Rn/x2nFmHnDiit3Y9AAr
cO4x7Raf3AlZFrKkYzZOxZEUb+ug2YQ3pt/X2xH8YOGQITicl3zL6q0xe8D8sjIvU2Z6J8XCx57C
ZbIxhG+mKBqA8oZh/fTdmuqnOvG9b4lE5Gzrxnz3UGVvRJa9wHxKP6bJsLa864SRWw3J6n2JwwRO
Bic7CG2GJPPMfmAN+SFKZwt5km/a6xn5cBA+N0X7NZ66cLs0ePe45WhcuiO8NtZlJ0049LPCBH+Q
5aUS7n3Onn9lWTE7c0NBst5kb7WEnI2ayUgPAMv1xm4NCHVC1t9ahwwbkoSOgM5kK9b1R59XctP4
LQiNGL6YISFFZsVpH6AWw+mz/41R4lsTW3tzasJPWoC8Wxb0aQcB+5qoAuNO2c6ncCpNEAXCflKo
Ol9A+do1WOGmY7J+ISgr2lIk+F9tdBhPHiq6TxlYODWEF9Dh2+500l2okZzL0IdTO6SfiPxjiNDa
xbc29NJvCKLzUwDnbYHow001GIhOXVvv4MKdgMdovubOvPfCtLoi/cFHLm6orJYpiK6Vf18PtX4v
zSl/11JY926HGbhDhbVSbjJvgOdwaC66BHuAuHSY4WCoEqzcMY0uA14Y4kQkohgBn2ai1QIyGn0A
dZNXInplyGw8uILxVUa/3fAQK3MdqojMySztL56jbFZMSUhM1Ti1XNmz5hgc++q+IhTuZGPkhCDC
Kcgta8LXADPOJxTESbqdW0JAV11QGvdd5DtHKoVsL8yqIUU1D9e5dip7G6vxe1lI+QBdvfukVaIP
dew1n92mw3eHvXCD8A/1oqcJ37Fr+j1vPmYFVRg2AcbJrNjAaiGbQ4UR4bqG7IqZxxRibCJ8LivH
58rOf2Xe5a9aFeqHDFrGnQpLRfRMpfaNxL+v11m4pma4I1Z5h0PpPpIRSkd/fkuVqupNWg44FOlG
0TBnYpWQnbgrbBMensrsPQSouzGJSYn5L/bObDlu5Ny6L/RDgXm4/GueSRZFUtQNgpMwAwkkxnz6
syC5bUn26T597wg73OEWVawqIPENe689i1gYglkbpPL9rcqo8bIeX0bFluSGBMn8vmbHCZAm056t
NrgQRyc/Bo/Yz5rOcxMIlxDoPBQLzapp+JskWXWN4haHmjxDKq48Qaub0mNyKALUqlIfnEdLjNtx
GKOVtNT9hArmMiYm6Wo+WnUQmFsXE+EyN5p11VfRRz1OCF555PU1Obw9U8H1qI/jIekNiU9AhntS
wU5JVF/t0HFWXuinexwv4zFM/TiAXaHFmbFGEXwNMk5X4+jRwCczyD3ODbHNyCGO7iw3rVfcwnKI
5qWujf0o0LSIRwJyXvyMgR5NWEFxVo37kfpXnRxKlWyZRkXmrAnI7FejL0yM3Gh0UiQTfddVK7xQ
iDxl1McTGkZ/6O2Fa4WVueNp+IRb8k7Tg35TlMFs6u2G+9BTCKknhfY8dapN2jv2Gevolxrl71oJ
95oElbYkb7e9xmBpVnngsP32hPMqR/T8qVmqV0Ma7XkoPG2TGP1HE2GBGRwTh1XfWyscd/bBHul+
MGcyGB9y8zR4bn2NKFXWZoipftK8r0hmQhZCXfoytNFEO97Y2OLC8FBoCRnYqa4vs1qWy75PGCDg
IOVRKXKA3TZqAZ+MPK3FDZHZR2VRaDMMevdMVMl2XTQX18iWeWW/xWSwAV1IgsMUKbdcp8Zc9DNw
bV917ODvCFXJsx1KLGWIkXcM7aA3pcG9DjWdzTa1jAYMqc32SoVEDqHSmhB2NdqdQNL3lKPSP8u4
eKMBjYp1ZdYdNtV2duGWYbVKyvitLgqe+lpdvHu9O59ZYdtuupI43MbQm2fKF5f1GauNNgyYNlvG
1UpS54aItkiyYs2tg24H9cqbMBWNXTk8ut3QHWtBGpnKe7bR9dTmN1lZI89l0RK/ookmqDhMk3FT
EIqNljyYcxVpDSvqgDzw3/1I5+DoI8e4ApPwn1pgvc/KKspXRdCLgL9g2SzLSi8ol50+lJ/Lmdfk
zOSmcGY4oWAc176h9snMdxIz6amamU9JBP2JPTsRXUyWyAAvYyIG03SoGG5XXEIRRUn6HR9VziQp
bNmz9K39B2SK6nlmTo0/CFT46nBJ1bL/Fs+EKm9mVbHoEkTqlh/ZzLGSM9EKbsIpazrcQFHjX5k6
9bdRDAHLmllY2UzFUjMfy5ktPM3MzEpneha/2AONH/uIIK42WgpjK/+O2/rv1Of/FC2DLAhp2f8+
9dmX78lL+evU58fP/DH1QbgbkMWK7Gr283pMWf5IlvE/cW+DXYczTQAs8sF/Dn1s45OHLhPXrocw
8wcq9Y8hEA7hWRrLj6FFMx3vb+U6gV79RSTkEGeBgJC/LXAsEzXG7+kunYluWcUjAhZLjSvoRvmL
k4KqAlKhm6yyqOHQLsgJwF+noRfKIjIcXbgIZ4VIa1waTJLJiEz6d68zihtFk/M1QE6CUCTI4Hvw
U8VqrMKWY1uVXwsntHC4G+YNZQBG0bRvrLMyeBCT4IfAYy2D3KX19O89HPDXZuz6G71/KaqmobKJ
s8eWKvK5ypIeAEqPo2ab6WJ8kXlbjKQwaJPiyRoxTRmD0hoXVks+AFa6OnuNtQzxiNUUbO0nCEmc
cVNCzV2PFL150J3n6RArPapLe+U0pg98v/JxPTZWkEIs9FNrW7McwhUMivdkMaFgDEwIDkOQMsce
Spx29SakEM8VZodLJyd92Vm5PEaBHN4AtZXPdsv2b9n75CokQ1bfTSKNXhKQvIvJh7NgUE6AviwI
vwCFeWEfUd061lQx8fHHGvZAMXjsJZLs4lvFeEdAAmGpRDtPsmKyPoDTITtk2ZcdACN72g5m4t3S
JwbmIrWKN0LaDRY4hX/rOobYgydp71lYSYBFUq6hdVu7UAkjR9CSlQenjbxVSojoESAOadKKhItD
r/D3LPQInhBB6zVyIh0b2LLRpvzRKkR339mzXQNLkVqgGTC+JECxv7SaGPdicCDylIF2GhSP/bbk
wVjRBywHBConFRndU55Nol7OQMXTEDb1MfZh+QVNoMB3Tq3GdD6345veLvO1qIMyXZVDUJf487z+
nGNUNFBrddlL/f25CIDG2UZJQRtn4iX6muJ/y2eCRI30rLai29IPSmOnywjQHijn6ODluXEbKIeX
s3SvuTcoTzZdHdtHw8QBxXCpinea1fI0m6gYzbavdwP77GsUF1BOIec8a2XUHCy9CD6GZsCx7upF
ZC8Ma/CTNZPL4BqkrsJKA59J+5JGlnsb2+zWKPyYfC4wtGZvtqisYI7zzdaRTvJk4LTGsi6M8jNf
ZEZvg4ncG1N5lsYUHzz6UOQJ1VCfSES2V5o7RcWKaxXovFXrMzKOVFWt5t8bVWSf697uqjWSOHFJ
scAkRHMU3OJfxtJIbUR/UYCfaJEhPNHpXPtE538qlH5tuxiDfkrdq6yCUc9PKIHHsl2YjAcJOh3g
+4c9QKIrkjdrOsQwqnf14N4afgpJzfYUM0QQSmw8g/sx59ZZy7HLn8MwmEjsCfE9ep0dyGUmzGqW
2Dn38JKoQKbEICLdnmpankS/2Lj8T63DBMAGIbSQlaR3Jxp2TfB8tkYBzrXIDXMN5cg9lTASeBjD
wSpObtfq6a2X0LwHK1uoTr+3lWQeh8PULZ2LadTabuiaRxvPzJ2W+TNFtbGGvdX0B1QH7rkSotkC
JKCIHHO1xSU33dWVb+67NK/JbHaivT/J/G5orOaaD+m4tLOUibYV4DgVfJGkhS3AJCULo44vsxak
I3t0obfJqU8PgFv4myyt3nasp9dBYj67JLksnFQ7pCkqJkh3C8PH6225c3Qdw5/HmMgwmLlNtTT4
WDaoIORNotvPQSeiFcNtXHZDr51TZYS7aD6qp05/Ko1WwHOhAcmI45P9sVV8hmGrH9PEbLG4Bpm+
0WX8MM4cfggkj743efvCF2/0g9C4E/OqTw1eO2aBkdXcuEOa3rZ1+YVmYkSVeUQxoG8KvbrvE0z+
xei1mKbgMwJW61dmmffgWUCpsdyksJ1cXNZdL2tYPbF7xkkmD40ljy373c1EUsjWtHp7ZUhCQeHe
eDp1ThYfECvYCW9PqOd4lPJMJClGP4p0k8vo6PJtn/SoMdnid+VVB325xWmvbW3672U7VeoyNWEK
qqBCjeKDMb2rpym4Wgp/3ipK2vyOMO4BIFzz7lWxfsiSyDiqIsD0JQcfaTubxvmcZdYHFHSKPnuU
fyswPuTj4HhdK1CkQCej6QKmFJ5vbzQPKou6pebYkt48uXMITeWWQAXa9OCDiyYr2FLnxX2fhyFO
jBAuNDyohVPpE2CG/hiEOphb04pf8jF8iaVe35nCG27NMRiPSSOtqwty8x5SDfoEyz1Iryipsrl0
yHx4cmRcL2Ai14s4HWcQBr+pmXlvw9jLq68FZBOy1NhYkwqA3Xj5N1eG5UUNa9mp7jS0aNBwLEr7
whmjndI28RC/Qle4MpzPVzgesqNFihkZ4KbAxifjNzvPubeCSpKHnXVXLsL8ElR6fgv5y1m4xD6u
E1fJFWTpW48Ryqo102ZfKMu6zX0rWGndJG6cwfjq9I27rg0tu0eEaRLK6sH7qux6AwMgM7gyYuBR
FAVYbW3YslNiNhTJM9pONMlR693g4MhhYtaXjHu35Rk5ZsrdayAcjNV/i+T/W5HsGVDB/6RIfn+J
f8k+5auYf+IfJbJhGJ90DisSDkGSEH6K8+QfNTLP7k8IcQzHBl2D8eJfFfJsfdPZdlC04pRz543p
H9Y341MwW3Kotx2HgFHd+lt70tl195M7wNHnvwGcM2GOKLSR5f/mR8iMsO4cL3Qv4Jm0fYT8uD6W
kP5gyPqgRz2uKLPILDYyeuDm9yoRTvCKK+8jJvnjHiuw5Sxxu35G9TQ+ZVgajhhaRjBNpg83TpSu
XywCaBrVSmMw2l6h5EXcqNEw1A96WYfaouyT3CqOWZDILc+0NL14hD+yV6hzfwOIs9wX4QQGPUXZ
XUxGtCqLnEOTsIcNvHLTXCNPuMtE0FKb6UN4ypmpnmRnttvJ7euDGTTDOzfoV7toGX8GUn/Oh8rb
6iIRX5si04G8FO7eteQLchmD9wsCC7Wn2cRHNcXjThdYcfmitEuZaiEwT6/Hfe4bMHeawGRtuPQQ
hxQ9JvKcXthMhvRGi2PzqUdmarNBWpGpJZYyifXrRIDStcVHvyKX4Sl3kuBhdMbpZixHayvM4Anx
t7vu9WkZWn1xZ6daveOoNC9NUTT7jo3dUk+T5FT01bCnUkjOgZa/BG3NHgLu/9qBq3GsC8LJ80rr
X2XmhfspdKxNVhr5R5EnzVqlvvGBr9KvkaM01S4wk4+uM/FaD8n4xYHJWKK1QghTCz+iNsv9r6aJ
KdvxUpoDv3oqkuKp1nhptM1Q/uOhfw5bssGZjlZrJPve0hGczwtvKJm95ywOKMyToLj31EisCjhC
sZ+vyIe6h5IA1hEUEWvabMe6DypH7HnEVla9t0J63jP0huQ5oXIch27hZkZ0tTMju50mqW7CIdaX
sbIpDy1TY86vjw6vYqEnJK1ga6c5EPhCs5L7wZX5yQEpf4qZMJ6JJiPRKg6H26Gpm00p5fjW+nZO
ua1b7bLLNPEtkDIlIXywjW3hpcOJOWayG51SntrQZ+89ukP0Hps5IkUBXZPAxpISsBMeohimFYuk
9fQL23BoEBT5PGFKUy8xFPYBjCPZPVrjRF0JcM6E05zVDFTIzF2ZUdxvIA/BdtYKLcUEbQbHvijY
ebXCpgJk7NngnR9PSc0v5WEwOEg1yYeI4VGx6Aki/1ax4EbImwdkf2fuqXG0d1dBpbDiGFARpnaX
RlEbTLgkxJBYEJo3XqoHT2xtKdYb7yhClAGYMWO2eI7+2rtGvoHA4b5ldagOaix6sCh97G6HhkkZ
u6bhS1DZ1q2WhR7mGD/cdITWR8syG6ZjNWh2u/QRYxyQtg4C0IYWryfCCm49hxB5RbMDZIX8pna0
YLCbGRWm7jhb1OXdI8znCqp8SYpEGmYam6SI556w4NQXAcWKH/CW3IoR5cJETU1u1QCauemntaH6
lBlkOK2TwVcPPa3woh/gScS4pFZxMPGVtHZ4jv2yuXXBrxih33xOQFZcA6vbNaWlbgbGastq9A5O
x22N/MIc90lYMAEf3AoDAgAjg55lXPjCn+4zpO3nQvbmZ9Os06/gWmtaFjZcHf0S9XMSh/tSD7z7
Ma3NJdXDEgaWfmY4y56pGu4iu25OUyrSJYcnAviOr5tdeEzLkFgcCnWwiqxB36vaeEeQ4l6EXZd7
QjDMfSEhYFFeYgYqhZnNX/K2IS1xFSbis+aJiTrNtNp7NhHTR6ELzDGaN+2mlKmzN9UoRBqDVStj
+nhpJE629ahiV2ApCDowVXtMYtRkaNftTS3KaOn6vXumRdJQP3AQBeSVrULAvc9Wpce7iayGpTbm
gJPsdkLoKR33mYeggkQdaB9GWms4q2MMJa7dfUtDrbrYqAmvgKIMEL4F+utaf4lUEVEa5fnKrPp+
6/cYcJcwC+JnU0XtiXqSbq3qDpifyqXVNOIIyrdFJsaofBh9dasbSXAj44baugWttrYjlx7HZt3C
GNdfycwHRuDF9kc0rz+xQb91rJvpuGYPR5gNVK9wUU+xxrKwEs7wJAiFWNqGUFdSPgN2+JX7TJAQ
94blCpD/PjDqJBvPZdxpHFgRJF8nsb9mOeAzH6/axQjLcqv0yngZ6JwRI6gHZuzh0hwmc+f0rqCP
wHJ2nyTGCKFb+fsiyK9KN/ZUD/oCJJHh4q6c+IJL7LorL+nvBpFFT9rokCfUwZCi5Yhv01xCadPq
aHgEtlsfAqv2DhHabZ8TNAx2nJuQclv9JD3NuirV3Xb0BQsAS/CU+MCWDtfe53QyixnMv+CWQGIb
GCCzFWy8wNeuGRILFkpN5bOKhJJhl5G/S0a328Bvy9fSIghd98MTdMtsW+Go28/6AfamoJUHAeaZ
GyredAUi7QhiyMJki0LSQFicIqfh+B7C4SVOdLHVqH2Pqpfem8EE47WRQrs4srmTVuHcE+3xoE80
HVkQ1mwHMEY0raa2fud169rx+gdZxN3BcYuXFHvHPk7JQQKOMmetIiTpVO7h8dcieUhYdqB+iuyr
jMrqVs0gfWZaTg+94g6MtPkM9Hs4QbXt4wX6h/7JSBJtl6veORUiSQ9m4mwqK8XQbsJEdu3HUYMc
p/tFDm3MChde1OefAz8S26716xs4vcZylAIJcR1++Chplsgc4i1LYBYTrOd2kjBTpJv2cBROFn3p
A3prT/bVSiiYzTYEjG/Eq3yOi7Jcmlnq3Wchv0JrZAiaIMsv3NQ6AwQr1yI2voaS2XpRMV9KRXXK
B22CVw0ULjTsh7xmHlanlr22AVhtSVcNNsmYhV+bbhq39pg0Xxnls+cJOnpu5qV7b0gRtLry6wAx
Dc1OgaWOfU42r1YQ779onYO0ZyI41vNTdQiYgnhZlB/H9ujBOGMBW0EEsXPSvki8A0ase/lDqrnl
PUVVdixrn0e9Y7A1YIzopzdV1RpbolDFBVb3pnAtsfVHvTkPFoDXcnS0bZzaxUaPzejkzTr8xkw7
hgJpwjqbuIhbtr7jPrZztAl+h9EtTR0kasNXifN5ScKBI7bswNSNQCq1zDC8HyrVlBvHH8aXzg99
nP01k9Ewk66zyPKIsRxgQeaolRrfyiwWX11yBnXK3JciCsIVv8i3oivqTcoyr1pOKFf3EJ7woKUZ
FDUacRepP7yThWFn5VmMJqKlzHbxUBR1vIS4/Q5/3ASUqwYeaS6MVCfQ0Thl6Q1177JN9HwzQJfd
6KHgCTqExkFxDiAGoNpksKjvQkvTv/lEg2EHzDGltGh/KreN1mQBNQtKjwYPX3bnkNABFwp8zzEM
5ayPM0G08lV/rQzAWOYYAocru9n1NckM3Vknlwh75KoeMG/grAu9L1hLm2BjQPKBQaTfeYIH0gK5
TnoxhtZ4G4WX3xAmxIHQmzkSqczchKUicOjeH8MuJY639+PqLemwf8AK+2FsHOMMl2P43fLYjn5Q
fR6mnk8NS+Q4eyOD7zbJtMFEyNw7nx2UeK+cFcEgmbeaZpul1s6Oy342X4rvNsyA35AawfnCz1Rf
NfIvgE71zIonMHsLY7Z0guFPDl3v1+da8Kcr6VbPFneelU3NhtqclCZcSquOPeo28RzBHkCM5XsT
6sa5mv2k8EUUdzDN3AWoxmcVI8eskYa927mQIV5BJY4kBQ9r5DLNtSlqCzxV0SDBEsWdPsQxwncY
PYsqHrqdnbf+fBpMK6o+c8VcgBnUIAtiGJJs5zYz6Ct3zKNeSpDaswWbaTserjweV447FdbC03g9
PRMVMcm9/SRhJ4+QNAUqDhCmjDn0PFvqfHLXAfzSMsnb6XlwwpsoJcp5oUPTuUdpFq36NAIpBatD
P08iMpdpK+WqsXARLKTjux1DN+Hf+DyFUYoiAIK2TcIBQIyyOIxFmn6O/Lx9bik96Zlkf5lKFd0X
ENI2/vxhh0WcbrWgpftyzCK+aGE/NJCkx37tdkLfT6ms78OwwDqXVPzRDvXZPpNNeW2jABRqbdSP
TdwYXwxSDL6UVfQYFp5+sk0mj+icdG1nmYIgijJgbdr1+hEdvLgn0UOWqzAUpXeGYG3flXH94il8
hwuhRuBrWqyrpU/ST7JMVGSTJQBa9SbLp/wp1dF64WgOt74ZGJAQOsPc0gq1D2w5h/eePJylMO3o
KItIrPiNyk3asGFl7loqJC+tg/ClJhMBvlRtrpiGDq+wGkG4V5qDebQaZ1+nz8SuDPLk2gA+Wui1
Qm5H8oO5lj4sKtMjVgy5abKPlUpPZCom+wLL/AXIOQ3s6HIx6dpr7lfqIY6YYC5cw+XNoZyq1jp4
0aeMo8Lkyh/0pUo9daMxPVzlhLxuW7PPr+yY/BVzQ0zjmKwY7erErZpYFgSV7zJBfrAr09AgEoDs
Q/rPuZA1nObEkBpjb6nPqG/F+BqklQd4PIFb+qVqmTHeGFkqLfxSLs1YbfAUwKcp4Td1uO8xrzAS
Ue8agqbh1giQULnM9PkLe216astRjJ8xzaGOXGgtDW97C5bP8sx113mmJxaB1YzDkY+k8YkHiuoY
XaY0KsRM/68AWRDjPRovKhohOXo1JrRifPxp/HP7gznxcyqe8SuagPZBh+vgkD1NVcZ053fSjajH
ATO7MVzIt3dWWmDGC4M9I1LPveajN42+moU1u9MOVuZsNCzmTmysfS88i06tZdWueatbNkOE0/w9
pso/fjcwQixegSYHv7M+CqOvSx0D5IWJ/8UT1IrhLun/gqYyi+v/xeL48SLI7vGZI3rQvd8/ACdt
R5peKGeJSXo8/3W1fMNG5gfz479ujb9ya1ikcPx0Tf6bW2P3MrwkyS9mjR8/8sdM0rE/+ToXpwe6
nsm9y7jyj5mkq38itmFmas0gbK7ff04lTZNppQEYiZUtq3bTx3Pxj6mk4X8K4E5wWrA8ZHYU/D0g
1683kM0s0ndslM2mC6sKWMp8ff1k3tBdrOOpE5n3koUzky1VyGnRG5hKlirHRi9smBNxkjdvwsvM
z3GcaVdEgdOWAf4klnnCsyyXI+ldepgPNOHGsg00xmMjXAGp6/w9yEiIQwRukNymzShomYWDBz0m
earDq7X+nv5kajpe2Tns63ueFDv17EqMk9oFEWjG2NC6j1JpiuW9Pdg3GiI6Jnl5krPMb4eXACPk
i2fFU4IWko9tGUczUqDJGrVBuY4vatLEK41Q+tJGw8T4BJIUpvjpeWqgEwYiyrwlW4v2o28itj8C
333EnX0XxS6xPFoCloI4iYfZrZH9mPb/rzid74ihf93C37+CORiVb5VBtM/y7devoFA2w8dQuvcK
hcDesTpnjeOXR0FQjUAm4Li21OdmEdxWnjBP5WDy1kAGV1QRmY7qO04nwJ5OtQ9U159V6MQXEy/j
Oy2y9lTWjrzGE4YCJ0nTc8caOF74swIfKby/jeKGWHJpVTe+3zzAUyATXTDtigZmK7G5BZT7ntZu
/frTTfIfDu7g12E4bxomz3wB89jToYb9HsosIHpEoS7KezqU8NmYv/2oqigrTIgLGnsw9qEWi5x0
aNegJwvCatkQbyQqsPPYjfqryAw+hsAZxpuotLPDUFnOfTjxT7Vlmh+mqIxjpJnDTQxx7WRF9Xjr
+OEjJgpzGyRYHLJy6AFl5vouKQcSerVG22ZMQFdTRVyl0guuaavV+6OurPfSZX3VmAbG2dDZTbBs
yXcg0zkZp2w9OoO51hlFEpnxnIsgPdh2NbwlcWUhf7eGN4HOau9NebNrWjaFIZwm7L3dpk2G8cpN
mV28Hk5JDqtjl1nvOjEPKC/CxpUrfM3O0affWyaohbtVkhAHWJHusdVVg78gwVXhlbjJx5JvaZZD
pOcitkiE8XPzaSIn9sPPkf+R8oLGfsGio96RLGJsyljKXTCK5Ji3rX4OZ8u/Xxr9GdMlb860Ogzi
dazS3UTuabBUdmReNbg4N7I1+EDN2ayifLUbnPne1DIF1G+QT3Ys69eA1JaTzZJ+qeNw+atH3q9n
Fg98Cj2X8bA1YwlNM+BI/fnMYhGArqj3tGuMPuaOrKxyq8Hif5zGwV81Xgc6nMpkXzSVeiO4EMVR
K8GeokyJ3+nKx4twzfBQt3r95NW2WLF71Le1L75Az8lWdecWD0XN35L1uMFRFlmEjPDdnyrorSza
yfWTTjSuUZWbV7rjzF54bLIpTGn2we8A2TQISuttlKocqBXNnCNaY+20mrlOcMLxd479eGmySt19
v2xFSjJgkrjTuakd42SIKsT/6etffK2QT6iG5BNIuPqC+YddbkHQYswAsUxeSz3bMqXWwGuMQce8
pOuIIcXg7q0zP6ZN0GssLn9+65rznupf59X88c87C0/3XaRmOAjnW/unRwaDXYlAtyHgrRGutmrh
AS6mptbuUxXwDozURB1fS42xVsIMxwH9JM4U4/G49TGZIqnnHmR7k9fhwQc/85L1LtuDACljhD67
CZ+xm/BmZq/Wvk467Uct878euP/pDdjz49WgOKNa/Z5E/NMbKBX9jEFS9zUnXWANwGK81CJiXuXi
+Cd3gHMmrEE3OKbLEVPGjrZ2/VK8YB92jsbghkTdNdYMoaherNFDxjaQKRWbRK9t2KSFnwGtYOGO
ywgl+Z9/+N+fx799+LbH1pNtG5Qj+Gu/ffhFM0OXB+dadQ5Be4OU4Teu5tDfNbLJHw2VqHM6yvEm
9/py24IpwpJYlu7eF0l/IH03WQ6B2exzZyC/yau1z61bgMwdkJQtm7orb5QvkxOy4fF2YCZK0I8c
5LeexwRfUWK/ynAA0ayUz/y2xgLfEUxabr3eY2Sckss3zkalllTFJxMsz07zCXWTNF7rEPjgJpdW
tBF0zc8EfqptM/QhmtmYXVnplYxbTHP8MCLJeWUWttYTMmYaa2WJYGNV2auB703GVlkzJRBin9s4
VUqPW52aAIv/fOuFhH8wJAC3tHYz/s8O3wt7lMa8InvG4lakVr/E7hG/60KqTarH4TNXXv9h58V8
gswfTeqFhy4p1dnWFR+fXXDyiaQh9Y397GddMBVHUu0mX7wifbMqEq/qKB732WDKZTMbejQbeTfR
TRJKWD5eUjKyyr+4ECgSf78NA4uKP2D5ynKacvC3soGzuuhwdtdX1PSttyTWAuft97M5B2u8nZjf
Lz2oM+z5YGFtKMXEi0smLfZNzqR1VMg9MGBvBc8mJ/EOaw26QD0B0ED22Dz4KDdtjeOEIaynv06D
nj9w/LevJiL9jy7xbG2F/qPwSGf1GS6XlGPnvmydNfMA1JMjKRpkp1p5mG9yA3gWu+mi2/konldE
ZHh7Mkcf8MnRvQONAr+vmck2qF3tjtXIROZrp3fvDIc5IrOSIG+wYLvRUHJrc9eCJE7mknP+Xhk8
tE+S3CdHA2a8GuHUQEqangwhyhUpj4xm9CkuFlgFym0Q2VysqSltNiu+94bcFnoLlOlDRdDRTgX5
pGEVUPVWYfeozozlbCK6uix+5DmQPEoN+d9CCWY4hOUV6ZPEGog7MavdaIedfs5VsjgNFjIGR4Yg
xrgidp0LHHgYB90feVTJwl01asZtWHHXrvFNFjpvN+PIy6s540wODf8ctt0cExUT/b70XWmTiqNQ
70VRKxnx2zx1lJFar7EVJtMyMlyRHbW2ncufYLoDPFFpa4WH4rXIK87Vti6IaOZk15daqQyG/0N2
mLgQsO0NGFg1e4pxCRmW9cWAJ+ZzPXXqjhFviA8SNum1obbctTMfYCGlUt9MN/P3fqc0BtEFsDsf
QxZzrAaxj933ZGBIN2F32TBbZnfJVQi4jdzkMWpWbeCwX3REqK8I2su/ITm9sogCe+NQtoaLgTTG
ZT5kxcXzivjWZNPIsD/HfSCDSd19P1H/29n+VWeLle2nZ8+/Nbb/P4f99vJLY/v9J/7oa83gE/wT
HzULdfwP3cyPvpa29ZMNn0BHVM52H0X4P9taz/gErZI/DmPyRzf8z7bW4V85oAt8CxX7d4n73xHb
zK3zTzXK/OvA5SEKxDWYi1Cw0MP/XKMQSzQVBJzZH8wVRYo9WIWWvhponep21bapOT2CMU3ajZys
vFhKOTnO2xjmokTfSg60uREaKHoUvr6GYYTbAGT/ws+hGzw0OnKBCUqQcBVz4HCk11xi2q9JQbPy
blK0BWknsal5nvCYmepCGx7gHcMFy0ErAX61J5SZc7Axs62tJaOkdsizSJ2g4bofNdb6ZZ9KHGyT
RI77V8xb49cKzsZvTd1soNI3XMe22Jn++ukwazdApSjnQ8ihh4VSRF7MtBKzkZWdA1TZvORoJGXx
rSZDbvpsM6ngVzPjruH9gGiIxoefrq3/0A/+VpPxK+F+NBwMxz4jEoYav/1KHMljUckmejdQJGRn
wYYwOyi7qzGnx2xFMfgXXkJFASlP+B3UTyYJHjIkUWUv1SgnDPtexzT2kOu9JIdThZHqVgofM27d
tlWxeowbN6QPdgHluRelMoM/RsyxdGqk6LIDiPDnb2rmov6rVrOZ6MzXIEAt3TECl3vh14+ZgLwR
EnhefuisAd17p0y06lqQJqNu//yFfiVwzC9Edgf4dvT2zHN4vV9faMqLOsB4F76jjcPxuRbAvGxk
Gjp3+Gh5qX3DmsSxYnbWTg6HgYREr79miVOm3/78N/l1HPn9N4EnMvNvcapABZk/kp9Ka8OKJj0Y
U/e9l36D0k1MKZLvBmWQZx3gsSnH/bsfMhpMn8EadFomCs58qP38ipoRaSR1edZb3tWz37+ehIY0
uPdVOA1/8VrzRfjrF8rBZRsUXpx8jPd/+0JNkmYzkTjm+0iNmtgfJrFZcbwPBebjAyld80fMpL1j
ffvnH+u/XUkUeLBM+I8Jm5vZyK9v0oKR38Bekm9IAzsfBpiX+/01ZBDEp/vnL2X8+1cYGPjMfNcx
uaKYSf36WilTmGzozeIdlwTl3S4JwvIhN1vOqCUuGNZPN2OgQr04VUlTuvra6eNMPf4Pe2eyHDey
Zdt/qTmuoXHAAbNXNYiGfU+KaiYwqkMPOACHo/n6t5zStZeiqiR785pkGpVKRgQCcD9+zt5rl6NU
KtghfEsXbKhl2iT3hH5AaN7npvXrqwp6bbySACQEZfyf3/RvX0wYeyFAHFqYnuuBvvn1PSM2j/0F
0dcXAMowSHbw9qvyu/FWBzps10RdcEgR8un0bxfr9y8m4VtBkujSmPK9t8tW6njuopB9fSbEw/NB
euH3ZnArY5UP7t4LOHTUZzwmlXyB9Q3t8tAPw5CQfAue2jwRWj0PZPXFYIA/Z3gnOOfA4FovQ6Bu
gBn/cpXenB7tsTGStJR5TJLY/x1QHWazGppp6D7ncQHJBzPSqre7MVoGbqptxWtrTpNRjdGNQ1nJ
0zS2QrAZtNG6slgmCA/WL9yATYmym8GM3f6ADs50jAU5KD8WYJEqVhdU/ln0YcQIkr5mGFXcqRAQ
EGLs2kFHbMNt4Bm+EeCQdol2xjznBf11AegCA0YvH7fVNtR3JOGmXAsilAIWecDYUV+e+KIPeb77
HCnlnSIDr/kWzZBCEEDqdNzuePyT8EOLKWZ7Hrau5D0iQUhaqtl28j5UY6fK9jhFeDCeNx1I82QG
FIMPY8mfzJzdS1aQXQ7uj+/M5yzHSzdBXlS4fQPl8KBjfgX7t+vcsuR4BTQa/wele+nzNyOvSPkr
RSQp9k9Ds+T6Xs+yYTNb+6VkCR5JW8nWY5klvLRTzAl/fQtm+2pOtqroBkJc0X/scRWYs1SYvriu
BYiEUyuCay/z3lmni4lOKPcSah678hVA9NdL1Fs5m6WLw5d/9XHq87Qxq9UkV3WiVVV19vMDMDvK
+aitRG5cHlw3dbigodty+41LZhexmqMcGJJ+TCP+VSBuawhtUmT8/ft39Aq66zEo0pBin1uum/HK
5VvINZiCYuWlF5WzOK5Bx2fKflxVUSFOJJ4qxvxiKarE3Fy0xBE59d7LE/uKAUK68vuqoF1icV4l
XawDC729XbpEs2sFFcnU47FMo7J54NAJXOGktPpvC0IsiVbbmTZJuGsynyHzivyPKfJ34gjQupzo
TFdxcOGguFlxIy+Ga9gtBoDfPmRh9NLHuEY1S5YXXMp6Pk+j1jCKzTYghTHkiAXT+mGlWWQ/RIkV
f7nug9QAVeocOr05imbDKnAcNrix1gON4IPGZNALfsrwUwXmgtG84Ld0K1IDfaDXHfOTk2k4l3DD
O81bWvn0/OE8lfa9iCQPRLSPpOQRXGPCGjoGxojgz0wEJYDYw6aIbd2WQl0pbkZCCMIPxST4Yc9x
mOHIrhSJvca9abiCEypfLucWS3vP1ZSA4oxhouD6ZG5kb1FbWpsnFbf8s/dQFeidRI0Q3VA6QgPE
6VfwnK/DShcY1w1o5peyJ0KMRxpcDr90cIXHN4FpZOJfWnmBeUIn63MVckYZhCabhXjs5trUwuMX
9rSweH/YvCd7VwdFMeiDqohqC8+WuIYOdCjdpyRHy20OzNSkXZnyGmYKBjlCEgmAQ+alMdIIIlhz
PIYEmrpquwvXdeH2j8fYj8QxaaAJtBQKcxfdRGFosBrmroZauY/SMihuOw9yKnrqcrLfMMb01QXu
xLNsnPNidMkA2S0DzAlC5utxdObLKh3h05ylzsh302MC7MKXlkQzPkyblmvWPSYNmbLtDcf7hLi9
yC3Iij2yELPcHHWQlRjTMjV1CY496naCyeCJA85Jg3IKMwiPFcts9GWj1w6MlcV25TMnJQ4UFN1D
vuR5dlV1+eTJG70kKNugapZ2SZF6Xnt1Uq2pvS/daYE/guC96KvssrNxPOqk9800kBwQBiyVYDi4
SoeGBHZApAv00qm/GecIle1J2fYT31LrCZ+9oMNEyu8iPMOughMXnzuXtPFUmxNXE46FjhYtCf9N
D6ldlxhV4TWFdmorwlxMGcuTEgs2tEudO6wOhqvIs+D5euSGMv2AY/Wcb79fmYAAIxZncY2zMbvE
ZTzx0sJDFAPLBkAEe/2qJLt8k4aKJw+Bud1kNfp/bsclQvMK8jUeVtYHAl8dcbtgPoOUyRIVwmfq
SSTJj0QFEDYAMMaWWK4zV+uXJqYFdf3zHMKqby/O3PVBl5xWA6sq0RZ5CXmFaRUqCLWLEfMc+nRu
06NwCWx7hBHLh0dKU7Pa2wgg3jEad4erBBpf8mCXSH24eWICi7mCP2/rpoAOwSIjuoAbdysWWzhH
HVR97A1OzKbFiMHlGgdywHWBX67OXJ5PJyt4ckWchjTl59yT6oZBDRZXPJ8INndy89boE/Dsenh0
mwWhJPMV3AbDgDjmImqVgZfamUl9UQ17zOWQNY6woiH8y12riv5TwZq7kZ3edvVXZP/b8EAkbjO8
zBg/5tsNkwTUWaeGqAvPclbocWkiAcXvse1A55znMDY3Q5+nZLsDJ2gYJdVsq7SHtcGgyndEPGC3
xD322bw1A37DbKno0IERGmbULoJBmp/sFGZh/THxvUk8RoipREa0qagWm4fsrykiGSD3Hu7sNc30
uc7Zyeq93EAEEl1c1Js7nKT+BpV14eHA76Cra0IHPHVi0D8Gh5ACbXvKSpqAbHyRlhfjuk5ocIX2
vf3qscKh/KQXh8Ws8xEzuhIfyz4L6wx3RaAPGC3n7TJNMLieerOXI8VThM/qnZb1xogoDULnTlVd
I95NYz+UHTYZiW/5iLttWZ4WJPr62hl16zwIR4zbs4Z7CvBtiCJMgBIvKcwbHcnBSjTDbFt2rpEq
OiQkuVenaQEPEKSfiJtul1SdVZvLYRv7mCZ6GbfYKRQ5I4cq0mv/LQGVPE37SapOMvkbQ+2e6pTJ
cXyYKjfESJ8SJBXdgKhzquoU+TRlbf4NPT9oGm/fEZXtg4MKNfiXYxTowLF5DnyYEuTca/UNjCiN
vAfgRR2887kr7IaqGrze4bt5DZUSB5XOQwoz3nUzahSCBkOqMdyKPDDDstpaE3FnSQU1BIux20rC
QsLD3ce2fETGZXgcckGnlJRWYJUsJeQYpV56Uq71TIA4H0zN8eUGdIOSNMx7w9YT5sDJaAm1aCC2
0xVHjMZTEXa2+gOcak8Okv4973YVpqmT0wkJf/QBc0rLW/EUBNXkNGM0PR3U1Icsk+E4UtnHSLmV
fwovkyqY3rmtopN1VqxlZQxfYL5MHaTX7OHNGLpHFBfRFpyB9qwpifCvBKwpCFtdPih1CUoFsF/E
M7MgkprIHj3HgaA0ITtGc4EQhNmdM2ZqxTsdshyhwOkkN9ltj8whSRzZdyTR8MvcssPijJSwG3j/
Y1LadbISsuav+KWX8I7aVI3e8JIMia1XcUSz2vh6GqLPOMnaDp5yKdurrMPL7p1opWwt1SppSxaw
P/YakV4Xae/75GC3BcNWexa5yX5I32AnVYplAC0z7O3mmjV8tSXSa7snGhu7S/3cwYTXcR0rvJ6s
aFEy23fvBfjbnb3KRJl0pyuufHp75HRRuMbsK7yDaYQ6VJ39+0psPY/QblJ09OkPtTm/sWuYeIlD
5bWMyHcURPZWLLDBcGZpljT8QDAQvacfXyMbpuc9c/yb9FPcpwufOCiZvMBHHo30hps2q8yc24Bv
N00+mkqGZXWWQ2dq5nPolpF52qRvq1jEqrb5NAyTKfJz5WJX8tgoIXpjXoAgwaYYR8RDfmjo13nL
vpjdQeqDAApN4eyntpo3nRqGEJtcNpr4btO53xVXUSpd3s+6CfscBMHg8lENaALzVI/CPiIkPtuG
F5Bg/kJqhC3UvJqjcdED3EHlkE4M6OBbyZo6O/uxu+bGABfYT3i/eaACm935FAWDrTd1ZO/HFP8g
lTXMSI7a8KtbfuDP7d+mKhm2u7mOJdull/O+/H2eS1saAo/MbDEfKPtufzwelYaT9FTjOeZLHUYW
vuYqgBeXfTLxnMGiJrurguXZoKHlNi1WagLgW0BQ+cLr1k/a62b2MvLks5r00+mCX9AEFLVzt/Ld
ghthUnaEJMdHcJUpbLPCs6V1QmQF2AWZFMOLGSbrMx+rSWkWF7CwwZWYPQ13NA197jPwzfYQWCrc
Dk+uB5SHx0gklJccPPme9Rpu62Uw+5yfIpmsizld/KCvXkzu4cbDG/9a+YyZa6g1xi4e+LRgCisK
g58n4nhrEwqDJctcTl9t1gf8lHFmGY7E1DjLl8BMPXYbrBruPmDCxHGEyWw2OmdxpILpKdrqAMSn
M3tcf4eMa1uzR7GtwiDA20O+TAZbyGfQIcxTOqYZ35puaOiil42dDRnCYMKWGiVBcv/MVbcr7ub1
nHnPe6laVPKcH7idopCXp7UHQ49fq1iTozOE3IvOybheuPXPUDqB31ornO1ffjx6sNFsaVU7DSBt
qLdoqvqDxrhub4x2tv0jJw1We0siP5jbW1cs6Fq4IJs9cYfgrbiQsyftI85pOVPXEVNeG3sFS+w0
zVvyJMGebyOTqcWrz+LR50zBxuYI6oNg0YalE2Fux69JhB5Yq8q+tZWo3/qs4vv5x6lxqbKKp7Qv
jcciRcE/RWBrZlbnY5IZewr8cbCoAZ3wprttQYW/5ylbgYbreOPEKwzwjPXAIcnl7p/ztuUrLbzJ
vvUJDC4OjiWfQF8dnQX90rVUNEf4i9vKHYXvyC5Ymq/RyfdLNeLLQ9kJdoLJAAPw6iXoFntCX3+s
HFjlbaHbeJW9K//cNXrbD6RnRFAfOZIMdCxF6E0/MF46wjCSev68pNqeM03u1DlaW2AadbIbp4HP
+5eXfNtVsy/J8RT+kbBKk7d91lW1bezqSH8Oo9lOb37cGnXs2M7unz/d7y+FBs1qiOzAiNHUm86q
T3bWZuhOfC5EatcnXDMBoM+FxZq168+v9TY4j/ZbQps6CH0pAvSWb9uUo4tKaa6r4PMSNERy4QBr
EIjuQy1yHkNYSB574RZ1LBoT2TQovSZT93G9V9rn3E0Xwk42Eo68du35sTL/nH20Q2aPCK0MR/YE
GfUzP/357f92qRi8I2YmHzLgOO679r//o7e/DCkBd7MMXzSmOd4HG5Q9FrK5coT680v9ds8FNIYT
RkFMgog6edvvpowqfNjh6iXJgbGsZ+mKAQBxi7SPSJRm2Ez/8uHejlA8vhgZ+QiamCb4/lt81cBw
Os7o378okds1SkMq3u6mgpX9IfPJlFkPaUK9TzGx8vO32pfucMtq14Tnf/7sby8zU9MwtLMMxqSh
BzL018s8t3oxGEGCT/QkODqSjkCXCui0Pc7/+ZXeXmWUTy6fFhkmr0Zz7E3XvKIwRBBQep8AqMrq
WqvaHs2LkpPaGcZoWzX++QXfiD6RWjEGiz2GvCETPtpHv340XeLmjud1+DQAmuYOGoLULnMsioDX
4Yj2NTElObDiPIH2EZICc/zzGxC/XVwgaX7igr/HMcBH9399B5wSLXtStp+wUq0gupllbaSg922e
lKc/yhaDvYU9j5xku37/bIo7obYtryZCYJmfzz8uTlMCg6FfFTorT3GH6JDTwlYjFcPoVc0/ENPa
iWf8wpVmtZZzaDdLwrgBbB7y1OXBR0bGDL08aInV6Ys346goKN9o0R1jinlfnxeMluPt0FWOra1G
M9qyyxkIQKONXPR2O49UQW0jx8Bu8dgNFG9L/mjQj5T2rJpV5duiqYz1a8Xne7ZYTkv0tXRtCEjn
+sdZOdCZ9M2CNuUyx21XXfz58v92w0nhCzfCrZGgv/vt1p44WeSOu60fu7wPqFkzBQi3OySbthXA
z5b1n1/SPi3/HNnZpTZ5ndHEaAHkW38Eg7JV92M8f0yyyPYYpyKJqmtUjX7l3LijyzvYCahtHKIW
L7VFoVOTzPi3QdHbTx4EkUCrhZyej83g/c0m2kY92QO+zj9WHe3PC5yBunnnoxgbrvxR/0Ug+/Ym
DyjOZECnKApi5pXhm5sc6SxRi2ocP5meFJ3nsJT2tihLZSurP19e/80jzW9HtofnP5JM3oLAffPB
shmIV90a/12LyxnDDe1LnZ1ktFE56RblzO6wY+Dd8C9Jw4b7cgkJKqIUDkl4UrR1acFw5LHze1RV
NXWohyCeCrvIOKHkkkXgS96VuW1rLY5tA8SaxKn83MSRbRNXDdORJ+sC48M5VchelGVAcVlWDJhg
TlUeZNj+3IGjsWKN6VzwZX++CG+uN9cg4Qjn8pwKstV/m5iGYaaTJsK2PzWl3ZnTjlEFNocZY/Hz
n18qeHM/2++UxStCcBGxLQZv7+e5U/RUPZE+xQLjIq814cu6QQZoS/2JpZ4l6MfsvUakw1VAl2e7
pD9/GsxkOwTO7HJxQyFtP5OzoGKl8xviPedzB5Czs12NPKoREyzVVPPpGkwcmI4VJFoOjTBVOZb8
HPwxLbJDJIeQQ56dLXY3/pvpGvuFb1DHwg/O63Rc/mhNGI8OqD44YW6/ydKjapl30rDwdwc94F/i
ZPRjhMYTyb2LWdoentOULkewW71mpgXy50sa//r1SSlBs/voJ3HVsBeib/51T+j5BCZ2VfqlNoH8
UA5t6MPg8MMzFG5K0OPP9UkmloSQh6JOodCl7VnjV/WzISLT7NoY/XkyZgHg4hUgbpTr/l3K+XW8
I8IHfkceG/+sSMr7hlHbF6PEqACVkBa3Z5YT3Zow7S5zhNHX7Ej5xmk9N9XBGcvg/cYc2VykA3Zb
wj8SV5DDGlbPzuZoDgf1koMATIY7wa5E6ifpdNcI0c1Bq7U/MhOvn7G3CzKhfKYEpdK087pqZoSn
YfSgmoDJu7xGhW296x0CNcgnn/35ReWdF+6wH+S0MLJxPPXLtn2aZTA9FwFok13sOvjBHfp2H6sp
IVzRUcNjJMaRsiidzkp4YSeMCVa1b5kXLeALksLZTaIxFzXkGj1jWMODUpbvJ0TmdM3TqTpoGAdP
Wwm9mfLTyen2OWLvRu49ZAv3s7/q8ZMnN/Eun8Jpny8RHCM5FqAE1uIvice/LtbcEIyVWcxCSgVQ
cDjrfr0hOto/sg+z9ivfF3mCfgqZNKo7+I7R4Ebv/nL7/bJB/XgxiVDObvPUcG8rEiChlHZD0n6N
XNmgEVrcJ1jf/rhrmuraiGDi/Jd1zT0jQln9pR777c5//ZhodRjZsIi/PY9MIbCoSgzNV+DrHFyD
WpFz3wQewrc/f8jX3/T/tuHXT4mVC+FBksDmSt4eIi3YyjdoZaCpdDwzgc92ses48BQHInXlA3EK
6UMxpo7C+Rsm6hAYVdSnpgjJUiG9EnJnoaPbAa/jRYtq+R37LWZx+or6uWkoXnzdNoRHak/cE6vd
AgUgF7ulPXtv/NXHQ8E5lbwWz1V7vCm3QWOzPBzZRHRvKmZx3pzQWBuS9WvZZZpRwjSceFnovriL
JgaN7+8vtdAbER6XxJYBlEFcl4A9+m1J4DlyXES8bl9hDXHx8yLIT4OurM+WbXlpvaT+GDjJcpj8
jKFHT2bYmWjXsD38+ZsJ7c38yzeDwdCe6hADIhzDqfrrze5VacP4IJdfMyAdEMLboYI9FcrkMDIl
0QcjmuVMNhqQfOGohmlP15xhwE+uCYk20Mdk5txuXgYpfAOFEg5p8qkp6Kfvh8q5LtZWXq0BdsGg
CZ7ogda3ncOXhrsJvPx+0wtjl7Ib071UiXygbDQwZUTxfY3K4iaQhMZVdIrPioxQmCbUtSY7cZw+
r3U+vXPJd7h3WhDfpBd480ng63kCuFRkT1C983Kf99jY8Z57yc7ojBGALPuSQQh74iNhDuQX5at4
79HVTncMHTDs//ni2mv39toKugtkbXGalW8dwCCAGa8ROUeopwhvHILEn0kZWslhwxkMs4GzxF9e
0ftV+MpdhTnEqm7RI5HCh1ztzdeJThrUgSq/ATcSF7TNQEum0+pc0qgsTxhEaFZ6Esm/qsCtn4ts
0Ve4y917xyTByV8+/e+3FqUmy6cf+3htvLdiwGFuwjHO2vZbtjBg4NzepZ+6YYN+1Dcrid2uDzAI
Mg0QIAILczJRcnKwcuSwEHrnJCGd2MHpNHSR/ABMk2AFIrWXY+uM+XUVFeNZHwTLTTTl2XkGPk/g
i0v8eTeuHjbwTLkNuHQvJkGGREb4NlyWk7LSzjXmMnxJtDKcq2jM1zt8Y2xnJZmT0FXYvfcdzsmr
hjEvFWXQEElQ9zXxFBBOmOEy9HwOYV0cqUXGR+0v7Xne1MGwGyRyGZuj4W37iK7fXZAUcJskirqF
iSZzJR3VdbYnG1BdzwrqGRYCFaGrjf2OMJlYzsOpS9Ag+Pmu+ADZXn8XhV/Q6iHK/m+Nr9/XH+4U
8IbU7vig5G99vcBnElotc/UtJqlN7pI5KT+j8rBBYHxlnKnk122c0vOodT6vpoRVB+QPbtKfb5L/
7oaNrQSZrS9O8EK/uWFRSo3NuMn6W0p60HR4/UKibcprwsUifeJuJnnqh3Y6WaHIHVWSLh/zeDCK
+4Rwx7+8mf/mgY2F7S2zdKC1fKvYxaAym44s2W+ZdKNHIFnjA9g55yBp7F6yL043U93rCyXa5rxe
Au9at5KNTNZ6uStkHiNIxlV6VThT8B3lfB/uYvJ8H//yLn89A9hnPELvGvKIo5nmUPnmkhkgjTBk
xfSNrnefvaOyCGHX+II0udE1N35kKmZKxLfEh3gIu+/55kpipGCqzqfgVcfnMKmzK1fO1Tt/EBMT
EnYBUj+HmsudlXJPXgTG49d3/b8+i6dVffvP/3j52hQthHMOKV/0P10TePQiFun/GWp6O3zLuva/
+V/+7bTwon+hj2e2ToEYRIFtTf6bIOCLf1m5fGw9/LTT/mG1ENG/fCTn/H88vKAFfIrcnwQBQgFI
CxBSoinDiUFg5P+X1cL/9aEJXSwEIbJSP7SgVFb7N+VyBdu3mqcEd3+VEDIBFAtS8m7Iqug2SZUQ
9yJC2UUkmUuSDqRuLyHzwxTRvkpha+K9ZN6p4Fb1LHS6qHTwkMfM+Zb3KEWcClFWBbxFmbaC52Q5
JVap9RWy3uxydBwJHtvj5rRUwgk0eQ7Px69ic9olIjuiYSkvGga234OshRSZWAGEY7kqC/7zC1lZ
4FyXbfsFVcYDFKr0NEMVdQC2DVsMfBmsowA99673h4ZHqFZDiExTOO+Qk3yOLfelwXOway0LJrJU
mMLyYRZLipEmnD7B7/JRAqkEsEsb5Q/DK2hmtMwZMyFRPSgfePgxIEPPIcN2I5147Gt1SNw8Jw2O
fEJTYN7K5uhzYZE3o4ny8ib0F4fyTMlbXInActZiIVekjlar0M4pbJn1J4RgAQVfH2WodXvgm1g/
pGvHjkb0zbQjoyB7pHeWMsJBImMJ2rk5L4CFX27zsnwQkPFCmqCLe561gTnSNSN3xmUc5p1IHeXZ
ThaBer8OC6KXjKyiPZ6b5sIZCbPbOVbauW/SDQdyNUtqslpwS5RbAbFfLqzc7LbjOBwiUps+6mnt
ozs+Cb5hv0IkdkgsVqlwp+A4WtQSdpv8u7QMptzSmFDeoyPKcOqHuIMP0PTlfb+JJcOqW2UoiHV3
X1nSE9pKuopN7907lgPVmia6SJEPOcid4ESxBXuHhYcGCq5FSeUriqwK/BaQhpO+ddSVyAiguHbb
yZXqwq/ETLhMgvQjjo9cCIGK2+StuhNkxXXnJGt6cOhofBHWiL46GqhtRkEEAURYTJgtLAQUbxyP
BBHRXL37acz4rjbPyMdGtcV8kFbf9VwPRkLZ7kYXulYSkVrtAuVhernI8RD52dhdIOIYkqtIZfnX
pkc1tC9rJuS7Ol4b58qERTbuoQV0N0jFwMK3Or+M0nZ+AfjEabsa54m8u5bI1YVWe0hB4rcDLZzI
EiUhb0KqdUG4MX5cYefNG4NRjkaNPGmzorgDeUCBg3omh6DETIgnG2sv6d4KEcMBIdNEdnmqjLna
tmLqD74j0I7lfJsHZRo0Xi46HtqR1kp4F73GDqNJb+T1sjUzCW8kFA+VnA55hpmEO87agEtJonHt
yOKG5LqaBtNr7jGnW5KLwebOH3wbjKyTpc8uhDs+bIsut3vUrl8YaZOyPDo2cTkOyzW80UjqNqyt
eUNbZ1q7DwvmVLGLbZQztma/O0XAPrSn/CFo3sRptT5jJVofRZ8s3TmyeSrEgqZKdFoDwpvPZQnd
AX3z8B3+6rtwiuKroAhHlDecedUZibhedz6k63KIleNdBuPoAuko/XvRzjyPGEzLBiE4q1k4uS08
/Z5RxBLEF6UTr8ARZ2dZrjjfdJcyGFsGAWqoTqG8jsfay1LoUHxXHVHwQIz8TQT3jlpdc0LjoD5E
SelfdhGgviAm9fro0M/LD4IT0ZPaRHFwMSjwPSPrLz8PvSxfSlc777CbGNgtqKyQVQnBsyYWc3DI
7js2XuTo8yHLxB6lQTkeI8r14ZK/IFDWO8wdwIpFCqxahEsgvxCjA2YM7RQEN3eHEEuQ1zVF+Z55
JplMYTTQN2uNMmcOes/umFotAp2BkDD2awSHKO7iNq2fvDULns28vRfcwsyo8Pvy3bSufwYgVN4j
8PQOGQTag/bz/pyYJuki+ND+EZkL0MxumZeHFjbjTY260+waanXvmoZTd71pUjNP474LPvR6+QCu
AmywJigPJnyR1vHeGFePDGLpal03qrFiA8rCpuzKYQ+SdcnuvcWkhASUol639awJpEYFtBeQYaFM
jKwaNyA+vB+nq/+tp/5ST3FCsAXv/1xPndd10ZI48s+K6uf/9LOiiuW/bMuXkT9jSMKrLfP9Z0WV
eP+ioKGxjosusaFIlG6wjnT+n/8hfP4T3X00CQw7qLYYhfysqILoXwnC+xg3rGU1uUCe/uv//MKj
GN/8/E+oGZOhX/oG6B6o7APYT/hhJca2V3jOPybtRVRwyCSR4GLpCQUm1LGzCR5rdKl6CXx7XTxx
EFOZPKqqhyaicV9AKzdxuByyESf12UALD9d4V0cX2yZFeqxNR6Ndu+5yT9BoI069kn3wvkL/975v
YZzujUKGjuegZocw/mhglyJ+3tVpOBEb0rgbmdLdFF2RPCPBDc7Ddg5IQItdW3bJEb5rMKBiLJd8
j4slvYBLoQieix1gMOUqv0BKpDEdJ9kx21zO1bmVu+yJovdDnB0oa64SxmPIlJvoeoYdtGvM9DDW
vnMiGT2A+66NiyqX4+KjKsv1fmE6fjNkPg0pwpLbo1w6lDJlvGThrg3dDP5uqR7qUBEtnM20w7du
PaOMSi58m+dAwXhKBAkRD3lXdCdhS6QwCVY2AuI1DmIJ0/5EaOm/r21aRMGS+Oj5S4T4QnzKjM2U
6Nbk0NqcickmTphuFYfc8+/yiDSK0OZSOCvRRAtL4l0gnfomaOeH0EU/Fb5GWqhF5l8im3MhmNns
YYpXl17T1IciWvoH0qyIxpiYhV+PE8sW+iFoClAhpyt3PvZ+192wSTXfSxMlJ6YSBKqHFMLZIDmx
RsmXMCVsz0P8Cn0rx49kczvycHufEFhuGxXtXtXhhbEpH9LmfZTDGDwENgMkUHK+w+XQ36sq/1za
pJCwi+YDGL9LrLnrIbR5IiBHBGxF5dxzXm4ea5s70lb1eOPbLBKbwQGJo7ofUBTcOAthUgVP7DtC
6pi2jv5ys9pkE7WQceIx/jg46KEOrkmzJ/wodKzquPenfdl2sI/bsiTuVSl2Tvp5FytYCEKa5tts
EvU9kBNcHhSzyYMsyF+JfWF2sGkIZSHodrsR5CztSwXjr3KX7nR7zXHxuaNlRLYLJZ24RE2+U0Mg
ToCpjtfdEmwfIbOHxRGaAhtYmXuMfCqyeYKABJke79IpKNXsxOmnS9p+44WbR9do2Gz0jE2hIcyn
RAi5QMJ8DakZuQcP2A2a3ZRaJeumnx0YfRTBD7GNuEnlpTCEdiFCIMR1Ku/yYLh14HN5QIUohcUD
NMj62JKcMypJhA5ZOutrqI4/fmooi0+sSmDdN4V/GWIr2ZNYfFmvXx0bztPZmB5s5u/FlJBjvCbp
mZqNcz0T5XZMbcBP6YqPLIbjrW/DfxwbA1RXWXi+2mgg8RoSVFJ3Nin8E4dsUaxBF9JGCqWF/9HY
kKFJNsMpyBv/vBwvNnKIdEMgUa/JtSfim10XhAqZRWRZNgfo+s1xnlVxUv2MNhof4jSo75UNPjI2
Agl6UXCeJNFyjz9hO21tVJJC03BKtyq6FuQorQOBSsMq0uqAG26+n4V+nvB6UkNQ383Cy1syYzp2
XpfoZGAsyaH3IBXfra8ZTnMXEpQTf4YoEh6jaEueSjidJ8InQIu6Pb1bg7i4JabzpRUKfjby2d1W
eC+RMiHOlcHVn8aBj+w2uToMqvYvs7oFiuyH3NJuRi5bI2qIm3l9t7Ls7vKF9a7GW9LReV4/bRyV
CZRkfTYT92CxLusn1KJFtmsKt3/sB/KeXVBeWdw2t5xIBM3rpJ7UXRamdAkVlNpTeKfgN+vQgMTY
yu5cVQbHQ9HqmuqwTR50Kb8rDAj7zF+8k5nzNJjn2CM91okA3aqopeu6F0UzLRRHU0j8gioi58TD
Jn8S+7rBz9iDPtm1AOaX6Tmv19ETiPJbfdFglZnYW5z+S+UgkcHLU04uYsbZh9g6xN20K/FvnFUT
SOqrRQzR/cKG/RgMKY9INXPrwQ434YfRK4aLfGvWcae3IPysufuLPYajDDK+k0qxmyMlH/raicG2
olS+6HDnXfRr6pzopGyzs7TX52sRZLd5PdWPscOIbDcYR57mFer6fbLN+UcVi/FofNGceUWWv9BL
ccnPignh3BMGJ66yYOB0JoUCUL7N9DuNink+AmMYUy0bsaYs7d9b/PQz5g9/vtZmHGkZ+z0ZUtEK
zhgqC06iMpzICRTLNr1306B/6Qe3+MiezGFwbqZrEneb29SEyXcX2ecGdScNQMNU5j2EgO2mceU5
PXSCQ5og+hrimAGYAsZtwlllSGdNaChgSjhvWG33aJz99QBOzga+pFxFtB15/DyZNbwCFl5/dUr8
1xfN5DNGjFQx36e9iJ7ZR5KjIoniZCJ0xgHHjRZ/T0ox/fOhWJYvFZMAwWKUEc1cteZukWBoiSzP
nbuijJha+4h2PpZ0C24YFWJLM6kWcu8nzXaOgqb6KgAGPai5fazp3/uQfNv0nAiR5uBVOQ+r6nR/
u/VBn+5hSsXrzh+JeEDDmrjXMKHmj+G8zt/SOO8/gao0J61Tghx2siRLdku/OhewxcxdG7Le7AKs
gl+Eu463iFoyTp9OPJ5NHIWHM+nM6lOSLfCk1i2dzpUHg+9QFmUPwUrC7MFUKzjwdYF+KAV5KDtn
CXpislV9zjNXAD32XXhxq+1Z8M45PMnB/ZgmOhVH0uOq5eAZJzydalE8pImCHYe/ct8SIlFiuBVk
KQc5CP4QAcr/Ze/Mltw2si36K/cHoEBizleCM4ss1qgqvyBKVTLmITEDX38XZPtalrvl2+8d0aHu
dpgiCQKZec7Ze21g4wYDsKFVRxG1ztqpsCZOfdcQw80N52YVvSevtjZKt5XvJEa7saNCkvXXVHei
a9p1A/7pBgkXga5uULbr0U2qQ+NaqF1yhnWvaZ0seMgQhQYQuKZ8SSejKjatBQt4BVhu/upwgDpj
pGGoajhfUMDJJzcq8reSTsLWjJirrEeQVwiy+xTF/yBTVkSicvRDTG/xLGfL/aW362xfRRR2vhHa
M7MAczK/MLCITm0gzGfZIlNcebk5giqv+2ZVlLQRQpyMzSqdu9TDMBxN9/gYVe+PkMHeetkbflXY
1S/wkts7WxL+7Sejob92uLICQguHjntJbzoqQFd8SIXYdMOQINSOROcGL+TlFk/T3DoNnvloPHVN
N0H6ReeznuuGACMCdw9JmF71uYtfVOFecLevyyjv/d7TNoPHZB1cgERfIPVLR1zxOpQwRtaMn41b
J+Ns6MHJ2AH6sivmmr31Rbqz4cDUr8LnwppcglLwQGrUvaYg8a6J9R2N9fDStMa8GeA2HYwkg89p
2e16rsyMTFC9u0HbAGq7zr9GidHVPgpT9yvDzhpfZwPoCkdW/cQ4K/jiwEJCSqOTG8yvOS+J5VZ3
jowxhU1qpqSNBrZereI6TCzGl1byUdHaK1bggMkg1qKMpcUcziUgsM9ZgNcvtvVop8e2Rn0QdDd1
NUq4+KnjneiwSj/UOSNSfh+p3LVmW9QKXFcsFVIMI0xfGszTGGWDgdlZFNstw5jKIFItmOdTqonq
OIC6veEbZjcG3cP3YAavwyS43eeVwsYgzeKgMqx1aNs/V8zcOh9Jdv0WEplxRa9FXIke17+Je/5b
Jf9DlUwXyjB/ViVfvxYFVLX+rYjfvq+Uf3/h75Wya31yJIpdtArEPi7IiP+rlD39E1QbFO2MGZbQ
3yWH7c9KmX/keISqmSjeEX38WSnLT66gA4ToHngnmhPrP6mUmcn9WCmjXgAYJXQOPItrYFG4fFcp
Zzm9vLzSp71N/TStmQDQCLKzwbwYGEzlRuJpM/08j+t8O0CdkOw5NbxADyXIdlYoq/wo0zXpwzzN
bLKKbEdDuxt261q+V/AGbgfHmU6EoelrK8ZTgj0YGg0t6Qb6gKDmm52MeGPNBPK/cTFvgE6NAmFs
6iSawZIa5XPdTPSiE9I6BVTcDUEBhNEYZGUhPHURQUvQBEuUqnoI03os9rqSCtvUqLtvEJCJ3EkF
JH6cCaYDF78iUZRjW7DuomIfu3P8VRMifB8gFZ5HXvNiT2XSraUmrRvm0gFPOErgbkXDocHuhs0R
SsFgX0lIyU49kcS3mJPbcz802k4EyexDusJnWrb9uGEekm4TN0x63+ai+CMPLed4Z8kayylZJAg3
oB62+eTVXGYkLRTQUJb1Y+GEHT4g3GKGocKNIbnyVmyJ4zDL/NpqpsMwfCaHYc5Id+q8+jYKPPJK
YBcQGewadLQhePhEA7lbxrR663PYObMPhPpmcp0Bx3JKw9On1P8MZqu96UrrBSpr+yCapvB2HjIU
4oy0JKxWeeelu6LuzOcxIxEjQRm0y6uQZNV+DoIzdrh4TYRK6uclzEfb7pt716GIozYI7KOJVvJX
+sfFxsrFvdtfgWIW62aw1I7xwNXqurhcOujmRWhN9yoIbXiq2Qdv0WnbPu2MDUYS7KY5yDs3avOd
WYzZUWZ1cCNBkNzZiMDPqWV8jrHTr7E7pqAlumlbqDB4mDrCjh3NzveDTqoH1RyhSUlyH3Rk8mKv
dNfBaA2H0Cl3aWJ6m9waBj/q9HIdzGUOHrkvg30iA3sL1Db9VQ7Du4CQuaWrS70ABFrcc5ND9BtR
yDJPzxlxSXMDc5KQUNRxa6ew70ruNp8+2qlcGGg0hZy1FjUvcx4zCxtdbRsZjsAx5/EpG8YJYcd5
TMBiOWZ4hV4YRIYHjneKkM+qOk+oaY/oTtU6QQK5qWme+plVRxdU7tw33LYDhn1CP6opIs+LXPql
RGVAVTmAsWnpjWQDt8TNhLFVhjvHyqdQPHkBcdbbRorBZK9GQex062SIwsi7H2C8OAARNOl1D4aR
2sODTfPZtla2ojX/LCzuhY1uJ/EJeZ9713rEcn8erTlHUCtIF9iSLAO/MHPiiffv44v0FkWZSYEF
I0LUvb9AP+oNhlXkriP7XHIYSoM4kqycE75NQvOs2NXAQXrCbEE/PLRpjG4XxiYlyyU1Uay9pmlb
z8UaLmThUjPaaNqmypHzuqdfwsrWxWH4il6O+pKWBMOiVCtzbk88jhRfEwosPKbxyNfHYeGG6ywp
GFOp3GzTcD+1nvXalShK3vErs+W/co0kjfCM+Lgjai0T7VMRMHvlv5yAc5Ne2iRJM7Vpg8ci7Rwm
MYrjIzo7ws54sMS4+bb9/Hen/qedWjA3/9lOfSY2fflPVcV/2ah/e90fLW3vk9BRz6D6+jFmgJY2
XhU26EUC8PsObf6pBjD1Tzy7rlgCKtjLXdv7T3ZkROg/7MiIqNEqYKVDqI7O80fzQezCCUurJl36
VPPZDdN5qxkN3Tz2aW9tt5G+b4FchyssKCGbk5ogmfZMIG9Kq5yeKNgQrVOaEBlQps6S/SsAsqMV
MMZrHcPnpm9dvZLBVM8GTNe4A7IQuxO7TVMZG1O08xmAg77nU5KKOkXWmF6Y0vZfXYJ2Ol/F8byt
IzZD5jWmcw9HyfXrJIBNPQzjdXb5vBWlys7treBY2iNPvoNe8IaPCW8Zskf1ZsqCLonORlx0mnmY
uikRyL4traj2Get/Vz+IYO6oU2iKwMbWdM/96BlnOttBuprxvHQ6403ehSOt1DTS7NdIlxP5b4iw
mNWW+CzB1g4I1oarMlxgsG7oDeEFukZE0EpKNCsoBd3ZkimUK4vqL9e9LU37VmdpRtl8YGrKvxmC
U3JfRrbKYuconWQxDegfiVpL8lwgGpYJgZXO9OgCOCIkTSF3Ap26FE/sl3yewtvencpNyS4drxrS
C6uVCJX3MndjqwGCGcbNUCh31zkzGHDQT2h763c7Uf2FPDKdGHY9NPeZY4o7Rv/legiC/qXO7pi9
ZLu8zvWzaLxs58ltVWOX9fvMUac6H7bKUtVVRXT+7LZCVNcum6xG9/Kup+XylBLU9qJHZGi6GaGN
pt2VJHWl9letGJN7r2nHFbNaRaCPJrcM3uMDkwfzFc1BChQlKtexWxcH+t7t0QqyvSFEBkU5Se/6
sUXnB0WFcn5QHN8GErDL4jDK6dEt6p5uBFSpL3Ypgvs8jdz1SBz9IQ2dfKMPbX5y9azZNJWVk5Ua
Z09lD6RYaSLa4a+W706YMq2pgzq59pqj3sIeHbo/Mq69yMkj9qxNhHYsIodXgXPW72qw9btBqfnZ
NLLHRKuMV8cJofkaVvoes+tCJuChsga610EWkFmR5v3KUaTf0CL9umCn3uYxFRvJXjWt+ihs34CA
bBBi1HsRDdYqrYZTb0X2bUak5tbsZyzwThiU+zq00kOJi+8clK54HWHiXIRbDMHKGNoDLMLsQAks
fYC9zWPTlUiqB7vcp8h8TwNZApcMSM2eRCb7riIX79L1VUIRHiWv/KLZbhw789SVc4YXuqgu6Wxl
71XYOgEuwNA9xrU5X5Xd9jd5y1k4j0k6WwWV597Dk8xp2JBwvNXMMT57NIPv5AyxajXwSOwzbKra
qvLieDmDmred1zU3TFPiz+My0V6ZgKzPtEvjM9Qx9Qh1eXiAvF+RD4QdkFwR+VpCV3que6c9wRWT
2mbs3OSokydmbEUe5Vdbl8GB2Kph1846Y4tEetta9favdl9zKKQp+HlMjJRugnYo0io/tHZwzvSS
AKwuAo4j7XEjivBgyOo02TokBWmuqtTqPpB8GiszLbL9EpvAHKtiiCOaflfHBefgSB/X8+ioLxVD
uZOuhhhbzxT7TmENd0lpq0uUQlgsOereAb+cXroynhkFiZ72ehzcjmXV4SmZhN9bQ77mOUFNTUd+
P2Q0rSoroeucd2X6BOw82/Gz87Rog9pKN60+TDrHu9nLx2Y1BkSfkWpIqwcf29UV8B1pek+Onxg0
B7zGNn6djUhqK90BrTPpEx4/A8kBHJ9zFORXzpzyYpRG+GJ4PP8zoRTb0Zy0fqVPsX52iDU5yzaV
qD1y4w6SArmVopnkDWzKjB4LdHvVVRmNF+6VriPgc7ZknvvB0I6HmIisY1UmxTr0HGAonVmcO9XS
+jNZaoqsOGmOTYykssSDA/7J8NE80JHEvP8Oy4mG7qB5dYyWMkn2zdSoLynDvFFP0iN7CVMTVRq/
JFA8DmhVsp2i1/EoANPAkWjdi9FO40qD0kAhNKXqqcH2fxkJ/zv3TaW9VWUHCF2I4T6LSwVGvmxc
El2G6WPSSqAaaajsfVHYw1EL834XNKK/9G1tHo3MKLZerNTzYNvNdbSnADpUP+9MtF937GzVqyO7
8ouHIvXXCRVdtnLaBo2EDD+GdEzwycwSpni1xZfaYfwhLouyuvW1ks/pS63RDh5ZYVSYDV2DKvcE
gwwDRx4TK3AGWWSp56Ar2g3q5fLg2TkjZ9tJ0l8LSyhO3r36TK/bcTacyvMvZhh6u4IRwrkj7PfU
Q6ZbZeNcHyLp7WWXGtlqMtjfVpnVZpcW7+Rt4uXNOUVytOkgKx5VqbVn0q6ddWKlTHXIMyBDqOg+
Y8dzSOiRfeM3ljZ6q8YcujuQKN7NDAnmq05ySbeSHXRbEnRUeMqGViO4yHZeVVyy9HBwRioOyb1Y
Fu2Ktj9l4Ab3YnnrpoV5iXUMXl0BSz71skmQhgyk2W3Lb/fEEJs0vDXaiwJe+li63lsKYnqrx+ab
1TXlWQsL+8ELw4aA69G8GVppsQxOxnVSs+6T+n5efsCjIrVsN7cdM7kiXstEGefOaxM6e4TG1BHJ
qCVNvifXa/sNNVa2VUyrdpqTFNVKOiQPOmyOWRo34KfM6jDNenPn2qH13kYAPlaM/eY1Ymb5IOyk
ophsDFI7a/FoB0lkQR+trCu9WOo57L7yLgsLdzdEbLKDbt6Ak2SMCCRHP2MMO8PcGI+yNRC9xZr6
GnWMG1ewIkm3bZVLuz2BSUYOLqy7qbkSmlpdU9hP+yQyjP1o2gUO6Zi+MqX/vAtE7X7mLGA8jvQe
UCyjf/jVy7XuNS+JmQ/S6oWwVYbnibwzgXfgxy11ZpicU5q9wZLHpKVNoiMgUw1pOhMEH4kryDBX
U/N7zEycnMQ4GI5GRzJjyfYGgCTk1rSaLZmg9hW4UboVMZt1BzoES4RXu8naVDPnD3Sb3cUMEa01
qn4u0Lzd9kOPzi+YdYvEq6kg1QWrWtaS76LFwt0bxLTcusIlLIRM8VcOaE7ja8gQVoyp9l2VBIR4
ppJ5s6hFeoAOBuOsRBKAkRNrYG2NWPtcveT42jfTJtXS4d6p6QUP4E0Ojj4Vt22qBp4T06m5OaT7
wcE32lhwgRhps6xgO+EwPXJSBbFo6MNDr2fhk56W2ZNlcAa0wma2fOQM6rZKW3maU4fTCrPEA6JG
hgpIHImPTUt2sJW3pHF0fT2vx9BMjgCVpFrFvYjx/oREEOYK9eFXM2cgLLGUt5PwcI0p74bBVkrI
slcfbQr9O0drzLNl1dNFqlqsIZkuGlY1HqNimDchB/8XxOmnxHIeQ4dSlsjvSxHTVstM65inrviF
eAljVU8ZtMrAkRzJcocs0d44TJq7GDEik5werdkAdnqro+lL7Gp3XmXBlYp6ZwlKIARRxbpftsWw
002chKmN9ZgS4RRngvDcJHziZzEZhXmWDzGxW5sZhxsti297KzbPjW29igb96Ni3ZNOnabZOU4+M
kzzjwuSDpAU2UWsDRsJ2YhXHEEv7tui8bRQW09GL+1u8RcYzrmRcVWgxad846J9RecPzgy3nBymK
SFQpqN2sfOd648CUOTFfJ80Yd2ChUJdKD/yW7d6iM176H0V6Lrj93uj7bEC1BI857sp9pQXT0TYQ
FdLui9c9Yhp/9mq2uSZCj1y53nZq2tmvmsBmptUNK+Zw4QVyATt7mky3ts6XSzzik2faU46qalQK
Falr31Wt199sT9/LmhZXwp9mKNuidWpgqaTlCxkcDuJSOH7Xqo0Ca8rizosPSd5Q1mkjKSv17LFK
213qPFh6od4h9HoFWzZNsJ+/OfXt394cQ4ehE3eHnFz+8OZzXNQOqSPxQYxl/T5j8r3BXxghT5bp
/c/famk5//A98d5T0yzV79+JA7FiVjpGOW9VGarY8Izg3yuAgH79+fsIugR/eyPLtTDNLFBa50dI
SlpOk4VSNjyQIjptMcVYB6cbkTwWcXtVdZrKm15iLOZHz98qdwnhQ8sb3WoBqcmrMoj4dD//SH//
ifEo4M51ae9T0/7I7el0emctVcZBjXRSoZJNOzMZqKCRYExirYdR/T52Pb8zKU+/+Sn/2z/6h/4R
xrol+uff6yFPoGbf/qqG/O0lv7eOJB4ST2J61nGR0AISTGv+8JfoxicaoQbECjSJSxPp/zpIi2bx
O/Ujskh+cmxc3IjWf5RIKawfOkhkU8CaciHPOLYJkPfbzOe7hUIFrcfyPDpgISpP+MswaVg7Am2A
WvB+Fd53l+EqC1kK5S24lMUkcJvauoZeCpY35/qsVGCkESFCrBs3GvlPVrDHZS4cvzN7Un9dlc2U
nRFJIu42r1HsDJcWVHI0ci51WUERLi8gi7bJcuemt1TznobDXWvFLr1wQ8MjFTku5ReR69tGhfg4
5ulB82aideDyxfBOpSgYqDK8SOYdc85GvylAktl+gqeBUUBN028P3KlTV9If04dawQ9sstnkVNCo
Tvh13SfViT0D2xtawxdmJlbJW0zOvBlhnMY71GDoxc2pAJhdxt4trlLOuK5LDKcsh19irIrX2W7d
LUd8siLh2rSk2RkjO44Zad6qLbVql855doB0HP3iNLZ6MRrTKDFKx/K9lN57Nk4XT68TFEspfgH+
CM5955i3sR3re8xHYtMmpvRHk9DCFeMkhVG9gEugA4zH0o99ZYW0RuarsoOtm1mBM60GAdOcQLv8
2iFxeGaxZFJeT8MOrep0JxtjOmqciAk/ijG6MObW4j3tmfiD+8G+S4DBwhaGo3Ib5Yx6RkTkexw1
AqdFWzxGWCuoUzsO0AgX/J506dK3vNY4W3ZvfNZgzlm0SAzztrQY88kqK5EKoKuDnj6ThWgjEgCb
3W2EUXQbcsRIWNeCcWsOhJFSJ4+kzAdq/kWb8oqCLNN2kHPng0VO07ueG+4hIuv+Ydan4NJpqrwp
tbDLd9asTbdjNzu9ENuxByLrYLP+/b9RuFl9dEYpX2GbiXVECGqlemkV9TGpgPMUxzxohqxcu22g
yAhAt3pPLLU3MH0bCO6aN8SYCf392zLx3xX1H1ZUVrHFpfrvV9TLIgj/H/+tLlGa/3V6/ttL/5ie
258w9i9icZBHhvEtSfj3ldWzPpmk71gQhUkA5kjEVvpHb95hPWY67uGlMyGROayPf6y05if+VbHQ
k1CH45P7j3Tmrv63UxHwAbr0LiczwiBMl+X9+yOZCxcnJ1ok2XN0Z1wFMoSW5tyEalgbfS1Bk/cV
di5PdyPnEBhw1Q+FUUgA5nPTFb4xOECGzXnM0w2hSaHaa1kJwWox6+X6So/MBtek7d1MQWQdOHWK
S2mTrNtanTBYZxNFWqpjLk8eFnCCvHGPpBnn4HyW3o2MgvIVr1X1WukzBExo4mASBmxUN9CUrTfa
seKSy1wrIFOHjrPqSsOrdgYz9XrTpNryEjOgK5Qm8XQ1VCufO6BUPM6VzpGkbbzxPhxt+ZzHgngz
lM6HIM1BX5hIs+vbEDloyQCgLr0j6UXNR4OR+hGhJ8YTBKaaTwuPxLLKIjd1wgvc+aBQ+BqVtLCs
GUZY7+Fzi0emNvaba4wjKGSt25t9ZD7NgzdeC7Nk3TJ1eMhO3ggYrwDXVpzTgucEn3jsKxVX7FQy
gcBSof/5SOqYK1BYFM9xk1WvZqD0fjWaNf+aNQo4SqVtv00hr1t1IR/AFgOfFg7reNXN0HhMAmQG
7IAOmBlHjnxrK+U9vdSsXrNE57vLzJ77VUcX4OIgDz0VAJguJjrPG2pDlOOkbZyTIO7xO8n0UMQu
r3G15XoSP4RdKh9zOjbc1/yT337QDJxzvQ7jQD4b3fILQz8jsUOfm+bFmcppvBk4vmLES40kX9N8
SuM7LTf4CuWU8LdQJvOn12TZjHK+47oMicZnjEaN+c4wWZrtu5obxjvV5uwrVZpH+mc0Cpa5JfZL
K1ki518jCDOk0/WFfJ4y0ubmxt5OdNqxMQVx8DwbTYKWnLM2XSoFYFjkxmPBjPx1meBw1+bc6Cke
p2DLfIe/CTM1f/4er7jcRK1ukl/tLIddt+25G+hd8MtKs3XNjZwIvMZXgqcpQ6ygABg33HyagXY9
6JdJsTtU7Qdn/SHc0O0Ql4iuP35AOfIDlxUnrxXWCfJ706SiuiwSSmo/lRkRvT23qLNis6I7is3U
2n+zo2ns86Y/DSafO0b/Nq/yNBjvTT0EdVEMOXdMwN77MSIfCHFKIZRAyMF9Msmxeu2WnwjKk3nI
bRqLnmj4y1qlQ4O2DTB2VhHvpr5HTWqJ6rWmy/H87RaONZfrmzblqVwe9mS5SQOnH+8Hs+OSDKBM
riOd7Ws+G+XJihKwRYBpJOMNyYVrSRIwMSZ43DAdTZFTVjjLHbA8EkQxwOSLgbn5Ex2oHdMs8xCj
aH6d3breK3sxtjmdIx4t1IPPKGB7xgBNgukXj3zuZ7XLw+lwkNrMhhfvQJgO/WqIc74OaQzkOiyO
MsW2zfOgQx1A0sNDTsAm1yeoLfHYE4G0m/SZFYQTs3lwo1LegPiSN7Ny+Anx2vI3lJVIFsKtV3tg
ZwkrvTINC921VjcT62k4y7WeVe7esWud8V0ib2yFmdccyJ+mi5Pyfc2xDoftTFoprE8eCkYudc4H
Yk433udGOUT3UzNW5zABKRhPKt6ZE88y6RcW+tUUm18O3ZlzFx28Q5r2EL5algwCXsRjSzwCVzC3
xvuKG51sWKYgr6keqL0UDQhdmNKPrsk9TzL2EGyBNNXzQyOBte7HjiWSvEaJvznljtKkwQ+FRUc8
BgTCViRguYw2zCLPIg4sSbxD+BDvOgvBn98P/EpkQ1lvTWywNItg4p5C88MNzomWn7VuMvtNHyRP
+FgI8ai6SaBDZY6xRp6IhD5nhELrrmnlpiy4S6FI8UTkjhKXmEnVYw7+loQQpD3BppfLneMKgNZY
OGr+eiMMmo8wJak0jmzubprwj5yo5XNN4yk5WVUH05ukU7X9ds8DMuRFest39g26pya/psMYK+7l
M/hOl++pL8tePwjV3vXMvEd6wA3rW92AB84ic7kf5dR4fqU8+czAih/ytyUtQfmOVcAduJXswKu7
Q4IeRuPIZw31phKauFoOT1eW4c/yu4HLCxhv++2Jy3vPel4YoQwOlV1H228ra1lGwqGB66lnEZtF
8TyE4ZR+tocF2Muhmw8q+iHeWVFrv0nYKpukU/mdiLoF+wjoKhoR5VeLfdOj5cvmzICaRjONtMsw
Y0VeZZwfFtW/V4kVcSOFiG7hppHgQq5cPmDh6jhCrAAdlAJsyyxPOYQnussu8Yhcklhmd3OSfU30
OHM9nwYqEto8BXXfEnV1tAqdpyZFX3cpeSbrdcQSg498MDBSmqp2Psoify5DUR8BgHRI8SdvWIJU
zPrRsDwGlctG1GC/ecR+XZ3YY7yrwAQa8Oz2JuM51HZKiPZi62Z5ajowLEjzo6cY0BejiCL4RWEW
1YxS3TRw4vyaRF3dZco54H0TuTbs23Y6NFFXncher/PgqkdW6UvZfiYVZVtB5dtqUL+vYNJRBbtk
s1lI0yYnqzT2CUIQgoMQZc6qSi0F1M5Zz6be4WzRq3yNxHIuAHa2Nr5ZZSV+VRr4FQROiFVsVR6B
wqm5TQsDa6qLfoEcl+FoJ6Ckfc0dph56dRVNEFLIo8O7rcV48psOSY/hRvJERTzfehAOjk0i2ebi
Ue3jkTp6lQ/iyRI9Qwt6k7fxnHpH1wi4e4W1cOy8krSipCI3phqxt6Zud6rHXj+7ZqhDONXs8S0j
9utpcvMnK6GkvslUY92hqmKS2jaD51tzLbce2Zi/ooGUXyKPsVRD/vSKyBNjo2zU1kvgx3ai3b/X
e9Wvp7HNN7lX4SMEwJquOrNJzh4J9NOZ6+V8JK1XbOduCNjHY30TxsOTlEw4Ukb6OzcYfumD0bfj
xP1Cv3m6j2ySfkRGnqeZusnKaO36rqEPxfGncDb2mI/vEBoeNfTvjBia5uzF0XyH9MHGHtHl23LS
rF0ge/emkrG1CVXzqLCVJ6va4WS0aXJVnluSBmkO55xPhqjahJwbjgRbiSNSUw0dStmQYtNZN6XJ
AIiLVmyg89sPo1MSh6uUt9HknK4SVizq7jy9WipZu5w6NRIqb9kEJo58fbENPc05ZLU53YX4Bc3C
LPYGdq2dt+wQGJgwmYWy2yO+ofcNKOm1CZBAJFUtz3Ni33VxbhBzUej3aZ14N+WUtU9k5mk31LG4
rjTP5XUDZ9cvbQ88ax0Yxnxsoa/Ti27Ll2RpGjMdzinoE+iHj0ZN5rg7mFBUkZb47Lwu8zJr27n2
tE3KND8MRKK8aWn+MmoKXahws9zv67rZai63zWpyKV/R73c7PcAzaHup8ln8w/XMlGQXhFF76Av7
o4pCa2OgLvFFpRNxQUreYQJU+4YhrVLroGzGF07EG07XNSfBWC/WU6qnmxbLy+OSvnNh5a9JLwPq
tNJiw93rzWju8igj3c6YyNUgn2K4iTqNxBwY+onsWEi8mmvX2vp9P6SZYFyS1diUXALPk/s4EMDQ
FgBEtgc134cfLP7hFjm/AoApqnXAnBLMXBTMNUomM9jBy9BYmOrY2XsIDp61tDE8tj1CnlZxJ0Bc
VS0VSKQ2rlOXCMJ4LmKzHZ4rx8sOM3qdlayndDtjVt+gIeD/Jm68dYxMfwLd73GLm3lpaccYGAkN
i7TL6d+AdA9vQpVfor5tPpMG0J2wvZ2dtGh8Nq/gAYOQ/iKHxoFUQe3SHnETT/Hnxqk6/UCms2yP
mhKzgQ3AXJIJpdmpAdWzxskppHALboNW0pTDIUUZQsaS9xqojEU9SJKBuHhtIAw0QI5JEBqh2+jB
bN/ILE1fhY2mDyFpOVAhXj3yr9XW6DA4+15MgNLWHQI7PymdKIstilis+Lqdt1jxa0PWGwzJchPV
sD44yTYcRJweTKIfqyqbjrqYEYgag3jkLJoRGYGoCyUC57PvKv7r/2OaISybwt6ggDaAZ/3IC++i
IIurNk72QYmWdw0Vzxw/z9bcNS/WNM+Yh3MSl9ZlYWeEY4MYjHc//wB/b/9jaoceKAWUVgBaxg/S
9yEixHc22nBvj2i5V0GxcNM6KQJjUSJHIYfNoNrFZhyFp7YK5mJTOU1ABl8rHskzEReEz5wqf/6p
/jYB4APBnUPS6NDX+NsEoDC7AK26FS7tPQ7pI7v/ZiR8S3IiCzJEWgYnny4HDbHW+rB6/fm7fyOW
/2X28u3tYYl5DkdwsTSpv29oFJObMrifuSZTRimUoC5EJgL0JycvJI8mW+MUTXTOY+oG2kEsx+/C
oqmHBkph+rEcLFBEf6VtGO0BBhKcqAjP+pXJGTUMCMN/4mL+ix8RErmwEd8bus6ceJnxfNfr7iV5
XVjXsn0R9Lja8IGSHho5KYbC2pZYwooqLzbO2Ki33Eqne9XSq1ARtXxcjvV9Xij/Hy7h0vP56yV0
OANZyDctF1LTt0/83SfSCAuaO84N+zpZUtsdzRnvW1pSzyQIcw70tKX8HQyj+WAOZB7gvHhrOCYI
hgTz2thvmmqpwbiyP/9g5r/6YA7icAZdAnn2t9/+uw/mkuSH61ZFe8J1OKGGJbUXOo9hqN1xgRE1
xUMVZZ51mMAu008wyyY99pbR33f4q5tV1A/yWdcnqmUEc5yLBSz3nRZTRIUW3uIt1BzO3AHT+VW9
9HoKqfNka3lAtyR1a/AfCFHbj9+K0jiHKNLNSxegmKrxPgpi1Kx9Mo/X5Rz3RvAo99bceGm6st2K
Cujnl+MH8DbjVCgUC1gSzwgtRPkjNy8Smoqn3tV2ZmSzBhrlXERHD8op98zIp2fhlzeT4fXaQ2HM
NE/GPOJjTQhmH0bpcLVCE/Wlb88wuZPM4n9ysfhzBJkebr61h0yjWn7sOqFL0w1dGO/Lxersx27V
A3LoVb2fp5x3B8RJ88ZJJ+x+DGDzj29f9r+d6H/oRNMgXuDD/74TffpatN17On0vDP/9RX8Iw4G9
QQkkecGl/2zQAf6jAy0/2WxcDPxQf2NZWkjif3Sg5Sd2NCl0XTcdZwFj/9mBhkWHOpf2M1pzR19e
9QPZ5GekE/HjrBwCLvBJz8YkBnST8fxflz8WoQg0fRAee0HnwSejwr0bRDgzbSnaXaxceez1L4k2
jIdKWThDktKT9xw32j0Qi35nKqF2UM6IQ/ruMv6L7Z221Q/rIDxcm5WQ1ppjWOJ/2TuT5biVbMv+
SlnNUYbO0QxqEogGEcEuSIqiOIGRlIS+cfTA178F5rUyKcgi7b6a1iDvIPOmICAcDj/n7L22ev6B
Rx83iVR3rD0ct6q8dt1UvXZmi6kj4zpBUGNX3sXIrM1NjPqoDQ0IBxWatHx0u+CnUxTaqYG8LCno
qY/s7zOF4BWu+gGOPSOiH3mEH7gGzFLN27m3FKougmvV67wRTqOsYXorDuyoYF4T4QrBiypmIN5w
XZp2Wn+Lpj70y1Ehv8FzRSaBKDQcaE0iIHIo+IV7oK2gET07JZuxhqCJ27VmptVV4sbm2X5zSz6M
Rtyhzwxijg70fBP5kk+5emsGYIhXvUlfz4ujRTjsgMbVgG7pUXZojTJLt2SiZtkKK5V5Qlu2Tgc6
VkUdPECVU1CrzvVBhom26yjfXmOEZ9duDpyGMKmjFpaoM60GPTXJzZo7IrVvuvYYBFF/GJVeQZyN
MW+VuYl1JU1juijCCLFVkkJow993q5juD9VIGg7zTVmu5zSLHknYreyV2okB/V2pnHAcg7uwiRXZ
DHE/XoT2fKd2YXZdT128GmGC2dShSN635PSZL3WTJ5jZIqSt5AfMdMjV2LpVnbS67eMC/2DgIPvt
ZzvqPXAB6SVkj8b4loQItUZNia858G3MKdC3kubK/aSqiHeJadqPViV2dGmLbWWjN/a02uo8ev7W
ZsbLhjguqDANIpSlNJRoTFFWmnNLqUMQ3ImnLo/o/GoseJl6CDXDPfBVcA6RhsRrHRRq9li1WnNf
2sSTyUGzBTMIpbqTHIrBzejjhdFDcQ2Z3mzxWMtNLrn7Wu9bL5uAe+lx2VornruJFXLA7F5ROz6n
LPsV0rvRa1lpK8ZBw61q98MVBpL+KIam22B8d3emjLJNq+AF1xFFckMt4MY2r3E548wI6zhiSUON
C7YDuUWwninIHklSMD1lBHYYOG63AcunPeshTOY8maZfWAWDS/j35toZx9qHvtEPHrFp1g8qtRmk
jB1pe723Eg7WgzFF3txC1NgxC164ghAFnZUuc1v3EBRn5YpUq2mdhVlIiQBa/F4gAbdXJuGke7IQ
NZDIAgLIyHPc9/Zcg1zXsugCbmVxpO3P06PfP3tmn2ySpo+22UQ3Ctx/YL5i+x4o3bKhvp+Hqrhw
s0UpV82SaBGRBFumI4FHmxk1PglGODRCmnD9rrcyA1ciRdPJLjBi7+y0tPYYv7650TC/2P08boKh
MfcEwoDzsCaXNqGmlFfshMOPPpocZmuONamrHBSmtk7jOsW3PRTDhKC1tp+KwEbJJmCI4BfFpNNf
kbBp7kcNS/0KORktEDLXo/xiKu1W57jZ9/sS96AAM5DJ3EsCJ7sWZUlFCHdSv24ylOVW3WvNiuNF
jziiaLJraGbVbtDpDZPk2ZfKtm402g9VPRMLx3ZwzCMKeXA3Wf7ASF7exp3Rlpsx0+EQyEFeKEt4
8to2MDHGpKTd2wzzs7XWxeZaLfnfLdaou6m1KTr0s6gvBz2KbmIdXi38teLeEWAJw6kDJ1MN6Ybt
mc0Xb0f6moQtrrXY5PRF/762bmiEZMojaKt5oF8q3Vud439Myz8HFx1WtVVvTTV3f1GhysOUa8OP
0IkQPk9af6u1vfTRzK9nxaI5HwKa9FWd1MsV8EDzGLl9QqXa13fCwOcHgUKoN7xQyn45BrEepzHX
/KZuwhvTNCuoWlObErJpR80Tnj0C8EzAIWJXg1zcBBa6vgjjL0ZKHJGXrZP35SrUBhGBWnBon6RT
i3QL3026xqHK9bKw7X+zwbu3lLdYZmyrebIUUh+80FXnC6AsBsmnRrKvU33ckAcGqUepxn1ip8Ej
4BGNf7Dq2Oh5y1MDysBEgx3Z+hwRVYqUARyDkPYFFHyXFubEpABtuCYP7jjEYFJa+Ect8Q1vv5uv
ONExR9gS0bHjJnvN3jSR9Yq2dFgPDhLaVI7GQ4wueZ+gW7lxjUjjqvkrzXX6ga5IjWt6khdJwN5P
B+ginJzgdWzKvUsfbmUJhRxgGrFrRy0qyANmcjWJ0t6ZaFj4P8yjfs08lh+1aiYE5U6F71YJCZ1g
brSa3AFEBqkVT8QdyVOtG+PRFNLMvKaKih8UHf1rb2TNMSV7ZV0DWeFUDSEoU9LylWUqDA/cQ8ze
kdi9s8GYGl00ZY/XgVqyPhqOxBUhjIiQZA2WtbkBuI41fMhroOpTrcSEK86d+mCRr1VspCXTF9hi
YbqZ3ALHZWiS77lOGmUidyxr83HlRPaArAsLza5K454Yzl6tf8QAyh44w/FzRc+KmfTXimqmt5Nq
3aUEl+6SJCdV0DBre/YKRk+XTTwAS1wUZNdASM09Z6zyaSqDdtt2Sr4uW5XfK4BxSqudWNMnQ8ic
PzPuf+oamRe4N0hfZpyeXzqy0S4a9jNeo2aavXDu9Z6Rl4r3PXPagAVCotKz5to/GkWDzDpphsmk
1q0OiRMo9orXTjFpU45B5HUZNrqNUsr8dlgwbuUCdKPSie/GN8rbAiyh/l3gb12Dr2L59TgVictI
lNEaqbOuXyzuJ0HYcdM0HnkBjIdEDvAXcmy/JnLdfh2SUb44rqz6FSGKWI7NZlhOmEKvN1gTiU58
o9fVC8jOeWPauQvern0j3aENhRE2KjMgVhpX/QVtMIH44I2RV7/x8jif1N9JwoWi178R9YB7gKx6
4+xhFoK55y74vT6p+RTgESmkn5IBP67HIYgCvq0mB7AyM5y7cQTnV76R/cwF8ufUKTtthMF455RW
llwicE5H1PV2foWpd3ygCyZvNWOwn2TgJLvSChF2pXEKEEcLFjqKLYudbGpQQbhIaNVH2sw3Q9pR
t4vzSrvRISHlB6eKXShqdvUbkKbJnEgN1X3lJJnqFSXT08boLBVap4yM9mjheS6t/5yy/39d91Vd
5zLX/KMgWT+3z/+DUi5up6vnHJr4Jf0B5MD/+a/2P//3/ySbY/l//FPUWfAmDUuYlgGug26bS131
T1lna/+LmgWlANGBqHBtCr5/qjoT6iV6ZPI0XaoZohxpsPyjKzINZJ6LAtRGVKRS+tn/pqo7VxUh
/EXAyZ/jOktVdx77MKEQNtpJmX0oPozbxXTpJNd/PI2PyrPz4gwwpyWEg2uZvzK16N91YzCgJMEM
Mft9YMAXcrCjEDRv8Uj/Ty3937jKcqN/dJxASIyjiLgKeYGN8lSOv1rxVZ35xY2c6dLtuDR517hE
N59s9TTFazm/fH4XDGLPFLXkqHLWW7qxOisDidPZ42rIZ0reujV4+uvX0rZgSMbqoBNIyKVFkGYo
Q/LgoGZdcDAatduOjTFuUHdpO9x3ww5fTf2gR7OhAfXCk8N49KSLvIeY0o/DhVtb8RYktbo22rEH
pBgEd3waFt9y3iX3OHDo0CV2cmys3maIXD0x4cNy4IAwLrXe78BFcmTHHKlQ4EA2sKNLWBHTKpVd
ubLiujxadZfsIzWzjypV+A8ltwuiIsUUXapSsY6c8qkwVBwhuKn7Yxvm3bhKR3h4lILdRQei7Bso
omxNaLIOTlq+WnpuH4I4x0qlMHds7BmVpt5cYKxpv43FZJ4G9MI7pbOzTWnUyd7M1RRegmZum9Th
szBW2qWjpqCbDXNcjfrY30L+5Q9JnfbCnokKKaFJ47oFnXcZBKhHy8Rl5lF20SlI+uGVrPTphOOW
jq8VjLZn91TMSjz/GkAwPEYIEpI1sJH5mzWglF4Ps/arrlE9eaIx29+KNJmRjgkBSK4eO9F2tFrz
BKyYP2h5wMLULstJYNXK27zyrIkkpbwKWghxgQFB2eSoEIjChozRaBgA0QnzYU6UqyQ0f7UNH+th
arufNDS/mbP+ywVJhwtYhJ7ZKfFji6Vwr06SR1JHUtsVg/lrxiLnrqJBzn4iqYCTrOJHEAHAy47A
sEUbBtZltNND7ormIV6c96it7GNOc+KyyodgY4iapgEf6tOQ6ZjhIM+v3bqqt1Qb6o4yj0GpwALt
ucEUbBwYZYlH4GZ4EHht/FmD85Hos4V0Lml38GtTPxFJf5eWc3fHDIR/uXYbFoYTCzxvHHvULEgP
0IBNykJMWD25CdeOy+NcSUML1nld6WudvfOKzLIk2Se6lW8Zl6LPHSWqRa+rA+2WMjE8TYTB3SVF
l46raojFtZ5pyS4iyXunmXXwEtiCIoV5a3ClDy7wRaSWgPEpAcAlBoF5jSdfX08hMzAIfeZhqmp5
IZlJ3mpof/aWW1k3AaOCHSdWA8ttHl4MpngIcjmfYP43nMtEr/pdJC19L2vm7F03ZqOHpD14IbwJ
jkI1lC1VSqfsyilyfjNdd34DCSVEVGmGYw0i4iUiV2iD/83UVuCgVNA1LaZRhOA8j0BNOevP40+G
/DzJph8zePyV6muNNvk5otUL4GfmvTqm84bAXhzblETazsE4vxMUzI+OHvSUqCI6AeVX/T7WM2tt
dmNMQznujVVuas6rljbtQTJovuqMcXiuDey7RRe61xSxxn3mtrj+KfSxZUtNHN8kZQZDG/jntXMD
Rq14Bmk/nOoJXeaYRO0VsxPrQhvt6bKRrjimlVHsNCl6r5pa666iulq38zT7EtsvnCNV5wJSWzYv
wuzaU014SoFeIYCvj71VrJlQlvTCoAKZsdXmqygrozuJWP+nmK3GBw3Y4OMDi8/SEOsRdta2mqpm
15Zkfq+bCssmXxVqBNWUeFMtSrmolLDn9ZxjdNhTAPDSRPheXbwGul3MB/624b3OuO8wQYc/0iec
vEwEsfQSAPoJR9/E3eO4EluO0tbaNkN3L8h2g7E0lhuYpPTkojTOuQGERB7T3HnLKaHdMA2p90qt
ZtyGdKYtJ1MoVkGHQEtXM9cD8MhzGMk3R2KCOrDIavkyyLZlG+vTU1aazi5KsLC37AJP4CPnTdnb
tg8AGOCGCiZDDx1x1Aut2A1lnEFzxy363KSl9kLrpplo88XBb+x32QOatuGapnR6ePvX9cISd7SC
6j0hhTmKEWEP18OcjNeQI9tN7+B/2rCGwXVAt1kTVMj87O2SWOdAiiAA7b1u0pn8GFmrvsDXab7b
Y9usexHxr5q1oWxw/k+X0DsT4M+hfmsWY/AjMaPyoY/zfNe6JDsKMQc44zTo9QoMpkGqrqeOXXqw
yu6ZTnm7d7C7ERvRJWLtBKnqU2NinJ/q/sptVR5fEQmFZoYbM3qntNeUFp7lpJWjz1x0QtlZacae
mpScKdUhQwN52AjZorTabm0m8+y3DAHrlTpas+/GWOU0+liPbdPPp9jEn7LCrB17onKKnT0ssre5
6rhsnA7BYZxJpNTqrvcoCpR7IK8DYZ0jP71jYFUpbaPed5kR/YScFBzSLLHu8toSx0Ar3V1oNc2a
nhx1rgwUZ8dptN4blZI+kOfo7opCWneutJSNMGvXc6htd2HqYrlfPnawmGjRJjhjB8tWNobWu17p
NhQjgTXeGOB7n7VcwjWuWOAUmulhZkV7tmq2YKzU4lfCN3yPrbG5b1JrfmAhhTfoKMLrNulcuL5w
HMkAdHdxDd3EqQ3rseVACrMJfSHwchKmvSYv3J0eKONN26bzaVbU/ldfBMq3fCGfzi28jTWqmn9+
p7Qdg9+Tyl92NI1hq5rocAUGj/swSKcbGiTTgXAMPCFijH8UXeOc3LIHmUzb+bvRTeb3vlbM74mo
piu+VNY2kpGynuJYWeO2jnwbJPclWRr1LQzKYqPX2HYANI5Xb08dGVy0LhvHudZThKFFATIB9/MR
/bkGUhoPSwEX0ytZiNtRlOrRlqisCjdp9/nUGptK5igCaxUSOD3A6dDpU3YdALDcw6zA4P+2llGn
kIqhmBA1qDeOsxOPVyToBJucFD9PM2l4rYQo0mtVJvke0or16IJs2bWBahJlFfMxBGXFzz/L+RKZ
73yp0b2hAeka2FunNGIL1LRbBNsvdQoDhE1h2utVUFzb9Tyv41J0kNybanoAxi0Atc9Dspm7qdnC
moBy6k7JqkOndQ1EnNrf0EEudLk4JgNjVc0eFNR81Xgt7YZPNwzTdmdjpjZo6Od2utYxFaIUh3mz
4dvU7923cNmAuNXLoc0KzSvsorzvyrHYdmw4nIEI7zoyCWuvJf0MbKdWj2onmy+nAZwlxuMlUlBT
ppVMC+W+UVU4RPTlODGbBorInm1DDRteTVS1CY3yWCRrp5fGiqZDsWu1IntQO5ZTXs0cq91YeyF7
eLo0cyYm5jCoLyTN6N0KfYSxUswmOEQNL2YMP/EAXWQ+Ye60D9Zggh1rp3pPBd5jt576CkyHi6x6
1fbEd64K2MIn1Rp55xUDwSsEP2u8NxVJkIZLd/+ia5XEC/hXbxKDvs6qnGXgN1pi7mLVmBGfBmhH
kREvd3RtRyMGZVdAK4TZ03joxu5AjtYbiHjFZibAewcWpYXAKyb9aSomB1ldIe+M3sDnmsbKMQz6
m46hF75mGS1q/V+OxISmmcWj0RErk0EQvuA28NGrJTunCJt66zj1sCmzUN8F2AtWIH3boxmIuvNI
e7I3nBCjQzWL3GsJ7NMrSAVpY+WvdqG8NrO4HvXG2OrjkC/nNrmnf4blfo7vhzKaQQcqCFJQsvEg
eg+OFmiQgEGFmzqPSmHUjBgMtHhxIwPSVuAap0bdrlWnhd8iKnOT2RX3S68WLmKH8IUdu7gcq+Cy
KqLQS3vAMVacgW8qjb7DxJZET2HXCz/F7wcEvRtBOJB8f1eZ6Dzp26qSUYMeHaPEqm4KEDGPiCqK
FV/1nO5Z1QGetK07W4MOsM6cKt13/TQf9NhNdya5l74SMY9b47cxb0ynnm+S0KrvKqKRNn3e2ROY
xpph/AyLAyPLQtSJol3mEv9ISjQluZrFB4ZzExq2lnSGes6PmqsYPpM04dbrAcnagLWNoOj02BQv
HO/h/1iFc6m5Xat6tS5KBM8JJkadrJ+bYCaSuZ0idwfQr9m2DoAEPc8h06Y0punj1fyKa/qTL2Zk
ysHro3m6NrU2ORWiLbcdurgfVs35ilFapF9Njtv+YKZnHwjRKr4HEyJeeFTQG9XlC2lpORGxkRP5
Y1F0xyh2THzvDTLc1hD4mORwyETYHwdlSl9bE8cL3S9+3BKQ3U1vV/nPvLFVr7c0lOhNUtJ6ZnR4
0LDgXeD6Ao6lUGCDQgZr4sUNPsBJac1vRmHnmzQQIHFi+r5XpTL9SnvbedRLG4yIO5O9EGbzVjRZ
4iWwcJgkgoDy6iiPYHiTV7C2ppqdLMkSP6l6jD6kLvLz8rU9TFQVgImNGWekQ4IH6A5arfewCB7H
ArdryC6/onGD0MadKIq16nttJAao4GyIV6ppS2Y+nIzJPLPye6SX5UU7Z/q+rgOOUpswR81NBzut
nI5QgmZQcp9yyVJ+TW3W0dWs4YV1lvPQKnIJ5uicHVXMsNKVOPiWGUp7wUcxu+GomDyPmlF+S2Qq
H6sOm9SuUuj0ruKAlEPGcCIQqxT+NMVUW5xwsg0FaMx4fEpri3ZxB2710Ovdr3Bw0FXT3rlAulYc
DU62r0WlWjgriRqwlPRqLnsGeI2hZLs2taU38FNdpH0F+JOWbnuFIC+8SjgMQXHLiCEiIU9e1iH8
qAYn1y3v/88WTv2q45vmrjp60ysjaOcDYtzuJkWUsDbDLHoY68bgw4WLVSvy4NRURvliKNWTmTTD
kzmNd0ihGnNrk422VopB2yVyZmevFAPe0YKcd23m+VEk61sB+gsCETRqCwAnI31C1gQrnslIae4i
3MLETVgEI6V1h0kUdaCfJHr4gswAWjY7IQMEhXl0ONr3lDp8T6BRPwVEiq6r0P1uYtQ5qpWm7/hT
9LUcZXsHUPWnnTn1dV+200s4BwRjpYy3eG5TcumCv9+RZMETKx1nxzwetJHi8lCMwP5u95F5H/cl
w+Uu5oWtXYYZBWeqKSJRRIA3b41Iv6EGeWBDTq/HarYOUlqw+ofW2lRZETxjAZsx1gwOwQtGcoUD
jGGwIPYIwwqnWyQU0gv7obhFBwViXldOeZ63sNim/BTEinVjS/hZVmKhWIx647dGVqxXIh3d1NAu
D0ERddeFGKOLTKTizgQOUYQL0h1YTAJPKIjSZpez3W76ymBK147qKQg6y88GbLRlm5aYlIzsrmXH
XXUjYyPX7QkXy7p7so4he9iqdTDCctq1Q/0UuYXtJwSyeQMHQeD5tkKUk9tfcJSzD4OZw/UOZcr5
tyx+d23Sx2BgqhdDJtWPxmk70gtDiHUvpZok6lGruuAIPjdZ0y0ZWGyNft/pCpHHuGaEexVnZNfg
W5RyJLC4rMRWFuQ+e05Uu1fFVGf3RQ72JBeTu4viBn85Lax7S29+jSM8EhUjsVdLo4ZLNrzagqpB
ZORscaiiSJL9tJphOe1RAWvMrjVfYUB+4P0Xj4BUHnLMIR7mttDnVJitaXe8NjpJekg9iBFK+L5O
w+B3o/VsU4KMpDhgVjpxhgLwBePKUzpHezXdbDiauD82ljRopKQFnslA83tXCX5HliFuMOTrp2Z0
f8vRVB7gxzTfdN2uo7VoSgnrsAZiTJSBvVIKUe5Ud+xQJMhije8eFE1BB+DzRuj7LihBAnhd0cq5
GpHEZ71WMLB60WPM8geT/l2v0IyLq5I1KXfU4/kX+tx3XXBnuZqrGSruXwsC59/NY3sUI+cku/an
kkgiteEfcY5tKAurbP35jX10KcCfELqFjj7lXKqkItim/ahxY5ET3o+JyScj6bVLte2/Sg0m46r6
Ux0KAxwxGdlZCMdcrnj2DLVUqBPkKnw7RPJepFmb+hbyQC9g8a5kOOa7kmjkf9sk56K6BmGcPhxC
rfOLEm4FcYH8IB+DnVjpJv+walp21KTmF/rld6qv5VI60AfbNlUkzIu++Y+Wf8rmP2ODqn1SL4yA
9CslYXNzkn2q09EkuEneVJNGBzGbo8suG79KDF9Wxfnz1Q2D+c2CyNHVs1WDw7qK1DRsfCcn6ZpD
18IqGL59vl7ORdrLj4hiXHWEusyKzkXHOIVbcg/0Gk8TrVt7iDhFhLYRXGW6OqPo1MdVT1zQpkRv
u/380h+tH0O3hK66DG/eCbSxEY4aXLN6aZJM0JsEppJkaQRjIl4ilkJOYFNEtsDnl/3o1TfMRZTO
L8tkmNHXnz+r0bhWiUSYbBCZZAct779hzZv90GLVujbr9/PLffRCGuwxqom139GMM1V3WOOhA9TB
5ZAC30td4kwK0GAEtvrFLnOW4k1U3PJb4ro1qcDZaNQzBaWLJeQ/v6U1d8Nr87Y2p6D7ObasTaXJ
tEtayuqONEb1GUMKzaSBVvznt/vRoiXf3gLnbuC2e/fS2EY7w96sfYMQ9hMwVrr5IVvs51f56KHy
Ey7jK7y9+jk/yiSOqAPBzoa67AIkojOKcIEtaib8uc8v9dENmSqpVyY0ZUaMy1/lz11gXOh/iLv8
YZDotYbyyXLKp/+3a5ztpARo6BYfajisens5W/XOdPLT55f4cHGw/hAGshSF/W5xuIkz1BC7/Yqz
62XYqfpBLwsGZXhBHyOFHUYWvXod1oxZkDaoe6K4vtrR3r96eIkEIxTeP5fWxdmOZmI4NpTSlX6o
Qf1qEUh5g5ZKIm0SuU8rt1h/ftPvfzuuZxNfxjlKx4Fw9u5Jyipnqgzp58XIAcWaTogG7S+OEu/X
osEMHdE0rd0lR/LsIi4Iu7kmE86P2xBBZ1XGHjy/CzthlvH57XxwJW7CwWuEngVLxtkycRt41dPk
lD5bG+A7pTmSNXRf1cnD59f54GfSbBM5Nr8VO9cSbvnnkreqPDXc2i79GVdlnT3jSfGStMBV9Q+o
66+4yz85cO+V1Q4y7j8udfaNpUdlEePDpbrepXFfmPgKB7ttV2RWdxvZF/O3SXAeQ9Ie1Gtp0t1X
oSP9sChZNy2Wpw0G22KnN7TR8tqgAZ7j3zgIrKqok0dlHw7RfBlk1IGmLAxQGEyLqKvaTaa3SXuw
+2y8GsqODvbUWZlHmw0hI4mv/yGS/V9vFO7V+cecLzhzPXT0QjPEIuD485lCrFBAhXc80yZqv7sE
p11pvXM7WVb8nM8d6Foc3uicgh818IGtDTWTmbW1XwCNMaYRT5NV6undtzygMMJEiC4nJxPJIT6Y
xlJephLQyUC/MSb4DKy0ge4WRSYZaLp9UBKl80azNH1m28O6bR3d4zrJmhaefZGaaBkIbA+8kf16
7YaDN9vhuDY5rrg8LR1lGMwR9QVPbfHFR+uDtaZDrUPBwTeLI//ZWgvyXnL6mHguidJc9ETI7PnV
Rz9MSI+GLmwM/ueL+/2Bx8ClB78MtwOi3/MDjyzNvh+qnFxrp0UNG5f5RqKZurCMqt0FTtheRLRe
71E1h8fPr/zB68tpTl1cFI79vuaow6lXos6CJxtP02NvDdqTZN5zj70p+fX5pT64SQQe7Eb0OvjP
+dGRuSj15tQVft7XTEVwVNS0a0kaA3Rb760mjR2vYcAOf0unaf/5xT+4T85VBq67N4bcuZHDJjGH
tlNR+E0AYUEOxX04AlF3kqn+18cAc9mkIDEs5ZVYbCt/vlT0gJqwJJbDBx39fZoKUEUOdtw6M4x/
vUw5biCYQhhF9aGec+gq3AVd2HcZuoKO/FOLxquRXA+DsLY0nn7+2wdoqgY3pi++GuQcZ18U2PsV
TkTJbYnc8JVqKkpmiMx0mmyJ+vr8Yu9fQC7G0YajgWCgff75kmhDIqvLuTPFvI8M5Tv025/JaNyH
g/XFGWR5l/8uaLgUZanFrbHnn8dB5EYUT4WCEMOoso1Br9QFAQW2v59RlPcH2pRfnUY/vqLLURT6
HC/d+efFrGzCKbmi1PpD6lbP5QTpo04lcbpWhodE/8KZ+H7tA/rEKvV26uCKZytSNNQdbWCnvtJ1
ByK3fOC817GlfnGZ9web5TKUhoZjc/o4byj0jjqSHWOmfq/oCu5m9LzVyBfx86XxfhfhKprKYQNv
lsW58e/XawQ+S+Culvq1QUeLTo+XJd1vu7BOiWwZqDuzZ0zlF7vkAqx8t0qWjcMWQhCfff6qBfnc
upR9qe8KNNAD/AG+dZgmL0eXKf1cMMQG/05QL+huWAFYZuBgYebYtaMM9xlz5C2hN/dgG+QtdHHY
+1XF4WA5FkBrF0dkcdY3F16ZH7aN+OJv/+EP44BWYhjouGj5/35kSBKihY5OPiIpzZtkcpODMtLn
/PyH+XCVLWBMl8g15I9nG0RuSj4jYYlTuLURDpe9r6YYue32q1PLRz+Fa3G2ZR/CXXq2AISdGUUl
iSDQx8pAyBJEuJjUcfv53Xy0AwEKpQ0H4ZNmx7tnpupj2Ckp4iGsEr3NZ2oUXbtpmuylTxAjf365
jx4et2TyycBRCc7075/IaWMLswOv6JQGP5dnB4rhlNfB988v89HLsxgGbSS5FAbny3hs0oKccV6e
DOodEHSNEVsgfjJsKbd1KJzXIauSPd3C5otP1Ud7HopYHNcLwPVd0UPrFNie2ad+iGmnLRSC48Jt
lTxUyXzHi/jF1T5a8JQ9JN2bVJbvmmQZ92hbYNT9KqzSXW4JTJt6oqw/f5jvzPwOkmceoq3zOQIs
e17wu50+ElcnU9+BR/cQR2q5VVAcr4LE6DNmc/bwLdGc0uvIqruWU5FeCVLodxEppBuC+CwGy0m1
1mSAYW1w0GN0XfJVdat9+ORtKmzeTAOD7dnrUgeNKoY852szmowJWvmstS6IUMNpiE91vncj3QnQ
KgwxCiN+SIe+2Qdu+UQKjTdbVXuoBihddJFcYnkUkEsR9/H5g/zgXWOmzRHUXjADnA//XvyZzd8h
HjluD8X8s5q1dqtWiCkDcnjK6fnza33wOLQ3jbFYGrWcuv++lq7hfQS2ytE+0H6qNBzWuVCfseQU
vu0WROoJq/3ihPHBS6dpTOw40fDFetfW7+uMEOaw5PYS8RjFoeLpqHaYY9TzytAn+U3WAywXrej9
f3+vmkYXk44UB8TzndKEURvXTlP61GpX0oJ7SVzViW58uIJN8jCRaP7vz21ccGkDYE522crOnq7F
tLExZekragjFTetRJRRGexqkm/u5RSH9+R1+sG1yPc5QC3OUw+LZyYbMd5NMCB7t2IdMLsx6WKuy
lGsDRex/51Iu7GcHKCp9/rMPQmWbRDKQSu5rblncYEacV7XdWkfwONoX29dHaxQMPcsTysXSD/77
KfZI4oqZzoDf5N19F5W/hJD3UHRrQg7kyemK9t9/fdggoM8LLO40V85+Nm1k1qY3c+HP+ozGzx5u
665eV/QBvrjQBxszLXUVyj6dZ2wcy+/5R9+ymkmvUQlp8bNQfIezuHNmef/FkjD4M84O9H9d42xN
uEqSJqbJNRD0a2R6xtWhEY241TsrWAXZ0PAU1WElhrpaNxYxCyWADsRCzGo7nE00/zrUkEXMpNcc
UcCBZN0MIPL92Gjrw2ya0UknvJto5j74EVRqscsbxFlUt6CaiCbfR8JhSKGORG5oQJFWmL20W1JF
EVsVGtkeZQ4US+3BaVNAjeE1fiZOh2Ucrwr8stfRaEc7cNzTPhNINHsjyi97khkhM7lAVdLG4wmn
25xeEWnHCAV9xIngq4e52pDfJBALpwNZdQYg0jjptp8/3o/WJl9xW2OdwBI+3z8t2ch2slibyISf
5dg+w+W9Ng1lC99pQ6Z9+d947Thzc9ijfc9A6OxdENFUSCOcCh9L69Jzuhr0dD+0xReH1/djNSi3
TA1p/NEjIFL474VpjmkEiN0tfETkJ4IO4dMNzqtMvzGEvkSQ4nVCfwoJZfj8aRofX5cuLU+U4vr8
QOZWucQiLOiJlNP8GI3g0olJUE4YXdRsg2aGGkeKnPSftJfrDGgDw+2CjVzq/V6g8hfEF+wNtVO2
WmsWXoAwlAVX7Zh3MsF2kxcBPm81jEgBU3sO124LhzHGTb4Otf9i77ya47bWLPqL4EIOr43O3STF
IFLkC4qiROAgHuQD/PpZoMdjmdKI5ft8n1wOcncjfmHvtaNbM7Pb0J+dmqwUUoxW3SzjTcr3WXe5
/I7nw/hE7gYeT7WkbDkG/7yAkZW0XbqBaWve16TnfHAqfvVMdy2usYA1HCdkOWQ/PCOE3jpFmQ3E
DHfPE9ul1TTqu8zoPiJB/epZ9MPnvC+MBjkUeRWM5d53FkMh84YQ5MXm9yf4V6WNS5wIewX2be77
+Ge9NmVV2025Z+nkhxNZIjTjD1WGMz1ppw9MZ7/8MOaV9CwB7rb3TYTb8DAqc+4VLXGBbFTzjmig
LQpQtNSd+ODG/NWDwGXsz9sCy95PxW8+TZaboqICw9Rcm63nhhBTH6q8+d4JNAuJ+8GRNH51XSw7
bxpYJATe+z3N3Mqc40udlqo8weVlGuTAN+PBZBa/riwtAcdQd6GSgXVDQlayh7PZ7uJKlBd+7Gfb
oLKnzx6WIOwZEUClD47HL78eD0TGSMxvWV//87IdVdRqWUKZM9byuxXE94k53OYWOpLfX1G//BzP
p1Ok/f0ZYNYO2pRI9Hh7OlHJNKd7LidtXFd988GL9FdlK8MpRBskpUBeeHcfWoBunQjt5b7DM5KQ
6OOP5XVTOfiljSvyK+6KPPhgUPGrC/iHj3xfsKaELKLR04s9PJ0dOIPvgZ0jbnePTTV80HNYv7p+
6UhZklE+0gu/64u6xfNPOHTBY8acnrpEvo4icEn4NPyQ8W0calITwHL0ciPqxWugGYsys0H0B9b3
gZyF5CGqyfzqTRwLuNrwGSVdcwtAuVqT4gfaj3TLrfJG/953eGqS0toimNJaMhKzZbRZma/6aGJn
qfy1kvpTWvWXSHHkBhP8d+EPYOYnS2z6YjJvJaJrXvam88HV9KujECxOXUYcXLfvF7B5Lkkjx5+w
n+V8AN5orDrdfnCkc2Jm+gAxevzgA391ihdnFkIZj2Hr+8MuUyMmZ47bRNQkVw6yb+R2pvtdWzEB
oat20aT//oZ50068KwhRzJj8QG4X2sx3ZzrWgM6CqSz2Ltj+MBl799ZOjCEsrck5JVWe30uzgEFt
o5x8swv4SZffF/3cbTokfTttHFGu//5L/eK4U2wsFugAY+BPLW/gEkbemVa+X6DYm6SZ3IsyoWyc
0qp9SBtjBh+VfP39Zxq/GGKiSmDqszy1vZ96X7IEZhkN3NHtHCFltWJ7iyDV2rZR0+7Ac1krrhSU
k06+CSAHhRM7GZwXtrH+/RexfvEMW3zhyDFARC7xUP98VupII9yiEwW+5dRiNbL4GoSVz9doq0vn
xJHxDl2KGhmLVQuahiGyoRXsUYmIGT6N1qhvpynSvyQ2hbdJyOkXyuJyl4xcUjimsi2iPmeHJP87
7NgVj+xhY7tpskErbK8brez2iVsTmZn03tqPT2aVWbcZsfdX3LaY0GC+zg+J3wfHXPcedeInP2jM
f/X72YDhQV/Qimyl/vn7GbeledtZ/P48U7cJsrS9cpV4EIaWbH9/rH/1UQiv0RrgRue1sVRBP1RT
LJ3qGtpNsQ+I1FnL2l/cfEpmxyDJ44fff9bbeXt/py3TX4vuldfg+/a/1Ny8HwtBczCADV+BZ5ow
e822sYtkNaxLLzdORqVHnzpljpemqcXXZqcFoW3lcieJM/yzlPwvvuEDfAPjnoC2+P9QAj/hG66y
/JkkDWZnfxMc/vcP/R26hfwdIpdJBc6T6geCA/aCPxhRk8Tumcs6cClq/wLzecu/WVQgf6L8/o6F
oQLmAuQRzLzU8f5VhDvdHxftD9cZvD+UnYzvlpaNiuv9vKIZMr9ULqQfu9PU2rLzbQdCmBa086+d
pEyqA0QgOEtdm8zOBm1/r30GLJ9+40VgwghVWiPhmRcF3k4M9ICY7vqpzk9+HIj0U0ek1dPQCO8R
v2wJzCzOT92YmutAA5hLyIQojqaKsq2bBcO6G9LynMpaIwsmkdUFZHc574rJ2MUjT6d4Tky5BUvT
BI+DYOq69/XFc9LVk/tlGBUY+MmE6eNVIjmnZtXZG8sdUFMEMZHIz0OnJV96InAKUpMrNBiyJYvw
DPg5IfxLywvdDgkjFIlCooLxd7xk08OTd+u/5YdVbcvPTRTorRAQWUrIWNfCpFeb4s8AsnJRQOSr
2ox4gqyzHkr9pf9ndlmUczxJ15yKHoRyxFqMHMxh8IzQeMtyGv8MdsoS4cDJhtnsQJMu0yrKwqKH
aDOt3B4GODwyUytCRcwsyRW84/Bur4l8hWKXuTiTZNjE0mT1sfJT8rbTb8DKp9bBEEgorUNaZCXs
Fd3AEGMsUFFz6RXYnvSxbD7pGMNWwOlIogcGuErbpDwgGht2FFHmbaa5wOSARUCQMsrxGjyhs8Wm
Pj17Ms02I1EtDG2mBNcfbPzBL7IzICRrV7V2cSAepN9l5UAsc11WLl66vD/4A7ChPmH2UuB+JKQm
vmLIXGIYykEH2nG2RrNirVI3rnjFkgXfFGPxEJUa8bBZhLd41gZ5hYX1c1YV8bUV1+2nMRm865y8
78ek8BWR3AahkzJR11wPFYkKlbjPWxV9ys1qesgSqZnh2OOWjeDgr0dDeJeAH6P7RCprrxJXg8AV
kZ8G2D3YDl5jnSM3yndIbcS8NjxMj/e8A0h0jXL3c+0a5W07kb++giHLSMtJa0uFxBt4KmQeMR/K
xiS3KOjaYtMzdjyMJCTvxpzhMS4D6xQAHCSVSTrjHThYzNK+bBZHQdbkr8Zos8y2vBnKP6kL5SaD
AIur2HQ+gV/0Ds3o3KW1t27T3rZWtqUAeRFdg9pWzHmJWKgfrsgIMk+GUhUba6jnXTpxrvu8ba6T
3C3vm1aVuyHy5Ff4aw8GFvewy33/yJkuNkjsbMgREi0S6UfX+F6SY2mr5i42rPlLT9pFsQ1GZb6k
VaOfoASisaprixVJroItks3vQ4AL0XDgHiYQAziDXnqLI6//ortp/jBls3iwxk44oVP72UOtlcF6
zLjDXK1jvscEbRMwDt8K6Z7GKnVDTND5DjD8dFVS5RxH1QYjbF4SczAYBNqVgV0IFznuPBASuvhU
RqkCOClVE1ZxZnEVA/BluKjyleg0HJpaDcJj7GU4RtiOOC7dyvPojWNND6XTjsdKR71IlWve255m
XXVa81nMzW0qNe8bHl0wijqGEwyOowWa0ZRzeuc1qQ0nDQOk3tlyBRAzWnsiPgR262E7bWpujb69
hWmRrzFdVC9ur/sAJebqkxUF89ca0nJN7nmObrkY5SmG1vE5TmwndOtFSjEW9bSe5yC+YGXRP3aO
ti5xVRI2W+gheQLGDIGjOfZCxs8t2ozv+WgiYBzqs9lH48ZxRwXSpbe+mACN9xYzKH+lxnE6sw1G
q5e5zHe7zmRRldkJcrZaQf+rqKtWVEnVdZa2LTz4zgCkvIR5DK0gb4iIJZ3ApmJM1d5MOnVTjQtu
mEBF63boIv9rNhZAl3vRE7PiL+kkwECnG1uLyCkgA+C5xwV9CtwIdPPULVlh/ZK2FBtlRNCVD7bT
HMmqZnNu3E2wzy89ghAmHPkWwSQW6H7yEJJDVfhkF6De98+aYVaXrWBYHIxOFXa6YhbplzfG6E6H
WIsY2iUtqJY0ag/kKQS7DtjKWetMEQa+9F/sqnFeK83+JmRtng1vaLtwqjH9AQXb1E2qcZNr2cWo
Ev8isLLszO7STVfp/JLoJtF+Ot42W6nPld7cqiUW3DfoB8oIvrjo3WQrWALtdDEH17XRVBvNNRP8
e+3Y7mMtucxxnG7tXkTrpmyMB4GcZ5eC0t9yv7+kiCVuahMeSAIC8y72DJ4gSSOPYwqqBkegk184
lREDkSmHi6rU42UaQB3pFm63Y2NfXXPlFutSD8ZPAuD1N9h2EPtNaeSUPbZ/T09jH/mGE8JoyRSf
bhYGXOYUn4pIc7a5iR3UKDsz1FsMjlOri7PWxB79eVntul4BNehV92iSco27tULU6mVPXWt8TRe1
I8ic+TyMRdxDcBgTDK412Iq2Il66gNwzWap9NQB+bHoMrLepTkf1lppTLTMom3yatdVo0IdAVl66
ugcFJrBqvgWTf9zNFnaoGV/4yqYlDbUm0Q4joSbCJn+iHL9in8+fajX2W8bT2bfCxxhIsjrn1fef
Ej//3hC4frA0Xve6h8qEAB6PV7cHzgGhGkCTTj/osLTXgzDMrdkJwkCllr6gw3Z4dr5ZpzGuYfXO
r9Mut47Ejomt7FBC9xQkm77Og71lV/jhFZUX435nl5nJcBJFRfeeKwIvOkPT1jo9FKO4akBS1ZYv
nTOKkO9+J/rYCHssfPtxsOpQOBezPcp9aRewG2VgbivDeal1ed33qIlZwqQhhIkdj2htNVnaF0PY
0wqvokDhNlNh5JBqM7269GQDnooutq1381hgQCsydoFJSQxllx1JdojB/0p/VbMGA9hUYgHFsN3O
ebyN7PzCKjTtBvLOuMvdPtjbU0rMh1VcQyrGVyqSLdg9WpmKLD83JwJ06Be4aZbv2k5WbFxkiYWu
8ldOApKpHCwAhJpnXWk0Oiue7d5dZ5sCOWlEJI9jfMe6D5RiSuloAcmsCJNzeJFBu1wRUIBWwQhe
RDGRtqFx+VWttnfVUJJaPvi8jOdkNTi9EeqB7A8KhOM+LQFJxmL2j0U3XaPteLIj7/Nbg/DfXuqj
Xgo5ANOb/7+XungmNuC5/PaPXurPP/R3zCYe50Vkq7OaY9FKv/8XDS8AV84+FJ0o6jyKn79bqeAP
1LJMCQJ7WYP8SMOzvD+Yy7KqQrhie0wW/1XK5jJs+KGZ4uORGy0+K5bbrFzeTwhKHbhZkWRA5GLD
mVfRYJdntLHT5wLOK6Zx5yOk3DJyePeBnuX5TP/45j+rczrEc1CZ3WmvFKsDXRvgpLgfxo8s4+l3
n4K5efEBOoyZfho0dqgeCT1L1J5EPrEbTVVfZxUVovBsudG1kbyfFrkAWUbaTTt66s/b5f/V1jvB
uyb1bUDPEARbiW/yN+9Xin0/+UDIvW4PZZNwNIXmf0v0J1gpWq6zMpPmqCh12h2e8oJkn8iK2lUj
BVPnFsXqbYW9Y0lB9+FCjQQ2A9sF7+DPY7adzIz/FpIG4aFWvoRNKgloCSpTSy4U9uXplS1tdmOl
fraeQTvsKcCWnsGtj6ih6i+QmaYdgR6weGRsTGyPa+ZEK8Qr816vlXGHv0leNiMCPrBx0GmITTmO
biuf/aIQOp75YXpN6K63Q5kP93kP5LpNVXmOqPzA6whiscfKLM9JpCMlEpN8NGKdPzgqEZzbmhB4
thvRDblVRbceWkJcDxwqkhtiQ+fPErtnWzszHviZutfCAQT1cTdVk7/2VJVcObjcWXEHGHYgciyh
pKK5rvIBKuuwGN7TzvMJScJlMVtKsNQlAc6KRHPMerO+bosuOmJvUDu3NvJDjWVjY1jdcE/C6HBf
p7N7y9kxN7gLzE1pOnnYu6p+maqR+8FjcizGcmKgEFWPoMQ5MzWzq727oAq9kdx4qyPr0gW7vq/r
ZHqlQp8+6w1/ZNKb9sHF7H4mdsY+wD8x7vp8ZuLbjeVZVeQ1FgWD4TXh0na6sgtICHTRM+01k/pN
K0moGcuBLKnazG6km0AOMGJMz2bVvNgRfxtTQVvUheg49ppClVrafQ2lmNuZF+FEQGWfHyqfkzt5
coSdmpLw2VqYZYHptvlBAvhhC+xkMLo0tdOMKLuJsUNtXT+pL23MJGEexMP3TIfXWgItQoeg6zw0
jOqJ2LbhHunYfBHUA/8rK5l2EjL9ylD84mDU5GWULTe7VjtXWqwP2OP4La6dBqsuSMjeAs1QrIak
HL4bmZh2pGvbV7HNmYgw4qzsUk7rQoNluwbcx3HNYvns5YThQaxN03WnNFGCqYiiG5e8yBcmFvNF
OSbTZ5Oh5K4E5QLvvc62vNS7b3pKFCcg7nGdLFwMQ+PYtjHnkahxDvVyiealGr5P4PS3M8wIwjdn
zoRNRCdlKNc/FFxSaWMvOuZt9jhqbX9MRFNcxf6r3gc0FEIrXKLOosIkc9t5AtxWL0EA/X1scm2C
r8jEzoQws7ap6nhjD98725OXMnW4KJU5hCrhRAGn6rZRbcsrWVj2VdCNzlU/EZVZipYkVMetngCA
cLV6oMYaM6qeLFz5pxS23a3yJ5/uMvWhX5GB8xz7VGOM2icNd3uQrd9+nJ9wEzAn0m7UJMturUQ6
X6B4aR8kK82biaRUf4WwJSeQhumEytMidEdd7LuK5KmQeYPYQZxqXljQ0gtSyvUelAa/ploDmgR9
jYRZ17Tqy84FkmU+IGQxMvdxqMqxexFNbz8K6BZZvKduKm0sa7NWbjAtjQTa1CRtHcfY6u0b+FaQ
jmw1fTYArIWV2yflynAUM7l6drdchw7kcwROlEyq49HUl5d9BbsbykpwtLXsU6e32nWl5zea01/a
hSyID/Wc67lhL+94yrpsnPg2cqLLAl7EWkcvsY/NOTkQJ/e5RQS6AQzdb3p7+ir8ot/YQ/8tS8zi
oJXxy9TbySGZ0daVRi/PFSO/Te4wMWLZ3H0zRFuTBdieVFdHW5ybxlHNWbA2Jgr03HNiBOGxuLRn
e7rQAjlMYQOSyU39o5ZRU4u8LueVDKL6gIcBx6em7BA2hbMqRIa+o8jz11jOnY+OqfQAVNpTSDr7
zVR6YmMWWnBKISFeIHcaoX9ww4LPMk5iwvPbk811mJEohaYx0B2U2rAvPCBNsrN8xgsMnKTlc1uW
Cy5Sx/TFOE8/jY4I9hTzt2ROBVsW1e3ZKAMr35gc+5dWjqPLXCTQcIER3RCxxOmGPVgkb+sa41MJ
i/Xct2Yelqbe44cLDBQnAZHzTuTSDUXti8Vkg0FezDuPF7i/hcpDi25ikktLt75B6mqAB8raLQ4Y
pp8JEdAgIdWT7wyY5axMnUq1YBryLHuE+FB5oavcaReIQYwh6mB/HTg+Sv3BtqgQLXR1hunTtTqW
d0CzYerriYcIYLlMmu1Kcl9d2HkrT+McwRBkMH5g4tCurSThrmo3cYx/o2R5vQwAnKN0G/V5Jt04
bBYOHIK+/ZivrUGrjkbjzs8y1x2UC8V8J1NZgTZrg72aneBQ9NH0SWTWvB6ivj5mpCOExOhBznCz
YZWPMNlb27KvvRa5TkUudU+SBVQpXfrbWhvQqwFkXY2ORdZKYKVfPDcGOaZPIwEbE4SbYNC25GJU
mA6L69xgUtQKfTwIYSmmcMOwjrU4uIdYauxywRXvWlWyDD6hhY+RfVGhohCrbNRuik75jFfm6Ujo
A7gg2wlgRtZuU3y34/oSK7d3DhQe4tAmASte5XhwMDwk2YVsZ+MgUa7R/yVuc8rnyHrsAZUz53VG
xnAmk+VTMsWZH6ZGqn+XUFlyomNKV611cpMPc10HoSy0ZtcbufPIKFcIluoiPdtd3L4UVurqF0Zr
E7S2MkryAR4Zc+nQJ7IWHFFVoujXFFG9XuIMX6vUYMKSj0tdIOtr8CX5GuNzWW1gHYoTWSB4IKE8
pR6XX5Ec8CI356BuKztsoLuTC185AtgTATdhKirnajKZTM1JKb+a0tfasJEkI3Ju9NVbiZSmFu8h
NOqgX1uSOczI4eFMurYvopFUxpF15FbPWl44OCmnV3aSPlpMLbqRKLi4BzLKBC/SZbSOnZ6CKBFF
WCfSuZpB+d1olZT8XGEl254OFVwTqrqwoMhLyOxR8quSPUrBBOE6ADXezlhMSZZ4K75qYZJobEzt
NwkM2V+bTsLvM4plM6+mydxQhrq3Ckx8C8asroEEEs6wThMzPyCCKs85FL29rbcjeYMsBbomZWRZ
SBNuWeK0vNyDotJuSqZf98K04qu4oNIoHVdexvPbtwjqLxZhFmIV1fXyUJ6L6bWDw7wSJNznh6Cu
jU88BstvlnTZKGoxm+OWMvHoxjyIVgV58cxS5LQjfqy/T4TOuTNqzS9DvWimXVy400kfUn5/P4zr
eGHrVBRbj3j2irCdlvIXEsOj16kctCM/gSU5JpZCTa+YtsVOzVG1KVMRrAwxMvCenIh5ArHgOQCO
oL7+oZH89Ge38qMT+aeN/SLyeYtRszw0zj95ahozyKo41jrGamZ9jJDDLOWwV4Z1WjfQTZfy3qr9
9cCJeSLBdkm6KznYfed81NAY7/VAy3fBa4hbFK8wBPV3S+u+sqpC4rHa24LKPwTn4Fx5LqHEcQeZ
c7IpCJOAI9vFOhFzMRbWtHWAtnXVU8wO5AaQXX1srWE6laOsv/S9bV9B2FWfRyruD7beP2k+li+7
cC3QT+N0+YnIwiY88wbNavdsdPTV0Jbu7SS50XQjJaSk56rjVcQFZgxc8YBXcXDznjpmpaqeU0nd
7DF2uvj92XzTtvyzJSWdA/7E8qUw+77X58UgmMyAEL99UVi1RTaztfCF+vo8jyytmqZP1jya581k
Wbx4op4KisWi2HnJcpvinrlJR7s+Yk8Hxx451TdSILxr32UwF3RArSOtqRjeLjP1339zdCk/ddMe
dprFQwgxdhHi8u9/kBE47EgJLwU4oQBphUSNSObIRTCRP6x4OglcrkFiea+DOQ179pDsJg3zGcP7
A5xTC+Eu5ZLmjPG6x+V8MTSm/ThIIIVitrKTrhfWk4lvToHlkOVwggfoHyLXyNbEPsxbobihCx4l
e/azzpVuEGJMdgT1ak6EIAXkvC2VNZ3wAozrpsYLWy1PGBMQ+M0QN+6t5njTa+HHOnCe0rZJs2Je
S9HiUvcS0njoex5gSVRRs9Ms05fEGf/RbC9XSAPbF17YUqurcq6vSzywPFNAlrFtoKAnN6xd2cRx
3dpWJjcshuVlxs76TIA5NajByAE+7XAfzxqpzoBS8qfGYod77PLZI7cjGmMOkhAxr6S2UxsnzhLS
iqUV5bDwLEJyQM+jkmjtNT+oNO+rCPh1W1tgFz2X+eWB/BWxjublH0QU9NFabxG+hZHAPDfgMfLN
E2rRFhKbpSRvY2r6Rk/Scs0Sg18clwHRRzyE4UkrSnlPgRLWmE2GtNM6hBgakda32wcdjGMIr88J
W0eDNFoEEv9jQ+PmJ7b8OqV9tm1EJ3b9QHWlZyNX5NzRUCSl2993In/yGvrHWRny0R9zS6ybSQw0
lRy7YMHCHed50fM4iUbWsGkdDF4c15k1iB2jUR56xCrlh87xq2c1adWzPRnUhmZuMmJVnE+r85tP
dKL+eWKBsUKJAtMwL9uHsqCXUQqIsa54GnVLb1cmhO8mRUdejD3naliBU+m3xhwXB6i2dC2lZ62o
nbzrwmr6e93ozY1ZmtWz0zZiB8xkOkmD7pkVx8wboKuMlrAVBkp1ncvLjiwe7mCbp0kXlYz8/Y7O
KLJt4GSVM3OPtHpPPoAy+JedPtcvVak4KsVMGCzd4coR9rxHk1wfa1kzlSPBDDh7sLxCk4LHpTN5
DIAKs/6CrdQ/GyNjFsDrwTk2ZHMUk1ee3ZgDh35z2pW6SVq4Xw73yEpp78dJ7PxlAoTqU14WGfMh
T9AmI/CcX33u0nkj/Fk+Zm7xaVCsV7u+o93WnfjKKG3QoET7AuPlf1pqS+G8fGtlBwyxfMw4bCvR
UJ4na8wPxnKrquX5rmfM4yXDkienVsQ3NEUKGhH946ZHFkFCO82rUDoNfKLs+lovG85MlVKKvL2L
ZRkve7rYnIhA8rlUKXqZ61jg/his8utybzrNMbBsNTBde7sMIY5RSMRlre9Vr4G1jZl4WO1UX79N
fEqLyweuRx66EHlX4InzAxBesSc8rghzNKPnPnIRuy/jAZKaOAxYXL2QgSOHfhnkzQIieSYZCI1J
8kpO5HQxc7uVoZpiipFxiULwY6ZXulTZTS1tRaRWkgULut7BFQh6uu6h9cIJ5hTHIzFvCkL7Cg00
e8Z45hZEoM4ILnJZs8eZ7oSy16oNwT6MMxjcjZsS9n4I1QycfwaOnIJHZ5noIlBFP8dEEBhy/WW2
bAZlTjfWL2DXzA0Q3+lzCUZ0FZlNftCW4Qp0EB5rdPTR8W1SAx1KX/mUGk1YzoL/U2Ey7KlnHnGW
wce/zW/eXpJqiY4uq8Q+aLr2XdfnpVz2NE5fXlAs1S1mlT8vTcHoUtqMhsrKiG50Iy/PsjKXLZXt
n/2urb9UBjM0g5xo1qbLOHHEnn9F6ivPrVjveLhrxPrC/6ieVEyxQ/x2cB4JPd9WY8IhTJy6edHJ
ZACRmJEu2dI+bVqX8pyMvuC8XM91szyGgUC0p7zNmUgGwqPmzRr+OC/R6SSwJtwly9SbumR5C9Cg
PRk+l4Q99+23vo6q58SI4isPnc/WaJbrBxAsZFfmkLnLz4mW6ddbeesHTEgh52Y3BRGD29nmNeki
DLh7ezcYHSPg3o+TK49HPnMnhqiD5thXXqw5vCrGwD/XAWVIPWXm3dhMQxgUMOPdikrYph0mhzk1
7qQL61mgETqAM8sPU66XZzI7yrNjUsQWyzlIKA8fWwxkctvMFcX5iDgBTN1wP42UyTJjPqdXuXmn
FSQORzzHvkD6lo/gCKIj8ws3fBsJDh1DSx9c9jEuk3GdKsrPlqeJDGlzsm3sK66QSlGcdDQ7BTc2
jE6LKWiVc1NM+lA9EZnFgHpkZmyJiFaho3C2AMitTYbLG172XDxvj1mFXGnH5Gg6NZUdP9DVT3I1
mcXST6CHOaqGBXvD0Oaz9KjaNfIDp3AgBfEKib/YJQP3URZYvLXcQdLjWVxrmh7dqJF5mZmrQhxK
EtaOo8wZIi6PSuAX5qbJrOyKFS9BKq4A4hWTlWDVAe+HhJEJ92TDdBqD+/TnMt+qvf67V0Zq1/HV
VyUFnhWKgCZE5pX8CnqbkqNmy3hIS24yIUVyRWDC0zA4HLUZUcaBlEJulSHjGHS5Tjc0jPUXqpLU
XvVqgg4MeTWgbukdcTkC+DdWY005UVURFeQ0TOuh54RPPiyCzGSk/va3bzfmVKS8YjSjb16ckXeq
5KVyKOdOfSLlY9oWSSp2ZFRzQwuqythzeMig24yvbIlqByWKmC+kO9ORjd5E4E722ttz5W6Slgb2
bVDstZBoSQy5GZcqYFI1LZk0537HIIFfPB68PIXT6duPcxMnAFApZjsGKpveWYRDWdX7xy7q/tcz
9t9V5YerSsf+rezzAmL080vSt9+7rv3nvvLtT/6V3hX8gSrdXdSfTLtQW7LB+2tfaf3hIPDEPO2z
VrMdi0bhr/gu820rCc6NnK4F+0eP8Fd8l/GHaS2eJJpYd4Eq/qtQ5p8lzQZsHczsBu8Fvt079Xhg
TQCYpSb36KleE0r9HQRjhCk+rs4P+p53XQ+xVEhcdRvrPAuvn8yOeQn7aylX92g+cGPo8kmWlVqR
j9eH//6T+AxM+lingTIuv/mH/opU0GhuSLeFfpj1YdTrV+1A5K9bz/f/+oMYJEAoXHTnOp/1zw8a
kGAHVTPL/cT9nOXZa6SJ15S//icf4xD9jp/y5+UnKDCQYo6S9KSopQKf5SJpm3mYKfEfHDquVcTm
wJZYob/3gMdSL2wg+pKotaI5K72n/KhMasAy/eBHuT9fDiiY4a9ynmBZvDfzeUPBDi1ArpKMY8Ze
brqZYnVP/sK9HAb/g577/biFa8/HGYDMGsREELzHSGmGU3FvVnLPqJEhH6+SferX0arSxLPuM60S
BMSsjIl4pH9/6tw3ruSbW+b97eU2Fd0w08s9o4fqtgfivHJQPt+DQ7Q+uL+Wi+3Hgcjbb2QkwlMB
6xF39T8vxrlP+wnWmQRMVEO0ZU+6IWE8uv0PftAPn7LMNn64txaFxaCx1NtrgSLqp1H3QzGWR9LA
/6ND98MnvXsyjVmRIAfkk5K8n9auSp9RDIEp/Pj20n9+CAI28X2uDC+wQdQt1+oPP6qKCscvKllg
tTCrtdQHjXhcybt9totpE7B2XxtBY2xrlCd7vVHVOs2tgFrGLo/oInD2j/QfJJSBh2xYxL28jZG9
NLIOS6Lhtvey1wn86CGejeFCem2ENmFu3ZUZMGOqJP8JKbPFhjbfZD1OtIGn6uJ6agLzIfNMFPhR
Gj0NBQXKWChnH3kko1UTcTdjyvWceYqQtHYi5RXpOCOkoaa27Dr4RH2WlxscQOUtqSD2keiC8aWO
eMobCPOPA/kK1wjZq9Pot0MaJp6fVJvJzvWvKZksUFf4PhrelOci4kdnQye3FdK1KxZ5CLWQu+Px
s6KInOk+D0BCW12wQ7gpt7XONiytmajjDtDCQufXzQUPrgKmeMh83ERAwcMliQVxGjD0iWshdB7n
YNWFA275o11QRkL1qE6G3mECLCh3/KDQQtLRzYc4GZyTio30Kfar/N4dmSjVrSUfa7cwHyJ+u1x5
I7MRWdj9zHcaFr28J4MutKyJe125Nv2sRi93346EVlF0I1DTRPcUcWgI66jlldunr7rBOe2B1j+g
OH5V7Rjddu5cHcbl0ZjgCDhNqMmZ1VBuxtzbQZ6QS+aqG+Cg9oEnehciDRG7Ic6tFWWAWILG+vIo
YhiqK7tnTxlbMrhC516+ugQiXhoEB+7cPsc3bmoj0/q3yz5viYkjl8w/o9dD/y04CAAKyLizkyks
ahnf+TMZDqCdRfYUkCizKpAPr8lfS1nxkx0zEyfUuPkOuZ4uLwzmSsHaTaLhSxJJLdiwsESlW1aZ
ID+dicEZBvf84ENrv2O7U7yaXlId+Y3ThpCKaIUGqt7bqRHcVxCY7yxyLdMQDbNDCgbymAy0TTKQ
96EYKjawpbDPm5yCLlKZQzCejAkhjjMNcIsb3Ld1w21n67MWIu8M4PkEPt2OXEIVwPsn90CO4mGH
ijF9DnB5boOS+wioKJoeEQwIB4dIUTcHw5e5mbMdFNoOCoTWmGKbSut/2Duz5biRbMt+EdIwO2DW
1g8xD2Rwlii9wCilhHlwOAYHvr4XmFl1JbKuZNnP9ZKWZVkSIhCA+/Fz9l7bm7cz4h25alU8ojRF
o/8Fppj60555txAeT9YGP4N6GkTXfIoz1zuLqWANpRHmYagznBNitJQh4Jgaayvnl/CSOP8sY7s6
6YhAGGZX9jpvs+8cQEJ0O75z4oNYO2LKpo0xKc4jCfKFC4FZDInjYklP4RdCspzzD1a1JOAETvpo
9JANbZ8TXKmTb1UTeocKY8dq8hOfkG+rf27UNOzBQ5BDFPY8CPMYVOQVpN8VMqSVNIhsUVaxR/X6
retbsUmUfqikjbxg+NInU3oqK582UYSOnq1Q3CU9LyXDZr2lhTBcD10bbuOc9xyuT4QOWOQfA6uZ
zwD7d+XM+TyeddOtyzFXOfk/GaaQruChZlXUt0mBqKTqs/DGoahkTMdbn/cFx6qhiegTk5I5t6xu
5dgNe2vZdxuX722X2UuqjOAmAOrzUmiytpyhs/DvjnQT3Mg56Z4nCnBr9LkPkU6YxVRvBgStW0/N
vEZlIENAWD1IbKNFAE6oirFOiOa8s3wE9K5ZvHgeC2Xbsn6QKibu5pTQNUTJ0yYSkmaY5/TBHaFJ
Ld0/YOjA5nkM+7CV+8Is+002ZSxidl9v/JFLtzTmDik5EIz5rfFrArahqfBZxKEibAbO5LZNixun
IfAmGZ2AH6FsbpRc6urars+F1fAwcfLEUlNaLiwJ7k4ahfQSfBotr6suIrVPXR5Y38yR1WpYnhHP
nK1LHnXpJfN0vBsmuAdipJJYGUbnkeTp7RSDljUxH/bac2ZWxK7W62H26yfkROHNLKJqo03Rrl0y
IKH7dazchdm2cPL86nFo4mgdINw+RXNf3qmetceIWT3GkJc+H0ruOanZOycDcRFXQ3pxItv8Elp9
d6bVQj1a9zdBroqD8s1hnyUYvUusY9ddm944qTM8G1mmbiaddNdRNn8kjmpEvoIMLZjAiLqz5R3m
MJ1pJ8vyBiw/Rp38k5DEGzGA/V7HCwO8S594nz+0A1J2G/IjoZSlRNPvAE6Z0ECwLcZ7Fvcvhlf3
K1uw6S2u4KORJsUHgoWqU1ux4phlgGDJtJqFy0XT5a9FloQ5DNT8BjvOXuMq98lpZd/GlITrpT/g
GHfbPc3ulU0rdlx1Kswqet0Fi1nGIU/yiGRhuUadlx+rUZohHh6xkGhA62+mQeLpKhonLRmEys5E
njEid29K+0mVdnkapVOeatGZDf1l5ApE1Peb3sKxXtAG01DYztNo63Jm8yla1r9SjBHq/5FBjZln
6M3ddCgTtP+hQ1wYAZNDcEJWg+o58nuHuHpqcezBuLxa8V1NWUJA45CX3xoPoY2VxuKo6WEjNpzC
dunUeCYNR826PgWL+ZTYx667rXyB4y5zCVVjkhFn2LqT1mVy2lsDU19LfQ5yM0dRpIuHMXPw1zSW
T6OJ4hqxQyOm4VQVWb5JG/OLG/SHJssQEEwO3VwPw67t836xcAx3npcZ15ZTGYjRRAne3rWnPe+p
7azqjGlxTxL9wZZgBLWMXvLEywk4tnOiLJkmkX9oPWN91hcy5cnUo8NpbirX7o11WDjzhdc1/hoX
AsVHbimDFrQOKS0N45hqzwx2Ii5Z31yf5duNqU44LbnjaiQGxds0fOFDzkSEWc3kDftfF9jvfb9o
iFEkm2boMXIFEPtzMapmAmF7ZRYHOlOsN/Y4XIMdNwUsG+oE0l/TC+L9BMnbTF2Rh5hleOG9c+eU
qFOs8HcHtXfu+uXz0CGANghD9h2JVMR2zDvA52lL60Nv0kPMWVNHkb5URX8fTWxzv74D706G4QLv
sbmSRT2Ok+jNDXAHr4xpJR4GSRFWkU/KBsV2XOFFPRsuhpNfX+89DGW5oPAWkgLu3Hdot6qlwHH9
HAhmQCwsHkXW+RTDDKHVbfnSwbPf5goyk+8F4+3rtjOSzOjvE3u0duj9DAxXhfdC0N6w19gefnOw
e+/w5/MBE0OFteje3x3KGxDWZJ/0+SEpS/fUD6r8XjskPK3GblRmuYpdiu2iKHiRkszqLoNPrWnh
b7xpLAptZJQvlDLVKbBRN0w2J0+VNsiDi6n3zlgpwquqzVo6+ircdoNkXtAxET/EC9zZIfm43rpY
WR9A/rsvjg8mYBXyj31gWOIO7SQbcDRpgFxpmn1+3RUr/ETBepxxs/zmXljLKfanU+5yL6goF8+0
h6jszcMR96hT2b3yQwdtjPgpVa86DWBkdNxnmZLixGwdoRoqmp3XomYF/P1PkakkcIA4QfDKT8Jj
+uYTAOwafQgi6QHXGVpNI67PjTv+bhl417HgKjQqoGwDz4dn9eZIijtuiPyqTg++S/HsQ08Fket3
a4mKhVy8nBBJbDXphQnY8Pzr98F+f48pUVBXBAvt8H0KwWTl7tAWIwwgNcYRIzw0UkYUhZ/LntJY
1aM33YSGF36o3OlDHk7yu4FrddtNA4HhXV0l6bLetrh9iz5wkLQ0lJNu3h6ovxkGIxn7U0ZW1B3x
3nFwff30/+1X/65fbVmLiugX1pr0KzzMl+qnVvVff+jvVnVg/4G5gzUX6wyEEs93/t2qDs0/XLwC
IUx97LKe6+MQ+VerOvgDXiTmDB8xi0kjmU/xP61qAq+hWC+tS14aolX+7//5yfWh3vzvnwRcb3Yi
OluEQrlo3wBiuHAj37wTuE8R/BbKOlcMPju5HuIy1YfWo1GA+KIC01UnE3GIWW4ZIyUvzGzELknD
EDdsvBdSxyvbQokKUZak+syfwdWDYXezc2xLLKlI4Xi3ZKXwkfxwp2//Wp9+/OjLJ/th1bLZH+lD
L0wgFg6PZePnLS1Q/ViAf2rPiED0vZVUxtqjTLuaBmEyiJo4Gf/6gmzM7y4JOX/Zs+nr+/yab3rT
RlqQ3dzX8dn3w6u6E4TCFgN7yx6eYywxQUhDHqzWRN8IUFTqde8Owj2EPgvPzouJ0TxGAv/Masax
iQ7bj+ij2B1pzkGVokGvq54D3zLfLWyrm/duVNXnTC05BPR02COsfHHwylaW89ojY4eZ5lhxrw1/
0PfFzFZkW7P30lVNrVaZDLhUSDsi3rYiWg4dHjlgKxKu6Ur4/CIU153q+x1ksOl68nGwtNhMJAs/
W2/rUApNMFoJQegIcm4D+hhrEadTvEXsMcZbmjr61kzcAoF7EtuPFnKGeZUKxXcjRFJ+MhIi5GN/
5GNoOw30FmZT88keRlIP/dqWyY1OSj5ROHnOkaIn0U8tlijAgNJA9mZniaWA3zCRuICMFMbOF5Pf
PNsMj5NT1yqev1gVM+00Avzu57ZiQOwUtv7YBJY2Pjt2x51LFdEgiJ5rXR/bBnvQeiB4ZiZoEgUY
Z4eB/9r0OZ+OyHV2cD1LREcGIYTJItaho1gTNI02Fc12uiS6eC8ZS/iHfuLMM/QtfxwNBAcqmfp3
QPr4q00luUnphA915buMup4TXDHNwZ3NstxyH51+7aUOtyU1CvoY2kMd9zDNNT/rsITynIF0Fclp
Xn4SsdyckHhQfj/SNc+hNOitpEVniPVMKsd1AsfjzoDaoVc0yPRhUYQGyHxSCxp4O/ESFtgZOGAA
vxWberCLLV6OeFN40lq0zHp6RCXZXdh9OJuVGXnPzFZ7zBhZ511PU+x/MAZhXcahKW4J8Y5fMIun
BxrHbrBO7Uq8VHE+fGwcM9MIlHhkkxGF5TAOXbBOsqWmLwsCwGGS+B76sVqEHww4nd2dnc6Gv/EG
wWMztILbO6al396YnfagPnkgUqCU9dKxADO4QTI7dA1cw/5Kx5bfLnUoEr5PGUCTT/xrmX0HA6nv
09KkxeFDSgJLwDOimNf3a07OeNvt5ZcvckP6KyMa+W0RgRW0UUXdfOLO8HKJjJjwfd7UY7RTptGo
ZxV5+p5qnhfBmAU3OLXh2+1z5t5nD/dFs4rglxziIaNnmUW2vmV4IQ89Kb36yql6br2oe65Ckyyb
4ZkrWoNYC7kvIlxEwf1izq+S3G4f83k2jA9GL2Z51dmt0d5OGl37ruB4Mj7NJcfIp9TFO3wfDRli
RyTmoE8GxznOw1JEzlPJveRMyb3U5kjZGYYxN4IZVHuA8IHPz2VVIQlaYk1cvz7IuTb44Wp0+e3G
H5aXomsROkAtQOLHYl7buKINXFsMhBL/WRdBb99kEWIUxENWXn8VzmhdEj+geAyKkmsaeQyoQERx
m31urRYB4crrMZk4UdDlH1tWCCvBljN77U1dVpUPIQFmQLgVBeHuWzuHbrdC6ZmdlBT85l3RWpes
mx39MegjmX/zRGVDAXAnGZO8bg62fVOy/8wSFQIawGNU2UGJ6rn2TfOY2A49AuJQ6O8bkHWxgc3o
UdI4uFQAsJ69oY+WVPgHAaJ5XFtl3T9h5DO2qG4TsDeNWjt9nBydIozw6BHluipT2HeWY4F/SUTp
Hej8+AvRNpNGShudo+bOpQFQZcwhpqhikamPTROYHxTcl7VTmp8NWj2rrkJMkk8VOerJqIMDEcrx
l0JF4puOiU6srLa6ITL0qodqMW3zotV3hPDFnz1nqLYlm9SGss+5Z+hWfbbcpNzZwAgish1K4jI7
0d6GMbn1osk5ndhkU1/DrCie7EwJWBOq2824v1fGoEEFE/RO9PXY3AzFXF55dDi2PcqzO5b15nMW
9snD4Ba3ozB1tm8lgb5yInfVpO7cD2mdPsTKL57gsKt413YVpgE2sE2Ry/lUGGG+w4OargY5Vosw
je5NOjj1I5tO81x5ZZNssllVuyA164+J7y+3ltzVFWF9PW520etL42sH//hQEjsu1Pe0Fe2mQJ99
sBdM/4jC8kIGunA3ielVJEdPlAMb1doDDdmy3geFnJYpl1Mfl3D2XexZdzjdm70JYW1DjmzzjMCK
7hOeNv9Ycf4atlMp+ovs3OghbBJ/b6g533kGAEZQNXMA3s33L0bSyTML9nSAazodR8MKYRTm43ZS
LZnoyGHXsp8y9HPKfxzSYf7TNIvsHAbhfIY8Ef4uxvRdMYeJm56TeD3jO5y9fy6JZF06QVYgf9Jd
QzulWtq6o8Mm5Bq0hDGm1OeIt/zw67rozZCUQkygwyDtZLExC+ITfr6qG82JSEYvPIHLaD7hWGRh
aDqbGuPX13kzUXy9DgJ/wi6o9hbVw8/XGZLa71UYRyeXPjlrqtmyZi+qVE9HLBj//GLLyJfbaaEM
eUuKs3iHjZgi8PRKU6kX9eCrPsBI+3D760u9L2TpkSBspRY3wR6+HaTLOBSNoZckZX+yLtWiSvNg
m9IJ7OqzEnTe/vH1LOhnFo+J6WPlfjPUtoKa17YovdOsk+jDX1tQRWZqCsFjmaqolHzI39zON0dv
fju+3MJpxe/Oj/e2WJ/K2O3CtnNPaD6prsgqpfhhQWUHrjRdVdqC/Km1UQ78u0lPW//jh5RBoMd9
NsHV25755kvXlStNXaBq7/t0SaVE2Kat8XcxPO9fBa4CMjEk98WDHvDmBSwie6yiVPmnGOnkYUoR
K4rgt4jS/3QVDpQBRBTaGe/6NX7n2NIz+C6vygs/ZYKEAPX/4zEBqudAQOC0s+AQfn7dcsl0uMEu
drIj5LSALXkohgkQwRZJh3XpGj3MvznSvV+/WNNZTfhaBAtw2Z8vWaVDNI2F756MOvKfLaSnjGcH
SpEeEPa2QvELGkXNPCK/fiPeryzwJ5HMkFFGvse7N4JYo9ScG8/Gfc/bHdWsk52PYGbO0Fj/+lL/
4SvycCBtogaH9fp2sRQ4a7lUaaMPXRSJpVWfZxAtnwp3aYAvJzi9PDW/vuh/+n6gpwOEbR4tPufN
Cj2gWneS0LdOhY+MpSpRTRRmkOw56Pz2TX/tov18Lg/pTgDsdUUogvdv2jJ2NVlPmNYqJKWZVXqE
GQizuG+Gub3UGPoZnkyUyXqkrmP2N6nLIHFw7mhCuhwuagaWeAz+BOrsUHXOFfP/IPeb36XwvF94
sZU4YtFLoWCy3krNKriAKbZFnvCSFvY6jRAhZ9pgvyRAiUctCynrf/1LWO/f3SVBibqSViQ6t7ey
mLigXxKxx52MwKDW1YHD+YGkYdyVrcWWmTTR8rxnqXWRfSE/IcSdrY2ThvpeKlsWexn3s9xRJaFU
xV+S/OPNgeEAykl0ag6/3Wsf8wfZjilhZgwBb305BxTdppd9tmKG9YToVSnKXhBGv74j755NRIXL
20Arh0cUc/jP77xM1VL0T/NpcCP3ReHhyVaTrHhM9dJP/+cXo29EFCHBbO+znlFzhOS+hNNJx4zW
swr3P14kTjme2XBK+vXF3v3UfLOACCbLhI7DcvbmrStzw2pUZE4nP/I4WMZpx5PFi8gp8dcXst+Y
35DCslwuxQN6Rrb0t5VRAYZO+40YqSDaRN2anOH6tRGojngIKPvq3GQDnRA3xsaQjAmDv6IRTksv
edkGa6nvkzSnT2CMHJaYN2KtmQUjbNPwaWXR9XJ2JiGKHM9lzuF4ZHp121VYrct/uhC/Rowxl2Ff
Q/z5thRKK2gQolTqZM+MsEeGRme8POk+Nqd/XHVxKZ4Bl1EALb13AypMoHY3aAwOLXJiTAMZ359k
nnBLfl99div92/7hsnv9sDC6bGtIJXn1GQIgQH77K1Vz6Viy9dyTL7X7jbSp4dS6UfjhtSHiC5LH
N3IuvKdaa/s3L5n99hFxF5EmYk2HKy9DL4829I9yPLdA44DUJjtZMC/KGZt64BMoM+GSdSB2ahiC
2BlzwGs18+ZLGKPGqJw2Tg92NyHmsO1sujf7ki7inC/9GknUMQeLHlbm6tUn0Ja+yvC7W+mt6Caj
4m8aU+8QIkliUp0HDly8TCEzWB6vwmAz2E9dazWnoZ0aAIS+0rfeqGmNqYj58RmkIRt9Kod4YWAz
hb72zIVva1p5eTfSbbi0fmfstZv6twRUGkDYRMV8eeggUZgCQMIVbWmzWivh9eEqcdvmqstdOBKi
IOdnU4N55wA9pyecfdYa24/XY8qzEgmfo5fEi9P7NgegJM6cLarqgszUGeOjVVh/jm2Q0xQ3cAGu
Q90szVBwAMntMGn+XRgSOZtf06JENRQS9UB4HqeiSs7811mKv4vPIYeguQuLpa6RDe9aUhUeaKRK
gYDIrXiRtk6tDvNjHBj6vtFzmdwiVCrqqzyWQ3en0P+UGxRFvN21VTb5fT2jaNm0fWfJHRNhfZ+T
0HoV+36d36NDUH9qxuAzHd7Mm785ftW71620llbUWPAzY3DjD/LVvRcPozbZdwibGdXamXs1LGgD
OhoQKIDbdbne+Q0uzA19EDpXUN9ohAfl5Dtb9Iv8jXAYI0Rho1Mdpc5640HXKZeW+cyuFZooB+Qq
KRxl31Tj4HX3VmokapPzuCS3nFfx6VmTADiAgtA9DkOrRL7BuGOs56bCKOfbLOHeHPMEVdXAQcIW
Yyqu3CGyxmOCtS1iX7VQ1NRtQU8rIMh33uuCMyw4u5AuIwIA3T5aldcWuA09HjAI9759MdKWveG1
DqBnz9OHbY9WQ+IzhTthQcfIG9EICSTdtlp/h3cX3WLKRdn62oLzip4P4yTaenQz23tJoySJtqpX
6LL/eq38RbVnLt6aUUDAeqlIW2tpzpOyamkrYQrKrijXdoe2Yt36Hk+RDBYPUlJ43FdbLT1zJ1P9
F8TJ47DTaCNv/xrNkEv+EnnOUkjELrVdUAuEpla2dGJb2vOrhsS1AwZaOvCv25/we5qMCb0rceUJ
5hGr3Ex1tsO5b6ozUiNe07IxmDQUk8uNdcGvObsstOP0TlWSD2KZ9E52TWGr+2q2pP7ca+EYoECE
l+f3QU204rWnC+vRz7IKGDTwrelbYDDJ2KIXt927yWroAicTtTHwXGsUJfsxY4CkXiW0K3hWXKY5
KEPdzhEfKczzjil12wE1WBXp0MBViSJ0G2uWcC87Fa2iWz8VNCVxv1VzQEsCwdupNE1Nq40OeRfQ
IJv7IRv/2vH/Oyf9zZyUtDSbuu5/n5M+fquqb0p9+/bjoPTvP/WvQan1B7RAQR1ISc5f9refhyEp
exbzSRurCxO54H/8PI7/BwgFk6rRNimy6Gn8e0jquH9QXb9qz6mJKMPcfzIkdcWyO/64dTNm5HgU
Mv1jHEvh/uZgKlA3G7S4KqyoubKa/UBvOxuWOLGRbnnJlHfFwmCP9OwnlMOMfzaW0s5e0K48yJLm
J9AmGNW2xxxFSdd/1Ai6tn5qVjA+fIWXs3W2Zezr51JrCWCI7OmXMK6so92Y4N1CbwShQhKHiMSf
PTCW4+CoeO+lVbzxkeGSbUSq7zwDBZ8gyazo6rg1ojStdh7Kv3VRBXlB7lb97ILXfql4R469jrE9
p/6uV0JsTCyR6yFLsVC3UXCoprR4BJpLm3pQQGtWHKHq58Tq5d4ejPmkBiiJmxj69pcIgVuy0mVT
IEVv4/i6bqfuKWfNudLZbN7TvrY3VSHuYJKG10yKJcrzOP5cQOlYAfcdDrPoB2ilSKCjzGz3DCuh
EaWIOFtnuqubGhh3ZVc7XFXT8t5aN5UIsXjmG6/W+a0RRAa8cCyR1jQG2yJGv9Ln0ntoTafajtI1
1yapeFdhptWRTcDA8zNbdBETAzBa1bC7yXmdGNkM69usr6VPP3PL8JSFZRz7RyttXKTcnriKMTXs
3cai0y4dWB2zmu+wN6hrhrrRKu/tR1+X+uuU9/5WjWCyybRWdzO7PEF6frHz+xombaOnezfNxJc+
0uummj6bZar2VuNkh36I7T2x3NGHAaf6LssiH+qOn0/X/WRn17EHhbYI0DGvOTEySSyLYZMmQYA6
tG130rdTRvG4RGkd2as46IpVi+HhS9BW4/eY2dFuNvEyrGVUIvOlKX/nTqMqrqaseYILmz0FmjxT
A6WQs6pmz7w26nxAxk95UmMuS1ZpiF2+AScFiTFCgzvnwSky/erGIcTtuhitJzbeplvBwJOEztb5
HacL4xTgeL6xAcGeXYaketWgD2jXKZEp4tAbfTrtWpUvEqjezQEY93o8+WA1ssoewtWMk3YHvyFA
GCyxRsvaLg9TH2T4vkMCQumyU+RhAKASIdDA3mSSPVtZ5TJ0nstbw6AI9QjVSvpKXre+/VIXUkRX
0il0cqaa++gzT7gvIQVHRmAZR5X2bmTvi87JcrEaSGALv4I9k+k2Rpl3w06vblXPhOlrloAkvUo5
sRqOr56SKnJv26BPWvJyc/HoRirbog61tnFRhSf8LDaAoUgh3mak0FDPGSV7UDoN8aFxRd4+2cXo
5nrjmQAAkw2y0FqcyC0IlLEpPZxHNyyU3PdywNkd+XDGKPviyPw0JxKopNkY8UVOohQfTdr1st0q
aoq7Sod99GcWScXQeQ5xIlANW67hbs2+fuDJ9Yg2CAlRALnnWvlaDwUzPLMjm0+g4zcOgBnAX3p1
gZAPFS1S+r/G3hHTE/d6jMvwQzkhBslpOfOkmJMVH4maolis5KhvcSO7JDg7Xb63I80YXExScDww
0hBDv4UIalt5OZeEFcI5mUQrvA8xw/A1umfurTnCNfqrnOnyiNLJDpcdHmVmhoo7Dav6hiarXZMY
1MvE6c45xgNzQ0g1zGGhRbwFs+zf6MHXO8+lAGcIA4INpl4HJYhQuEfinexziyyixfLbSjjvZTgi
6nAIPQpdCcCEtB5Xe9HGywsXhTrKX046drKvxBDs66TNbyu7uJrj0BKrFmfclU685Bw1jcD537kY
VLAH8lINKbC8vuqJscL/cgpEi9qNOSHvasb6FfvpliRe0ipNkZoPHFQI/CX41Fo7o2esfKOqLiLp
6/tgED60Qjl88pg4TytUyGeyOyiIZAv4WbvxHmXxzCB/7gus7mqevjKy+8Ie1V5ox/i7UUSYkYYU
7IdtSvMBG1W00xwLnzw3VncuFg42hwrkRCzUTd0Fxq4wJvM0VGb0dbZ975Yx2UaBbzuydEYHrEXm
cy6sdKPKMPg0UAkiI4zsBoqY1Gcxi/naRdC9iqXGnT1O2WeaDdbJw5N9cWO964zKXWlYI9m6cxKg
69nguITBR/OtH2bZFlXeXhVV88SwvjtO/tDvl/Ju7w0l2vnMGsf1rAzICgX8VcZUXrZptR3AS2CJ
pwWIyLgl7WPk+g86dHGsW3gsYjtKbpspxuE+J/kWEGO89/kCO9K5gcZZo5uwNM7uM8ijlr3QC5uX
IbC7a+bJ1rehJ5fcYzK9za3IOvhQbz4CboOyE9bxhuNWvMvSBhhQ1RWX3Bzlh5738Lpvu/aWVJnw
Cj56tQbFll0BF8Jc4CTDJQfAAlGn8A/FPHyWgZteTbDAP0Z1b16iCHtQnymfSmDBmvRBba6Z+5kX
hZamW6e8+bdeBjoWlHL7EiwoLuXnG0fP3R2KmYXwUQb+sQxVeJfjgj1bWV5/GVUsV40uzW0+1czM
zfhjhKh/DfbSpHgQAj/EBCbJzttgZVrGs64ic+uSjHLtpal5dgyVAitpY7nRqEU3rpXAh9VW92TY
fRdsehUrugUMD8IlglUN2g/XiOGRsIQB7PwqttFhlgE+wpWZ+1bM32aOweyQSdm3Q7epo9R7sTUc
CO0mqCgEGV3sbm0eArcf/CkRD06bBTFbHgq2OHlU/tSkd69F63/r+9/U92QoLZL6/72+v06X+r7u
Xn6s7//+U/+q7wGJBwubDbnjYk7+gTEeilf3PZW8v2gdXzWS/xJChn9A4EY3y9KwjGYIZvq3ENKB
TB4S/MTUBobacmh4I3z8pRAS4vbPRb7J2kwomGBGyQckN+pNJ9phgSmJqDXPlWnUiewhCPnGBgJS
BPHV0tSJ7GE1lP+haXc85RbQ2KZzvmldwDoq57RCRzapa6AYbliv4JDNH/VcuO4HK6R7uhlJaIgD
O34qNZSeNPa9jwPApWswqd3tTDRctEvrjIqmxk11HY/8xzV7VtiQjpPkh7bLqrPIoJdgV70r2s75
YowwM8+ozTRUW9/uroYMqOqTk0e9uFLzkovRF/4IwN8tnf7P7FWcaSuN9q02V7DwdvMECnHO1bRx
qJYxqzr9JwxjI1qyHvr2de6kcGewC4lml/PbPkDZLf21Y2Nq3DbEkjxZyYRzCX3bvG7TDPkEtHiY
SIDeHny3t49KdMne1kRb0XffpiJd6OEyzVYDsp19ZqePE0iTWz9DoXjg/+JcQ7KMSmDJgFk6stnb
VYuJYttZxovOXb0KzKwcYWAJGkEAXbeS0R6OLCglG4QI0tvOjJHuLbPwrocQvZnV9cIiHSKUTPUI
Pfowk0rx0Agvemy7yQ6O2KwdY5OpxitA7rh0XgQhQWRftcnWcGxBDBTrn2ybYSV7XZ38sCZvqxEI
XXsyrZbOZYT2c5rGc9d3MakYcZNsRerP97KK3dTcRzHqq9yCHtu1TIPtbiRHcZyrDXXLkKzdSGa7
YIqig1uX9nMzO1C02Mvmx7AQhbvq4lGkB9cwg+JDSn1ZPcWEsgtz29ND08Z2hEyr1B7t02SqYxJ7
VYknuPBS6yVWgE345Qpr5XlFuC2Vu7YBPV1mjFJbbUY4hTF+HtGm3AdJ5G9hpGI6y+sxI/sCKqpb
c3pM/LDDswmFcFXMhpOulGcDD56jAcJo0Kwq8iNyDT3Vs49x3157U5Ct5pFVOq0vrpzlGqAhBVQZ
nURe7So6z0+GkdxpDDLUYXzCeCYTCi/2J8sc5x0SoWgXDdMDahl1lND2ttA3sytZGuax8dx810XS
PoUEJa44j6utMvDtla5OTy6j4t0Y1HBRi2k+mpJX0/YL+ymc7M9VF0AltmKxypLOwPiWDbu6El13
IuAgo/AnwIRu4Yk4k/gsUR4RBMSWCB91jzxurdym37lzw/0xQB6XZG3E0ggN3FgZoUZJ8s2b5TOe
a0C/qIuAYxDtFbotmFh4JAAI+ym+qjxNxjLA+T3UsYcuNdTKqlNrhYwoWrttZt3y6bNz5k1Gi7Cw
a44IuPtvUICmTZA43BxetoNsODALGmBVPAPwlxJvnPfAkeY+D9IrSjn6zr0Jd31+TEmlqU0VnkQ8
3qsQrNBc2pvAnLYxxNg29pN1MLhPSsp9MOnrDHQzFMBe79qm6LZDRBEZR+4HH/PjaqxKtbHK4lvh
gvGyq9HHtZ/0HCLIMJaWtQ47sEYAHlkE0+DabbDUZnQ0VmYQWityod07Eyj2ttRthfhxGHm2GiJV
+T38PX1NtTaSsD8EbfF1FpQFNPHDk89yeepbFHE6crJLEnYclJmbbngrrLs4kXdDprZGwJea6+qi
Azd7KZbVLO+J3sK3ooxz09jufWpL/1Q3VP38YLQsSWLGCpk8m4aiXWnr70lXWgfKXUYQqSxW4Amn
tYcw8YQrxdkqlvW7zhkhnc1+eMwzcR/57R0yV3PHMhGc68wYxVrlfveRdaXf2LSJhlXjdNkls/th
Lbu825v8UDuzlj2KNS+5d7QOr1ttol42uo2blZ/A69lrJHeYOstdBaB/pbNGrOZK3Su/YnXBpgZ/
JduB6XX4eLX7krgpSMeE3UFGa5zY4T7NuscCm/POLufoYczH68aQ7ZqCLHtCtv7kAapcFcbwoubw
2Y/tI/gmn+e4JwqwIBoLG9ZOje2R0CUKySziLkr3Ylux3I9B+7XyJm/rtbM6mJ392NDm4AHOUSqV
STGcPTmal8Ry7vuwuSpU8sHPbQiBgEPNmnQcVtotrvzPbjgirfx/7J3ZbuTWmqVfpdD3NEhujkBX
X5AxhyIUGlPSDSEpU5ynzZlP3x9lnzqZaR9nH6BuGijf2Eamhpj2/oe1vkXwVrqcpZXiXJxGbJs4
GW9HXjpcnH0IgdmanZc0CLWnzHSslRT2kh9msJGy+xPOx3Vfpwe2X+3G7Ouli0vI0OmrGFmsW0Z+
OmXOFqPpvI/KdtdWyaGPg3QLySr2Q5cUrhjeNJdZ5s+Bix8QOyJrH6Mz3kkvaxfgnOKcSTAybqJ8
ga3Zsj5Bc1b8aejLNST86K0aLcMf9O5qjGvuhCF70Ix+V8DjdvuZizVxIQHI9q5H54CdKn/vx2JH
1fuU2Gm27nk8CIPL1CeQOD72E1hJXIEbA6aq7oemOZ9H0HdwMoO6WnVsWY5mbIYbkuYmr+lC8Uxf
UN2yHU4LT0F8Wa2dlJOpz0VxCZUey2UpwSG23GsVuRC7qaQz0jSt2hRd1V3pcAv9WKdPczsShAJB
EqUyLNczMNTScj3FMc8DoJ5HxNjFtRpW/bgypszAGDnNSXdbJIqzd5nfHMZePBijWr0pslfCHUMm
gJumPYjGE5k2SM8wSsiS3LP6um/d91zpL1pkY4I1hva2MYvLUCgKCyLlJp+i7hoWz5dGCrnpRqs8
gND/4jRENI1xetAVxO0IE/qVDu/0hePV2A3YYV+TWZNrfA5yL0ZFXydlH22tzAIx7pCNlRN/B4Gj
f3ZDQucL1VFOIW6ERxgWTD/6xvmwOlD3HTJdz4xE9lo69nRnDwpC8c55FqlZkZKX248g3eKVEliq
D8MhuQf+qKKXXvKdbFKAhYDsQZ/Ch4gXLPFAlwOeQ9/K55pfL2T6us6Tr5VM3yZVsW9dt+i/iKZf
qyhtz1AvTJzNXNl2wqzRd2JJutZcScOrVJkdcbOWwPg6gxqhCE+anu2Yi6Q+EFnAZZ3LdADuJoMx
J+puyAlwmK9a9RdldndlO433PdiLjebGLllsMMmvSMn4SnjbO6dzBo7FclfsaLqHONGOViHcbeVi
6TcxcawhHHBBsDxbtToMw8jUmbwpZaKjpBao7XWzvkq0ZvaytpmucrATu6HURgjg9XsW5gRrjVkM
H7vqtTsOyAZDSCeInbTaIcq2RhGim86NlMurUYrnmiH2MbQmEtGoBR8X0/6EiztzFt/yJO7ySGhv
LEytNyMumAvObeh6QYR1H1nMmr12utEhZuBlwHRv5P3B7mYFECGmZaFfBzQqBDAS00lyDKzVVU7l
ATMi7sPIzwMN3cFRooHepHkf3pHhya76RKHl52BKpTvvcRF/RaZmbWtodKscPRwIiHARn5c6Q0vT
ZeajbnnVDmZitB5c/2qVlSVdsdG99O0yRpqrzivI1VmZGRwDuUzolLQkC6cAJRgwR8XHku0EQmIv
kgkmb3VYB1KckygR2AAsuc0qiwlHlGMTatGTpbaLjSTaZH0tb4miNraq9tZlJIK26J3XSR48sFXO
mRLpq0AxBLCSqlo1psS0npDraU3F2q6Jfi943+UQOBgM6ppPqlgFzqlf4R+oOU4AD2KQ6oH8Ygud
0+hlcNsriwJ/ozo8xXB3H/DGlmsoaSj/4/w4WMAZEs3BJDNSGuJdARQe2hV3YlYS2GjcuojHtzDS
37Oie0A1TwCLNd+0OX2K3prQ/fA5AapvV5UxRZ6oTHlS5NiDi1T0R0R1hCpmef4wtg0LUviQIE4V
g6mQhKVcov2OEEx6elKyOc/nB9guOB7wYfgxg4WvKTMzbbRnEBa8y8eMkETVINhmdIIHW8uuoEoY
Z2kAuunq4oPiF3Rj1Ky1ZC7ZG5BSORo9VqYmIim+yx+kkcSrDA7NBpiRuzYMih1swqY3KUl2IhRG
9yZQTBtXNeuz5QRvaiPDlZuO2J+HdLxhhAuOpbE0f8psqh4Nj7paJedinLqzrpY+2bjLsEsuO1F1
OgNIOCiaw9jSKoVv9z0CW9cerlB1fi3pN0hReNad+TWsrK2tNd0VbS4jwyRFOT/vAyft17hOtln0
oTh1xyarUa+0Jql2dSovdSwIqog4HqPa8REnq5uqor3FLCO2ZBJt9dLU2EYnR3DnXKCJCtGGIaId
kdYez6+j3b0HXfhWskpYOaW46dqTXQYPZT+3ACSL8EVRADh3kEFBVBJLJ+wrZkJPDrF10nXLbcrl
6BHLQjgP4E+SSFXtyjCqm2SgOlPY2PhtNxObkILPBuVRDpRnyoXMgN7x0nycuRKSgIfLTVAjLa6i
zeQ4zV7yDn6ZZPRNpIy1RTAQ2yd0JsCDAdkHUmv+nJVJXpLXruVnriwDR0wpMgq8EgYM+UvFzYBt
atcrY+2D3Em3SayE0q904NV+Ce/lGS87NhzEDTQ5Vf0wdE6GkCHq91TVKRirqNgabmFsqmkOj9CP
rI0suvtJzjgmS/fadbrkUsSK9mHGTXeco9g6EHUid3o2pYeOcI2NORjy3ijgOzhSf6WHT04pIbJ+
EKrXQA96iKNleEV2rfCZV5sn1qlkYMzjuBUlUKukp1vqbUPZtKiWVjIOKQAKPB2FMFYhviCAR0zg
46ZlmtkRyoNjhsCjDvtglYi1HmXBtYUNkJz46Y3EGdfLdRtTXsYzRlF7Krqs2Mlk2puyx5Y09Gfs
NZQVTYTRLHVfwCTEq5rJ+CrJI0x3lVlQBsmZnFq+PfGzyAVosqyRco+uf0MufcFkQIeEgUYhIiln
T924t3NiGLMs7zdLzvya03zipTcLtjDwrvDs00w5t12iGFtaYSYuYkye+9R1qaQNNT1xVXMLDXQL
56lxj0VTkBibJgDNA9tkl5j7CpIWr9T0GopRo+Idz+JdkxqaL2WVeDiF1GOb1u2hKcVHPRMLhM3C
W3oLfY7PGqf7eoTcfUkkL2OZApZ2UyK9smzwFVwjnlXG7Spl5XgcjOQS65iXSGA+hZb9WDpus6W+
rkmr5O3fjOOm0FSyu5l3ZK1JL2NG05KkwbfCmIWxqf02lxVOofY0oc9hAxigYBF4/mr6LF0QKw5F
1xtYMKFDYVwjGh/vIKeyqQa7qMzwe6aVSdEyHQY+qX63pGuoXcsZaWqSHKD+rbeTN+IJ9o5RX0ac
lfu4mfQVLeSRI/qxCvpiQ0TpmlaLdzIqHr/tG1AfWqyeZ63Tt86y4XNnLl00HbgytVtgQHsn6dZz
b6V+XUNPotGZiy+1oTA2GYbB2ehoSDg7b/UpJKE37Ns1Ybp0Xs4AkYB2sCVkdZ4BMzMRWGlBPBwi
Ais80yjeirZ0b5JQ4YV0zG091NEKR9H84GjGxZ5dIqUqTQe9rW7axrQ9Q0rikCmUFfjs9kT0nZ3c
k0D9zdHqczPrx9SxXgUBpVX22mr5lgn3h+wnlmZODNZHY4XBEmRVJ4WvJVWymuv+o2pl6mdK+hLV
CtvlRdqzEJUInS4ZqjjMSmZ2D6uiYBYQaURocmq9JGVykREHtN900mJbDJ3zGm6xfiB51aqwzWX4
eXua8r6eJH+JmxxDK1tGtarXBfHTchW1tjfU1rEiUAmWmG8lI9qsMc26DVMcFPZZZ3rprNk1N/RU
d0DKyNA24P64HhZouY+zGoETp1pL0qcmzZzSuIZzQ+6u1d4rhpU3m5wVJVtcJR2kL5DQlUeLHmHi
+NA7eGGEb9dA8HmOTAKHJeSFSb3qsLi/Nelopy14L/YRsvtdTvrfPa/ffivPr/m35n8v3/id4oJz
Lmr/z4//yzD5j5+7em1ff/gf6GwxsaXdNzndfmu6jC/93ZC//M3/1z/8j2+f3+VXk3jbWlzn/3oS
fxuVX7/9x775U+Dn71/4xzDe1n7TSICCmWa5KGt+CPzUfsPuZCzT8N/pAv/FJNB/4yvQ5yC6Wcb3
i+Lnn0wCzTBVUAa86f+tMTwhaT9O4UFGOliFDMHvwO+FOp8//06AXvPmkDn3/k4hCQ7FSlSSvUAQ
8DpkR80Cynwa8r4/ISCNvaSrnrLQVPbqYJ91PLZ0eGzxYD8bORG4eXHJOvWRBBx6VdQpqNqMAVcH
8Lm91HDNGJNibxIkmwtI/lxlANH0UUP7N8hXnLknayB4Vxm2QUuWUStN1+8GpGNZ35E3J+OPTu3i
c87z6Nd2hWi0gDypKnyWRz5ZHp6SY+mqF0trQPXJ4bUcBxgJqYQGOaWebAHMLdSmXAAAxOZ1tsW4
RcJY+RXcQjctToPW3wYjqHUjZvCIQLGb5ouRMPKndvZlonhjFL9C1SxXZT2/mwQJwyN4h2r1VE/N
hsRjsi5pk76Qzrdjcmx5tKjuumyCmZmtc9Za8cSW89VGM7pRGQ+qMj0tz0CbQ5k00uwjqcAqNGGb
bMTChxMw6gjmIjoCd/d9KIZbpxgtH+1xuJeZ+z4ELGlZ/e3CkBwElqP7ebFhK0PDE6Oq3O3xQY86
nSHVeG+RUD5UxlMk0kM4Zq+yTuD9mCy4BTIAuGFrgweE1fyDtvViZLxWk2jpUCtaPCM9zAYUo5G2
xyt0ihTqUPhNkUREhDjQc3U1WhPvR82uLH4e8HDrT2w9RtlXoq8Hjwho5jsLln35WRUwwjW63Qv4
n0urD1v828dPnp7Sq8fKLuEoptGHyPhrphafUgLckDOYOxSO3OcINhkbTY9zAOIva61sFbtsFdis
DGgUnGQVwfe5kugTywkNtIHWKTLH+1w1V+NUDH4RyXYFHOgVvDrR7/r47pQz3tIQWWMkGe/V9hPx
E29OLa7dAb2yhbxxovzEqS939djfz7W5i2M6pFaKXZjzGi0LAz9te+rsbj4SCxmtByYsPusvcXBt
3gkshSHKYH/xqkZ9LELt3RUDg3jGs2wdsoNm9/e17O6NMfvI1WTyVcqKVZeP9yLQIliFQA1BdUKX
tJTIR/rNSGF53rXCOuPxeirrIiHGxjwztLc37fJ1PE4vGlnzDsJ6im057ajuZnp2XL66gtk4oCuz
k2giSwFiGZ7IcpWN2JqnmlHh5Lb9rl6AZ3Vp9vsmt5z92CvKdRpNGYVtlV8XSjVtVOaQhzyiodaV
TLy3INSmXlpXmpNC5KOQj2tjJcE5JSs3J0qRdI/hNbBL2kVKjGwhetTFIw7ax3xULPYABpNzilvK
+Sg4G0X6wjCihxadrcfImvyZsJiqnSQX+xihvwabTNk8yvDglC2YbLs+Z0p0KUqjXA+K8VgqBMhz
XZO93pmvYzExU4VSwKcyida4tDzmTolXza61yWNgiUTCBxetNVsggbz950R/L2Ev04HnlReh3LNG
XdsIGy4dvwVIgZm3IUAgdTXqhnNtqHa3HUk586bUfrIV69zp9bAPevmhDPIIqOsXQKefrFWc4q5u
L/YKPvo2osblz787xeOE3V8yMMswFu6v6GqQrc54js36NIPy/P2e//0S/QsUDDfPj/LMxb7HhSZM
XBVQqX/a3LrG0BUWkTI7BoLlqtCYD+KJ8SzBgf7dZfoXP+lnDwePSwgTVQb+4wU989NPGmx7FElQ
lbgi0lc34DRcjmPEJ5PPlLMp9/yX+gt7z89B0Z8/c1E+CGBBy79/fC5DUbiR0yCJnCj3oXP297Ru
mY/GbjcsiMjl8WYZjvKGA/DvH674k/B1ebwuTimUuSASfnZkVilskWRyih14b5q0MneQ/ZBuw3Fx
pDhNSaMb3weAhpt06PtD0rNJlm4hPBlN75FFrGYxH7tw8VLCKHUX1nDSgXhwBmZCHN/o7VmnMc2v
y+SEnG2TA3IZ8/BRNaOcGt040zMr/pI8vDVN7OUMxAlsdDge/v6R/sVbCBOaqoNa0lRT/9mGpmcx
yX+6UewinSFkqV7AOl/yGSrfL37OXz2jBjJijN6LsOFnKTGoGGfkD3mvuhmecjwMkxYjxcs4hKFo
JqvGSYETApHO+ukCuTIHwsAdaszhR91zLi+lSpJSQGj6eCT+IwA/091DJjgL2W8jh+PerEiDCUN2
avWoj0+hqU/bHMrBeoyn+NipEql+Oj6OC06302Pj0BIXux4s/OZGEX8gtcGWnQK8Y7tbbhkDfATl
/OiE3WZugfKCHt5Fk7mLooIlCgsm5nHjMbXhqerdfEHeB29C53u7jvIizXTybe2XBL+/OGHAqIFd
0RZX+Z88u1iOSnpDUezmgYhfyomRk425PWCXQez+/kX7ycm3nGaYIbmnYEgC8f/ZKCr1CY+1MRU7
M+1vjQbgb/mrA/Pzk/SDxJyHYuFBxSaG/Q3D/I+f8jiqU5ZSarEr3b7aNDFDDsgK78tJTwbdhJwv
OKQ6MClFPw+Bi8CgyA7KGHxpkuSNYWzh6XnPHDdLxA5nA5esy+lUTflJ08IPgKwCxVic7jJhzZBV
BaRk9MtXWWyte6d6cCBwexbw0b0xxZOPDQkMBzAoH45VtdEl1EHh1vq2g1TsqXr8AWcj9aASnfox
PaRmOIG5TShQNSgaplb5kCVjv1fb27LQo7Uh5uMvXpO/+MTyWkBmwFAHCexne2WhA5MnYL7YaYi4
CeXGABK3AMRJwuMxRzwDMeXWKpucc25alR80kvmAll+3Ce/lIC3WCvanzRCQnNFaWrnqIvVpAG3N
btzGBtNbZ2Q0FuMPk52znqzwCSk+XKByZSfTo6oP7zOjIBQtd6OgOnRrHrAkk5yspMeJQoyxQVRt
RTZs3Wq4DU2r8xLJ+9OoOPgaC4SMqxjJivBSd6ub86NbAaD9+yfpLz4k3BnLP5oAJ/fJRf3uGkbr
yLhr6FHTO8WKEmf07IFfx1A7L6jCX7wi7Aj/fA873MIca5pG/orz0+1YG2ISyLEZ+elNsWaOzFgy
SA4BN5WLHtufS96SODuhPekcU0lCBRhmJyulAGScCWmrcFk05H29dq059+KsaT08oUwJtCuld64z
F4lA5FLtj0UpVqIiSzeZiVmcjoB7uYx5m4UifQ2GpUoFtI//4FR3BVFQJTDxGD0DYa2oR8zzZ3s5
G6NYYQPXfVemB0tp+YoKR1UVdC1TmTaC3osXbGmCAiL8VkOblgeY2PdxSyPppHDs55pWz5wHxEQh
2coG4Wmiv4dhdAEGdBCCak1DSBIXKZ4Q/kMhw5c4+uUNWXX9RjPAAi8fo2Y0z6U93Fvh0kCYYNwd
i/lQVlMtqUFyGlnRreyKvy0V86lO2EQWqGCukDi9y7ZdofKiVcjiUyxggLsjpTgYvqck6m/heCLZ
Ks0deLOD0ieHz9QACRzIa9vsQFO8zVF7ejE5tUQAz4/W0J4yzXyJGmIoUs08k1u1ErqcYNoMRMzC
gxjAyx8dKvusNZ50yXrnF+/cv/h4U+uYIEHRA2KY/8lyA/AqwRxm5rvGnt6Lpr9tVO69njaLzV2y
Wuqvz1a7bF0yDlwqvc/PfBG1GzwNg1cnfFmdi1XaFqjwU3fl9IgHmJkiKtB1p1hjTJt22UIq7rHE
ImIz4nW9MIzhFrqnSuJvmUPuRZyN0Fw5y8nDEmdd4YxJ2umxF5RbqhSVb6lkxowhagFC+c5dSGPI
fRiJkhckpMy2k+6+7TlBpd7eSoeW1O2yU991t4bZEXGVWeM6JthrVQ/zMY+Ge/RvSCmwtHpmOb1D
vCAWrWpvbbqDXRpb555LhCazuxcY/5ZqvrX/cb/+d8/OTvG7LJvyo/1xWvY5AfvnKO3/pwkbda7+
3Xt1meH9MZtbhoT/+b9OMXRrbM0/Sl0/v+ifUldA064Bq8j8HJP9w8tm/kb5ANST2u+fqE/1N4uT
1FqUp1CNaL3/a6yGwU1VMbdREVDk/LsuNkxzPx7P3JM2mlx1IcaANQK5/WOJITWL9BAsNAesPexx
YaxbnMLGp4Ggsoz+WWVsAAbQLG/jairOiybVqx1wen7hdslaWzwJSZvO01rqY3odfZoWMCWgd8PI
MLqxOJAYoCHkW2wOpgPdggh4F/tDkLJJnyI8EX02lFfqp1GixDIB9zu92KVwtrnqRtsAf9uWwRPb
8TBXSB8miHY7x5HcI761Tl2zLDNIblJ80eEeJx4T54Y9lsNLSnJ2uhox5vki6kDlK8turiiDW+pE
g2mcMoz7Tn1L07l8RXjjnOZUBJ8lbsuKFlvIsBhE0mC0rodgdHB0W26m+kvq7n4Bre9SqSvvA/6Q
D7uK3WuRFM6emBv5LRz1oPajvNIucVR1pGwISZloDAcMRCoW7jSZcl8k+jfsZWhATPTr6PkEYyzg
iudQLcJjU83Ke2GBVvYA6GNCnutiP8X1U++O9a1USnXb8N0eoqpt71y3HVniK7N8W0iOT8zdU2aT
JltdCy58h+1XNfg+A0kLmPUxeMRyH5luanPyafK1ZuTZ+boxfLF0i71NV2RvWdy2O3eOW66kOH6f
1S67ilV5rcyheUhlWx1kMM/HKsh6vzDtZmOPTqMz6YjZx6tTp0uv1MP0CV0JkjWepY7vlivNRm9E
dpw0OyDGJ7d4oKPLGksLuistNhXcIWq0hTaf3cNoir6kbRylqDIqwZKctm+dW2aiIbWB0IEqTaSg
+3jvIQo1ulNnuHNDTqkqyBbSYKxG84KVCpHB+kNTRKtsFsSZwLUcPmIkeCxnxwVjUmRYwaskKi4x
RErPYOF+FcpyXpnzRMCBdPJTRbbPlY7Ie/LTfED5xXCPTRAtaPhIVBBlnNuFxls9DgY5gZXJZj1j
eETuUL6bqxkHGmtVNp1OoZ3h8bk3eMcif3CUdRXlSGemfmVJ8xxnbv9Okm+6VyUCrSFBFrvqm25C
DRONRwydVoPbui0e3DIJnpTcCpUD2teaK62wta8o7ZrOi9Shu+1JmAzW/ZRqz62bBaxNi7q70TC9
vUgAAz5FqPaKo5K8535qp9sGvp+zIxN6aDwupRKs5dR4bi5GwwtaEjm9LtDEo+jV6FhDeX1jpa4S
SI4ZO/RtOWc7xtTOS2Kr9ik1x0ndAypw72d0gKjjkHMvWbJZn60qDJkbJyryV+z07gPi2jcFT9fK
wo9DZo41fTMriYi80bSyWAdOUDwlIUs8P5MJuytUZ/IZCxkFCsrwau8EjCCRjqFqbykfriJ9RBXS
yhvwOa5BS+K0a/ZcNQkL0lg7sB6IkOC+nPuuQZRVxSsDjel6Hlri1EvNPphqgw1FRAgHJdrRbdl1
nGjM92xfcSt125O3e4vp1dyWsYo7T3HbwADfLtVnPY2YfRocpr2uVpPvFnmcbEm8yfbhJOozkw2Y
Em4plns/Nnhi7Tz5QsRLPbEXRUvKYRZ0+yAcEXY6ylC99PYEus8A3rIj64JRpalOzbXRSOW9NG3k
tI2W9JepnhQOFwoT4tYSl9waw+g3ihPVLyRvDN/qLBqeJ6PQTqKJCYxph8aZPGEyGvTdQNTX0eQG
6YqoVIYs0RAAyVQogjW1ugvTpqKydQeklDKG3JrWK6uwD0Y1teTDFNmNGzXZqg/jYJ+kHJulZtTb
Uc3vw8Lsto0cgHYwakEdJPFVwgKdCmTBvbWu1XH+Oot+zNe9ZtWrUnTEc5VRD4VXdZJrfH9sVo5G
VltFixQa298XMslREEw2E1f1yZlSlKRIoYTWtk8dXovkOhgx/+puYl1rCZzUWcvkrZVn6q2l2eGF
Y3GEwJbO+z4cHtkEF7c17u7bTmsC3VPjJHgcINI9CXgTDF/tgp0xHI9Hh0AfDincv7cOWP+L2o35
hTa03jRhTj5snBogUuhFULEgMkTBzrHNbeeP+RQzW3U75H52nbBSzvNz4qr8ulaqbLQmQ+bQsLzi
o+4i69JkY12B4bWuEcDrJ9MsaIUkw9s7w5HWPonT4Z5tqQMpo2f/LGZlYsAddvm2VeoSwMkUnN2y
qu7QdNv7kAf+jvSVNJNJmlvI3gRZB/X8kho0QLQqyrwLtWxiITshWsIZsa7boIN0anIedbE2H/V2
tvdRHCEyGpJLnXWgU2tdXAcl1ggO2ZQs1TlYdME6suUyLHHhGkuiS1deQui42+X5vJflqOG3nuWO
48LeJoQaX6dp3yMZ0QfMK+4cfQ1aIMLxiP7Bk/UIUNxU2+kwofu+wWVGlzq57r7XuuZRBiU535rZ
7/g8WRO2i1IycrJR6jYDybi0lJO6wh4ToRdhSnEzCCzVdDLC9ZcB0joyY+KL68y4RssRnGbbHfcN
FyNbQX04E3z7rpax+86eTi89szHrpxjR3IvKOmvflEq1hdqkkI7bc9Tw9ltWGEaGAZztpr2J+yS9
oDUeXirbHmg3NOtZL2PnWp8KPnnRcmiCc9Tj7TwMxGZJqevlXTG5T7CT4df2kRNVx7qpO81XC0eP
fECs7jO+3PQOi2BTXyzZxM1O2JCfvdmyUhNIs1arV7qFYgp5plaoNYDrKCaxl9Qp7arU5+lO1uFq
dAUJ4CKy7E3lWrYfAdsNaEqGm1nTcRm0Mmty0pCViNGZMONXnUESSch6qpprOeAdQfhqLYt+pkjj
2OMkCIlJ6w68ZXU6ZrsvcM2+1sH8TNk7fsEYUbwn/ag/urhu7vFrVwdA1Pd1YU/rXNT53q6bysfu
D3CmHG+tbH7mAPww4ug1aa1nuxu6N4ClVBCGxAnVmN2z7dL1WLaTXWotWw9Grlzx4gB0IY50X4DV
+RCzyfirreoUpQh6V/iyXUy2Sjm1N8IcmD8ilkX8RUsXhveOxQA6n/X5Jpqpd1B4D2au/D7m/Z/u
6Rf6BPQEOm3Hv9YnfJnKHCjF983TH1/zR/OkqcZvKohC20JioILmohn7o3+iTeKPWCuxkmB2/n0T
Zf5G3AwRvgvPC/+6oLX5hzZB/Y3xF1NiOig+jogQ/x2b4E+TYNVRkTkgTqDdA3DIVPjHFiro0DAh
xB/OXf4V9DxEnrfvno2/WDD93KP9/AN+WvbIUWR5NfIDnMTyIif3Ovc17s+xS3/x9e9/1OeE9LuR
swqv21kUGwRAEELxJ1LjpJFqZwJEOiUmCKqk8nJFB503eWyh4Ge8NMkYOu9RCbVb3aqVjiPNL5kM
x8UBxF4d5l/LGoF8CEnJiOg+t4EM1S3bou4bWcck0l910mgU46ha1bzPSPYK5D0C0QlxEITP+6lu
NxgAzUPTYntKWAFhKcAfze0Psh14kZAsPEEyox9A5STQaZlZXkfpHZ6/sJfs7YveJtqqdHKmvdaE
Lrfo9IMkC+6B9JzumAU1Vsu5n7JhQ1Oaifxot0yPzNGaz46WmsMLnRVnnIJp2HMgrvtQ6Qxxza1F
QF/SupFyN8CqNYq16MMAw4jfQjYZg6Xch9rx+Yr8z6nxi1ODcdsSfvKvT43ztzf52qQ/2ot//6I/
jg3XhBPER/L7MJV/HBufJwq7WsvBLfzDsSEYsMBmdCzmMrBKv49ZUf+dYwLn2k+zFkafqrmcFDT4
lskv9uNBkYlOoTaL+iuRz24fMWzg2kfJCBglmYorIg+MqcrxXVLVRZ8FXrrUeuZS9TVL/ZflzqLS
4dc/yaU+1JdKcfwsGtulftQ/S0ldSOxLc9w9GUulKT+Lzn6pP93Wic8Y5rHBfZan8Pb0dQVS1ce7
Jc7tUseCMas3au/kFMpqcWmXetf9LH0J+Ugf8aoOhwUd3nnjUiWr9UDshRop0OpQvdxmnE+3zDQf
IRDN+4bMDeTlVN1Wbc63FPPyduHYb8RSnaOLGdds5tpDWrkzomiRYm7WxrURGVg047TO7jusX6+2
ndfkQJYB3tOZ8WZdV80FoG70pc7TDgVKmVQrEfb6xo1s7c426+iWj3Oy7lWjD9G8FOOVDAf9yqmb
h5ypBjF8YMsxH/WADlVRzfcFayJf1ca3dBwl3iSYTqAu+/iqjgsoHEVlNi/ErQx4SngNH7I0yc/O
0EcbpY3mg8wXhFw0CRI0esdeMGr4S5CtxBfAJMlOycJr5MvJBq92iiXZRAwKqWqnDuUAFqTorgpF
I2RKQ7vitSQ63E1LnZ7SPfst/c21g+9iN+l1cbJrdbgymmLaIckTrwBJygMOovaOLK1sREGtpOtl
D4aYLMLInFfMRECwqZtas5UV+PfihvBScddORvuMvT774IhU7/W+i1dWOhbXeWMqZxHbEPFpUXiu
6GHrsXAvdePkT0LGLCicqlgVra6uhyKF/amaCq5oOTJ6aJprra3AII7tiKioJyw14Y0Tstdy3Xcc
tQxcwJFQzCmzIMljxIiyNqwiumGerxJQ7tYtMOl89nK1RLsNetajhX9lOeQcPznobJqqsyHRynSF
inhXnwnyaICFjBpZ2etecZOragbOl4WVs1MJafuWFGFyUSsYjnEaztepmVSgRMxAQVAluE+DsNFc
rx4sXI7MabtjEVs251cUHeJUZh6BHMlqIck9oftXv8gxGa8sN1XXkdF0J9R5DIzKqu5vpBLOz3VW
6aanZMz7KzMO710jNa+d2mCSUIXbvrcZMalNy/gg0tepKVoyFvsZga6mFTbTpBrgXkTaycpqWjul
nSkURpWOFexxVAR7VC9yb05Jk3nYa3EgBGM9krYrg/yRY6S6TEU274qwVtER5eY6Vir1ZEdagXyt
ryi0mYaskWLU13mYh9cyMvSVVVviJWPwxLoMC82XJohInxydbrqjtxAhSKpMIdxXi3amFeSHbqYl
oDSwh8DvldrsN0U1qQSACPy+ikmO8VnBe/Foa0VNQLRVBpVv1HXASRJX82rOy6/ZUp15nZWPJzHb
+cRLY8bpKpl65THsG4RoiWa6AfLocIR1rCX0qgkJuxtYaKwBK4hXN3qm/l/2zmvLbSPtoq/yvwC8
UIV8y8wmOwepdYPVVkBOBaAQnv7foKyxJM/I4/u5syx1s8kmK5zvnH3EO4UNpl/j0FJ1s8vdCh37
WiB3j+BCGHv1dDsoKleLYA3tykXDHU1qHx9D3OmT+xx5BVMU4DK9JjIN3ry8mr+eajqflDLUEi2z
4VFdjj12lIVxCREhNwfnuWCk3nhbvyZGtDP6vks/TV5di2xPsFkpNi42t/+dA/7uHGCZy4n6V+cA
/fbpx1PA1y/5dnkQXB4sm23X5ETBrIPj87dTwGLp+UYVwcps0pPhuUwQuWIIDh9/XBcsbhKm4/q8
IWmtvxwJvrm5/zi9/5IqIn+y+1AtCYnBlSBFsFExz/zpPB939qhLVVvXXth6L9NgO8fJEgZqx5yb
mymmv53wQXUFfbARJEwaQqAz2VQAt/m+l21zxr7cy/e0YmXMh3OFGEvOFopD3bBscMCekGht/b7L
6MPtoon1pJ4k67H22Q7rLiXc4MYlTd/DJB56q61eSx3q21kF4OfoIh+oa50VjocmVMMuIX958FRK
REBldIV7yH57F8RttapjNjRsRbBCN8CAxjt7mjx3F4/+EB0CW8z9hoIjau77nCpZIkrZp8Yzmtsk
cnRBhKMYb8OwakmEABExN0VdMICmsSrzjtWk7BnxDnfJns8qf2u1eHmuaACY7prYaaYjXVAc3Iti
GuHJ8QNiVQpng6x2UxTWvSQudh/YafQwp5m+bfIB0inehw20az/C+1ExERqUdyiCvGzWqV3NEeJT
N95xusnKjWGrsauvrUw+06zYeXO9GUKz6ppDKJykZz4uCabtfZa7aOcprN04K9NCleY6KzE2WpTu
lGJNXaNxtFtRMSOuo4bYNUZIvyyzbYKNLWexBX1HZY/OIBUryxXgCZwk1CP+Xm0HlBnliQpWdUVI
c8ey50ernuE4hY70+KbhbSgmY6fDSlA17bSdxSWp6bXXnWmq0uAYGxNk3MFsBxGepCKdtWnsVi9v
HG8+zCPM350x4sskHYW3XV91Xd/X5o2YirSzAK20rR5YcLNBAqt5H4UxNq5XFtepVJ+6oekKsh9U
VOXh/f8WvP8qzrHQwH+94A3/d3gr6jZO1OfvRRMu4stX/rHueZch8p+5jD/WPE/+5jgey5jpLw0e
l5jHtyWQ+xKLk4M0stybkAH+tQTa8jcaJvnn0JrYPJlJ/5Or0E+KCVg7YtrYHfFp8VNwB/vxIkR8
a4zQwmfqiAirWTOeUNICL9+9KP9GNVlkl++UjK8Pgt2YNhSe519aNTpQfzXY1vnQw/JcjV47U8yl
vXWd2d321w/1Fzcuz8fmZUEGML1FqPrx+VQFR7A0subDqBNEhzzJTlISDsSNzUgWyP+hEAos+ezY
6ChT9TcP/5eX0ydhQzLGQwzjl/bzfgJEw3cGVzaHtByeJKRHP2k3v36Gy5b0w4u5PISz+Le5uuLf
/snFpZQx9WYomoMjhqfRsV7aQFTrXsLqMeeGd+m/9u9/85uj8uKvD4fHgZIZtDtakEzeiN9bxalt
t90RftHBHqzmKsoKzINVYBSYCjl95qBp7HCg052GzaXf3SKUu2qYIDD8v3TAc1VMVp6MONUzwsuO
ZPbpi9eVDohMXnrkOWDSKS8bBuKrgpGZ4hZ9JE9q/S7TYc8BtPtS2ktXpupM+UICFOb4FMATRc22
buKmDzbAwaxNb07jCwKVOiduNCxIXE/FG7sJiifXyaN3yeRVDFCVdR9GlXPrdGX24DqEaLVN5p4C
vOim16UAUEeT3FJHz8jDaXa6n+cjJ+hrAqp6ZxXFF9vLH6rE/gj65L5jar4ebL+4qs3xQ6SxMgRF
6m4Nh+9ZwBjbZPXc7NHrcB+WYuO06fBZxUGD7Si+rScQZklQUf4gi37LFdS9GaFRrAPDDa/Y0148
Q4RXaZzg9Gyh5SRag4U3gqcRCP1mEml6MwdN9NS5cKF6n3tzoCNa8ZYQxRCC7k3ycJvSo3YNp3Td
xyRFQxqPTk5kutl2AGozLWfxKDhyxgYqlFRe8NRAzdzEHL7W0k+8c03XJtS1GoTirhyVcp/t0jPe
xZlWt2Ul+D4+lQhPlQBGi+rWHzhFIhkoBaGfJiQ4m0WjrqucmYUsm2zH+IS3SNEwv6pI96RDKZiL
93KHAmi+2BVGukk3IwHTRPavfWKChFpDLT1T7xg94cSdt2VCwX3oFjTKNS4IFRI3VLsZKjyHYazu
67lUd4VqzyHAstdm9rsnG97EgWinuBaj5R6KkvcCc5Nk13fluC8L6zXOlEMuOYELkBL1OmAkDu5N
/Bp7iInqeo6M6q6HDSsZ/19HI5dMZva5uVMDVaqV63CxTtwaOWN0kr0K7P6ULAEE6tfcuwRDRhha
FHKEnSdWgYg+pH0WM6dz3o06urKLcDlnDvf1lD2D6EAo0amxt4FZnDr4kDQQampveiZD9GKKvbSY
mDEOzg8TsICjU7fNCTDkwq2PnOq2mNg3eEdT6UKPZmTeW2EzvbVoqUu5JvJWlBqnLnKBGY/Y6Nyc
eyIRbyjyWdh4m8ZseLQos8i+BoZhrStJ+09YxxSzQHN+9fHskReJgn0UhsNpTNOUcVE/rN3AiPdo
ByGffWY20jZRicIeKcTJgpXl5sPVLGNxXuZeuzB1g5cK4gZCSVJuXC9+w/DzLhD4l6KuMx8STAsH
qa0P8N7Ohp9Hj9nFN+PxSoMuuOrsql/rMFMrkHKkswadEVanutKd02ujbWAQ4FvZUJPwiTZJ4GiU
qE0rP4z0MWRGuxWGeQ+yYYdPOTqkRk8dJCaM/ZzxbaPQbZ4h8nvMMNvB2NT4KfHiV9YbZG2QPXHt
bttx19SR9eQ4dbCkPFR5hDfb3vVGbTGpM/1jUgwWiI8YbWURGOKYrDaB53q+CfOsoyQgrKfnSvj5
mQVpPgq6RBl5Oq+qQlGX2PNXA3aKNZWBuIDM+Bz55T5mA8DBZWINiyIaOPJClDdt4R9zLZ+zIgbI
EQItjXx1ZSvfwMGATyvMDP86CrPPIe4eBs3t1uul/dabds19APpzjT4ZrJyczx5LgnubTOgqMNfz
o1tIdWBol22qYR7eE5K0VpyGeGQzSCes6C4fILAPY/olQJd5J4bGfMKCY9/Ty+FuqOUUa5EXabuq
nNxCl4+7rUshBJ8Td/zEhYHRM7ZOXuZynSkvfXFiB0tBkIAFaVS+YB5HmxsBq0fuU7DUz559zq1k
aJgxzxqNzDcO0DUIeTbeR09YzPp1wO+9CZ2UzLrvPeXtKPa0OBT44mzSDnqiNiWzSfi7QXzok6o6
VWPvHBwMK7duIrJDbABA9x2Q78m0z6eYl1/H47Ng5dpIG/wsL1L+ZNGvumYgVVPN02Xy0W7crTsU
xbtuyuwPAI3jG1e587u2tDaUM8MiTGulbnpRd2BrUt55OGYO2OnUCgyksWHz/FJmrVyFjcp2bhS2
0H2r4ahTizUDYK/nnsizcwHbyLztv54r/qdq/I2qwflacOr916noL47Sx6rv4v/bvGU/AVT/+MJv
Ew73NyLRwnWWMAqnpSU59E3bWCYcXCQt+5vr9E+pw/mNLj0+yn/OTL8NRiVAVod4nmsF2E+Xo+Q/
UDq4f/x4jjM5ucF7YmKLVCGZfSznvO+yBoHZ4kcPG+NkY/6557xHrTJD/GORz9nWo31lY0Jnf7By
V+/9yp63Qk/BkRkl91Z4k0+Ye4oTbTDFWjSdj8/ZhJsS0hmy5gzA+o9ujFEleohIH9mkWkF3KCLc
dvky9NndIGEsYUeCj5fhtMbqCgSlXdz4xfLZtzN2isbO5WNXokfXNVjPGcXwxh50+wTlKl4BKrU3
wIbzT6bRrybfeibg9sWqu4Zygf5+CqbuIWU/3TcDRiKIN33xkKRzD1HQZ3P0YhbMkRnFXkNKBIvI
HGIaXO9YRBie0nTuWC7DAMBET+9yVs0u7QmmSYmRIUegMxhb9Thyh/BGKNAAiFD9Z1OZW7OGWVY7
jXM2lX/Ic/lQmxzFLXzv10UmTmU4FuQbgn6BiCMyx+xBTeOHu86sizVvmGqLCZGyryhDWh6aNfsu
qIiyK05zB0rTcwzvqiCLsQ5xs656G9TrKHGkHcaSCwg6wxhRPjw/Nk7ZbIYpfgkmIZ8HQjXH0fb0
aykAXsVtE2zMyarCG8x8TAugcCNlrJcTkXnSZWjNj6WysqzfJkPlGx+zfAShvary3ph3PdVRasnP
t5SnO5UNCsbumg6DH61TjVX6uK0CE9Ip8ecRooluiCxI2vlQ3Bg60SGN3C9gY4xF2T0YpOa61ZQY
RdzBp2otTZg5cc4Q9nHfChSnrZHN5FI7HdA1k9I6cGNAeKwN0hkjrRj7qlaz4khJnsKIc1gsBMOc
Fd+o9YJ1Db9vLq8oqehc9VrJ0HlQcz0k2Spoq8RggkQ3jUqH+xBNbl9+HZEjEEHU29EFZdKgBkRU
dQ/BV1ka8A8ataEvgjUTjRz5Wn4Vs4F5X7Tt7KvUPSTlhPDdXFRwsQji1SKNDxeVfLoo5vKinjPP
HjfJRVM3+kVfp2PAeIkvqru8KPDdIsZnF12+DJpP9CgtbViNDB9oW2S8yBgVNT/N6vgl/Krxp5MU
62KR/mc9uBoa/DIRgLhP5ljQ+Xw1LSMDmmWNbUJQIsLsykhBXaYL+OswB11mDs4yfmiWQQREuOi2
WYYT7jKm6JaBhXuZXfADmNez2S77I6ONcRlyJMu4w21V+YIhmhmId5mH2JfZiFjGJHIZmFDgFB7p
kGOKgj7GRCVahisCWiCdYMvIpbtMX8i/MYkRlzPTMp5BQyvvmmVk4zG7iYV2boNUR0/hZbBzmfE0
y7jnssr/b0P8uw0RFjWiw3/eEJ+7t/h7sYt80vIF30R+M8AGhJjEmYstB7n/z41w0f+JUuDPMTkl
QcP5cyNE81+k/kv24pvY7yH2m3hV2K0QvP4hu+QS0fxOOGFigNLF+IHCQBu7288lx5hh8E1O/nQd
lLMxZ2t/qKdph9IavBRL5yrjZmq3dBTVp9ax6TedpmQ/LuVdl8JL1QwVyaGKwBkUx22RCHoZp8m5
I1jQEiOo8jEB1rayWDA0FPDCRRhhsZtGFO0evT+wn2PO30V96Avsq2gUmr3OzEPjNihsXVyxKtHJ
upYYrX12Ngi7/WEg/D3qY+T1Akdv6JH2hQ3hN/qx1rzIj0ZZeRgHgFnaAIMHBRTj4pDxSUqsTR6W
DoUaC01UyGjJUM1sk4zImR8MeXJDDxw1s56cLTz9bvhUFjJ+mrvKOvCkADvAYvkdiT7BFmQrAKVF
nN6PlXPTjao5zkxUgXyF/VsgQJNCzaRIhyFtQuIqpXevwtfjEXWbPVlepRhBHQaZczaMEs6FqZuT
/KrKE9QYb+IoQ5sfUUCmDTbFaHo0JtEj45sUzkW70K4pdN7LZIz7vf4q/QszCsVSa5DBmF3MisQo
ruuxrShTWsG6loU+/m9F+G90cMJIEiH1P68IL59VUZXdD4vC16/5poCL32xvmbEBupXowIue/U0F
pyiAqDgxKvvrOZcZ3Z8q+HJqxb7jATb6ain883hMEQDABZu8FEgAlpJ/cDxmSfpeU2VBwqpL/gqr
neVBV1r+/rvDsS8Q+ZLKdw6gB+GrxOCziAZaq+9ek38jpi5a+ncLEGgmgbPeZeVjAMorsfz9d48S
9hqrNtLcoU9LdEZNHfrKH8MK8Lke7wrXo/d5Buq4qeau/rqZ/UcGx/L7+suDO4gOJgk3hp4Lpur7
B49duNFW5geHiPYDjpWKZgE9Ch6XOqOHFL/xW8TaFKzaMrE2FNIkn0eDc8OWK6y1yakFXU30Hu87
DdzCaozmqs9ocmn9lPRtmofY7idVb9somsmBeeFDgdyz+fUL+G+fBI2wAUcjNgXkqx+fhKns2ipo
CTjASJTbkTHhDlqefUy8YXpuLFOvQ5F51tYooL8Ic6xfhwBUklNF0xILCMY7t6TZumqxBJl6TvYw
BuedpnyNdIzOdr4exFOR9IRUyxkwDCS+f1j2fXkT0CtNP7zvkwP9mWTR2lbfTx7oXQ60w4a28Xw1
ajXtPW4zv361/jIo4O3GJgx1hay385dWPEeLllWcR9JWZEInafjluX5zpTqruTcdYsi/fryfPkSX
ZxZg4bXpx+ZN9vPoRYq2LAuyuQfCJ+qeFYV6oz4K/qah/S+zJBffAM49DgT0DbKb//gWCPDp+TRd
+QdFLTw31fRLbQXJIWv9p18/HflvPq6O5Ijt8cHjFPPzopBGgCAG3oMHWBn5cfZaFDwc6ftp4hc3
FRZuJBG76FpVlz1M2vHPdU6Vj52K8IEyM7LCjtPcKyT+ZOVqJPEawKJeacF0KkLTu6ryctonvDef
KdEtQdTMJkk2dnGGJ3bEg4z1IlL5EpglLRbvBndODr9+kl+LlH9YlBj8LWXinlwmcwwWf3w9QyCT
oLTUeBgWlalY9CZqEdsjPPpsVy1qlIssNZKeW9q1uAUumhV6Xr/TFx1rUbTqi7hFG8iGbJD5Tsgs
uXGCyf7gLWoYV4qtEoN8FLCcKAUacricLolCaWYBmUDE325R1+KopIhwUdwY4hOjij6wnGUHd1Hl
ol6Sj1+UOnaXmNNJKLcWdVwHowygTi/aHicgsW+tyn9Si/JH+W8Ba6jhjomh4WOMwELzYwZAY1EN
a4DnpMIWLbFYVEUdus621tLGtFz3a7d3kR87EVWHTFXZS4c4mS8qZbnolZRMTZ+miTiev6iZUdZZ
eye0kThTN5Zr8JzuxlgUUBjl5hPSSvGOVojsC/ZOeoozM0A2DRR1dKuBbCRUhXh87/n0JXqL1spM
OD+mi/46Q/u+dRdNFrNoiYBeJMMt84rm95L6kDcTGddY9NwYYddYFF4Q8MYG8nu0NTx1xQmUn9oV
DQ2KwYLhKm8wfzHfHcsB8XjRkQ2vxDmenpfXc1PlKRfLRXVuF/1ZMBNxYndYgcwyjwz+irO96NXG
RbrGfDffiN5A0KYjRW5N9pc1DFgL4HDgH/vZtt5U6LZ3aMRteew4iq4br7WeMntXLuq5WnT0vrGs
t2rR1jMibgAjRiyAlSzVczlR81Bl48CvBvhpu2j0A2J9HOMmCZmVsbbpY5dXE9hmKmMXi+UnKqaK
jXJFfT+p/DoJmWgby1RAR3m/6ZdJAR1cdPaa5hWw1ohhiQ2EOhijxzKNrqGDf4iXmUO8TB/CZQ6R
KvfdBMpAImFsBtWma2OZWnRO6O8spcTZG/vhino8gn56Zs5hWlhCUoJA1HWGK7IxMUsUkxGxIHDt
tBpPxjI3yUB/roHehq8Ajyd+GOYrMZL0mjkmQxd1GcCwGXkbtqFsx/jCZUAzJMmmX6Y2GEGMkzND
y+6WmY4anektBYx33yet54PkWMY/pkzr2/kyFBKtQAKbhH2MyzE/iGV65FV8XFyDqRHCSCNnlB85
IM1RrgnArItpqjDT8qPSdvQ+DUX/yfXa6b2l1XBV+L4+ZprSGR3V9llBbd5TxhCu8ULpYy/4fBlT
Buk1n6bIWpmp14pjmQTe3GxE4wLXJ8m+Go15fLa1We6or42PJuDtrZ1XaP0TAJbAAr1ADLE8JyNF
5thL4SbBqzuntBbUG25lzRXpz2zjVqRxDZfOy6Y1M6ZKevqiOzVUN+YU5Zuw5lAw68lcqUqCnpSg
G5KInUPM4VKt19dbSsTllmesrjwXhW5QBNVlTAxi7sz23RwM9q3kg3ozMYnsN1nYAdgy60p/pqVk
2BBCn6kLStXH2BujHahg74VxbXkmhS2eDJPzRV7VMfm6gdOJ5shXVcOCKEZJ2oQA25tVT3YGK6Sb
PeSR3bxPaQ7ZZCYd6InBudBw6LfJM0Edtc30tI6C/qXq2vxIB3r7aTZi85CnNmsPMeIVA6n52gVo
fDUDNDxMk1XfWPFMsQ9xz/00YClZu5aDubNaaveU5plnSXwbmMWwcXpLkjjEiI6PP7qdvTqEpG7P
fI0M8vZd5LrMkJXFT5L1Aclb3fGU6CONVh0CWrRkL5wtYq1zK1gYSLu1yb7u5HyAv52vAw+UP2cV
Z12HbrDiHKmuNMmxlbDi6QtnYP2SaMW6XsnmKp3IJhOJteVemEWzD0vDIQ9XGQ8TDxBvjJyddw49
aredKXY+DFAloWO7cfdgekxhQ+AvD8qUzUZhuH2PweEEpYbwr24qovoSqhDnRevkjOYeKZMxk+qt
G2014L7jZjwWmXTXOk/jXWWF8bYC/C1CQ66HrkswWQ3OFtrCnQrLQAObj/Re1XqK97z8XvYReHkT
n7kQN5p3MyGZbiz7CTe5MmlIkYwzA6pqa1bWiVEvoUI7vhkHORbz/y6s/xWHl/rlX3N4XxIVJWXy
9uON9fJF326szm/Sdvk+i5/Hp9iaa+kfN1bf+o1EClG2AAAOJ+slzvbHjdWiRo/pD6dGzDkup8fg
X74tcCF8Nw5gnCd9SZrkHw10vOXxf7zQ8fB4ZPmW/BSLH/bHg5uvXYbnUyS4s2IzB2Na+exsgcPH
bmrOCUAxSiA/TKXvLDWUUfzMWhetbdOqaKSI+huronaFFcCiAyYU4VZBxLsjXl2TLC8X3MPEAYVr
+bEJu6eQXXjpemzeiGgg8cCiV9Fzq4zyRXYoZHUxcBLQ0lCfHBo2TlXMwd+eRueN8GtOoES2zptV
c+rDXmazg7qV8Rm29PjMhleMnwOP63l6lUDluIkrb6sIb/vRmJ5or6/9vavD8glOEqTbVWTQ9tB3
qGSs0pXxZNgOMC9KOvW29tnUPQ6uq7ZYCKKetMYbocZ8YYn6H3KwIvLUcoPlZamkPIC9i85pLfo1
HJNFi+N6DuGAHPCOmAY4gDb73S7m8sSGQVOGP9sbR9nZe5XCz3JEaHPMY0nMQ2t4kZJZCC3FlOva
7YINqoua3PFsevsxjO0jKp7xyrLNFg5V8Dk225hO7ZT+uGbWjfdSt4nuGKONBsgCNcfQw9OQ/E8Y
LHhBTpOdvKXsYW52huOKJ0Xx6FuP7gcWLh/qVzuyfYIQQjwxoF9eZRa7aBVXgXgKMqSa1SS52uJ/
YzPNYdLXLNk5txFVdVSeWxa8c69ra+I25Auorub2SIY3hpiwNlSDM2Qg1n0SKpeLVMh/5iLl90rl
jHJXILz4d7il+RrHgmF6rkvu3hLCCCOurghfUtvPkrXTu/650zYXojyOZkGHgRO8+FVm9QstK3jh
QEkgSPnYwy5tx09SODwNkOok17GYzPuxC6yjFXfOWz3mTbu3O5/eVyI58ykoGXytpkJwSYgEUm7K
HKflEMaLIgGSkKfO5jy+MvyJH2CgATfaehEzpHWhw/o1564CEDOEz86Woqx0449gBTe+V7nyJtQ5
/IK2A1Z97GqdzKuoSrtPaQpNI8lm/sxizreNOc3m+zxNu2ZNL4umusw1SCiu8Bnz7UeilSQZ0Rbm
1SwZ263VMPJ/5gbxB1S7fRw5bWuqg1CAXNACa9uoeRJhL807ym/c8+UR6b7Lxp02XLbinAL0VUM0
ApzVEC3EhKzz18yigZzYg9TznoOq/WZyDvfXNsalk2uq+rWRnNNWjTOqA03Njn0PmCbYZhYDo2Ni
JYDMQre3rHUjoRavIivnaU2c/M5xmLvv6OabjJfLT+mjEkeHfKLlZ81Akh/WqV3eZYRVxU2gqDlb
5VlLtW/rDvye6etp5scO+CzXy3z5lTJmXV6TpR3xppuC6hRApjtNila8m2Ba6rv9IGoBR1ZcvqGX
8IbgIpnsvSFnhfKgFxzswhTTLmnq/Ms8O7wjU9dY3lOUL1WryDH8Yl/1Gv3eE7R7UmqXjesFbD9s
uoDjSTu7w4M5wJLT6VS/wullCGxWvaBQETAK5gubqrTO50ZSO5A6HGk0cCIkk7u+KCNrPSmon67p
hacULsILv0w33iz+3QdIycy2ctXWr53dtyGxMzk+at7FGN79YjcTAF6bOnI4u3ftxxSkDS3RbDov
eZCPj75rEMWXije2VIPiyfACnF10Ap5dkVXWaq6csl13g8rpKQpKKDW8ZMwfRq76h0EE3scGq70F
87nyl5aJwWBxoBvjGEWpfQS3w+s7QU1+UZ7HCtLT98wDFsPtIBwwKjqS3CZBoWDlowWADmG7Plpj
YsFF8+N4TXopui9FXT7kunIBPWZ5Wq08rnMgcWZvB794+mx7hXUVQlQ/pNoXn3LHA/EY9aO3M1kC
zw2Uos8WrJ4niMvTsS4AM0xIimvGtc9g1NULd/sWI1dGv2se+BxkBbZNujXzs+Ayy/8by53pF5Q7
ROb8eUlH8gkY8vaEG9fD4Jl6k00FbGi9AntqTx1dIrj3UJ25qMJUZ1jgUKE1LCdIOB/uOgln7+xE
DeN/VXx2HGo3t7PPlXU1wna5KrvRv0GEehBEssctUiUj+8zXrTjnGav5Pbff+Ii+i1oKtGrWlt60
TVZfA0KuSDP34V2pFavJBD+HUFj/IEooJ9GA0bEL2ploWp9Y5zorTfkc1lb1QgGXeqR9/i6mRu8B
AES0GqJWcEsV3iMVmTSY99yCbxt83gdoqNxqoth8H8lhJIjhP82RdN+B55L7anQqWs2HslpMa3Cu
DlqNywd/OFC4yFyolndtG1Urt6hjPFdmbJ6Has7XU4jB976NgT6NknbTPFVigXgo6gh1F9fbfDBL
cxOH8fAhrMcix7nVO+nOLPq+OExNjpfLEDaVelZTrf3R7J4k2czXROJNYSukuqZP7Z6woVEftWvx
rh6s9MPI9n4a8r6/6aT5YVB+c12jTgN0GcbaXXtlSLwCx99GI0o+TjA7T9OYinv6XLsv2h7VhymI
quaN6vJc3ydk8yLuEfT7RHlWrvH1vZfTHN7HsQg38GuQR3wxnnUnrHVOro8id3XVt5Zxi58Vz5+k
DWA1ecVnwJ3juZmTdBs6k7xPk06/+okbbqICw2dQB84t2gBdpllJimgFOKG+8YCGXJthI8tN3JvG
vU2X+Maze6pei9zDh+yOV3VblB9QoO01MKvnkPzHVWaql44tcRunvE+pVHoVMjqmQ9qejcmx3w9D
ZGFMyagYEWErtiEdlCda5KJbC/HhuvfUwe+RfDJPwkcxBddrr6pH+zzEnc0z9LnfxbaV0x1DGzib
n3FDPYjcm0l8huAGTTsX78LU9lZR7hYrJbmkIyFx98bAvREMIlkLa3sbj1zrIisI5w33WBjFrrKh
DEOPHFdS1ta9H9nunR+o7rGCD8ZGX8IDbyl7XWfzuMMXoq8rlTmruo+eXWy/p1IZyUZYYw0ti6K5
gITLY0JpIM0THD92sqTPfpS00G5xXxurvnMdUCttHN/ByLd2mWVOT6ZS+jS1lvmO3kMWKDeqrlmB
NPkiuC2brgjurc7U+7rsY/4o7fpEKLx5oGIKltpUtsO2r8oEZYSyvKveTvv7JHG5yIXuEcKef64y
FFyzzQGkOkX/EvcxgkmBGuIInwMF/t5nXQfYlNoRW1TTWlduXYyH0Yzkyg5if4fayO+hw5Pirgo4
e/Pa93pg21MWO3wSii5b1yNOdGom2B1zAKurxivyfY3v/KUOeOK6HtVjmFberoXVliKwiOFAsyrt
TUuQ1A9xa45KPFAhXIITS2N7M09Re6rsyUagiaf+NCqbZl4pR2vH14zXXjHG/tpjvfkEltD9gtQ5
UNjgOvOBitf8IzSd5hCQUtvmy9GqLlpcjBpO2GxTIrVGIXbJuzb1Ni11svZ7v78ealp8winv1jiE
loJcj6qetNA3c+vX1jP7G2jtEjS8XhcBRKe0Syz6WuEdUmkQuQ85NX8zUSuAWnBiORaUg/17JqQZ
7QK3xD2iTc6C1NNntxGbbKTz8Yyfst1OPaCpddr64X3LMeBa5nXNyktG/L1XACGEfo54S3/sa9SL
6mEO4Qwjhce7hkj7GeKQc9OUcQPHq2mMTV85/RWtdd1pFM2098tkvBNO1z7FQ3HVDM2p9udx0wSS
WG9btR/JHaKVdI26wrgS7lXkv3BQG3ZIMhvtKfseySrHF6yzLNul0NXzK6LW9EckwTxPeM9UnQL2
KOkmLKQ7P/SWWf+OFsFuBegOY1ldYpOK2ccTosLinPXKKD5OemzvjGCabylqUvSz1InT/+53NYL0
VGZUCye9Hcp9YbC4HcEq7pvY8h4qkb+rrXyMTxR3euHZKs23bgjq6xGbEdFn3gvHbEjCpeRgwvmf
pbH3ACrLMd8lBf+lhpWil+GuwpK+c5jOK7DjTj28m2O7WtuW8iPvLiIdecfud+wKdtDhb2YaP8+9
yMU4TFiFxaiV7NTPQ8II3vqEQU4dPKXs42BxE3WSWD7Nk9d+CpT424nezyOpwLQtgVeT2bFpc1T4
KXMEM2zCpdFWh7JQwbmLObpTt+S8ZUZX0OJV9R/jHET2TaT93joSoLDCad0KIy5Au6Q5Kx8f7C1a
p61uC6XFTWG4M0BHKYIXHXfBFmYfB0B7LkOObYXbfjIj0wq40Nvd/ChdI6TYYszUISEu+EqJrvNG
+8bQPRKld1qg8EJQ5Vu6+GI+YJWnaJWyBy5sUehYnPUj7iIZK8ZT4VkMTPOp/bR0e33xSZY/WkHE
ib5rWv49w8z61SzsccSJPoIwYO00uWAh9t3PRtu3uyDl4rD3o0odJv6hurWrWrh7FQsYuq3wq9fL
XbhwG3Hz60HWz8NHBo+OiwEXZA7BL+/nJoSMEzLTBrM6OKi+3DSTlLtBjwkv+iqp/cdB+s9TwcsD
Ba7NMQBHr/z53QUAhObhnAfKY2YwiBMFFLGy4fdjhbP91ibgwrgbQuRYzeyyfzPG/+ujM9D1Axi1
Nhil4Od8WY0pxiPmVNHaV8sndwBznTTJxPkxV4dqNHhUt/O4BBhDwbXt16+xWLJe388KA+wDNmGw
gDAZPIqfn/uQOgYmVFUdWhA+NSVDkIWuvayRT2Xacm3G/PD/7J3bc5vIusX/ldS8o+J+eZhddSTb
cezEcZzLxHmhFFsBBALERVz++vNrkD1C9jg7Qx6oU4f9smvkNNB0f929vvWtxcvv9AZDHw9zirmc
xSUHv9izIngHtdKnaP+fofczhp7J9z/4dk8o638F+V0Cuh4P8M3+X+3xTducQdDDUIOAZe+LT/f4
pqPObJjsKhZAmuAoiFH2wMiBkseoh+jOLyroI4/xNyMHgh2escxDMUZ4wl9g5AyDOBWUHE8NEj9U
T+sq6ini9wOuDMiqH5akHy/ZvGfn2QaiiqHE2TlagiA7RQaceNBB1/0ofhWXm+skiIv8zz+eu6FF
VY6oHkWdQBEB5uCGIW+dqunGuNQM1T5RdqSIWqeEMELVybnX5D8LWMNFo39BSzfpLwcAmTLe4f0Q
3WlzTqD6pZX45nLtcAM0RZRPuQHW9fKrDYNGdys+Nd8a8xWKYo/FjjK/Au8NFf0SqVxjGVhrksxF
ywQ2wcmuirZ1vljhWrkib17fvHzrZ96yr4mAiALWcGw0VG1DUm9Spl/mKmhDbLMDnFNsZp/g2syK
8vLNjuJT96KMQOobQEBtKjCOvmGNCObGqgP9skpMboQcP1BatZZZEHaFBW4Ua+vUv4BEDhTWZNTU
fdWVJPJP8L2WFrIa/xpZRTyQCTJvwlNQQP1ZM4YfGcY1ArOeq1/alc7rdrCVLOF6+i/vxWkfah1D
mIFzNKC8tSZH8FF1ijQq5arUpfzeKjY1vqrqz1Yh0Y9/rwP9a7H6kemgxBpJvKMNT1CkmUTeVb9E
HutHD4OpWAe9/DWfDh2qXkihiD6kmPrY1UXeceAs1Ei/bEPgwLW9Y2npPBeUNgQvfPlmyrA8pn8l
CoLhlIGMsps7+lI2cjm7VlK0SxTvWMkoJQDtdiVgxw67s7ehsdTNhkkKi+ym8fFF9Xau9pPNxTMj
GOyOsIcKPP8HKtNwwLgq2xjXDPXLmmKRCy2MFSTeXQdqkZQzQqll3pyGocoy37SYuZx0kxfMFR9d
h3qLlzvluS8gxFp0R3xpSz4aUWGEZugmTJm8ZH9uSHnhESugfx2lztNfvxX7T2qKhQTkky10ndpZ
kllb7TJADfzG6XIeCHIQ6m0BBr98s2GoJ3xD5mIbh+gy+5inwzf1iyTablOUupFVxNtOytLbWIvS
27aDgKGe2D8Zy6Kg7GDGiFtCVxNacxh68oGf7NvCFtYclp4XsksenlwAKGye5bCWK6m+CXKI2Kea
0dbXvr1WPwUeyPIG595LC2v36gRcaXuO4nx23kUQyoLYkzetStbB9SXyKIECM+rlTiI3OXxmFn6k
IcgtmhyoSIMeCw3Ayl7r9UbTL/JI3pzJLUyGJDClM0/Jw3KeyGi9eNg6rzNMiFF9a8xThcY+wCsi
gQR+yzMCgxB7XcMrUJbeFPc10sFIs/st80rFx8M/kbO1spsbSsVuUfFQF8O6tr7BYi+DNMA/yyDS
vrEAPDOAIpV0h0q1dYGs5CVgknaRrenATsH/2gsiKTs1Kbb7giWIBC3KcbfKuZIbNJ1bPlyNjeNj
X0yNOsYCHgir+Rq1Ge5h09Nm7qNls4UthxSdDhGmDFIyY34i3AB0Jb1tEqtoX0supn8XFZgsiUQP
TZ8mU2L/IoQIdh+uo+0tTqNqerFRxKYcJPEanwOJfA674eCbQlmrcBLWTCGFayPXt4UbchsXobkM
A5XRroPwLRtkhe/7Lba52xlLhHjUu7R11XMShdubzCw2ALgg2FbgUYtFGoJSvMoxWGGUhmSXBMB6
qdfkanQKfxcoxtOjbuB+aXRkjl1Ny++zvKDSN1GVT9A96B8HRPwG2Lf9osJUvE8dne/UlUYoaPDd
h9iTCSIgZ9E2R3Z+YTeZ86VMG/5KchvtjeOivDPfrBuF8gH6TS9lDiHdKhezUp+luYlfWbPxs7U4
CBSwxiyLka37II3zTdy01oUvNibS2qqvve3GeSuTKLkJk4aTYyRLknlixJFytQ0QTz8B2DOWlhnS
m1Bv0gI9CZLgCzhXlnmRingp7ZAyfp3rO8h9Ktnn7QIKZEgFcMG6aCY+8y+RvcZDathWrnxpE/Ep
jQ2ZMzexIZWQMBA50tAll6rEGmOZgnznSw56ywG3gFRcS2gspYoQpigoZarPGrRa1XkRG6RIUw0e
TmtFkGKUYGMsd8nWWJp+6aichjInAmRVso/olKjnbQtKfKJ6pv4t3u3iT3YbNO+iLcr8W1hvypyi
asU+gzqaXQRRQilIJNKceVTXJGLbpDyRc9f8hMNggGeqCY1wblGWd4XojHy50X1cKLFydxaQhdA/
NyQdSLNtPoUQrME1/TQFXm7wXGBMYmpNleiHIs1tAFa33KwSIyt+2HqbvKH6orxyTKOEt0ZiuiZj
TmRatBGBq5JTcLdCatKvsBWz/Cw3GvOOug/lJIdB/jbJ5cw741xrIY5RovCPghwm9kmZXFHGpeCu
2ub+N0+TDHBpZJ4a0weNihv3UmkKa/vazivzFs88wcpO228UziQXmr4BiK8rvf0GUBWeGobagqns
+Iy2a2D9GVbxN8y9reIk3oHrgqFbr8VmFLyi3gpnjGwjnW7ZAyKroG7ONjbYOIHJncdQ5m7KMJfe
xOE2fbPO/PysMcpmhWpIdepLgUSxabL5GoQ7fYH0EkZiMcWF622OzkmYLalTZX4ErXTiqht/Ue4y
5WyTJjRkS1eCS0n411xYfmGm4UVqWpGWAIBvYXsY8wzuiIdkbo4YxFt2upCPNaUxTuJgBxHTxSEO
aXPkSUDP/Tc2INsiKiAStEkjnaqbpPycQmRIF7s4PyuFs1/sy3eRlSdfnSjAfN5R6rNcctFKiXgO
xy02H1iV8NltCe9vTX2L/oAn80UtT12/RQsEbf2iTK8x+mJQS0jEFMvGhTEgQS7EUDPnxHCaQPFa
X2ITywYbwgWJb6Jtce9lMgEpaWEgNDJ65nO52DlkGUvS7nZZG/IpxLMaYfBkK+/mG8slGa4aUnLr
UvF/DTFOWlgNqEaRO6zHdmmgIxOpOtySLBKtKXWav8YzjBBENGZjJkqzpJpzVI4VC8YJu1b5tEt1
pn6JRNm5XuvrGtGcML1NU4btIrF2pKnDKI4QhN967Of8Elc96GeJYHbn6eabsfbt9EeT7vR5jo4X
WDckidN4rVerjV1t0f0KJeMvx3SdN2i65OfQUT1/HtdeUM4hSPjf812xXKeGdmrogYfQGUm0/GvU
SqX0MWhT6qwQlLevdtmaoim0ik79qkI7CPjvDJ3m9HOLi4GFe49efd4hKHNjeukPNIa+1nCd36Mg
UZwTV3HKVp2sPNVJ3d17he/dt0FQffRKiy/HjF+fbneh50Aptyqs3fxAVCBHuXVhGgEWcHUVUYic
gyLipVLmXnVeOLV8qW+T5t02L7Qbs60DTACQd1XmJl8BIit4whfIDXV8iktB9A5RGP09HIjoPVWf
5c0msLe4ySj5nb6TotOkaLXvuDAjZYLQNAwRVw3MeW5rwSJErX9elTgZzaGGEy4c10CIxNYvmmr3
3U2l6mNVeOEHpSzld9jCG9/Cygy9RUYShLWS9M98C4p/5eCKiN+BoV1IToXfs7/z8qUaVCm+c5qD
XAxCohQfSe5cL/JNBqWwCUhNI2J6UiuqiiUGRj31mR/F2iczTMmJxhREp4HvvpWbsv1Q+DJSKDuv
usVeflueynmuBxd1UNfGAjMfySTFUtnhlVnLVfra8cv8nFOu9HZttclnytJUh7p3qAJzVbLkkPo/
u7qqWOF/KLtt/q5M091rmCHNJTDaBkcWx4d4mSgcL3yC22tsFZRgkbKzkBbeztp98NQdKhzx2oVD
iB5JdhvWBVZJTWS8rQOVMEreCxuzbbqLqxN1k5Vod0J4eldYTWvMG6QMbZxXLJ2AqFSrRMXq9czB
XPvMSz39ja5vIWFGJryI0gpu8o2y/VwqTf7FhuRxuqspnWzRBSSdaOpzXSZzOq/btQV7u7ICMpCY
R8DWZR0qZKpwXJR7oxOdrrretZxTKBa2MnKbbvBeleF/yVklvTOCAuJ0oG21M1vSMnIzaWxQSG0Z
FeIzgZO/Lhm7P9zIr/9Kba24qwzXuq/MAgEfOTXLfJFjiAcBPYmQEnZtKhbaot1CU/Pbpjy3ivSH
4dfedY6qFKtckBcXWlX7CVxciub9OsDwRSddsAhZnd9LUbU+VWXTLU4cjz271zZ1TZYswbTbAHO3
8U6XG2rgrd1XHwNsqFNeu34P/cOSMW6Mo/exE0VYI8JQ+OBLGl8NUF3RKVuoorr8UkMwdfX+BPt/
Bgvdv4iAKk+7msMP5SprblY5M+ZRs1P82gF0n5J/90cPiOPzDe2N4np09S4p40I8gRckA5wU64CD
o9JjS93zvtRCtCyCorzHgw4WqEESyhIJoe6CuxkllK70PyOvTLGzDXOTo3V39Tc86KJ/6oSX36/v
zZf/ZvAGy3vcHk4Y7llwVxxixRBYeeZBwWf3SE874aiJg05QZ5YJeKsKx4nDtxfIMzRT3PRAmLur
u9OU3h7AY+zb6zNRAieyRP07HnWCMMugdwy2zECEXORa6O4pdYKgPY/tBWdGjS40aTQuu+toIjAU
6CHAaQcGs7gmNxHgdkHhHjcRrBkccpAfxelfkk99OB8UxcFjkvo7hIimOR+eq//+1XCgI/3AOOB/
R2MAFVRyE+Bi5Oy7q596E5oJe32LcYPAmeFkQd21uh/pTK3hICAePNQFTC0SoNcxdg7oM5Ih5K6p
3O4uANLD1yflCNAMPkg6obsmNwjQ4QIgHTcGbLyOqG8SOfTuOg4EsjFDyEBsDLo7TWgKwKYB/R/9
9ii+AO8T5A+/vUVOWWSbgf/7sTG5RQBpKlF+M+r1iX+8n2xxMn92Biho45jC/4aExNS+voWp19jX
V2Yk9NFEZi15buyzCljU83ciPxMLf7DJ9LHxT7dmeldlb1PIJK7j7aAqowVuws7uasemuB0UDzdy
EGjWDJwY+ohgDh2GAJtiO5TIoSYgQSCuyYUAFNrHjgFOhZAB2AFgc9Vfw06wjBkdYwouYf/z5OIA
PudC1WNUHFTtmSHkdshyPxsIbKF7Ca9IFX6A4prcWihEh8bOBB19f44EUA32Y+EoHpjODNYTSicU
mXbX5CYEtOr9aa2nTr6Ak7wEERBVSI4jENZdRxsiCm2xZkORiVxVd01vLCDmxKcbNSMwdOAzm8BF
+uNbHgZHRwNNkhHTk/e/9/vQCe0O4QIJMatxvSDPFPZGME0EI47reIlwZtzGZDH+O3pywyn1Apyy
0WuETfTTUTYTdBtxHc0Ix2YXCXYIutj3Uj/4JtQLVOQqY9cIjbc0KTd/2AzJR4dlcVqEewpba7+X
nt5K6bB+jZwRGta4SNvB3Ny/JUDUIC4onKlRfwJb68fC5NYIVWYpH9sLHJrFptE4envLnFkyClyP
GPrk1gZIfPrYMcDaADLICmjtd0NH8cACNUJsVet8W6YVDhFgcMYiJhyabd4dQdPnD82cG+gYIQ6x
/31yS6MKqDs2HOomm0WHHTMA2rOLgj5jT4pajdBLnNggUBGVGxkBdKADwHEBnvavf7waODPCJGvm
Q/dMbjVgTRRL2Kj9kQZAQlkFNsh9sBdpicPVwCaJYFCBRcKt76XpTQUM80bvj0BINcFKZdZ319G5
yWKXaBsalPv9WJleL0A5Hj0jQEwB0iioeP7EgOzQjLNlR2afWkTYu2aMmgssC9QFcVYAmHxuFLBp
muGAQczcq0BNaX9MnO4D1IhzM8kkUe34OAuOzkqYfBAMmAYWZTfi6qfdtHrhibPiL2cUkeGyqfTB
b6WPeGy2DiMieyMGCIkFyP7dNbnV8TmZsl/tBYGpKiqmM7D1u+toLFg2dpGcpLSHLdT0VkecqMee
EnTQA0S1hbD447cejAWSKyydKkVo/TW9sxLl6mNXR04LnIeomYRb013HM8KYsUPAP/mBlDK91RF5
o9E7JVYHle2iou/3AEe9oMjmTKGKlWrm6cVFtnCjz4wyuAB0k/1h4QmGRL7VpuJUQEyPEWNipwa9
868at0eQybixBqKS+OxcIM/A+wMnPmBI/aZsSmskQvdjxwJ+6WhhkFbbL5FP8ERWD6YCIuf71WN6
vSBIhCPPTpwgTUwkHLzZHkf8YHVgp0DJpyz4eN3Vd/ukxgJBe2wvaKwOFFtBZNl3w3C/REaHHLRN
mnpyYZEnFizScQGBxZFaYsos9x/5aKMEhMDrIxjDVOn7Z4pHp7GJR41BIIOZgs49HxbF4kG+DX5q
3wmT2yJQQ/tE/OJXN80cICFfs1tE7+HhWx8GBMAUaAqkqZ2pJqE1isRHHyMNiNjAZsL4vbuOgDXY
ufjhwF2d7gEKNGF0L2BNBPUMSZP9jCD6HY4FyPoaG2q2S3u6OnFjWtslirNHp19JucHVNwDa9295
BKzZMhxljWIp+e+48d/2wn+xjj5WgCz8ILrvaj+CVf5cicg//cFD1cPT3/cVD2/u//xDlHYM/lCU
gvT3Xj0aYf1nwFfoMswHPz5knLv77P/5/gWf3npwr4e3eviP58EqW2ILgCophSPN/jGvlhsqSP4n
Wn5fbpZPSzL+fpI//xg858Hq+JOG8/CoXcFmGd1uFrRJPGy4q6IY33C4jPNl/vCI4jMiW8YkHdvy
YhkFP5LsSAW+J/yPbhvp4mx5nzw8pXjqnkE8vuU4Xt0VwV1ZDBrvKJpjGz9ZRctqma0OW+6Zb6Nb
3hcZvUp+vEKssNx8H4rv9wTjsXfBSiML7oejsOesjW359SrBMWDYcs+AGtvyOT0eBIc9rmid5NbY
ht/cL/3BANzTmEe3G0VBnATDGdkzgEY3Hd8Hy6Mo0pchjW45qYYfrydujW328mls6llAoxumgfIu
bAbjoqfgjm36bVIG+ZNu7gkrY9t+twziQfTYkyXHt0v18jK+P+yOPbtkfNN5vryjJHtVFIMxvedv
jG4/uPMDbzksMe25EeObZi3Ij2zp94yD8W3nyB/nQZoOYtM+lf07Wk/K7LhpQZUY3TRGpEcxRMg8
OeNbvlp9z5ZHuyfYV4LgMPahr1a75XDdAgEVecLxDVevzpebNMfOfTAxaV9k4H5H+xerLF81D211
++w+pfM7Gn+3qoO7wTKG4onIEfyOxm+RE39oaf/cAmYb3XSSFf6rxTJLWCkHy47acyB+zw1OluHx
3OcoCFg6tvn3fjDs8R6PH91sGLEjGZ5q1B7kHt10tvKOq/g7xHRsw9erOM7xGlseHROQmBSJmrHN
3/jJ/erVm/zJ2taj3mOb/5iU/zAQBQ3jNxz7+hs8HYh7lsfY5/9E76/yfDWIXHvoa3zb9fBUqfVg
0th2PxdL/2FgiJiyrx4e2+wLFtuPyMW/gwRe8kIb2fRfS9ad2CuGU3NfUDe2R/5a5cWrZx++x8NG
t/+SiPLYjmkSlDe8wTjpcxwvP/VzSNNjEcRT/OlBEOS5fzYE18Rf3EWrZfaf/wUAAP//</cx:binary>
              </cx:geoCache>
            </cx:geography>
          </cx:layoutPr>
          <cx:valueColors>
            <cx:minColor>
              <a:schemeClr val="accent6">
                <a:lumMod val="40000"/>
                <a:lumOff val="60000"/>
              </a:schemeClr>
            </cx:minColor>
            <cx:maxColor>
              <a:schemeClr val="accent6">
                <a:lumMod val="50000"/>
              </a:schemeClr>
            </cx:maxColor>
          </cx:valueColors>
        </cx:series>
      </cx:plotAreaRegion>
    </cx:plotArea>
    <cx:legend pos="b"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5F0FA488-FE4A-4ED6-A67D-71532DA24A3F}">
          <cx:dataId val="0"/>
          <cx:layoutPr>
            <cx:geography cultureLanguage="en-US" cultureRegion="US" attribution="Powered by Bing">
              <cx:geoCache provider="{E9337A44-BEBE-4D9F-B70C-5C5E7DAFC167}">
                <cx:binary>7H1pb9zG0u5fMfz5UmFv7O6DkwOkydm0W5It21+IiTQmmzvZ3H/9W2ONZIkZxwqOXtw7wJ0YCCRO
kUU+rKqnlm79+67/112yWVfv+jTJzL/u+t/fh3Vd/Ou338xduEnX5ijVd1Vu8m/10V2e/pZ/+6bv
Nr/dV+tOZ8Fv2Eb0t7twXdWb/v1//g1nCzb5aX63rnWefWg21XC1MU1Sm785tvfQu7u8yeqteABn
+v39x0zXm/t31/W63pj37zZZrevhZig2v79/8c33736bnu8v136XgHp1cw+yRB4xmzBOCbe/f8j7
d0meBbvDlpRHNhLEIZLK7x/6eO3zdQryr1bru1Lr+/tqY8y73f//Iv7iTv5yVJvcfXgobr7V/eP1
95v97eVD/8+/J7+A25/85hku02f1q0OgeqozT5u60nc1+v39WZ7V62z9+FQeEHnxpX+ICOVHNiEM
SU73IoJseeRQhrBDJli8QpX9KDwJvtAb7u3m/S9ew/8nIfkjWf+5Tt8QEoKPuONQjDF/aR3CORIU
0MI2frAO+fgePFjHKzTZj8iT4ASRP04PEpHzTfduuU4LE+pq8/iI3sBUyJEjmIMkYXtNhaMjxrmD
pS0fjuPHaz/A82q19oM0EZ9Adb48SKjO1jp7S4jYEaFgO4ywBwuZWJAjjzByELX5/vjyS3X2Q7MT
m0ByNjtISE7zRhv9pkGG2EdSINt2wHgePi8dm0RHQiKBsbAfDk9CzatU2g/NM9EJPKd/HCQ8f1R6
zN+SARB6hCWBZ492NjGxGYTQ0dakpMOc734NvXRrr1BoPzRPghNg/vh6kMDcbkz97pOuAp3pt2QD
AvgXZlygXdCfwCPsIwcRTqQNBrb9AKV+oOsPUefVau0HaSI+ger200FC5W2Sdbd+S24AiY1tCwj+
j4EHqNnzxIazI+oIhxIkHjwce4nSazTaD9APyQk23mGGnz+qeJ2Z9STpfHFv/zDFAQcHD13YBO1I
gXiJjcRHlEjEGBMPFjTB5jUa7cfmh+QL/X9//8fVQdrN+aZd37+lb5NHhDkU6Nou7k+QQcg5chgj
gosHaCah59f67MflUW6CyvlhejN3nehvefW2UYcfYQZMWqJdLgNP/rk/QwjKAohjjuiO0r30Z6/T
aT86z2UnCLl/HKTduHmSV+v7/PEZ/fe5KBFH4NIYsyl+8FlTfGx2xCjfltIeL/pAB16jyk9gebqJ
KSgXBwnKY1XtXf7tHTyVJv3zjWmbtAEAtC2bPbccDgU3BEUCh+yYwCTX+adq7Qdr/1kmwHnuQQLn
5lm2uav1XVM/vtv/vUHRbfGGIQa10L0GxaEoRwQkSXjCDl6pzX6YXghP0HFvDhKdObg6/ZYkAYsj
JhlDlDwAY09cnQD6JjihWOy+MPF4r1BoPzhPghNg5odZFV1scshN129nMlCndiiYBJW7zHMKDDmi
FDo91N7x6gkwr1BoPzBPghNgFn8cpMWs7tfhG1IDSo8gtNgcPzKzv5BqCqRaEi7siSv7pSL74diJ
TcBYeYcJRpLoLNfm7cyE2kcIsKBA1h5S/wkeQh4hKhzCxC49nXR1Vq/Q6CfAPElOsTlMD3ZRbYI8
e0NkyJEkAsoyxHlAZlK0Qdg+gqIAQgQ82/Oa2q8V2Q/Io9wEjovDrAassvs3bhPII8g3JWfQB/j+
gYDxnDpD/xMImLAdueNoE+r8CoX24/IkOAFmdX6YPizv3jDMU3wE7TIHhjb2TwhIAjMd0NtB9u64
89JYVr/Q5ieQfJea4nGYAf7krQuaAhgv5Vjy3RQNuKfndiIFMACYo4FJmwe/Bi2D5+7r1/rsx+RR
boLKyfVBWslVCGM971YmWWf3j8/nTfJIBwss2S67l5Novx0SQFDN3DbUvn8mpPi1Wu1H6KX0BKer
1UHidAKvbnMXD2+HEeFHDHOCoSPz0nAEgwADRkXpjhBMAsxrVNkPzA/JCSgnXw4SlOu8qcN33jrO
67cMNRQ6MTCeAWM0T47ruWODPPMIExsSTmeCzGv12Y/OS+kJQtfeQSJ0nleAkLuuckho3hAjAoVl
AtnjU89m0o/mkM4IaNk4zsO0gD2hA6/Xaz9WU/kJWufuQaJ1tq6Gtw1E2w7B1suxSVLDnSNuwyzB
04jtJAC9RpP9yPyQnGBydpgWdLY2Zn0XNmZT1+btog/waWicQVmM7+qVE/YGDMGxYUoaup6PF31o
3bxan5/B8+J2phj9cZh2o+9CHazfsigA0wKAjYTWzUMM+itHAOAkBKjd8Yl/O3uFRj8B6Elyis1h
ErdPmyqFcfXHl/gNuDWFTJRh+A981nNeAM0Zx8GOdAR5wGxS2HyFJvsheRKcIPLp5iCt5WbTv+lg
DYKhJiIoVMge6jUTTwarOQhMq0OauhtdA1N6nof+Up39oOzEJpDcfD5ISM40NDPN27JoB4agJfTL
YObp+2cKCz1CEpplMPP5Eo9X6bIfk2eiE1zODrOG9r8wyAlZJ8JCEmeX3EwCC4dBT0CMksfAM3Vi
rxgt3Q/Oj3uZYPPpUIO+MXlT6ce397+PLECWARaY/6M7TwaW8TzAbEcEOScc4V3Qn2Bzpn+t0X5s
fkhOsDk7zKma7f1s/xXFW8IDwxcYxmufOmSTnAZaaDCcjmEYajcN9RdO9iqlfo7Q0x1NQbo+yKBz
O+SwrDB4O/uBnAaIF1Cwn4zYIhucH4xwUOgUPDC0x2vvhtR/rdB+cJ7uZALM7ZeDBOZms2UDZrN5
fDxv4NoYLBoE/mXvRmjtiWuDphqhBIY9f7Jq7VUq7QfnmegEnpvDJAUPdcL/hZoaNKJtKMjgRyI9
yW9gjYeQMEYDS3EerGfi316v136gpvITtK7dgzSm882f1drE67ezpe2QIIw8E1jl+cCsJ7YECQ8s
c9tmOzvmPaEJr9FoP0I/JCfYnM8OFJvu3fGmMpvhDdGBQRtYBiUZ2U/iOMw9AYWAPRQejEjSx2s/
BKHtAttf6/QzfH7IThE6PkiEbrW5yzOj37a0Bjs7AD7OjgT8lcZBVw5mPeX+Sc5XqbQfn2eiE3hu
VwcJz/ZlPdv0+u4NJwdhoRSEIMhy6M69TcIQsp0jZEONDSLRX03n19rsh+b5nUywOT87SGw+1uvw
8fm8AYGDKhq0C2Bt4W7qaRJ0vq/P5bB4GjsTWvArPfbj8SA1QeLjYRY8t+/Wl7yK3w6NbaZDJKbb
XTi+fyY2Ags9IRG1YZuI3WrqCSav0Wg/Lj8kJ9icH2aucxHqN/RdMGVLYQknFD737ywEqwS4DTt3
iMcKDsSe57XoX2mzH5MHqQkeF8uD9FoXcQJz6G+6kQ2MCggCwzQ7xzVduSGhKADhxLYfxz2mmLxC
o5/g8iQ5xebkILG5hLqAGZJ2/aaLPMFmhIQ1nrtkxZ7iA0vVBBFiO2b4wJihYv3cZl6r1X6MXkpP
cLo8zMr07Rr2HMqC+k2n1Dl4NgSbpomfDEV9n1KHlTiPxesJN3udTvsxei47Qej2/xJCP99c7Wnj
OW9dr2ffd6x7tr/a3x/9fvuwl95EdPe67yVxD5awuv/9PSYOhlzyaSe87Ul2krvM8vss1stpuWeC
m7Wpf39vSeeIbfdYYQgWg3Bg4uAOO9hUBA7BbPWRDeOK0sYMyuByO1SVbU/6+3u63XkCRuLhsI1h
boSDkUJ35PshBlwF2YSDmAC+AssYHu/zMk8GWEvx9FB2P7/LmvQy11lt4MQcrl88fG+rLAVHAKu5
HII5RkxQRICIFnfrK3jh4evo/1ApCuP0HJ+ONqPBuNAmGGrfy7Gt0sGcWTWVsyLlSa1awaJSCUrG
LxZOHORijZamLaxTH3SfDaWVzoOhzF2ej+YsD7JlWJHmWJQd92ginRPYmM+6LjNTwArKwDqptUCq
oKlz3Yqi/xgJWWeqySNrgYoyV6mJStcxZlBwPjTHZakzJVufLKJS+i7o3auQBctYh2cOSatjLGmh
wtL/0I3lRW9yj8NzVDQt0LI0BVGwaCR2eeIcI+p7fhNLLwzK+4ahzmuiwrhpW0VuRbLhzK+CYNbV
tte39l1oOVqVibFmfhSh+WCP44LlZaCyAC+sjGW3cmijmSli7Y0JnSV9dVHFA51ZQVyvK1yTecJT
4RasqJYkdeD6KTIKnhT16kzI5WAafcWDMPdShMZlEWPpdvngq64o2mVQRxfVIG23NPE4S0uNVAML
kRW1CzILbUa8QFtMdWnTqzZPzHGs+VmIpK8QSa+knXaz2ucLmTbLgnax8hOcqUHmlUtJYHvYtxeW
jpDLwuETq9vBbevtTRRx7dUN8b1kaAK3YpYzS0TzZ2qkR/o+PS4ypE+KSg8uwf0sH/nc0kkxZ2OZ
eU3sWErDPKgqmbOUvjyuh9x2RYwLpUff+jQQnStiN2xm8kIo0vT9HNNAKqtNhxXOw+iGR8W4Mki0
HuddOTc9YnNsrMEzvU29TDJHMREs+sahqiQOnUkUfS36gp6UllgNmZ+6MHFSeo2pOkWSYBGShitZ
FqWXJNYsjsqb3DifRD+eRrjjKmgdOrcybc+QPYYLXqTrkUVfo7Kmiyj3K7eLumxmy8g6LrHc0NGK
vLqVzIN34iYxvXI6eCVEFXyQeZTPmyAeXBz4iRsHtdsKNLrUJLZCNVuVOEJfBzoiN67MSW/Ff44D
7Wd9KIpZpKNhybIgdccxE8pK4F3QWVR6PCjoMhxpM6Ph0Lt2Ar+LUfXZMnXqxbz3PSczrWvyoVwg
AQjmUJqeO1FazX0SfaywE5xldpjOifgzkMY+7gNeuqxwrJuEotS4jRNSjydaX6VtLNzMOLaK4nBY
FFpWN3bWCw9xGV+NXFDPmPEMtrdM5iKKuxn2Q2c+xk3qQZ2Oz7IeBarGln2pnWqc2WOczpARoduw
GHthTSKV88hZIVz5rg5Eu8Q4WNWsxSfGshvPwmHxsWEEnqLwiYdpxF0nkJ3HurRUNsu1a1hkfxx8
aqvaQg5YbjnO67DgrmxGpKoxzq5jiwyXftHYx6g2HVPAmULtdlYczpxCdF5fp47bJFk8I4OJ56Bq
c8qtjMAXrVNYTJgs8tg5t2j8p26d0I0ykazakgeqEa3l8RGeZzEatuRhEilN7G+9Hwqv73J2XLQj
VpFTX9tCr5qsdY7FyLWiFbty/KicdTbJZ6HsSzV2ieNR2tcKlxKWxidXeugvfdRcJk1WKzvSaDFo
a5PScZgn1XhS1fxUd/B9w7NF5wyDymiWzXlgVW5amcIb/NaoEFa9K0T1usyDTgVivDY57pe8jQOV
xNxSnWhqF6pCwwzrHHtVVsIrFTjV2YD5vEnxWpakUEJHxG1Tw659HAZuyuWsGSxlg6ktelpuWpN0
io+Df86qiCzsBKFjXyTxPEpwO4uHwqihjguvk6lYhsS+yBP81XHMaRTQaGVY/0l0hiuundpNBuKs
GltnN1K2t4lfdV5R8I0Tdp3b+rp2uyC5wag54bSuzguBj3VepYrleXKWcEdldnWZhH7m+SQUrl+W
36qqsT0tqa/Y2OQLShvt+WyIZmVXJ6dD0lUL2ldCMeLLZRJlypDwqxyEvBnosMyTDJ2MTtTMWzyU
81okrdcLuGI2jjdlS/WliZ3TCEEQ6i2/V3EnwZ5RkMyrhjFlp+y6iNPQc+pSnwylWQVVWai2JZYK
6garJITwEqal8yWJ+8+d3zRLPvD7vMGtCoMknDe47hZ91lvzIPOZy9NWXtRJe2kHPFQlpVvFu7Oi
NL5bM1y4qX+VR2M+6xw970vdKXBoyQqF1m0ji0iVVn9PdIHBFzbNSrRjBb5GV7PB950l+F99HLa0
WwQWeLlOWMxtKpEqkWCy0CNh84B3ZI6Tgrg9LdAi4NFt12q2Gi1xM9TmxMRlpQor+Easgh8nWeLP
LZ6MihYOmrOcixmiqX0sChurnEIkH8Grziunyr1ODCPJ/kwck9Ufqa59E8M7a5UyW/adpWnh9nUp
8u5T7bcpB1MsHRMlqoS3LxUXPqtkVyge4nhrZHmUMkOWJc51i1xeONj/SJouI06shqEyIpgxk4P3
jlU5Fp2OVYZ9dkVoyp3qS9722ZgdV6Q1XLpRLgRnKosSbYWJyopqrCqobgJn3BHaF4zsLi+GSgfh
biPnpx//c5On8O+7zI9fbveB/vETDKA+bCD9t9+CNfRbbmqmX9pq83SuH3sZbyntk6oTkvyw5fQj
s/wnB19HrwnsMWT/Hb2eti9/MPOd6I5gw4QVg1PB5rqOjWBeBLpzO34tyHYjKmbDJsd8O0kCR3b0
GpY7AKsGvosJUIPtPnxP9Br2P7Ah64JtQ6DaxzAUOv4JvWZyS59/0GsGlSsG/J1yOKdDEJRFXtLr
RuM4qyKdL/uWo24mw5h0bpZpuQizspg7GaaNmwWR+CA1GVuFYSPC887pc69NQiE8YNDoJvI1uXVM
OFzmDs6uW+P4XyVF/WUxkq5Y8m5ky6Iiqa9gQ0F2oq0WyG+c5b3b9bGTerXVRxAVIKcgpyKxwvMY
5VasEtjD67gZy6SclVIHo6qGoQMvBlSg98Y2yr6ZtNFgW3Kg89gy9CJEUX8Zhz51rbxvrZldWuS4
8ocsVQBBFnkWCXG4ansDvi4fnDNsVX7h1tgnqyYl5LgbBVnJXtvZrE/K9oudglJemfr1Bq6CWlXR
DByp32QGCHtR6hBOnAwzOTCy6v3MqdzYqfN4pq2OLbUN6c2MjHb6TQPgS+az/tLJWBfM0Kj9+9Fh
Zali1JnbYrQ4nBc0u6UFM7dZZ8dXMrYh2vY6vOgaP7spjMgvalO1w0lf9gHzaIPtUPkhF0YlaYJ8
10ZlbqsxLMSHPga9SqeABxkh30+VTTQEAhr1/MOox+IrCoS49JO8y1U/VjbyfMjFMk8mXT7nIjUQ
l/iqL9LiIkalvGRQhQhPIyrZ0sDzm7d5KU8TR5eLMQy707CReN6HbZq6mmX5NUKl+GBReFuApaUu
BC62TBEQx9Sv0I2fx3SlB0DHSjRd9Q3PL+KqbK3rkabDzOEROqYGYmuZxA31NIxnm+VopTXcMyJz
kunyz25Myy9Vk+Pbwh4oceUIdN5lATP3yErFDDLZ2lGiG+SHvghCcK9UXmPwgB96MvbBTPaVJV3W
kq/Y742BYGIx7NWh1a3FCBQzNkieFgXhwbwZ7OCY9lGmlz4v63HVNAMeFtpvrFPsW23ndpinM2L3
IgshUMuoXoUsZkBuuqK54kiy+DQkvbwshIWIQpXjfMzQQM9CoJRd4JKEWrYSUZSPzHVQNZJF0A82
ZElWFHXFoCx4ENVyYDoXX8o2b5VVy650w8IhPuBjda2ikjRlN9vuazcPKjTiZunnlVUf1w7QzFVS
loO+xYWR9TFsS8gqlcHr85n7gXU9dJVxceyf8TRtT3Rbm9uwTM99SYJT2MRKy7uIWVGLFSZpTq3j
ILV55nGc2B9hyZae63EIlT3W48yvhnhuO/BjTexkVY5B90nXWHuWDPMzE4UlZKL1VdSg0IOEDDuK
RxgJFcM79Mlx/ACivRNaN1lA/EVeQURTQLXTwoX2YOHpCJeeE/fB3KqxCe5ZBjosB1v3jWob3HhD
3fcnlrCjVd7YzBtkdpWP4rSOjL+KWmQgLc/7405HzYz3OpnROgS2kveLzqLWPWSHsxK4nVv646IX
QCMHjZEaipqfm6G/rkcTQKbTLUQdsU+oqgYVNU2jxqHJLzphXyHo4Ki2GgE2I0MvoJBztYkPVLVw
grmfGddELDuxs8JsooGf2yP2v5RV3AGTKJPrzGnFRdTmxh1iCtwkMe0lanwyL3MrUZ2GbIc647ku
xbBIqF27YWiS+YBiBCQPpFA8xK6uqrzwYjF+yX3O3CHhF2NRndVd7LsFDls3Jnm1KP2smkeOZZ9V
ld9dOCYRCnbC/1OCt11kGomZ9gd/DuWgyAV+Z9wc4XI55pDcJG1rHUepRidDMrSq4cHXXGPjBQgS
mJgPmYdlk6ukzqvbLiq7pZ0G9ceoqWp4MTprEVT9t6ZyksUQRsOsrjp00yLsfyUxs1IFaQpdORFN
I2UJbK8aJ+9iqEtQdpKVuphLWVlaFUGuF0UT02PhW4nbWxb/0BShBDIIoSlKjV7UjKbwVjgjPx9M
mWWqjUcdzUSp6ytpSv+TLBmYLEt9yPKb8HyUovwzy+M8VmOv488FT9I5atpK+RqLeWpqucjHtvhS
dL59K6vAmtVtk7l5l43nmcA50OiuWqYkFR8IHDiDspV1AYTuEw/K1HaRLJt5YEbnvMI+6lXT1zE6
Zn0UnMo4FVIFGSvdpNYNd2NMcijqOHr0aJcOitU0d1too58T3w/VmIZ9pawi0wue+wKqATw+tqog
8aoiaIBLN9anurDNLbxxWenppitObFJts7v8Qz/W9jmJ4swTNTzpJoHXgHZzu8fG7VFIIdutfNUa
aq0qn0cbYmi6adIq9ZyQpCPUX3xIVyvqDMcZ9FiIGw0l8xym0cc8bNqrUMbivhdNMCtkKU5LH3+1
ZPNNQ0XvMwxz9soaMts1lH3MKLPOwKZiF5O4VS0CPzcOpf8xqOiiJ9FX32nuBC7ZYsxprUZ/bF2i
h89DO0ivTiAx5Lxal2kSq5bYqzjs41mFcLEJfN6qOLJyD0qU0bLFTZa7GKoYs9Hx0WVinGoWmy7+
kCHnHCrr2Wk6Vs0srbE9KBy023QurLpiZlA6nm/rjVBiNPdNFN4MubctirsWZB1IdaRNlhxFo8d8
G5dKbp1rzMotmSmFW9PKqB6i3CzMfL3GcXxjYSf3SFfaX0PM9TLXgm8qVF01LfrmQ/lAVLp0pcW/
ZAmyvZLVetHHNj+Wgz+eFnZDFSfllzwYi/kom+Mui33wnUUxa7My9kTQkmXUD+mKtMWKDZDMRA76
qLshPk3gnVeZhnQHVUYucFSHbmFHi6pNiuO87q/pGJo5GsNMJS3kV2E03tfAP92aNPm1L/rW1WaE
Z+2nZICyW9bOmJPXashMOu+bPFWVJe78AH9GZeB/sUtGLojkiZsK9qFENbxX7C7FKVrpsTGzItTF
SZG1+UlT4g1POxd4wb0RcRl6Dajkosx0S1H4kTK0oDNdhhGUeJ1wAYyFXyFrCLww6aK5DezxAmfc
v6z8/LgC0POkWujQPg8HQ13GISeMkAi8IeyhlIAidE6K6GMfF86V34fNArIs1iiOs/yqCZvcjYyl
eOvA3QU5lDF7cWqVxvGMM36qI73Yks0SZRc5rwOXdvIEF/k3pgPI6dJEhZZ94XfmYkz0Noc2bgUV
hKhIv1aJhKTS9DedaS4LVF/UVnYGbA2KRc44gN37vTsMTQwcEAqaQwRmzkQSth4jmvmq55SdZpEQ
p05aZm7oVAoPnBllxel4iasshibk/0/8nv6g0IvG0mOH8Xt7hMJi/79L/J437Z8J7NI9mJqFkXPY
vxYqifAHbmAs8Ee+B4s8EUcI0jnY+wnR5/0UdLTdgciBzgmM3MBWQzDgseunbFeJwHgBgr4FTLpz
2MbjnyR8CJLKF/nedgmpwIzBQClsKwk7urzM9/zOCtowYwxyILvwPRyN8VWYFP4xoxS86wCphyTR
OIfS+ThHXe8fi6QuvkBFtv/IMlF8oU5kbm2SmdugtzEMij51qHbFhuftHshrp9rh7U5LoCD0txw0
afbIRlQ+6iQFrkbzNQtpf1naYXaasR6CfqmTYSELG8rIBeQP6u+vDfNNk6sL2IcT/iDBth3Gt9um
b7V71mryQ6gfOY0uV37gf05Ln7hN12h5FssqdzynYPwUFoxkDjwmh5/0VOqPKKr0137MxnvemLL1
inEgx0ESmFkMkXVRJ1UDManMnQ8cyueDC4kOW/ldWp+ighRzaJJQBaHHV1GfQl5JW5NehHiwC5cj
qA/ZAki76hDnXtOMQAREE1qlIjWE0TZy8JdAZLHKgVaDaxH5CTd0nMHmDM1VCJF/ng8022YKRMTz
oJQydKUfRhBDqX1rVZU1EzG/aSD5S1w6llB85U6RnVcUkiML0iDIdnPSLgcr9d3YGomKxrqBEM27
tlSBD1XnIsxCN8X98BlcU8q2rBedsi6Can811Lei87lR2k46W9ko7FsFADhLQeJh3oWJs+gl1q5F
cWeU7eDySjZW9ME2WiMvCkr7S5Lbjpdn3K48EfZy1jWk0vOW9GJQGkzpqvdF0CsopzqJGmlY36Am
D6FNy7tmJYVMAi/DWX3V6wbq+4h0xlcQAe15imJfqMyvY6gjM6dA1gyai+Qk6ysbkrZA4w7CqmxU
VI0UYI0suoQGALagKAGut2PsM48GMQuZk11CBaWfm6DE21wlBN4OpDlTgd2juR1F1byqO3Y5JNha
jFgE92WI23kMWZOsW3DvkByuHMger0Y8tETVeRMdj5GIPMFqvg55XSzH1B5nMinq5aCrHFoJuIZq
CCROg+NCrbeHDg60LbdZCTrxLdEfwx9G8T+RCDJA0YVQfUw4Cze0s9sLlKOeKZ3xdIM5jXOFx5JA
H0xDiUSioNRqaEdGlMMrJ/LA9q7DwIrIeRPrhhUq8lOnu0ZVqvtClTzLW9cnfhm4ERQ/EKQ5dXyf
RaGvhaqraIHtvLuP4zZFwL7DtA1VkRWtfWZKWel1q5OkWMqspfjCmMo/HpuRrBKbRO1np9eBPB0Y
ztejRerG9WXTV2AVpVXfZX4TAdeVdRm6UG2helY3VWbNgAsPZ+2AssE1Nq/RrGmtUV8PJB+G5dCW
uHEtP4MyVJ5VaeBVTRgUX6nsqkTF206pgjJOVrlBF9vLsQxCCAXADauw04VXQlNkbXJOVgh21YBX
vbfz1RCb+ApBGAZnGML9Q4aRXURjw89xA+UR18ISrlZt720IfXZd+SMU2UpmfGCILTW3tYZUR1W6
Be2h4zUuIRcdlzrvii/GZ/mXrsXSKMnaovXCDgx5Zuymt1Rj982fdlQ19lmkK2afS78jDeR3Rb6u
TAJ9v8JKxvl3Vw7tX3hONGrwrI4E+NHYqtvzXuPxU2KIpXM37sgYm0XvYz8BKkspGtasaSq7OBat
/h/2zmw5blzZ2k/ECJLgeEvWoNmyZblt3zA8NSeAAzjj6f+PknsfS31+O/b96ehwhaSqIsZE5sq1
EjYvdR7v2Wu5OaRGktYxy/yxyVdZ4oBYfvNl2kbF0tFmuG41IU4/OLQYnKK1Tss0llXiWbo795Er
32xNMZOP3GPGZACwezuVufvGa1s2Vkl+5o32Za8AHYPWP0TbPF+u+FpuYs9joW6UpcMKk2iArVzV
eZeNQxb2zuv1WiVkArLp0Aw6/GzNzUJ4Xuo6TmVuGufQRsFmJ1OxRZo0fLh8ah2rvSuCLVaHKKja
JMOxv8zd1T3WC6Hw4IyPYl2CyzmOK//sALi8nQIp5MGqvWw+R0XUe4kTlQpYtCXl7/lVRsRo17eF
mLOekdmaG3xU/d6tpxWko5j8b/7cBDiywilOBLbHym0tk0rHX288WbXXWTEXN1NoCBxIKsjLtY86
/xit2rkWlhwvY9c1YcICst7XnDOGLsfbwSNsbxOnV6GbBv4wRPAUXLcivRU227lZxIb1m4NKH7Dj
+Y6Reac1w+APSgx//Z/j+MtNlP9/x1E4DsVT/uPu/JuQ8y+pxzMd5+lj/2QLdlGWi1ibGsZU0aHi
0X/cR0i+u0ghQpQa2uKpJPg/bBwHITE+AH5d7KIYJifwi/cY83Vwg2OUqg5F4P8b71EIOvTCQYtt
yD44SXEUcTxQ7e+li+T2ulFi8vVFPFulSBstxiOcH11fF9nsX682GO4DCGx21dplMV3O0H7eFh28
iXNdOaBTmnBTJUUdl2mYTSLJJl0lbrfmaZ5nXvk2ngf7TG5AJHncV6lZreUur51CHBxSge9Xt/E/
Bs38RTpbmvNV7+ceuzrWrXk76Ph92+VVKpsO77ANJFbWd/BANB7t7bR4WPioipx3Q9By0Haj/TGu
nSpgo5buu6ZZ6ivA9fHYqqhMg44PLkGIY+CH651a2+HgWI7zLjOudVSDFf89uBqwvWsxEskMgnCZ
z/AZEo/Q8ouYnfFoliFOjTdUydNA1aYnYRIWX5l/3B5r4NOLM+tLv9YmOuOvx0Sfaro0deWloZj4
4OAvg3twm26rkkDFKv5rrjia0kZGYLdqNLdBN4Niu7G5UDZnx7gM+nK2Jp7uRMtCdtDaTkM5wtkp
WzElxRhrP/FKEj/JMghzoasIZoTb5danaRL+A16EUkkwCedGR0NsnxffkR+2WobRYc4n56NWT4fI
avNtEiTqTdRJ629TLHG6ij67AocpvltwTu46P4rOT+0b9laxsnfElH8vXTkyGY0C0QmDsAF+0lNz
BlWf0zbqzImsv3Ucom08NmaeSLKMpXuTRw7YcDKNdb3ckDgtiotMOrW5COB6iFPhh3V5Fka0LX6K
sZLGausr47WXs/Y4P8Zqnk4jZ83HzrKj4ATcFNlnloq5mEbFWoi6+qqahuHA08s0Hga/PHok4h5a
ZeQHbQn5UHR6+9h3xXATNSJ+X5k5OhXC1QE5ol5cNf6UX2e9V/xVbZ1IJP7EtdUx2ZwvdZDUo1+m
5J3mtDK+dfSNOzRnKjh7CZjRuCRBTMJihVn0yXB4nSMPnEaS4v57CcijAZAohZUneQG07FZlfYor
eyRbJlu+K57gNwUk4BYX6hQMgBIkGiLLcczr4V2m4u22NEudinYngo12dqsC3Lh0zpdoP9yck5aF
+CCnqD6rCDw5qYMilhBRShWda8ceHnC1PvqjnG6Ub//VROtWpfgWSwEKbixznGt5q/LMjOngBMGp
jAxnYkjunyOxucozJMMJjrh+Y4xs74E91NvBEsFp2TZ175eeczXlTZwANOdH0t3ehQmD8QhtzlwV
Xl/jpLmLSBfpi8fVgf7jqy3C+dcBG3VdpsQbajaG25QsqiWrT804r0e3HT2Z2FlliOYG69x3Yrid
yNC8WYlDrhvydPejn7vHuYBZltghDlaSKwnuFFmxdyPjvpwOy2qHH2djlbeZ4+TfNl1VJITbS70x
9aaL60NDweeFTBvksGSrRNCkNp/5YnpA0INV6bW5yFvVP/Sx3VXHZXaK41TMogTAaczjClZ3NFVf
3M2i01fG7toPVuBvZ7cPibLFZoG06byzrWOzGYfspRy9g0uUdxRT44NEYihg3hFpHeYg2K6XrGvf
FqshnKf/4tLLzFpddqoNh0Ngcn01ZVWRWlswGbghUT0mqvFL+t9PU2qKsIWcAKEg1dIt3gdhbpt0
lRqkVqvqeh4r6GOzJvtpVy70QxHAT9TxvJ4LO2/SZVNfWmP3R/h37mWb9eFdu014LLXE+E9ugWe6
rJB3wgZwITWR0fc6quursJmjAwlJ89YNZqzSEEzZpyfL0tdj9ne8qvpKtuxQ1zGO/byLyID5D6vB
Rmn4FgdSGpjV2W0JNsKNE4bYvTmvOea5a6TrsR0W953j7w8aC70SIA60RJIduF3sZYaiuVhxc8dp
v90Num63Q9ua8ThMjbnVEenr/3OXfnGXvj3fZv18xfdLnO237OX/9dLtZ7iNz/30loIA2AyKxK+I
2jO5gmJ3e+EbRIPIb7hTCtTsH3IFpe4EtxSJQPy8WOUn0OZQu1C4YHaxg9w65pqp/85VeuEp7U+k
knvMLYluCKzHjRUvPSUJMtQ4S+3/IBQfp/jodh4hWWp3c2k++P7U1V8Iifzh1PTbsEG1dVe/WOEt
ZPbXvIFmYKVw4mqQ/8LfpkMdW01/AVNNDrfSV521JW29+t1Xvx4rUl5WEEiWcR7itf0IV7bbO1ms
ofwSRX6XfRNK9MFdTraeY0k55UBT4Blo0CbHHpfmkEtf113SLr5SN0649TQ5V8rZrl0lmupvayCU
k+kv/u//Ave99Capd2sjaoMK6+2CEIbrFRgZOqqciqCIfmRLC4n0YlSe9C4kKJgOL8i1juWSmrLj
JjJpk4TLTr9//BOc+D/kF56Ps7yX5BXIS0F9nsgxvwB+phIRNNKg/F45tajLdGyFL4okjl2rr056
XXI9HnQx5l6RkB82XXO/eNAx3dTxTLAIMutYYAC4thfauaM+c8/fft9ISPa/eNwerr4Q3NRABSdg
5X1ZvlxHa1HCN9XC+h5YerbdQ25CmLEnGXkk2PErxyD4XPt2Nl7+/rmv5mZ/rhdzOiMAdSnc9fq5
3bS1YWuJ6Hu+seaCZLY7OXwsvMxt8mSpyql802TFOI5JURBrBn9AY1/R/nk8lCSuqOB0hwbFHnrZ
7dyfS8teC/Edll7Yi9Rf7MD/wkayxsvWlKG8Ky2wrFtR99v0UA82rOgEhopkUH4/EP9uCYyJAFSY
e4L3ehmvQp4iLDJZbbb+7gULW450e2Cc+uTrZRpIS0WZF3zeWSik/4YARe3n1t5mHR/nsrW75Q+z
8hK+ZzWQJPC4gi3aCWMQxF+thjEo7Wqrm+xbFpvG1+e271S2Ha1MDfF2BtkAkz/8vv/OS1h8fyY6
D3YJG5U7Xijy/moqYlP5cTdaX7n5PFTWxToW+4YgIiqGFqeq8oyXlmrYoM8D6AoGwi/tYnpQXVBt
aWM5unmIVaF0Q0Kz1e47RVg4fP19M1+mDjzyKtRo9myPgA4bDm3uZSunJYu03Zv166oJBsCbp9pm
fux1Eb6VrFAmrYfOrft904xLu7+UJMv/MD//Gixuj+TeAkESg4SNh2l72Yyod4dxI7782kjfwoZX
WC9DeLjZI7GAyHzs/pBP3EeqYIJgUXWntONfRFZlzXA+C6ztbvm3gk81pZHz9R5PtuoPZmXX9byw
K1R1ofoY2ACBPMrhvSr5r8mOVSxNFzdGfB0yN7DUsRqHTk73vRnLDg+uRy4jUwtaL3+DtK/wg6La
bNYDqo/scoi1rKBcG2Nv16rom5HcMgqibIRFb1vyHbFqbtA4iHjFJLpWBSp7ZZtY8q11mS3w3n4/
/w6JtRcdIjuGsDCGZbmzKlmsLzvEymz6uZm7z6Hf+pVPbpuyHH2SZROUkdQxIdy/JNueraecPP42
PZmTzski/rQCrwb9aVrEn/eQ99qKu3gbYCex47hUqf7XsqjXelBZ0XafO80u6o9iqCPv1gXX2K7F
MG0MR5zN0nwgnt62EJRSL4C2GPwleJf3iFIutPIqQxQ6DcFdVAa7g7B6s5LxuZ78fXpaeGcsoW0O
/fldp6vafDAyqNHU2FLuh1bJ6DNBbRMX/FJABjYfIrWuzJ3wK1gOyWDsfIwOEBDFcArCaZ872FYl
Dkb/9Pg4yq1tSSBRVXxFi/NAy0ur2X2DsfNV/WUdgp04Gs/amR88get8o3Wd6QTXX7sqtfJMrRe5
x+H6qYmazPsw2zN8vWMY5fgZJDJaXJTfr43XVpPRD9H7OuiCoXkKQLAXa11AAM2duJOfDUoSnScr
EBvk/wUljLzcSXMYit8/8bU1AhzzbHhre553z+q+euKg7aFYlFg+CTPti3GZvN38uUNYc3gHM0zF
z1klDItwcadxyG9DDAvr9PfN2DnELzaFgHfshju52LXJ9opX7TAQkXo0gOqD8ho1PmWXfOtH2xc9
1qioh8Y5QvJpy/sZohIWpyv8Nj/m0ejObcKtBYuckcrk/bXMouBhFVqSeRsWJ5jfjZFll2nvQ7i6
ZhFBRK1sL4OO62WBs2/2wmYdEobhXVxmVT3uO3+G0vuGqhIhVB9Ra7HO59/3+LVdI4cb2bgb9Hq/
h5Qs+8u5roOsaJZ+CB+hYNk4sb7WLk4ssTvr1sPJQqZEXptlu9ax4CUfnzxbK+j2JS2manGzh2wN
9iXt9qVR+gJdgthNZG8G2zn1cu7glxl/24NDkrm7T+1skWJ3kp9iG/2+S+4ryxbhAcEEd7FqzCDV
ul6Z6l6Ak7VV4z5GI7Si7jR2+d6A0RLTvnWf9jHlITbalhWoPcYUW7mbFN3BLfxiFYSy16T99l+1
PSmrLzKuQu+iXOQ+Dv22tMFd1q+8qyzE3sUtV8EApToEVusiPQsYiZwXdPcPXXvlZdK1mMtKXUpc
Rsg38fdezta41k4op3Z7FPm8W6pR9ywtI03ZfhvtqN61gGPbmw/Qc/bzUVmtw4SsgZL5djQqcMac
LJc1LY94qZrhWMJKsPrEbLAmTWnFLDFvIXeKdZswmxel2wGppiMeCQ9EzmHzEzGWw1Co3GMoxjEs
rDH15VSxJYrYrfjpeXx2U7gX//pPFuD+Od74lfTwao9GuAt4V+EusuXi43+5us5i4NIFvfV+VmGL
dXh2b90CxhVoXYS0qfmTWXh1HO2P9LhzFK4FCt0Ar+nlsNtoW7ygW8P3w+SwQsaNYvTlmbOf8fGq
zmv9I0yRdh0S8l0bAy7nrMFlwegxSote5XgfBkOUVads9CKMARtyfqcpb8oJoCw2/rgi0bv7OW15
D0lySVYZNewVdtE+HXm97hNhISLjJd6qeH5nt6qlJX5dczbBpN/j1N+PNqznlzaRzu+HAEbCQePx
74gKd3CwSM5v74tiI0eQjBMkgDRbwAjvAtd4Gtp8oQOEnyTbYqgVWvdlf2XLSZA67/B2rGudK8u7
zRRKtrRf2jX/ZpfSvkAn5QXIHZtWfvcqafQ71QZKf1mAp5Y33uyA0B+iCnlol/b4j8N0Whaf9KXu
i2xtQfht5dwIWzvxoWk0jJBqJbVNwnqNelMlRQOUvab5Ws9sBkRSyyah/vqVV51i1GfeQyDHzcvB
Hh24K+cuXgonw3/L8vFyLEI8szQ0cjGGsJal2F2u9ZbBGB26KjjNcZiLg6+s1bxfAjDwD5Mn8+wg
QM+ddCM+bbckyEc0tjEEiTrNfZlfcO3AeEB1sJjrLG5s++wsTuGecgtJpX3s6lZ5j5s/57X1GLf2
ur5fx1WMtwhDG+sdJ0Y4ffehw+tHE85505JPaZ1ieBuvcA3PKOuq9QT9MwL5jutWuEUakmXuo6+O
qqLme0HGe14PLJWt/xFP47LYaS0X8soXY9b0foTa1/ahmmTKQi8ZO6FV1+c56NxBFj8KUHyQb3iv
ItLeLamDmSVtHJSKxVsR2GNgH5vG67rwcoqzspA7E6kGnq7mfFzmm8XP8rI8ZZ5aJv9d1rii37nL
RR6dWCuBqBO0ljbHuhyicoHia3lBPx6KTJtqu1zywSrK81IqTpu0jhcPAzt3EC0+ttZEHveSxbFY
WboI3BbnburwuuJk3ES0Bm8kqUBexudfWmUp+RvVaDweZ9rB67+aqY/d+aoKYAW7F85Okg5hFvr1
FKLcqxzoir437+ei7Vsl3cmFz6HyZc02iqmllV/Efv5mW7qlC++rzKoWeQprYbndZT1tcTS/CSrh
l3ECtWjHJEI9+kUN3TnLLHPtQV9npCwU9466xWr3BckQkelQ3jglOnF5j7ShirLjUmEI8mNbUmlP
p5isvUnbbEmQbzsvtrI/2F1d6ejQjDZsg49uDt+zP6lKxvHjlEOSSjWhNyPrRvC3gjl10BDwJbQf
lyXp+3j36b1ioPeQlpyGrENVLPuICTmijYRDVYzWQ6PC3eR785hHiHWXsWUBmAZ/40zaTPG+7rmr
xegbhq+vQv7jLBkyniYLhyAT4fk+PU7nFa7/lyPXfZwbL67AkiBma6bCauqo8H70PQFNf9IlJOAw
XSJnQ/JcRoU/WcygN/UThNNmKhvGyypMey4m4znrbVSFe5NLZrozDwEriycI/tR/zax1X2AByhZm
3t8sfidjtQ/NPDu8lSOWgge0YaYMH3382R+thei/ArgV/M5fuzZ4qH0P/cfOcAUASrqwIOVy/Ll6
MjPEfGVYWXvnsnF7GoyJVaPTnz5u7Bt//0kMfn2LRkRbDz+H2np++z+D/Pw+kAK3viVZpGiA01jF
/LUug66EyduIjU73rll5Vu6KvLQfCMDzNk7854mClj+y1Ii8J51DCIEs7SdOXcxb8IbCAi2jNLtK
8ha3A2PTKTBHNsdJbW+705sr0qfsUbIc/df4eQTbjh2EXXvuU+GWxGhp1zbB4lxskMn4mP08tc/L
I8hqyfgEXsknjn4o986v6GBYp7mj98cUXhHwy63t7bB4JJfkTeMVPRX78D4vJDNtE62kk/u3OKUe
+Bx1OwSraxipmvDPgFpmMfzQStF64dGy/aauLg1KwrU75zuIZB+XcmrZ03GV78jHsDC/5Ry6/Vcn
yBuWz+DjsdJ5PePsvhnAsvcvdOf9xZvziBfZ2Pt2UMbf299MQV4sj5OEd1KeGoTx1kPRCycXF/Ww
hc54LZ7XSllBgw/PP4c8rmZNc9ZS1HwJJ0DLw6uurDnnZ6c3gf2I51ZRSaGD29WUqT3kGQ/3q6Il
ZBohp46XEsAAyIZpglQQtjv19DBxvvK7epuCKjrVOIvrdiXiQa7tBXoJGyWajD0JOycbcmBDJ3Ym
3l+M/cALTqMv71Q/8e+mFnA7314coCI4SpG8m8k3AQosuuLpTpG384egyVaigGwz+9qHpRoAEpPx
drEwkS5InB6l4ohVx9Vqsni49GOOqvWTHZDqCk65bNu6vvgJJ1ejLHR1mgpJvPtt8wb4IBddVTAc
Z/G0Z/o2kgzYkCHcMR9QjbfL+NgL+HzBxfjc9TXOB4ZIdKup6VGdkwU8BsZ2sHKj9vbhc9ZuXzXg
VfsSf8ZPowHCF7UeJnfv7wgVgBfNAuf9fQn6SHUMacCVYw91aJwAWWyBuhWdo3lHgN6IRT3708C6
egZZjONLnZ2mpteZe5lnPeltVDRP0FtGWA5q2PteDUSZOTWhr1LETk06SoAJ/1qRaKano4fcuUzz
OhoxlSLINs68YcPSVCdivX3wplLsUIFLjhosvpJNzseh49HLT3BD18y6WrJB6/IO5tsOUkKmxPyE
dSaC8a0HjLVlxzWDElGcgqXz5XAAuuDityQEBAo+eznEG4hbnNVMvrE8Q6+CRu3HhvKzfblpVzss
vueRrMYWJFqUdilmtKNoicK3tZkW60HjTIMqmK6Pg8/YW9aXtXSGEag8e+9D1jUWxp/wckepZIm/
imcdK6h/n4N4K3rnq7fKQN4FQd+hxPLcdhitv5cSxlx25EQTkBAHCf5tpZF0Qv0BRHKpx/d23ld5
nlJKQBTruyXEt+m/x3MJ/RFOYQQ0cdb1NKudnYj25gM1O1yvTSZOBwi6o+O0+JRh6MeTQ947VlXs
pjO/tNDUhAuZqfXwsyfPc9l3FQBx6vskqenWk7mRKEhYbvGW79YE73/fvOWg9nc0T+h9Vrn773zH
tnjHlm/7GzOoRbyDyH3PbZQI59jKOd5idmfGzaH8CBt135Wx2v/yc8niU2KJYuq58KdnCH43pxZl
YdZNixBCgbaj+6lAudcmi90A2HubyWL3cumbfZfnltnhwIE8ES8ebtmIctFmfXs2+QdkevHe8rok
0/j554OQ9XOk9SwV6+E5YmvKyoSIbZtu8t7WzwarfgYaeyo4sxosiR6ZNlJWwPMOKld9m0FFDCbr
YSr9jj6PC1m8+ap0892Ng//OM8JZ7s2anjYclBbOkSTzp32Td+6eZjw0y7qvyRBqUl0mfjE0Sh2L
SrIbT88DAg68G72aa6n5Xm9wrOq6cAWcnj8AX68CerAc7AMrGCpaGMDyeBXQo7jFOa0796GAz0mr
wzxf2Q2UHZF3veXtO4hU+7675rLf2/6H6O5lbLc/PthzNRRkpqLV042Nv6Laelpbi5odQFXPprEC
A6YVxAHspN8/6hWAzm6Ch0cBLB/Iin+DPaz/JXkIZ6KPMlzJf9aIXa9tm/Zd5nlvuOlrX91xUOyT
OiE3ZZF42mPKfhrH37flJYTg24hf+X+/AJF0OOvcfdmWbBYu8G2VP6DgxoyVvrP74/BAQ3E0La7z
n8b53w+k3jjAAdXBXMDF+BWuWBfadqSys3f92nBQwDCKx8twqzFzP3f27zu41174Bcjcewh2S9kD
LrNxKUz2GshcZeXlzSiDdz8txlKg1EfTHSBZ8U+rN0Tzqeoyo99Oi9iqg5qa3Z4LjWmwBoPS8A+o
3M7tfNkiQqkIMQ0FAGBEkx18OeaUvLKWcBP9O/m8qRb8Ovb4OtUZdr2EOM0UFB7ScfcQCw4HXAur
2BtSdaKfEFL2RPYnX4nWt5MV07KlmPqet7M/Mueu3JCw9OnynM/qns3s74f19TQycZ4tbJ+MCRV9
o9dZVs7dfnRXa74rBuoR7cLS3RHqBr+Z3m5WNHk3//3zfKpNPBWx3StivByzcMUb4R726e7nsbfm
RV8lNow0v4Umz6V7/93zgPwdrqBgY1DZwvuXORALbK1mLqu752MJJ3mfjRAuozg2Q78fGL9/4A6c
/Q+jAHyWAhYs1J2UQqaYn192cNmQDmvj1xdhY+l6L4ujQvE50GyYP23Bfz+KqYMNHECbI8h8nWlU
masofRbkF8+uyOyDjrCO3F7x8vte/aRi/NIxsEIeFUOQeUrMU4ruZcdsm7xMWBbDWRtqTgxH16f2
HD647aF0+HswDTn0tB1ysNU4UZkhWkyg1Y2Ouua0hoKTp23dgfzcuB7Yg32vMj/P2ws00+SE7yhy
UTvrlmYuKadPQw+bMj/qyvWa/qjkZNwxhdYVDDD1tQ/UdiNWpxXBffycz6sDghHxBm2H06+3dV7M
MZSZaQ5KB0ykgqpxQaARluograpjKn46KKHFx4qkfnYr8NBRGyfBkxl7DjXqxcZ0L4VyMd2Ehrsb
sMyuhUPbuhFxQuNOvAEXK0D0IQa5O3PWs2/TkRxlt9sd1dUQXVAIzTEJ2oS4KQ+wi2U1Jf9AHj3H
Jly6Z0fmyYMis7YwvjCG90M87GeQJWKLOnCPXdTySFUTVcxXNtmKMk/lqriN6AyeLyv5KHB7Y3EX
bCOijcsqsK0dDBhmDc66Pcdh8bINlJ8rqIoG7AoCE5JlSKpijNostSbqctkq6SnU6rv3cR934XLM
e+4X79/7Wzyb9j35hj2jhQ8In/2uHQeSCO/LDrSZEgmhB53gVOjecapUOTidf2+EnkN05Qfr4n5G
7rCN0R2wWda9bZBX1O6xaiiFQSRM3UkETRTvIJd+bNqNuYV+6Rqow7YFMjGnuGaOH6WUwcqWmzoe
xoHSMLJaSqLpONLkRVH/DmfPluPyNbBVvRWHzMPhbhIVNkp/bEBerCmJnlNuP21RTz48D24ihd2u
Tg3yNORCP/0sgO/dT9yacT90npeGfPIGm1DWhGw6hhEDK1PbAVonPeRtSDMQfLvJUltz/B4j3kYP
XRNb8qRKBBhU0cqXB38r/eqwlUt2Lj2026UtzKXS63wBktG+Q4TlpmvsF3dhOUpqLHqzfp+xqC+8
3G8RzXlu8bXSnfyY22V7WGMnIxaVYjwT7AIpwZa/pqTV57ZmOzZLF9wEu5Yp9IqC2bUtSkCEq3es
2nJ6Yyo52ke88vEYbbaAbTsE6lvRTQ+u43XX2rPyazUP49EfgKDhvuQXcztRpDJeordhV/Tk9bvy
e4nM/CCLLk8QHzbo4uOe8nKuOm1ZQxa46XzouHW0NSiSmvC08JWXEfHYV7220xneQ/a9j2t5rleH
8lxbXPmnorLbh84Dm08kEA2SI9Hmj8tqoi8S2Rah/KTeL5FbHm13tK+4dKig0JZliRsPmA753cD9
R1WYvQU8LOErjSL+7pDqIZ5xOufd7FZFeeo2JFjOoMZ3w+wBOGAKDtT8mK7EQEkTuMYLZdtC9JPR
xxJR1nYJA2H6NlD9zzm2UzcS5pSq2JIZieOPaPRDdbAyS1+pGDrCwXPG6u06i5o4SbXX/jA6fZpF
RfvFrobuBnW3fT0Ezr5CM3/PoebzcrXizt7aYT1fgn5bV2VN8aJDhPX77iyLQE1uIoc6K/AKPy1d
v/zoLWvdi56aL8NQtS6MAkqdxcYMrFw0vjKBMaUnNKpLvV4FU05xEtvpyrvNCTHEhFTpvAgprihw
QEkAvfb65HaTe+1LtSYgvR/8ZftmT1l25zlsn3mYxgPQol0m+arm8OBvrYAwPzZ3XeHpT1u34pPZ
pLfzIZlqOBCUNy1zVITWJLwvZKYpsunK5twCFCSurca3q9PUb6kjNdZpPY75Y19s/Ue9dspN+nVa
08zR1IqraB8Z1wjMjY23FtSuXKPlPnaHQqboBaovlepMQpJHfaBSYp903exQ99KLLjtXR5SOs7Mr
arx5X4YoWG8q8P6ZtAOFrgB9RiQpVk9EOuU3QWRRhgOJQfxFWzg1hwj/rEr8aujvgyWgkKDbB0Ea
lya8GGF+38PTgdtB7YhHt2268zytzrnq5uCLFtnjQpz8aHqF1KPvPIQQvcp/bAzIuRjDaTriBm4P
o45R+2uvJ2NLac7ELtC/BXGNdg4/1EnycIgf42aMv4q1E+8rah58nc1sfkws8MMctu6tB7HgbHNS
HPq1Hx/wL63EX5r5xtJD/dnYbXMW1IqCmQWcTJEE2+Mso5wUB2UZgQf5dXARkphJu6GpzrU/6Ue4
XYL2z+6VYzeCgiFi+AQu19/HTaEvnE3GD0pR/jGnJu5xDTG5hMGqvGs8e7zSk7fcN0Om3+so8r5R
6gPj4PYbor1NsXnAtN44SDyvVx0ul+WyihbcJmrOWaC8A+ExDEtgj5hafjq7of6JfouOtniMgE4+
9SYaUcIV+QWbLbw1jjXCYaLGoIwzn1KU0hHpqJAxRGZDVGTDRTuZ3GrvayD4+3xtO8ptdNI+aUrV
fOrGycsJro250bE3XUNUotafpdr3uTAxuqVcrUcR1tGFQ84vnTvjvYnmXIDMa+u7lblw0BCteqaM
002t+LqHcALSjm5qX8zheLSRSlGqWMZddrNYXX4PyiKp4rk1H+Sov/AZNHlj6XwYFB5MNYXV3RpX
0C/9zimv4rZzP09WNi2pLBb7FqrP9Fi689yf0a4LL40LJ7z2qPoUnais28RXqoi6A3lcqgnN5LsP
UWwU9SjMGM+JEtn/Y+/Mlus2sm37RahA37wC2C252YsS9YIgLQk9kOgz8fVnQLbvsSiHFHWfjx8U
rrJIbGAnsllrzjGbm1aj33+ltM7jWbv6MvbXXTDT6DGwHC6nxu7qW0va2r3XBLmIXNlnGxtU9A9F
ms/1jpavyq7qvGxBPPUNjgVsWoZ28GYYrA/KbzDZHrathx4HnWyrtuSptUtagknxXYznhsfOJXLq
KZkvVEuKIYIolz4t3tqqqNUr9xq5XmLEi8EW8WrkID4+Ozmnv555pBejgyMIzwGyouM8ut7ZMaXe
FE+rpRJQlUp2OpgUk8lOP/k2HYFDB7qkj7N5cKbHAAYyZlIzrYI+7LUkrUrs6IF8zC1UM6GZ2dV9
qwxthWXKqTLSvc7Ur5egkA1OCOr4F69iOo0RyK341Nf8XJgj3jEDHs+oKTkUt5XS3ADv/Fw3uqxj
6jR1uam0hOnUt+NoF/4YK7dwK5MC+9DyPvi0N6PJUGa9s42pyq7hu2BSqxvKvNE6yq4JrVrR+PGm
ojw2ue20u5RG4aXMKZPGhczl0Uox78Wur2ceJbGiN05l2gvakZPjgbhZ6H67uMhvNCeQXlQXiT2E
2MEtSnHU7J4NofVfoAcXsdULZR7aNjGsHeQIczIjtnCZ1kb05pGiAVjN3Ael2a3HxmzyVV5FzKQj
f6HVtZwsISahznd3mahw2qedgY2/rD3Dy3bClK3jXAxtdifw2hizj0Xn26/pPH9e1yz9kGbicxoI
B0dNt9SPC9qOXeIn/UFn8dCZJNye9pe3XlXKrG56K4eGmvVBJDqxggVEpinCunbqx76BY9v3rgon
P7eZX+ex/mPEqrT32oo2XiqTCx1GH0qTHJYuXlls7LtgyKxHDwFRH+cztR7GAwMmRA+3fDFaUd4L
XPc4sj0vvR5amHdTN4zpbpLpnJyoGqdeqNUyONUtMGSz6ap9uZkVm1I3dsGYtVdlAgDJLKUNQ4am
ZZsONK8DjkWxaSbkMkzedFilaW62JBbhWA/mDnKO4bY36AeX8ST6BabisOgyAt9QRLY7YGAJjDpB
Q4ogcjoNLje3UxS5H9ekz78k9L27Q0F/Le55KReASyW82slk8c/dsgKxxv6Cj5A8sOrk+8kLwBA3
Insu8tT4TOVN7hHtgMLSg3oPeKq40wq9B8PrZp/0pv5QFSjBUg5ue89Mipd2MccWFGzbvlh6gu3I
tIAQJpi1/SinOHpOhMlNpzoV7hzEEIdd67bgWHKeFyP/o8ws73OZpMan0rCW65nObexAXz9ZlIyf
Kb6bQI+CFRiBVejdxU0Si30rk+M2CO0/7HI7DKum3lZtaQ5v7Yx3cQe1kEYoxeTWPWH7xwE/9LkE
KF6tLcVCb4E3blXMI6ELe9y5VGIw37IsG8vQrPgMYVGB84hKfm9E+YsxkSnhnGp3Mj0Aggg5oXOx
fJ9r0Y4fITCCyiiFZemfWXiXPgw0f5mP2li68Qha4ph3jvlh0w2AX5rLKQSMKG4d0GBvE+h5lgdO
nvt2SlBDtYljXdO6668EPrBq84SZ/bUcJvFWmqOEJkSZcQ7zuZJ/jKPiXeGl5Jw2CaqYX2a6VnNI
R27eNcUM7rID1cTiKlc288hGv9pISJM9FNvxylac30KN7cgYV0mnOTutq9H86uvsPI9DVb14YpZQ
Eq0hrnSt02+mxTMe6a75Aaog9nChO0L5OCxsqs7Mfs2yk12GPa6TAVtPVBzY761sMbQIxh26IlXr
jtj1YsZhgCKFQRTZWZ0Vdjnv09mllVKXUVGySYMLzDEW9oTq8LFGjtUk66cGi1Z5a7bGMsScKpKS
KS1w21VEvTGloGM03Swa+xZrK+wPmJa59VohG9WaaAaagXefhlkp9UuZtW4bRJy2YQmH05rVwxR5
LLiOijP6V36FB5VVXsXNrJK6vFJ+YlowzSYOYOKumqkOWaFE5h1M4JahhH5K09Ju03jhVaGNghvH
avpwloBhxn3KXq05gZ7S6m9DN8jZ2WXon+pm53T02h4hi9F7OQiEUmMT9wpSZHFXTKLke7DB/uVT
gZKZHsCMzJ3b/1prgafzHIeiUXEgMul8cugyZY9/Fms1sTUcxgoL96NmGokUVySxbK179AJbH4T3
cPW+pHaiS/eArnrlfeuMIchfJrFkWhY2QDXx19KYLBaXJYLpeHyeMgoKoBbZUMobvQhgckZTOkxd
eVjpbvFtseQVbfFm+TDHYbFX46SaK2vi9tYwb1FZDBu8AEzsozU6Ind3LkLV3Drr09SpFh1SPrLH
4eyQdnshfHzjyPTauESFdDERc7F1FwEzpgpyNlG+fchHr1ZKUIWdqaTmcG17HJL2Lm2kDfxRLChu
AmoHTetfr2z9/B0wQTehCzYngZhCw+4Ce+ep1bIP9P3qZ+FP1QcNdQ1A9BbzWWhPvDs71Cb1F73Z
mI2o37O+3LXuxn+ce3QqMlzNjubj6k7qu8r+DMt2vnNQxx6pA+fXrQ5pqDTd6VIYOGF3wqoRa804
ry2hVY9FIBfv1LGF80ILH7gdSpzqzaEfdVSM0hcLaEN9Lr+IVU+gs/U2yBGXdXSKR2tVDwMoWskG
Qat27EA5ISaFcJxD79qQ+ROcvm/amkglQiNdOuPBL/PSiZe8af7odRrY4VDMHA2aVZs5jfQFvlW2
E/1wnACczl9SDeq4FrGjNptoLbN0j09rTrR9PRk+4hy48U2U6NA9drbSh6MBQuWlmmH6DwAAzLSN
KCjmDidUTw03te8C2AeVO42fkD4gm0DDisouQtPRzWyQDBNdEcWtm5STdx3aHfvwi6ThJmHxld7O
K93qrKVDi5R9cjBXoK0TNdINU01D7DdOQEtKG7MDvgW+GE+mWmihrTt2ogI3MFEwe1sRLDA2kuB+
wkvKfcLacw0h7xRfNqiNxA92BdqKrxriJYqHhUivNabh4TOHyyW794q633Zdlpkf2cG45x4Tef7G
FGmpgzXbxUO7WMkFmWT6BU4rT95fVolcLZmojKxrLkOR68sHXzrTHWyajFvAxkZ32KtbZlOvxqxQ
OsGDQfnQi4OiXU4GRYs8XtDGfFwsGx+hUw72sbGLAnli7zx2SdqCDWr0T24/GGHgoUPM+mpFoT+s
KsRypG7wVMJpNadhxtQFQwHuTD4H8ykFgs4036zIQdNkkXzcoNqkEZyGI9F4ytzTIaLPCrUiBwM6
WzNTL9AoqjCjgPIQWunQsSloyGuxJjFdp6aB/VZ3UuHtEUKIp0VC69mrseEuUQN4n+0+89OwZgN+
CxmeHe/g234TsqdWeeiWSYAcpYS+HLOgFyivKJfcrTUVgHB1hXB35YzALrb0Ot+tneRnUgc5HbKR
WsQ4rL8tQ9aQCzFAoB4d9eIxW8xXcmx6EVfd7D8MTj9OXM4Byamh6TlbtdlerCoxr/yMiAJkQomC
eGgkwZWmZeabqvLyLDUx3KHVKyI0YOYrrpipoc8AORom8lCAL1rsXMXTogqAzb0PV3LKcr9i/u2t
6qowTOXsR3dxnrUkE/KGylWJgdluIX9VojZe8gDFQ0hiTH/TojDRd97iKA4FgYmroUt0gKa1AaWy
dGS/RKyb7OrYn8eZ1Xf+9tzc28WCnUPdpU1u/Kq2PnWoLIDUTtWLNdTtp36EnkDcFLVHFJUIpdKZ
IV/1L5D39ZS9ldRwja/GpZ+w9wzUXT436QQqtOCljvu89G7HaWzPowPChxN5eU1dwDtqie4/UzHO
PYZB6r4Jc7V20taHh7nHIl4O7WhGxewDClONXiOdaSjxeMPgH4k9aPDYBxobJ0jE8tA45lw94JbN
457iVtwz1O2osxyyR6zAuGpUm6ENXIxPWaLkpyAZifEZCFtIaczsar9KviEr1mPbsccPPtv9A4E7
xluLAv2Tzo9sbCceHJJ/UBe2f5E0+Q8C+FAI1fQVgfJ4Jyad/Bt/bHWD92C9C1INmE5v2PWB9aAn
JsgfrBg4/xVVNO166cweIkRtxL7koAL0sVlDmRl4/IlCeSwy8P6RTVX/JMitoRWG0rK0rD/URPUf
VKmgHtS/sUCV9RzTA8fF9IkTbVuLh94eWtu5HQErM8sPBKuhTeo7/M+IBAA01PCSBQ3H9tZWSGnU
YTHxapix1epyzE76lNXFekLIrcYPSS4XAEWN3ZZHsgXq0Y4Su9dHLfZnxyaPghcbNQs9LfQRRWDk
LrCBsTNWto2+rvKoL91el6dJSaqYoWtKZ2/bzeJ/dptmZFLpRFlJQMbQyIAzs89DpxDDICDNqOts
NFbIkdnGo6pSeKF5aZCx2w5S0Ey0X/VOUxu8gLK+h9ZPwDSF3bzmaYlaSKTJJiJnDHa0QdIiXfXu
frb8kSNMbkm3759baHRzEdOI9Tn3YRnKZXEDcHuY2nhYXN81drqwoPi9TeU6Gyrktwjyg5bWZksW
riJjZjgm2CSLIKJivd2J7aZ6UB2yFHp+93HS0tUErpb4Jf8NLbznAqMeBw7MV4UaksqNpB743rz/
TXvuR4MIzT8M1AFeWZqcyPQQPvzYnGuAgCSFFMEf0BhQV/3Z9Tbd0qH91Ft1itpz8eemjvTa7k0S
TfoKI1JY0UcZwLs20vtQfG90/fpz/dhd5mN59Omxq4KzpHlIr+jHj5U7pLU4ae59KVuxeZsI7tmE
H3UZAEY5aC3tst80Kn/syW9XxMbN09i8w7R8NxDSPzUZFA39Uccv8bX+84okgGwCDAuqG635wcvs
CRHcrEsNy0de0Kz886v4v7iM36bRobb5x+j4V/jVP0Nx/0JfbT/0N/rK+I/vUBEln4mgJso2DKe/
kjK84D+eq5t0eDx3kxe5aHH+Zl85/9mafQhE3A1p6m4+dbrJ35Po9P8QhwtFy7BQIX5naf2dF/KX
K+dXSXQ/DmaHHRCTjedA5cLGicjonXTBmN1u1vUUmJCvoVIsm9S5tfpF3GCn8H+jYtre1380279f
C2mJzrMgJgMFw4/DeB50zly+0Zw8FuubdVbGTTFZwbPiCVx33Rrs/vFV/HWv/3Qgbb/v3fXwAOG6
490xf3Z4QzbCCuLrXA8uJu5+HVM5RNLVuBmlbZ0w97rWjm2ygS0kN59+ffEf39nvD9bRkS+AFMOM
/JMFrNP0AbZW35zWfhy/1FVNtbtif3itjFUC+FyD58TUf3fL//KIHZ4Wyi3QD8jrGTb/nCnGYSz6
xffqU1+TU1KCav7CBJmv7Hl7eZfq6r++oGswSLkco1eHSfJuji623rVJ8/+YaQmgVl/4AKnHgP2I
pX1Gje6+/Pqxvtcn2bxAuuVuTDhEPoHpv5sL1UBQXJpsneRWdmU4uclgQl7q9JkNPG7QiOOMwR6w
sTfhlvHQzU7z3GB1WaLMLVcApt7gPYzKNCfqpc5Ei2zjXlG/lZ+U6f9mFKDGfD8IPQd3NO++zbfJ
y/7u8zY13uKiHqej41G9ftJq00muhrTSEdC3MJRQhBjLmS6bqrYeiWM88Q6qB43N6RFJCrmF+YDT
tKYS95rStHXDzN3AFfjbMajSKgV5STXpjGylQoXaz8ZNbVKxpHLqrEY8kSdB5ECf07FX5urvhSON
G3awWr+bPL29ArkiHwzIu3dJHtBmX/u5dd58ThMKv8UqZ2i6ROdd9dYW8sIs4caIwMrgWOiz9rGo
sgC13FZFAKtf4Olkd6s0COMmWhnjK6MU4mlo5HkhL6MdzPa9bNRyTSZeRUPB4ZAzAw2E575NBL2q
eU/lPMg7bRnlXVB29DVl0omXqTDFy9rr1slFw95Fcp7Fi19b850+DGAEgm5l+pIUaHaF0TuvdKzk
Q9tXhhnWcyJerGyUD1qnGU/OOPlxvubOK257szk1KpAvEN+RRbi2gfoAQql8mOyeO4Wihk+gGrgg
8pbk2aRM18eTvziv1cRz9NeZ59bbxtMU8KWtfhc8L6jEX13NlQ95OgQ72oCOtVdtPvpRILVMhAPO
hIc/x2pWpOBNMytfpkteyuELrExIprbDzZoKP+5hWLDPc+JgV3gOvCSvTyiju3pkGxr4025EKfEx
o/757Avm03jEBCV3tbIZJxA57dd28MULPFhe/q4OrgPVB8+iouAZkmHDyEDUqkU2DcOrnr0/fhvR
yjuAdWKJZxfZLdWtQbxICTwvSltQf/sZykMa0pKzKO4VNPXRX3CvC8ep0IeZePz+/G05OrS8fJui
H5jnwNeyIepgKdx8/ztUBZqoVnrBvLFmR417vYcJPMcLRNY9DQcGcLa9Hi42JnGk8Z8kV1QDIEjP
w4IIqpN+8GDpntHj/mbPxKkWdGBxM9JXFU7o19gmHoVLPh2Nz1Ym854KvgoTS+MHmio39NNijB7E
ViyPTXYeaE9qB6Xjk447YADJA2cWB/A9rRwRNhmW5GsTvfQLjoPly0xncY6WYljzu0Vp5vJx4PFn
h6Fp5sMAv4wGhA6FWEO/RcMI9TLeUYfnPDwJK8lwjZAkkzSBwuRbRdjW5Qkji72n+mfdOAihonle
jkmg5NWYtvLJxe1DKE5CkQAX2Y1NLzti22d8GohniAWGz3BU0rjV3Gx8WLJuIAkScOXnEXOCzfga
AMylQS6vZqRhR9tvU3hlutnSgWnXG7+fwDcPTJuQ87xzk2fujdAbUnropKtro1lqvnAJ2JH4uDQ/
NGIdvwQ5R7OYZlmaxwzu4GwneGNjCvEo5aB6Ampu8ELGhmZ/gKyiEeDSvTYGnd+iQmF47PBqzPxF
i0FHpZUhpUoijjKD/xEyL8sHljnGspk0WX50tYRVeu3zgxpG8eIA9nuuVUaJ2Es3Qrczz/IBgGDy
LKm83wjbEC/kS3JewX/9KlviSgpiHa7q1iyfCirNHyFg82J9D7jCKp0fcsSPJ18EtHmCgEBDltH2
yaXyQLpKE6Mst9M90a6+c3Y4YAQf10EYn+te09bTyv7bP1lUBAgZM8Qg9xalxPLskoP2tqaz4+6o
wJ//tzveQzY/YUV68rKs+//pkGOA9R6RUJYeLbzl5FiTNm/xG8YPrXKYgbeSFti0xwcAguPHnrmt
gPARdWo7f/XMG0+z3xAW8PcFK1b/AaOkmbwF/pL3eA1F0u5Xn4ROokTKyaZ0VmrXdZVPPLqaLKAV
XeQn5fntMbcb/9bLLD0ueKsOqJEg7CnKUi/4fdmLiNHxr60l10hunPla8Vn2u7yi3LGjM532NwA6
1UlZhX+DNJFlgU4jB2qSCr8QwBpckzfG9Fa6K4MGrp98GFLdjxHkb0MJ1iIYyaw1bkCXbHR9F4dJ
WAT8npkm9sEds+B6WPhqogpeANW4qeAzeT5etFzY/B9Z2TAEpQWo260E4srULJnv6Sse1fcgsNlJ
h+GAUMq/RmMBDAdxYRUWLCZ1ZHk++XAWl3cdso8OnmIdJ24Igmey2q8rDMUp+j4FetlEwwc/xzb0
F73K7gCWUQykGWFfL9MEL7ZyiKbrR2340lh0y2Fk9qz8oM2dV5Kh5d3AOXCJawCHfYwftcpi+KMe
OwYFuuPw58cy4ClVB1JG2Ekkmsby5SFJu+qqvj/OapJ348zet6b4uTPWqlFnQJtug7JJ1ba8YKoz
rUjvA5jdJoDQW9OZ+dR5LbjXZV65ZAMN0XuwqTQPrBYuFrUay2i6gS3JjpqxgKbSds9TiYgmoiWo
HhOtdV7czGBiVb1WXC+ilyhJ/1UlYa/AzJgXacFVraafxZRp38ApEOQ3LYEM+czscnLNC55NuTAs
/KpnJe+C0XiiOsjylMKoLPc9MoCVT5JvT5RKFZo7R7GsT8J3WDB7pqrHZPtGiwIR1zrVjLgK3cIN
VlNODaO56mg9nEFsfVafWJxnQ1OU2nhObC0fKbto0+PsYm0SUb5kaeY/VCU+WJYqgU6CYnhKTtle
lbmWGqgC2C0To0yVFrEe241Kh02Qo04iKKWq8xjDDA1MF40CXS/2IJ6Z6eeS8vENXRQSa7QMOhYq
sliCojhXxSoufP3dQ+szs5Rzpn2SWpCfNcQACNoylh5AHsfUdIn9kp62r6bF4T46N250iv26F9AY
JdMUlfV96jOlW3067Q09NShGGlSEpexOLbZUuCKV8dAgHG1DtiF9SFchx5TKjmR06/Ib9k9n789t
cgzWFnb6SKpbzBu4RMwK35q++6ZV6jaQ9nJiXLMxQPFwG5DqdOvUCrS6XkfuoOqjnBwk0rRxHyUN
pn3BIhrDEaXXig8F+ZV9kcQf3fNtsy43sjqz8tUHuy4JudGsMfJrd5cG1WUqkYBYPKpbXYn0g9Dc
6aVvTeumneuijaxUZwMpu0MVVHgAZ8rcxgM7P6roFIa/OW7inC2aG3lO1R4sLXBfit2Jf9SK9avT
uXwhNvUxuGkO+jjsGTrAcnYEs4g0VmCSeKd5m0EynRmC9YrZcASHTjaQdkJ604nLUFYM0jpjtsnd
nhG5zgnffSKrbLhTJUi6aGbbHf/6GLWdOn44Gvucozz8EZ6Jvxnf7I/nxBVxaMCKJ47C+b7pJzbF
DPtt4/vr6/x0+vEBRlKoMByO/Qj73x0P0ZWOU9GS9VA1aA7CyfOMp27oNWqMKN2v3K0Rfv4+Hf76
uj8d/bkuykUHMwa1VE6KP94fR/LKKlopjrKo3NdRg/VRD7KS+wXuXQ8Ku1EPJFMzF3fztsv99dV/
9FBx9uefDUyOjcjlQ7wvXKqhoHqCnOUISIEDCKIu8wmGXXtVeLB8wzEV/KmLnmPJtvOGcMTk/v0j
/F/F7jcVO4OSAGSU/weq+alid91O+ZC/Nlhu/jfb9q+f+jvsyCfRiPNTQH3fBqri8gv/KtkFNjm1
nq+DZt0YqL7Bf/o73db6D24SDvnU1E0P3zHvwl8lO5NfSCGbvrIJLk2nW/NfMVjfvbxYmmALWTaJ
S2QyeY75bnDnCkYjPVIA600CvbwAV/CgZ916wZwl9m2H9g5hpae/DZqXsMcM+pOqm+RMFSA5D70J
R7ryDBr0EIRp7s+ROeN6C32/1J58EuFiLxMwwlsdurqRFfIWcMH0tehN41oSkv2MmGLcIf/E1JzV
yaXV6czCG/bQXnVI7YxU75fDiMDi2Ha1+zg1k/yNSfFdmYsnYFM1ZXkFtEcJ/qeqE0RIQjgEnJee
MhcloOCQqimIzHHc7ovP/Y8h8i+VxHdV0u/XCyydqQRroMdU9uN0YmqGLtOyFKdlOz7KtHqDHMAy
nPAMfn2ldxPmdiV8jgYVQ2q7hvl+wlwn10DY7lanJengQReF2tJbtAPdsfxxNit7i5dMfjNL/8vt
bd0F3XAZTD4z1o+3h5h9WOpmqE5w6DEFaFt4ASdLz4kn6WBQ+fUt/tvVgGJh8DI2aNH7MnC6HSga
ICcnvEC42MmsWfe0sozldqqCp19f673BcnueRJBxEc8COP9TGVaSJpLVpBKdukxWVmRlyVDF+LBa
HFc0jDPS826nfjKul6Gcj2vljWKXD+7wX98zVVLqsZhrofMyqfz4hCtj8FQ9WcWpm0ri6SX+/9gF
KPMUuAKu969v+ucx5OjksZmmD2GN4tm7xZ3NMVYZco5OwljX+9bvB6KoeYNFJsrspDg1FDG659L/
zXV//mK3ijfsKcOFQey+x2+h1FzylLbsCVIdes2Zb3Oxpi2sYdNy/foe311ro7bqtEEMOoPMgj+1
xGzUPwYMvvyUG12KI0DR+BN6r65StVgffn2td/Pt92ttLRyb4rMOifXdl8dZGEgxVMDTqtaFwJ3E
q88VaAQj/vV13m8btntyqG2Djf4+XM0fBwkhPJR3W5mfUDzQ0pULQJwQDb0Z4oR2HrM8Z5ctkTLk
VGlFkexIoM0uv/4M78bOdq+koDDRYRJjW/h+7FBDLDmjjXyGmVBgYcydGaarll4SgGnnNvUd6PWW
+s18/v0R/nM/ymVhS3LjFHVYQ99X9efUnds18fJT5ifWx75w6zMbO3UjiiY79JbgQIr2WjbsrcmT
gmpGpMZpcRv5xXDhAfwh5qA+l1ixjimkknOSJ/yxFtr9r5/Ov31OTPhsDTx2B4H+ft+M3SFZQK5q
R/yk7hvBljYa4a4K+IoqF4JJgw/TIygBJNVOIwjpos8m3AmEnMlpKlv7KhiD5CRRtN8Emjt4MDOz
tojbLEAK+evP+vOo9THS0iM0OLayD343C+i4adqhWvJTjWYR41EKwCBqBpxuv77Oz28i+VF8ZTSb
fP58vzbC8eahaEN++h5wgGmIfX5Tts4VBR3n8dfXej+dMzx9pKt45emXEnT3kzvdHzabXsF0juMk
Tv1kjjF1TVHFq7JPSHuJhFzUlTFJ70WrG47YrTP+5sEaurO9iT8OV4CcugeOgU0BH+fdfqDqBdbT
zkyO3rT06rTptUmGC6QlTukk1nviP/Q3h7y4KM8nsnOUoNLPv5c9ciXkwDSA5uQcUGen/BLQiRo6
/Lukwo9THplEn144/SXnLO9MqJFW8m2WU/Xsq2q9rFVPLk/Q9e6j18nybFKSvJopmtJYqImAcKbS
fQTQoGPd8o3rrLHB7Osi1540b1nvVQqNBBlcNt/WaGBeq0TpbyTQJ5dBQ3pNmbdJvpGE44gzMvAa
Z+8sEqD1hj1gqszIrLG8zTgIsMOGNd2Z9isdIOOPZqqtD4tlCQCkyVxraKgS+1s1jzYFKvzRGSKe
IrukFm+27TC1YE7L36aMyRt7tfMtbYnFjoC58qMNqqqUXJ+AEgQdMPuwwGcEaePRIPE98t6A6nsv
8L56/6E1CsYbbz9n8LINuLwQvXbvm5sSRB8m72W1EycGippevO1nB6flYyhk47suXwZKK3mlPQWt
pS6sM9VzBzf09vvjTdyFmJYm0+8BG2TluV29KjslRupaZ2x9GYZsKFy7bs0KsfO+z1YTrNF+XJmh
fLh0n4ndZkQiSSLUo6oMAnlywbNTjp+TK6Lr2ZMtc/sjxj2qiGaqN3dWaZJAX9j8niXLs4sLFDUe
Oi9/6/UARWzS9yo9BACnyWOEf/BIA8n64MNPNEMymOtzjTzzrUprc2/0rf1aOPCuYWINSPdpHq33
gPewIY8l3WB97uRtruw5wzlr5J8rd2Rq2hJHDMxz1c7axiFmArJS6YoQ3pv5IxE70mADY9TkNTYQ
XEgY3tKaUoiNFC04eqlwHOb1vnY0XY/Wmn0OCmoiQgtuYAjRr5GeMzDAdqCExWu2pPqRqjCj1ylt
SdZxBgEH0bikftpqT25G9jtGKFtdUq0qzqVf7YJVK2PZ2/IWlm23HwvPOKbL2u46OncRkTL9fTpm
+UnHIHC1pMtGca/wppuDfjGsZj1TcnKPluckT+no7XBUlK+d25QXxdWiJHG823r1DqA6oVkCxzro
eWG9+D6vnUAJp7cosrVysmJ632tkcuaLDJfY+UDSh7Tx5BBWryi4IzO9zVGHngsD0zhIMSIDs/Yc
8JKQpzyJzZ8PZLDmtigVgsUhRyZWMwJNc8DMMzr2Sw/e5pLW+W0vRz+cZ0vGs/JtAGCmtXe6/IOL
mXCnBmFeVQ4pHBNsBjE2y6EMiGYvV3y02UrWaCDQcOdB9oAJ9S0Q5quYtGFXaLWFSctuKCnP5on0
qE90zxJ015aoIiV9VrUJa15t2WfKsIRdmjnBgvkSl7b7NM/JFVqw9NOI6pHCvZLnrKqZgO1tj1Sb
6sbNLWsLQu/uDar7Zw2WQ7yu7jWcLeVjBq4phwTlNomkw9dOL8VRGS34gAalNbaJ1Croi9utESZa
6l1DNOMDtZWN8mmmlf3BWW1rLymU0gadzeAKxlN3y0bJzuLFZb4oPb36gM8rRa6tL4+qddg/tINA
gQu+Ul1KD7EmwZ/e3i5H/0tR5/2J+q08ZTgyuCi76Euf6g++sywPHmlOO2vFz7qtP06Iw3LOolx0
9d0wemvk8aZVJxtPixmaJbCBXrEXKQlyasrGxQGgezlTEY1BDAisCF4aeIDROPpMjL+4Zpu3D1bd
PkzLbGPtEGYNvG589qq1i40l36IgV7+INphDEY9uCRrVKcz6ShMDkVBF6dzpcM03unn6cSzSBQeC
jEecnudimXSE/VT4P1uFJCrWIRuIqiLz5KmBPHe2Ovbtobn4w3GdawZmwd6BI0Kl3Veq92gnwxZo
fWePl3l+mejufBuh9wNNbQzzyawd76Nc1mA96A49HTWhpU7aif1YI7sjuIjgRmqde486TxHT1W6l
0c47coIOjgFm0jEUxtR/FYAn0KcX6tyN1gXfpn4Jkn4h0IXwXarcDVuYxjtMXhXcY9yhak1Eq8Xh
v8hsyhS98aTlGtUHHCBnvtTgUToTqZ/EXIxEps32HxL01T1WAaoGGNxiv+2wnaMASlzYViEsWeew
eHAMXH+cdwuGug+lGtq7dBzIlkmMAtp3Z154glTHa1yBc2IcZvTXZ3KVLtDS9Yg0MpM+e+Ucnc6z
rrG8EdInVofOQmfE9FjaQ6Uju6/WwX+dRm6JiabbOtqEDiK7pZKOd84/ZHODOa5ZDJTpQ5I+Y7G0
bibdb2/1NWHbH1iti/ZXK5qdKrXWDvNirg5V2XgvdIYp4rRdegU/12/jJLGrk9IC9XXkOH49Wst0
P9q4G+j0E0oYEdPFmr6FxUak3jo3nNjFASOjxwHAaM/kEY68XaO4LEVd3QnXGW/9QeLE7IYsAL3v
H2uUwafFb7RwBjZ39T/sndlu40iahV9lXoAF7svlSKIky/K+pfOGsJ1p7mSQEdzi6eejq6s7q2uA
Qt/3TaGA9CJLZPBfzvlO22E6LMAUHTD71+9l0wXo1kXUvcB2gBFPYtxn5NU5PuxAtBcGULRYFFX/
HEjxnRntHLOecastoE272spEj28ma7mJQ0AaFykBLiUPV1OxNW8AEJBKe4npG7xiW8R84jkuTPtj
MiKxg1yBcQQFnYybNF2ugmho3wPAOScywxD/RjwDu8zRh8Vbkp0blurWMkcJeKLkzO4qnhocAogd
yCF2A+Q0T8ocmkB++C69IpCKZs4+M0CwW5XjzePGVg1tEjS7jvycq9kT9nU+ecMTJt7x3e3z8DUd
IlTUzYrL2M2mDtmAeWBIg3rLRKQ5Gr7L/o3RPEFx/viyKCu/Nku0zugIKgtnPWmu+VTi4vPr9Hqx
F2x5FSkycNSSC6+tZpzgrpqPLiSaK7CD1a4qyX3YkbuxQI0cBlz9HE4ZFqCim49WMqmT1dcCSw0c
Po6zRacPIQHLJHp79oBcfeYxYjEd4rpkWbpNpTYe8yoy90CL+dx4KBxwo6qT0PnwIeiN6DCyatdA
kvlEu5N/x9zHpcxEybzKAoHTL7D7+eibTvJMCrLzBnXX+LT9YToTcpw+eo3GZdDyY2d3jp4sQu82
9uD13xPhEpc0wu9FqPBEYZzEyPfAXpbdve88p0ThbhbiBenDEi6q+hl2KGkpoXGPxgNTZNBobM7h
3tWGjzNKLdgIQMHMFCdwXVBcWw1KkZAee9M4botUJ38vCYlrCAuxfYIrcGSh6D6ClbL3gz/9VNqJ
DvTySPR7O9qXYKi2Ze2fbFl7+CRGa1N7wz5MI3JpQ9uAYsflbBYzrnSvPgzaetOCH5yBBDjYC0o2
4JHVwVX5/MDKOtvaQ5heFc34aQiTJGtd49ocIRXkDHZjyTTrlPdLdYxMxgP2PJI7IHrI2Jky30sF
Hogen6cOhdDJHVpEwlEOWXhS8myquThDJTqUcE83qFEwiywzls1pvpl8lP+ZO/tHD64xuuoxpDXB
PAIalgdEm9zOlgTnVxViHyr5U/VGGwuj1QfLz9tN3UXfe1hC+34R/qUSzA50al4Uk7wbHOMt9919
m2QLdUp03dTyVBvd61TrG9hiJ5jET6JPrjhyGRhVubpEffZZdOkz0Wb3ANcPgmp62xTVW2Tm00GX
DCkDgBHoE+VWs67cRYblPbVV3sMjsN8xLVJYGSmHfGZfVOzWduxs9sUgLucsmDZApj7qMRLELTPV
3ngGHUHK3v1FO/pjHnOI14O974KKtK4lWtIXU8jVuNWH5cntBSb8hbT2NncOFhmRXf4NdwX2MZWd
ve7JDMfhEchRFGcyf0D5lx2DKSInthuHbwaGqnieRnUkZbI/D0AWjjiH19t8MU+ekwfffOk2h7zu
gASRuNFfQH9mPDrhydq2QZTNhxZ/aQx+mERYTXLTWY0e2Jusnu89249+ICtejJMhKgY6mzKSJILa
IzGTlyqES4BXNUO4VtkQtGHjdmXxtjB0nhhckOp2kdaKKzqYMGhsmGq6BQ65orL2lkRXAeTGm46B
MwTGNZaYIEcDhBEcRy1DU19OtJxrCm4/2MlrmJaYUhKfG5DfyorBIwe7pxShkYJp3dIWpVz2w67l
eGHOtO40FgzBr8CvDUyLHT1Ga3uXCDTm645n3HPYJcuV4ZI3audk2OLl8c3rwvDyMVbRQtsxQKMQ
0xp92Fhrd2Lh+vxZaHu6KfzFOpvkqu6tFHFOVk7JK9ovhtypG1j3lvRU7Hs9nUiqR/O9bSffu1LZ
uLa8kYLakHlCvnTNSOlQGcCRBHKMC2p7fjQLYyPOWhr0nQd7eQ8HgP5q8tV3v6rtXQ4pONi4mbj1
er2KXlAdrom+mkf+hQ1kcJtLJzk5mcdQQNLkhwMem69NzdfvG4VrYHb3+wsUy+xsymo8oHmuv319
SRTW9r3p0/YTixodAs/TR9shrFfWih5s7m2mBCE0kklT9hg0m+x6dOM/RCVvZt5n+CChB++/BsWi
mlmjIJjaDSVzY7QIAmRpnkUHA3of4A3ShH2tmoNfe/IF4Rd/QF7wEzlH9J1k8ELkaWV9YxPOpw4T
gNc8zf1F7zXokWfqXW1kxNCXg8bguCwKzSZ/F+bO5FGg+rruVlcMlt2iIwkEtQUe4Crod2O5Mkty
zVSE4SWHAZ7JTYIwZde6o9ddlIlZ11z/pjbOUZuKN4Z/ObiYgoliqC+jHkjYxqoiMBY8OzA9NanG
OlhOiG2qTpnXnjV5l22h2ZBpj+FVoknNXa87A1fTfiz4BBytqucKe+FdpogDwuhMwjKPBpF8GsTG
MhShzbqrhvU9qQa2bMTp3fFZzddQJHjbGFJuEabpK7uxwAOto7iv+M0A4NfNl96+RZiy912uAOWC
mdigl+UHVoX/kCJmiqMMIYAgKXSnAoTWcxOY32qTbykblxziNWUUZz7vluUTlbi1nGC5GvlB8aLh
7+y6yTC/Ibtxi12pyuiQS677zKC8RpaHaupr8GQZdvKpLZehUsHV5Gh+aEFs7hujRCgFPM7HJ+CK
1jmypuQ0Zkn7lmQmLlIi3kGXoN+7cJ2B3ST+eCgIVvtWBpKA9242nM0ix8pEgFMlaEhWA9qmseGR
bRKM5FTAydQc0NnaZ/qW/kVF69tbm1V5GoCQXI2yte9BARdUWrxwW5bZj1rX4q0Lc371PMjxRExE
cqEYuaJvDA2J3ooEbpOJnOr4vggj3yWH7/vgyXGbWVCzhBIfDXGb24hl3gGgS3IyFZ+OUgk3+8yu
NCETgIlFEx0UfI04bf3lymEEfiUQFr/2OBW9rfa1dVnh/7wBwZ+gEHR45YrOx9s1HIcHEzsHWDM0
hWAeuAom4HlnT3iMFIBwjlvY0PSEUzRwlQSapEyzEG+sIsGNsIvlnm57L9m1dKf7AVLVK5Kg5gAk
0XjUNASfQYKkdxOp9RrsienbBoRjnoiERrkUOos+GgGa5yAMaPtCPxt/hj598pYGY/4m23z+Po8h
WyhJQQ4dnYdMnFFW8GQURXe25NhcZ5MaHnHvhj/E6CafeTtHp9HLKuxkE08mN5+6/eIFCzrRhitg
jLrktfA9wrBl7/TJLmgZcO9Q07XL7+Pn/wod/k7ogI7gl+H5X3QO/1u9vb/Vf1Y5fH3LHyIHF00C
K1iXhR1qBxbb/xQ5hOFv3EC2A2YUQRj/Zbz9h8gBX5LJPpXJO44Pumj2R/8QOTjmb7aNE5VVjg8v
5T8UOfx1e+FTofIqTHuFc/77kriwhO1KxzWOHAJuQYPLVTxErnz85T35+8U++wRWbXioEG2wKWFj
+ueVm7Zkv8AZM46wdHFe4EjeOTTaN/VEQODfrCz/TbSw/i6C8pxVu8F2lOnsn38XnwUBAqOTrFOu
6Ian3niF6REuneb4FEiv/47a6lh/3c0EawQs62Ccg4TFYUv71Q40l5LBQ9AnRzQjCUL4rlVnWHnY
M1roXx4+aJwDhMY79t4c0hEIDQ+b5eCDt2kOnZcOW4TVyA+HucErXOT9MWpnjrYl6s33BiYsVC20
F9jwo8OXOrtGssj8fm5OS2/Vd1VJjl9l9OoJh0lzIj1P7An1zK+TReXXbkpW5M5BsHtYOtzR+CXI
KFKyvrNB1P+EPamfM0SPz4FIr8xhyeMpqBokm0QSaSqcK3bffrjNkNTe2XKoP6nc2xtE2MWTzcx2
g7SxYkpKD2flDGx4iExHs00I/dOdfQhHEzgv0/7YymaxqZQjLwNLtde9CKH241R+M6vUOLLXg5zU
G9OxW7DoIlyLEn8bGnb7IUNShcl7n6Hwabpqs5sYLvahuzel3b/mpRFNjKozxrjwGRZm0fIVz4m3
SPYyotgHTcAMaEq4zrdm1oJ1Mp26eR/6QLwW1MAvRVTa9xFm3Gw7mTL6UYQkGm1IPgggKtpLS8lR
5PO+H0NM7LCms/cyQ53KNMGtbswKyg6elrQ9s6YaLhdgKuyQNHl1Sd7v4C9x7RWaGZULDeiGDIL7
bM6ZYs3Fcs8M1I/xWvWvpHeN+3Y2FbJO31gnn379o6/r7JA12QeR8WKXQk+/RNfB6NDSXlbHkjcn
a5Lqqqtq/UIKq3HnkPp5ZnwVYrCZrRKQ1GgauzIvEpNlkvHg+rl3kbimi6l3jX9f8vJsFunwI5W+
ei+tpahinWqUmYbKoxNvgSRwyP/oVLWdrKm/btbKgmjoH6bDY5UB6WViqHlTlulTJKkFOx6SB0PQ
yLLumtlPTQ29j2tuSUDyN4FQl4XRu6h7VAqx2gyLN3aRCV8c4GNj2p/x4AcC6Hf3yVTZZx95Js/v
yUI3Fbhc2tw9DE1GontdqK/W+HOuEdp6vaGuyHvT72otyfhkvXcBMvIG5gFEbK3UPet2dl4qvCf9
II8HT39jXOJcY6CyY3vR8toItI6nyJ8emBwN29SKxj3q7Dt8GS/4J1r7mIPNGl2EhWO2fDR+Dp81
GQcc4P4ATxflaSjsYqNlMe7KtC69mKKLOdpSdbSO4VQt8wVDHSKRtwi3TZNZG57v51JOJKZsENrK
KeWNaLsda3dZPLrkmqADZorE5mZ6DBaVxRESl5TuB0zM1kggX2881ixrUdI0B5TifoAk2SVBClee
DVQqnKS5Y/W2hHtZyLxzMeIo4kTKSaf3Y+mtWVMiH9Nrv+tpwdq6b6bbFChV6GwE4/3sMkqMESkE
SSLeqy1AFYLcbhIji6d+juznYpgMb9+BmQ1+BKsrBEJqpoxTiQ546B/KGqwyjIRIlq9sO8uHaKzz
Q2/ifuGXBd5xNKn2g2Rhppw4drJspoHFnzePVEqTHqeBkQFtkaccgFN2QqE0z97Rrg1aPYbjADFq
HVmPdtZis5L4QTGoJ37ygGhg+vDtBlgTbYBg+YDxhNkdv5fR+gLfuXIvhDSbE9yCKFb1oJkTdwmz
TIMJ8mXnuoD0gjGgIfdlu6v6HKSSiBSjN5N9A9BZEBVJEn0HaogNUBnNg5akwDH3Z+u0w1lU382O
K366mNwRTwNa3pdkZVyKJar1jjicKot70hMvQrOKbiov99+qGioJoVIjWYwyqO+MqQzQFBC1w4CM
PKOMN0PVn4Aiq2eHCdNtVRY+mXC6bh/SOkPhjEtvsDg8SiTxzOR/l878twr8mypwNYH/UvH8pQrc
5VL1+Yf6n/bzf4hNGur3/E8l4e/f/4dV3f8tWvOQYM7wxA8Ju/hnSRgEv1mIEtEIrgh466ta/KMk
DH9btTCoMRwqRaRt1D1/lIToXllGIJcJfS+wbf7pP7Cq/1uuvYfexoSyT5WD8pMOa/3Lf61miFou
rWyZzSORFNs6/eTpfDPT7xUhEWpTc6xz88SFHkfJ8M3CCFCAcPvlzft/ysVorQf/JPzgJQB/oIrj
b7aJSfjzS2ipfUUYrjvrfjGvE/fbEomzHMu4qTm6aJlM1TGIFGmzcSvgi0x5DgHUwHiyX6F1bTV+
GYGaijEFs8Nwr9h/isC67jI/YaGPIU4UO2NkMGuKD3eu+SKOhSZj4fy9kHa8/u/iujyxlydJdBr5
5BtJf++Bzm7VSiMq/XNnjs2CAVG1A85f6bCpLoft4jTPS0iDyDVxnP1wUzsUM7ZzmQ5TQIGt71wl
8alU4QZe7pXnFeyIKIpiWZ5dY7irsmaIZxh2thGpOz96tRwjlmnwpiWvoC7AL/nkqvlwNzvo9FkW
D221G+eaWWB5jznrsWDaGZeSJBwlvg8MYw+gEm9TGYAIajDKDVtVlFsmndXB17yMSfGMcSB21SB1
DnAsl81iTh8NKPbUH+S5kZO3qbCECl/yy/QelPRNusL8vj71/x4uf3O4OA5jnl9ukL+cLo8/5zf5
q47+H9/xj/Mkcn7zEMvRCUY+DBPmcv88TyzT/40zBjQDxwyIhLXx+uM88eFb+PyT7SO35ib7V4tp
e7+FMAZcnCQozQil+M/OE+rMP9/OFkccuzok5C4viMZsVWT+EnYDA8gYu7bFC7yijEbDBXBWLR9f
OCNtGV2cGexg57otEQCEV1KK8Zs/Ft2DoGLtzF6eBkQjZKsF+uoLdLQkzH8OY1tkt6SGGW9DEBDw
6bdmh+s2CXhMeogdbpuAGKs716VQqzdGU1nBhbb60L6OaAbbJ1l1NopZo9StcxClEuIqFL0ZQOod
YapR1EaQXl1C4MvC3Wt2LNAXxdT33RNRtMqbN+QBVNYpi2YfxLidRCoOMhMJV1a5tjgpN82Ztxfk
NVLszWwHIyx9AMNPQbvYz+4C2Kzc6NaiRVRuMoeH0A4W72LIgXknRNPlQfFIZWRAT4AJPBK40Hrt
W0FN8yP1izTYaVvOsouhKpsjzZIMcvOBPTG9guIlSDD4rX3JjEHL7eBH2WVSgAgFWhZ4cj+aRTGS
71MsIUv64linLQ70Jlf4Csk1PRZsr+MJNsrrAr+JARfLFSwfD2kF0JQxYEGoYtMeC3t6JgHAORRq
omeqo/RYTmmmUdyk2QsI3ymNF9Y8GDavCDG6zNbdj0xrGsxK4gNbl0LNyH4IceqHmpNp0w/TK5lg
cgv9j/x4B/Ba+TyPis3jumvi4fie5m0fO0k5POhwkBvwguz6eEsNhwhYLxDTAdt2sA9pr3lq3o86
fwaR/MnSSl3qdfNF2t21zjoO0UG9tuuObGybY6nWeIOcDkPDjJfrdk0IAq2JY7sF3s1Sxi6fBRPj
HbuklhX4+NPPG/+q9nVyO0WoBSRwoA2CQ+KinWRHuGB5cEeXgkyPNzY5fpSFwMFSgha27jRmZ6B9
/VWoJjsOyMUim5A82GbW3ga3W7ZF0xO+54M9HurRy99DDOynuUchIzrPuE9XmmNTpD8RaLQ3FIYP
CIrnB/LmqoMpaoa+JCocm9Jnr5rTIzgtDodNw7pUhZ57wbmQ7ft1qUqCpbv1mFAfRjaurVfWpP2y
iE3WlWyZEiFKs5q/t+vCFsxHHacpS1wQ4XLXtk69keue11s3vp45VrGFSnUT2vOjte6G+6p8NlgW
63VrXEuUg/RhL0gBACvRNJ2yziNLbl07E9/Wfx90sC0stSnKyS1hOHSk6xGCBAgOtO2lj60YbALs
wJ3DivmzZdwBHBtznLdp8ROlu75Ac7SFhG4c7dIc7hdrxMNduaW4RYbNdreDY3wtmMjtnTYH2Rkk
gdxamGIfpV8j2TMtnR5yAhBOzZD2cE4cxW/jwir1hkX+x7AqAcxkHG8JfLcACHBZpNGqGwjnefkB
m9804zRAYTCovDnaalomZtpcWjPoO39lLfNqSxRSk/okNXyCLkiOyd6fhyH7BO0Xca9NcDY2qDHF
dI37QL5KAGqjzco4Y6021uZl1kQ10b8MHrLOsA8wBvjLygkWSwF0lfS0t2KebDSRqRF7zghEUejV
C9ehw4k0RuUUyIEd6m8zxo7nIAcXWBXGG7fUiw1vlc1w2eILVXDIO/ca50q56yvwJI0BBFqGIK1t
kT/XcPuIncbFdGUz4GMXP2hnh5HVusXN+9R96XWBLEVn4VbtyYrU3gmc8Twi0Lxnxmk8YBsN3pA2
5bu0jDBl1hHt5ZBm3Maktthx0jbzfqkWEzjz0qJFUCAilVLXlYQkz89p9tiVl0O/3rWlm/h3tR6d
fdLhNja6KsPcPd5WmZvH+SKPk2VmtOxKr88SHSJG8pu7yVlem6H1ji6phh+9jXhpdrNpAzwRxGqo
vvlw8Da5yX7HdsYLt7JCmkdK142yhPpMWvz0RLwbDH68jOHNYGH2BbIE4YMJHi5fAp4tzoNwQaYS
ljfaMMerJY8YnC0DYIFmtqH9YpIdA/uLNJIesggiqTnZoEwKhHoAGw/AXnrOYHWFkzfYaoelOPp5
rkRoEBeqhHPnT723AXJzPxCYwvq4hSOLURfsaRsdu3k+IKGJLlAwJ9vWms1N4Ef1xyLaMTZXJ+9g
GcYOkVu3K+oWkWmEtvcxyoto54TlsuvcKtoBaLmIjIjZmyE+5y54gmPRxjqaEBBLkSNwiICouC6M
f0Q7+2Go55NRdj/GEqW1SpAQzfDS9QQWk/zp5gaMj3kmd7WNG3Mp9lOuzAu2gv7RYDS+6URDSnlD
pisLbsQtIX/zUDJmseuS867zwbzDGmlwkkE/Ud9tMj4v2cgkG2tp0BQ507IRrNrPXAPyIHOX6V5Z
fuL/iPaz0N+xh67E1IizrFi85CpprcTejAVHPzLmdziZ05YQoP42Ke1km42WvJ5cguKyigbEN9PX
1vI+UVz9RE1S7SuPgmGc3ZeaOcq2LiXECTbGG927PeD8WX32gwulUhblzuUQ3QRyym4JNizuIrsV
yGhtfYa5w9sQlN+HOjF3HKZknLT5+BIuLQ8M5TzkuQ9vOp0HAFsh57qfV+92A/1yHVNeDG5NMvUY
EM4RGQ0DH12fbcueWOBrdzs6y7uEUIm+1A/YgvEaJsSw6Ny68Bkfmr4tHUlGe8M+DcVMwDSaN0zw
8kdVFq/c9qW6WuEJj13g8b0OgSP9AKu+mqetUUXp3YAR4tYjSvA1YJdKEwdIvUqv1/DRI5Ca1NnO
q4jbkwlvNLpr9ynyygkRlI92X4WxqxMSizomXHzS47QQYAW7NPdHQtbT1v7BchsxGvNYSOqsPG9G
S6ujqefgGMxe+H0qpfnKQvyDKD91o03HKOJxzMZjIZSD8d0fYS8QvsDJKtRI0uWyjewxQuHoEQIo
zPq+g0Z4P0EaNqGCj6yi8ToQWeDK6pMFG2o0btSUzxRPdAtzuPcPQlget0zjKxJFZaSH7YDbcIeq
9gH8I+BvZZ7JmCu+ScBe703anaopS/SuaLN026XOD3AbQP0Bo31YKUrhrYYAxggqH+YLMbUw1PMy
KwZmnsv8YVZhxep5kA/QjTvGuDK4AkJQsc31b5nZXiZtoALc/XaL7MzQBZezPwY/khTpW4ZWHwSA
l794onevLDJDd4SSV7GXO/R2xFxDYO2COm6V0973Dko64hxMeT2XNtNcM2mBKCgxpEzp2aPScsrl
pgnz6pBaZBEnwaT2bLnsmAxLyRLXNw6FVyT1YdX2vHCalS884oZv1TSbD2WhkqNZ4EQyvYmKN+n8
ExoMgxWUAXudZMapek6RPCyXRMyzdNVZf4oMmxsiM6cyFqjjTnbXs14mKKXczG4j4Aqk5K2bsr9T
elYvZqiHH56AlR/KNkJ0UKgbN836p9bx+pL7ry0ICobNUNYexnCqK/0c9QoKCu2DnB4ZANsRiUsu
MVU6Eo7PrEEsY4wKVJWXjHeISQ3xIz1NSaj9b2lp5Ho3hjNPVrIPI25E5OSgN/w5jV2k3Nc+dJHX
MZh8g2JleKh0A0oKlLBxVbHkeU1qr9n3SUiUSq1nXKJDA9olLFJA4W5pIBGrmUSbyZzcjXzpca45
Xvs6ephqamPZdMM76sZ2Z2RBsfexR1yCJoeG14wd1Ih6rB+tbGK6aAb2YQrr8gy9lHVyreAgo6bd
CkNXcuP1wttPwIjuQNaQXeHphGS3MS/jsbCGc93ogXFG0RwhYKW3Npyl5T4Mir69IY5x9nYRmOTO
RzwawFDKf9QiixYZIi+xbSF/UG7m4QAJOOgm96FVqU9OGAVeGwZAwYsoq6MN2uSRUA5iY2BUkI9V
aUHkiiMzztE5rGZKJ985qsz3Xuwwr4ednkBBH/uSe/GdDWSyM40iSc/5SEgs8jGw47EdphPWhAFg
RIlBh9OHRLXziPTlOMjIup87RS9gdcZBez7odYWsizGKuCABtNgNysnPokAOldhD8Flj+fj4Hdje
570qDnMtHmXJguMVn+ywrdH5IshHuhJKrb2dL8PwZxuK9OgPGDY2lsqMbZf3wbMuJjPOfU7nGEFS
uZe21G8mhfXlBIhuU4H7bQNhHlp+7OkLBC9ELr5ls1vfsxPxTlogm7NrV6DAtjA8WFlN0koJYf6L
C292pTzM5Wht+75or123q3cOr/FJUkXGakaEpBuriFOedRTnHZsXu1cxUqALQzTjrqVxv1dpHu37
0rTfPHd2j3XZi01ScjJVrQjx9bTZIU8dXOntyhvKa38FPWfTexUZ46GyXRKAMqRyTX8z8koA7UCe
F7a9HDur6iiliMoqaWmBzKC3iLlu4PNHsxd3C6q7hovSZAOSs28A5R5HFY9xktTL75KafoPeoT4a
eeKQKs2TpMGrGDJbUyiuTQPxaeE4aCFhvTdRYNx8Ee0JITgOc1ldzeXQbL20cXoqcPj21ZJlP4Xw
3askyRH1io5YqNbg3pUc/IMoWOQQEaZ7AIB9qUYeOtOCRsmMrsc5LYkgzP1jyX4ttivwVqZs21Nu
WrdhSIi8lHAq2ammbzJoCnLD14QLYXXhdWl0/RYBcBlbVeISDhI5ryn5extnWvFs7KvrV9wHrx3J
URuUSQcXtCDxNWL8YYK+PIa5qQEPECNv0Xhi0vKwtjBAxFpSOkwfgtTfMed7Q6GdxeM66ATk8g1g
52WWQpHU3Q/Ent/YWa3X22C28aDwFQJmcmISgGzCxaMEiZb03sB3J5s6Nf0tNTOiQqNh6RWvHKAh
defu3KLw52qRwcEyy2Br925+rpAc3TJ/IP5scOchjEdhjtdSUW9DNiRkbB3/zOxbkS51rB5ZYR1T
onR+TkiWwLsX47F2FVHiRmffFSpgIiD6D5XN6hTULJ9N4Fwn5uQ7EhwEYDEf1pBtoMQL6vHuK1Eg
zbt3+jVKsaVhW+Tqor5oBjGW23SUy8uIAmnDvOfKITrimVLqMTc6Fj+9Ci4zH9JYN2sKxxZL2qQ7
uSFooye5Y/geWd3VZC3OJivsZ9LYCRcZXdhyPixFWIThS4aFa+N0xKdE6FRRGifeI3HKbOx0acMZ
z8650bwqEcgjstCH3rc+ISFT/5E9hW5ONKRg2xAVrerCGRv3h/TgT5lp7+yEUT/PQeh8CgH+YZ8S
VqxYrSILBxPKFk/79X24KJbVLMWgFYow+T7iWmJxO449A4pluu8sS7ebKkzQYzGAmPaedJec4r+2
6HFm74D1KrrHb+ih3nK81ufPSwJiL3u2e9wJdeybZX8iooI1XZ7OtDoJ/hr+nKuy8MTN6LsU1uwH
VkZlmVsbAhirJh5Jm2eKbGbiGmROeMH/8E8lXhc7te/douXwCHMgjMIsT4vHw9Vypo+kFEN3KMGk
x3CKXALm4UZ51XwiDZ49qGk99zyStpWlSFyx11mgaHDSRQPLQMtfQXdIEUm+9A42dib09Wv8A2lk
0P+KdjgGY/c9DfWJcT0OQqSY5F0ZVyDyqXUqAEn4IE94tNX+XykRwmP810VoohtK/S2VqQ3uvDv3
6XgXFRDU2JLsBnDwMVbPu84V5KzXS3DRuCyNA+OPDIlA18bNZLsvOc7PS5UYYgddC+JHhQA1M5GI
5W1tgdehOeu9QULTTU0mF6QimaX34185E0Uy5aAcl+9lCpXbVouzD0qMLoVy3hNvtB6mEFuYPy84
UL7iJzwZjA+cffYGmRHZAmY3nPqOYZRJ6KqVGO4VEQMGc5Y8t+PeLMtj5DdXrqrkNtEO8SB2jpAu
DlKrJhLOxLjZ8Xy0wFHty3xBFWsR2uSFrlPvSkPrj9LOknlrYaR5Q9nQ3+AaM47sWmSP1TWYjyE5
4+eApf4WVVQBuyFPTz2b7NghhOWdOotbKxX1W15Y4c1XBIZW2fBh5P7n7zEYUWbIU8cY+k7PxA96
eYDy4F9RGLadufq6n8MWlOa/ojAi5QjccpG//z0Pwy9J6RB23vTbXBP+kgsb346ZGNdW3nvj78kY
eTI+Lqn3RIXg/R6OkXaLOnIfLPFXQsYUhc9T6HPCZ439kOKd3srMuQktmbzVcwPLrk5CwuvWyIxq
pWldTjZFzfkrN6NTI5l4bqTm/Vd4Rl/k/nByG86fja9MURz+kqOBI8Jiza0LyrupFSRH+23/3Au3
u+y6MBzxPwQRUfImM74FpAEBlYUFjXUm53fKPfORAC7L34UEi78MJesgbuPkr8kbaGv6bmuKSR2m
rsnPWuAC3vHAijYKuRMV0zKpDVYzAAq9WishTpnXXyI5yqFQR7QhQM1+yeXAcjpu3dCZH7xBKIZP
eBR9EATQBgVbsOcKuO4PL4Oov2vSJMVvh0vwfilxnGwdbrRYf4V0BJLGe7Z5RFOC/prUwYrgDr/q
qszwQduVvkIeOkyHNE+6O+LW7JeioALfQVOp6dc961Z2rUV0Z/fPLA/Osva20sb48nueB8Hjwwbh
QXiFEUO9QHc1r816Wg42ktOI5lU6d9ILg/v/N+lDyXB8sO0vF7c9cJe2DccqTpYQl0kos2yX/yXw
w+mjtLhmwg/s8y+BH72oybZTfQrOopS3iI0Q8/mLsOMVNPto6iA9FS5HZVNly+dXGAiJBxRq2lew
kRkwXWcRwUKkFuQkEeAJ3k8GT92U1FMe9lO7o9khIJeETpKk4A2C+6sv+2QOLsbJxAog/fIsCKCV
VPaWeW51Oz2pokEYBJi43mUG9mC/d79SmIw7UXbi2lum8FhnFmkMoxYHdCru1hElyi6jn9RVuMaL
ML0lHq2dxKNJfXfu227aD4rqn3FmwJTGyO7h9JD7tgaNzOwytv/H3pksx42k2fpVrvUeaXA4AAeu
2V10zBGM4EyR0gZGURLmwTEDT38/UMoqpao7q3KfZmW1yEySwSDCh/Of852wavILmb83oxdiy+IU
HNzIaemJoHXE7/lokLuKtrHGDBIJ77YYSaIOk9OfXPw/GJrwTNgtt46OE+Mavbk+kcDrLu9lJJ7r
f8aBLrY9cf4dg9JXvDxkiGzQZoGXICuKAGujrqcPRiwp3q7pO3ovKzEwA5A3rJp1/8/GkjItJnp2
Pcp05Cg2rsC70jolZ1lzxtaW2XjL22g+TPXogs4UTXfr4RLDYO9nhL/+WWQyRWw2CRXuKXpWn54N
pTeDw/gGjfVHo4lIPagDUGiddOafm8FdI8fpZmgLdOA+/eA31osMWawdo9jGtpw3KCWvflHjLQoZ
eAzAFomgUHwCv7TcWSK1DwMxbcyF8Jgrrgq2Q8d5Z84rQmI3kuatVZbo5wrkwq0bdhSsWgcOVu2+
n+3+0z86UmDamTtz5oS8+NT31e9FKbmf6Luh03ddaWF/NkuPrV0sF8EoM248SSkOzWbRURemdbZ7
44uN+fpCjRRNnKz/q+9FKrZvv7RkAzE9jee+qsZjnennv8fWRRu3078ZW1OAiQXlfyfAIe2V9euX
8ufB9fev+TG3FqYF5U16WJnld8rbT3Nr/zeogjbGXApALEf9c25tCyobYJHht/UXg8zinvndB4Ox
BpgXLhjCN9iqTf+v+GDsxefykwllGX1jWoZBQzUKrhj7FxMK6ImKfX82rmha0om/IyDnTd1LDUm9
qE+JmSvkhZSpe4T5pGm5+J2ln+VU3ee+7SjgcOVkV+Fp6fxK5aUwLGnSIcrZb8kdLATVuNkjaDP0
3HPmdeL47IRDj7tk5p8GfGT0zM96glIE7Jy1ucu7MTpzc6e1iVJjTxmryDPQXnuX+tOTVCRC1qkc
snhizBX05kc+DkG7LlnFqukh0TO+6a1nh4O68yIymf5NHLfbgdoysJk58cl87XQFcPmsq2djwkuL
xXAdOhDC/wYn/uAc/ptPDRrGn3o9/ruO5/JXauLyJf/40PDJsHFHwVvDN/Jub/8BTUS3Aahou1AT
oWj5OC3+afZQ5An4Ks8Do8O/+flDI37DhLZAE0kRw8Lz/spnxnq3cvz8ofE9h9e1WE1MXg8NPn+0
euRaIXSk7nAWMRk3DSh4aPMMJQwsuHmFaOFZ+Zr7VDt3e1wZWW4+w5WnPSktQCI+ImW1c70SxAis
bVYnNaQCTJiFrrwHRh+cM5hUIbSIbl0NiL47Ww6IJBh2JwwLw2BQ9gexLe+PdDXmTU+jGy1q5OqL
bIIvjiKIMdr3qgK6dTKesOf3BGdR4C6TTTQukRogj+G+AGHv90PZKxpLR39Da1N1TnL45Xky4q90
nNR6BNGBLTMGkMyNOh9gjXqsDVsI8xDbs3rG/u/CubifqdokXG8haxdAWy4xNWH11opavK01I0z2
ZckVYV+M0AXGvs5IL/klwdg81Ora99s+WTeTibXaMKhXc6upRV5PGeoamZEhgNvpoQLhsEvmWnFO
MAq+MeV9XLeITuE7cAJkhmES9wOB+X5ftujeUdPgOcZCQHVvE0IkatK85gyh+5e2tqcPwVwqd12H
mj2TmCKJp6B2+EWp9eysl4Ct/Tw4IoPC79ZbW6T91g0rLVaNqM9DWQp8FLYatjykSOtxisYPPlJ9
8JNpPDMT9xtm7LZud1FDUHLV86gzY2fQf4d2vLUw0+Z72WbB2i2dkfZxlJ9V3IDgJCmR92rloS6U
G7Nj7lm5fX7QBJ43HOU7b2cNw8CaxkCV6qo+3E0WPIGl6Zazn2BARYwrNl9nR2DHdfg07hab/tYE
4PSas8RbO7/OnT21J9UDYfXoiutC9lKadGgHZs9IEF9he8h6FvGNVcOwAdtB/UcULC4cKBMUfQke
GjGKHp8E4JyJcd02UrV/Mzq6wh9fo5fRV4ZtiPPzCgNF+uBmcmEURB22+sQoj4zQrGObq3yD4TP4
xKehpr8yEf7nIO+5mUDn79N92GrrMQANfxzqXO0oF8b55BdB8+DZ/RvUR2PB2MybwKPxg5H+BDxM
VRJPA41j/jp0Scflbmaf0sjxPi5m1T0QaxySTsNOsXF6i6oUnNZy0wT60bGz+lp75vw5a/Ng0+lw
+sAcPz8EMxbvtWGYjLSZIUgkPqO5mcDIXWsnASnRMnpZTpnAKJwm9TaCNOOTGzKVACBBRpeLx3NL
hIFuyDbI7lObmVszp9Ue99W+LT2eQxXYGMFhCdw5kcZkCerK35WFbQ2sLIEI8OnQ6No5bXVT54G/
46KXfS1EOh1JzpSMHalw7oHcA71p3xIztjdyGgaQAbF9QHH116VtvSLnPqOxkdgDOTVu/N5S0M+o
BuTvCJRIR1Xn3g4NRe/82NQBmF1/zy79bYH8N7uitZie/+wweSmL9heY8I+v+ce+CDKYySqnRYav
giPlPw+TwmXL9EnlgVVYOqqwJ/4wQdpspqAtTdP63gy25N9+HCZt+zdJeoxt0TKxHNBJ81c2RuzT
v5wmgU5yyF0szXAouO1h0vzZA1mh/FpBMEU3qqoYZ2egOxLm75azxsmQTgdVprLYdWlI2cuKiewl
tKCVZXEYfWmYL5agjHKrWnsQiEEnMRhfIEvKfZsZqW3zImY4befVdC51WmfP8YwWWTaz+SWBfU1T
CAEVglOOUOQlDEI0+9hwyyfVtso6NppYzWmUcT1caspctlSVMyWflotXOrnppeJUsxZdwJF2Ms5E
xKoY4A7wOJEUMxr+VH/qO4s9DfHlaAM5x4GVeOIr+cWOAkYKmXY+ZbfYeYbCiTAvR/El6yme7bJO
HYyaHHNf5pyJyViMdz1TOCvpLHgq/vNQjHLPiLtlEkJFC69qmpPn0WmqteyQ7miLPEeUSdKHg7WT
VQtTFpXjeKIhCK2UrJGvRcFCRgtLDcCCA+0sVvzleZfNuRO3Mf3BSz6ruW04a7hXg1DOG+/IdAUw
IAnqx9mt5iN7YmPYV6rGi7g0GK/Ab7ljta891vutNVrDpUzsLLazg8omIcxi587MfcR6sGl+lwfy
YxHMnnWTVn2nrmbMFTVmGdFgnh23+DC6JKJbPazJQh9FnhI+usoGsnko+6MgTJAegTUoVSGJOfbH
HrjxfdNMJEA09e5f/EJVyTc/Ec03nHUQKK6tonFy8UBniGAYjE+nwQEfqJdqyBDQKSnqzwOs5ZPL
LIQ3qk6DCFW/S46x7Rdyi23vTghclmZMZDoA43DTTFm/MqmY4rEcUzgt4NXXVICLk5fgFgtDE+oA
8MU96Jsbjn/jfYtWH29oxYbNAAELgV63IQbOVtHNTn4QTA4lyAeTIpB2m0msr/lo1jsYV81raVXZ
m9VqIYHgNK6zwoQZ0UEE2oJyhKSmXojB7amR7bCyZZidAIslAiZP94nO975dzygStwbvINZArmGf
wto2r8LEznf5COm5l3axUfy4S+bKCriIGO+KshV70AtecoNlSwFa8ThKpZZJnF2Eelih0vYbbylc
R/ZyruNlnybJltlnF/nnRI+8SXePuaSLoldeY7LzzFzsOkwwBNkAkHW2ezaVahjhpsGnqI7YxXCs
EfoEi5LqtDh1QlVPNB5dO7iX75Yn+wapztwoUxZbV4vLnKgJ80xF+YJkVO+hUNe8A5X5rQQoeIN9
M3yhenS+qrU9nMs+zQ4NdRmrKXbDPZbfdB/E0Mlo+2q+WFhm9kys/IfQJnMINtY6M1D7MFsmEXuK
RJQRAJKbe+dcxRq9PmmGZ0eX2AiSdBzOYyytj1xHsT5108zsZshMeQ9SvNuKopHfDOWRjWp5N3bp
nLTHrs3eAFb7axDpjbcxOixpq5RR0UMlhxElTfXlm/1OKErskCFnWjufcWRQhuQ3Dd+jMo54YKw1
cD9jpbsegLfplqd0pC/YSxJE0D6hF6gIvQOuIro9mGJjPnDHZEdvDiZzhSvzSvhR99guEbqM9+eR
Yoo7Huvy3rOmsz8wnHfoiCbNHzHf9iTDH682Yn/l25n3ZXSL6NbPvPjQY078guPa32TmZKH156bp
wg+xaSE2BQyR5B7cgEfDTj9uUp7uB2GUVb4SNMQd/E4GGLHnJ7xBYjONTsioSumY2qaelb0z5Ses
UwzlmTeCKBbAJCB4OExUBhx50C3uEe/jta3q4TmNmmLlUMRwsbKK8uxejW/GWPTb3pLtN6J+NAA5
et5SXYIbgCzKC0HJ/GYWsX/Tj958OxUIviIL21urrisCnYP5oEQ9p+tG1ynIEtih26bU5qtXdfWG
OW55n9hG2a6nIZIkgzsuBqINv4145A9FDyBNWu1sbGYere3MkrOO2qnnMhhGA7NvVn5vYA6piLpe
LLQNLGCG3NmhsJ5C7VdX3uBEp9Kvq1ston7TErXhnfWj6SsJa3zOfUjdOob7aNOYpCtXkWhyXAFc
N4UAsTjjke7W8PO/olrLrRhLfyUdKrjHhCm+wUz2PBclDhfYNgQ0/YvuLSdG7oij4ChdI71EpoAH
aOnkU9b01mPSZNVFVd70YA6iIfznRv697Y+ghbx2PFJ8FtsrfAbDukeKvan7Kn3O/VI/h15R3xZd
FnyouGZcdaMeV9HgzU+CSxb4hzLZT3U/bQNKclYUBTQR6rM2ObG2ltkei2wGuRGq7gmnJF7H2G6K
jRE7BZ1+uCy1GZm3i11ObpUXlKdiMOwW7yFoXofCaACZNX4sr7Ql72M7vNijYvrcR+5+GnO4iokO
5pOIhftm8f2pUAuKGBBfNKzdxPSfp9lpDqY9s9F7hUm9fBM28Y7Yq3vGMVw9BqpnxGs4NYOuEEa/
vfGG8dzpst41lY254m+h9T8RWhFtOEz+70Lr5mv2OrzWX38WWr9/zY+zsYImgX4JeQHSAzCJpQD3
h2bEv4JH4jpMLn4XU3/PB/mEgBCKwDYgVppScKD+XWcFXEGxrGMyGba8hRvxV47Gwuc7/Sy0cjSH
hk5JgSlAZaBO/RI4TJM+Ipfi68PkTtEL6sTi5WNDwMZCsHU9qjpvd5WebrPSmod1FvVr6Bn+AjCu
cNnFBZM9OYuXAAg0xCESDxATzeHrCFB+4/HNQd5ICqtZ3wrPoNS6yz7ZRu3BoKDIowgRIyZphlvy
zOizvInxAS8e0F/MrudxbGe88Q7HDI/pxkGBv6XZPMnrEwMbdvQyYD2AtLViQ9ErOBH11ahxsbu5
xLQ8Osl+4MVZK1m71VHNcXAsITXcF35on+om/pQobbzEWW48hrrAY6jHYk9qL9wy7iaDjTXmZh7Z
LPOxues9BqFGyi+JFwqzl3VnW1O68/002kyOJIsZFu3eDNNvVU3b5cqEqLW40VuSyygdFIpUOz3z
06PeunMlLvBY4ekttcQ2Yd3Fwnsk0H4RgV+sorF4QHemjGQAhgD1EkQg8Xf+Lz+XU362veolAGG2
nkU7EvcOP/kuZmBd9qtMyjuAwp80fP2VKssH/AvzxzTDz1hJppsp2wiEHQg6MdkSHsHHUQZEMdBY
0sBdXoJeuQ7fGpyR3CvstjcyNYwdogc558bPPpQg4T+IEZOELBiuE2eQO1fgIaMpnu3AzL81c3Vr
uvZM57pBEmvSr6Ut6kcC3EzD48AC51hl8Eet6jYbnANXLPZ6p9U39MXXL3bqPbpNXO7LkTJE0Uzh
2Q1StZ2VLw4+vDgOyN4TzkRDc/YanqDNIvTn3MjWKlzIGoRj3wwT889aaVPetVAgrvNYR1xQrAgs
aInbdEvW80EaYtzKGqWJ/i5532Qt6oVHM6KUkbsO+OSskriPl7FXv+7zkUq2WjMnhdEpBCy3qVwl
wgGLzl5a4qkZu6swZHa7Y4N1nhR4yitc4eYn/AT9poEHgqMswXbg8F6y6Xt1gAFjnEwchxASjmVi
skU4STsB2yLTs/fqsgy+Tb4aLoDsKGAPsbBsM/IWyLQZHGIiqQ9/L/T/yUKPavGnC/1/1+lr0fwx
Cvr9a34s9J7/G5IFQgOpafd9BPCPhd63f8PB4bucvRmOUXqD/vD7Su+SH6VPVbEQ03ck1U8TNcqW
WJmXDgDgPe/50b+QLEfo+ONKz72X/8llQCHwTTPg+6MIogHtI+519tHJPG/dOUZ/DSS0389g7U5Z
qJ0D+ItkWpfDMH1x+DSdwZVrhHVBrqXkVLzqmsp4zVRmXlJmdtdzEchHF3kxRBd3iw3GB3Udkfe4
n9gYHnM8cxjZiB/moSs+lVXgbekwIERouYQiGv0ZzkZyGA0PE0acQNBbNRQLvJlVSpNqEJJGCLC/
P7BOpye/yHDYK5ntO0nZ3QiGtnSseO1nAbWZCQ1rom+GYxHnlPjmhgvFDaD2KdeQdOClwlGvvGxf
ZZ5/nigmYGV0R+tuNKB0qjgFmj7F5mWStNqt+lLqnaXQ10VphS/Cj/1rYaS3AvfbJbDEI8GXEvwc
Hp1C274BEqeS3wgFRashn0iCwj601nVet7f+JGz8s0pu2eeRROqlStQhzv1lYFJBhSo7I15kxg9d
mT5pO3GpFshsfB75mBz8pm03gz3kG1NNYt0Kq3suvTi4abtouKMiZX7DTDi9FHVHo2HqTQc5JTVO
92S8c1zeHBOL004HTndljq7+nEtw2X0Rql3VQ1dUAh1BhFwf7bTIDn2BM1undvcFCuIKvxUga24D
VhEe7cAYt12MFzg1S4piyevkaZUfDY8bIZCMTahLEDh9rfda9xQd+EB8m4TLXuvaw9416QOx8ii/
FbOa0fiNBDYlVYwLbjDprip7Sj6EpLI+Kg3qHdmlgqoHCqZi9vroB3Z8mTm4XHCpjP0Kbkz8HLR2
c05oInyw0Rf2ue1ZeNd1aR6cMVMJRZvsgvOk4ksY2vNuUorsE2AcdU8uUyDnt/QuA6Tsz+4Qm7fE
kBTFL60brJPZzt66cayuA9fNDtPYySu3BauTV278sfNU/EJHqLjGI+rc5V42H0Z4Ddem0csra3AI
onRleENDaPOYgM/FXNxkx9zojhUeMpJdheNdW7qyPha+cC86tFPqfbKK2z1etBXRpWyHauXcZNVw
ZUWDzeOo64OBz6eLwvY16jyuItOYiq1VBepVy+Gro8f8GE4VHbdT7hxLHdi77y31qrA+SDt9oy8I
CqoR2tZH5RWPZS/nD01TTfsZ+eeupIG9WFEsbJwco1nKgaVnXpO5clDQDFe/NkGd3Kow1VQaQo14
AyMY7YueLwrnOHvCBJ0TcKJt3ezT/CoJ+SMOUjJE6zJ8bXaWPyjZtJ9xI/T1qk3FY1sWR3R891QO
el/goIUuqBBV4yxJ7/DIZ/dOkB1cDG0nN5iLo51SZtVUXQrxEId2W1KKRAwq2E2x1Bvm/yNN02Ny
X+Fj+jqPmtLLNCHCuzR9JZWTvih6DJ4UWIq7yuJUyx9UkY6NUvRTV1S3Rj3uhszFsAdmKllTz+20
Sb4PmsG8UINIZDO76xnqvxgBdqzUleIuMUN5KISHCTUbcFUjo9VvkobqFYCnzWCOiuDAMG4Jp3Zw
UxkAv7SKMsxVZc5ZjAtyCd6BbrwhEp3uKayYmSyBF1zX/ej6sLcGoq3BhBUK9gQ59Q66oe/3T+E8
YS/LUuDfGRNClrmGumKf6PwVM8DqMnEw3wphvCTW0sSCH0jSO+zD63E1HKi6cJG/42dgSuYxMxuT
CjzItpS+l58zN5pJMUX+nZN77rFpHOAcM+eZu7iljkIpjotMgV/dRI17jirerdkssd0ql+b1Qlfk
qJ/PRAS9zN3msvQ/+Owa1zMi7DPAsPiM2PbJn1v3wI44o1I3mNFDG32pH5Jzk5CuI/rhn/POrm/b
JNCXxBz0ByOIs2smpNW2hM6LE6TEGWxFS5RNy+d0yK0DgRtU08Ard9GYWF9x3HWXwfGrVxu5gc2l
m+2XiIKMp9YSfbbiFu3vZOKHMKojkppTiI9DBNGtEFB+BlwEBOL1+GB2vPVF5MwbIK7Vthkt7woB
jWqxMUNmlSoZeNAYS/qG7dDKYnaA1kPZ7Yt4bI+pP1dPWRfsY4An23QKyPghfG6rnop3IncmGPDO
KOyVE4675eh+LfrQOvkiTD/Bakg5rLoUYgi225iP+FVDHu4AyXAkCq9r/2PquvEmLwbzJQvA37Ey
YZNvrc1kuc7t3CXGW2UrLJetZ+zyUDXIwkV2dGwj2AFMa+g9GLyncPCCnTC1+RD1scmPUwEG88kg
oc3Y9Lqe9Oeimac35HqW/65u52ZFOijcj5IKjFlCqrIa44qwudXTQVDHo1515eDkJG2KzoRtmsbm
3TJDZe9PkvCxo9JDr5JOZwQlgQ7faeJPhzLiI70aK0W6cG5qWmBU4OlviFDpsc/IDdvjYJxjiyIQ
3Da3fV+kh9bpPjq1A+CFKFXEBXHoPqet+9GJo1cz6L5RK/HRK8d7rLlMSOcBsLbU+bEu1LSlNfnR
0mF1qiKlHlGMrA9pMhRv3CDH5zrgC3vKXHnU44lp/6kK+S26U6Ub3bd7fAV6di8ctYrQXc1E3ek1
tsrW3rplHJ1H7vUbCiI671a3enJJHwbfOvqqPSbXA3846FUWjECYjOugNPfdxKlnj+GpvMSVNsqP
FQsoZy+/34gxSHea611+8pZa62ZIrA2HvPRKhBNydR2rj7BZ9SdTBWFyG4xRdqUih6tWF81RsM/m
lKDbemyojqFnoXWSL3iPGuPJ0QEhH+Q9mlBKI07LI/07Eqb9Euf2y2LXu80z2hZACJogNyYOCMhr
9vNoWMPBhc9Oyr/trvkvx52fKY6TWXSKa/vM5RkTqUn7NfACdhlDAZ7kLPJUzMxqIhrSTuwgxkNk
xOEZkh3Z0kJM10z09XXNX/M0c9en2WZ4tVN/OtU+eb0GNM9eFCPp2G45bsnZ6lYMIeurOAaKvEuV
O22oY24PXiYpbYeVu2doYa6nwCaSDv0+0UZ4nO0QETwIAnJ7VnwioXF2RQawXonqDGavJTiq9KdO
utnaI/K5j3Ufk4Jp/K0Rglyq46wkB2VXhOCilI0swFHq8Gc+dBhMoCla+R50iPnN7gKO0VVaAeDA
7yLFFyxirvfcfK9W6Oz3ooVA25w4IDW/lzD8fYn7Ty5xjuP/6SR7/ZrF38q6+CMg7PtX/T7Lxsgl
SBNzK7Os98vaP65xwrJ/w8fFIMGGF4pmx4Xx91k2bkrG6ERU7MWm8o6T/V2ws35zJN8QAgbCIKP2
vzTLFv8yysZ7uYRzXCXB00IJ++Mtjo2urHTXjdfFIP1tPwRYfEqZLKQ6NfR30CunUzKyPm5NM205
Ktn9E6AHluXGL37Yb9/G/xt+LW+/W8v+DzGj2zLGHfX//kvAKfpZPTRxgtrgjyAfgTFaSLp/fDWw
/KqUeU7PkbYQ12HKlXDVqdIlC9BzSlv1g919VHhSmFnnHs3fmuYRIK1zwxQSaFHxxW9b84bvERFq
oT/saXYMT+wn1wm+igl5ZveTOvs/vOL34uCfPXLLK3bVYlUAimjilPvlFccq4m87tdeSsU9IKGfO
nnqbT+mO4xmrVj+NItnEbD8kzd2JQ1lqyn2Oc5ya+L5sv7B+NmIdGxUtkW2M4NbmkdkzxGX2Bzkb
KlLa0c7T+EvrBv6HD02kr1JkrpHSVcNdYPR9vv/z3+pf/wzYS1FdLXK9AqvQL1d7rKLhQBFCc120
gf+BBkskT7JOPBoVxcS3XK39hyoQ2cuf/9jlWfv5vVRCcd5QEv4VLGRLLi/rJ7SUY46hTWFEcV14
s7gWadRdFw3ZHewGH/78Jy12319/EgIJBhI6qTEF//KcVRjEZo3H69qrTPtVk83P9kHr4eBPq2hr
6i6bSaNMXrlOpDPk/+6h+dWNzG8JpBkmnwQIzerwy49XSsZRWMD0XVbu1zzpyGNiwM72zpw3pI5w
Bk6Mk6L9kOn3W3SpvraZ3xwHf7LPoytrc83IvSSmCLXqSdaVBWwVpsbXyuirjWnMuVrjO7TrA3Zt
Qt5//u79ykhmB2POwLIB1xAJCq3pj38o0+2cwnECA/BAQIqrbhvSgUbacvhEtyjCE0V86efQA/Q3
zjrauSWlfWvOyuobxV9zSS8efX92mfRf41qqL73Duen05y/Sdv7lj4z+xUOEgMbayqdzGVX89DiR
3YxNAo7ykti6Cnxv0/rRvB/f7WZt33XretTmXZ9PZAqiKOKqBMS+sepqny2utTTT+X2VOVjZVDaE
zwMslSNmPSKUeP+e3MX9FlB2ByR5scTFrcQeFyRNcT0snjm9uOdCuANAyd5NdVYf5QcHA+K9lYS3
nLfkiDdb6Wsc6Y/tuzXPXVx6Ip4s1ga7m2e4MV5yzhZHH1ZN+xQtLr/53fA3mJGdY9vHB4jghSVw
WNyBYvEJEvZ4qxrdPnQmY29EpFZBINUduotlPSJbD9gGlIH1kNtK8Nl/NyTGoNcglah8U1WNdUzL
ojoK7Wdf4r7CcIDTMH0gPIzJsV/8jijNOPcWD6SwLf9GD/m4tYda78S7WTJDNQzX/RB6VHUtfsq8
kTgrK/8GVQCzJW6U9sBWYxHzXtyYuEiyF3LT0ZVV+9WDI1tcm35CbxA3wvnVIwG3Ra1JaJUgVLQz
xtF8tRb/Z/NuBZ3fbaHFu0V0XNyicvGNTu8W0npxk0Kqzg8FrlHAcovZFJtpT9Lx3YSqAliO6t2a
SiIyWNNGhWGVOeg2tBcT6yDxs8bv1taEJwns0bvldZRqPLvpPGfBXTfoNs9xZWRTUX+JcEdZ88dm
MEbFZMevWcrLN2vKyW/Wq67tusq8BiKVp+OJiqF53/sdNZJ5HcN8TcBiPJjKkMdkkkQAOv4GwQrW
tz/y58oXbGcQsB8C2x701gXPZq7rrBXBTaRNV5WHdFIDA6SR3o6z27SSJ2qAhtMM6469cOcadKFT
+YfbG2aJtzT7CQlgckd/UO0vMTkiDlu6fFyAuFAKsXwF+GnXZROghJKeGgKkDUVkuAk4Fey4s+Tz
2psdVszCQu5b51FNfyZx7LC5bWIDsEYZxt43wHf4KzbUDLX72PY679rBfBmcCgnmxEnWxdjoeTo0
uIxrglZhBL0kIE2m8fA2RQw4ys2ng9k0ebV2aKuI13BioKPVsaZBjz+r9WxU+SyYtbgpXts0N42b
LDGNhre8KJ4JQ/v5keRdm23TqHXvZ0gQcodD1xKA7CKi/CsV4eTeB4z8iwc2Y3lKQq5ju67iFYBS
ycJ564lxRk5Jpmq45N7Eo23wUak3gRBkbiExZhvmVzQrqaLnzxmrhvMJDV1y/goe3Ue/4gUAbiBr
po8C8+ohJPa8dIylWm7oRgo2cxcQLDeGuvJviQIn9lrGOplXeZUQYAHQbu9ERfUeL9dX1VZM0Vwe
o1gA50v9hXa1/HfkysBl8/iEUq/HITbmVTvGxqe6mMoJkCqfI+tazBDGIZz0tiEfp2ywumu38lGj
C1+3F+IjbEkgAFK+wM8l71YQR6L4SN9pEZ00LWzjrhmcGRNOG7aPdmI5r84YLA0aZOnlritGpOrG
nbHF550g5p1JIBZrbwi2sYj1x2wYOFkkYdI/NI47fK7qSB56NYTB1ksdeAUFw15aO7MSI1BR9+J6
Hitp3zWtIx5Fa/BfAGBpPLTsSaGNWXkSH3DdWSj3jO6sm9hQPlWAenk4k0Q3IMQaIOTjZLfe2tSL
zz8aCl5Y2bDoXrGD+R8QK3m6c1bJekP+c8TB3fiBdZvAZE3vLa/w7eNIu153acd2OXyi1946qeGO
2xLxaDiW5TwTgbMoeaVNRy2//PLSB9YnXleVi2uYUfwWnUZypI2tTOe1n/Z8dKoMYeCuqBUf+brj
VBDy71hTrbaIbrSwJ5rwZIXT5EjB1dhdciPC74eUoMfdSPeyhM4IBpO/Oh+mNb8RCwidXss5uS3y
DwxK/ZPXxzHT0chJeS6m0H0dCmAJdKQn071sR7O5CjnmJsQ7ijR58Ngt9k1hgtv1Q/3RxnzLSNaO
YutUUtTWXQWwuvvNVCscdbOa5L6yeFu5BOvpLc2o2By7xiwPmgFx+jwQg2gOeWDk3yb6eFlDuK4y
K2Xai6poTVEDciH3nw0zwNk3VKFeMfTU26keovu4bJsrPwdIsHGs2gpZ9hzgo31k+R/qBADwNrMK
PibYQqV/tItSYBliQZ5OnuCR2g7Lir1NHIN3dEQs2bLJDPpKULvFbNbP2p6dVvbA1GqsQrXf+4/G
xDH9NPttLb60TTFRxgvyuT/Gg8W3GnMRzaAfKZU5VvxZEP1Ssudz2fftZZxU9pD0lBhQIXOw87Fn
HjZArVmnpmhmRkeMbC+FO9pnozUXypou8v4qnIYqWntOk0ePnERgD1DuA09TxU2/whs2kHgZek+z
C0z6gSmbiF9EiW7W02lmpNNT1UqDBjWMDTUqMZCFkxFUw2cSDoycM0W294ifQtyh2gTzvu50A05v
XoIrsdUm8haYyuxc527FgENXvelebBHZI+jEZGjwttKaw6C9YEZXz0A7SDg3UCJHOdI3lcEy388e
SbcVxcQgTSeitSAGqsbVz4MzicckwtHPxyH2P/Cs51Bd6b5hgbUqH3tlHrkDcJaPFtob1blp2qsn
xypI4AxO2NoXkm1ef6+Dxq/Z3HmiQUdJ/ppcHHAOx7JNqW2oq0jeWqOZuccArxi/1zhCj07B3FGr
3WCoRduHFHr5/+ydyXLcSLZtf+X9AMrQuAOOaQSiZRPsRFKawERRRN/3+Pq7QCmfUZRKvHXHNai0
yjSJIAB3h/s5e6+d0urjGAk9dNuECtHFMOr6YaoE836ybSfCHxM6F6+70v+aAj4wBbABVxzn/r3w
iaj7r29FTz//ws8qiqv/y5AcDpHav7a0fyqeXIjI5JUYlPk4xVGHxqH2TwVlASmzbnCQVXz8leAM
+48bQMcN4LhS6TZ8WQRT/xESGZv1u8Okiw2A7RLtdo6UDp/BX88ZVC5bVJKROupVNp5pcQP3A7js
zWjJ5DnL+/kw0F9ETJJSIUCE7yeX8Gnqz3FsN9CXnEa7MgIHwEsIkexKWK1/n8ymL84qhu63sI3i
gCacVflrP+8saFMoM7cdup6NT3PyfpLtcN3VJX1szgGpfwxjlT73/STP+6pT96SDx/VqhgCSISwx
zAnRJoTx1hoOsCmjQy/hvMahVXWEE7tIJ/PMsp/JP8J0ozsHEMHzZeyO/UMbVeIm8TUigmFv+S8Q
mLJToPUXSdqFiPnzKP48+1b1Ff1M/zAGyHhNYDgvGgJfELOBrCrKv84VJi8388bJaq5iehUXM9Z6
KL6IKF+cTNOuizxGmuT05LX2JKsdbFE69ipoFCeWAXDtuRnGCVxnTALuaiQg/OsMPH6fYkrbyN4P
P7P5CMa1pTK1axxpOWxe7PR2MsLw1MmO1FdaqvtoSINdAPXhyDmdbEA8YuBOs8y+zULakLs5D1OH
FlpoUp+lVT7zpc4NqBWicJ8hJo3lelK1o69RKACzdet2jSuwOrJ5izdxQ8AkNgVIO2k1umc1Tv4V
Mk5anLpbqksx0Z/Y+r3T3fROVu2DKWTnrunNU6j5qiVZLUuLtcCucFuldC2pFaLoJEj1ugAXQJZ6
macnAwuAvlLBHJ8ieypIOZFO/5iixVqh1W/VmYGJbUkzXyTdYAPdI55l/BRBNsSbtIHhlZMAsqaq
XBGFapeVJ9BtA6OJGlixcYY+yA7hwuHWf2n4Kd1eb+cqInLTKl7wG6Sc9gcy+FCyzu23vEZsu4dA
lN773RgfeiuvwIlOsUWr2u6/4jtRV/ZQQxcoc0nT3qo5gVlEvBsFnsnVyAb2NFNJiO8rPfFHiE+a
igo+LrPWtqgL+uhmmJzwKjORQaTPvF0TEEXIx4Rni3001AhqRS1cRJcchDL/EiK362WILlaGaPvP
gxzsg5oWWbLiGpyIvTidb6llsjfILQNuN4LjfO/nBt2UAlIeW0Z73VMlO06tAOiW0Y3WYqteT2S+
0cMZYIYb6PVdPt8NlGZ2WYa/jUNivjWnNTfR6C5mRUAMaWKcma1rXBSUfUn0EDeIPPc0eiXcFQA3
k17rm1HPpz29IJ77IhjIVr0gZBmaCCNQ5JV+qWFCt72m6dC71RjjCCBoj2ZWZ2AMwRFZozucd9YM
4KHKErKoug50XDZXZzan/yM2nAyEck52fVTYcgfgq73R3OYadjbe9yJ+mZX1ydBYBlKVPKMVE15s
g2ovori50zr4deAenTVwwpCPqjRuazx86HkyAK1uIwgwsONxDWAVQwEnfw7+ol31Hcgwkd+7oobl
MjOxtQIHTRvcIBIIN1kBoYgqSr6OIx1q2dikal/PdrbGeLw87WK401HPeXo/uSC1xQyQze6Bq8fm
jV12xG3SlNpMopZ08AUgK+kCcwpE011IN9E31RiP58gY5gcrFeLRyei20m1JaQ6G4REHgXPnOCha
ysGGRugGDWuKU7B2rCIKXPQpRxhDYQIGQ8cqsopy+mJzz9qYBKXaF7MQ+w5jyjnZsu64CRp6r74J
ObTNETEMjSRLMUqqywzd0g7tqzpLavMr/WqgqEHUbzktzSvJaYsKSa8nTMM8vB5SusiAmfJ0TbAM
T9u0Yiaq0ly0EtHER0RZCw6RrvC4pqCSn0cybE5xo4bnXpfahoM5HUBU5xsde7QHLabb1o3KHqtC
qauwDcppHfD6H2MS6k3ZaZBExvxkYGD2pjTQ70zXhJLKKekzdRxx66Bjva6qEPq7UenbFEH4RT+3
6hDrokGMC8xrg4AsZdENo+4W5EhxVGFjfbXYNO8tq8JdQkX/Qhllg0BLGqemkQm6+KpjVg3TLWwX
etMZNanLtqdwgcKnP0fvhZ8opDbQx00ClESxZKbBifyheB/5WnSlJZ2j8JwoZx2w5ntW3JoLEzqc
j3pahlsOC9llZKb+pzCf8blkpWy+TLjE6AprfXQOLKXZNwQRoYgwxidakAk45nK+s/BkrUs/dupV
Cmc+WKEU/lQFg3lOG3Q4n3GTB6vU1mPGWxXeYB81bs2gN9n8w+ufKAeRh0XE0wMSigZknj1ehU1B
nBwLU7Xniz5+JYU7vbNC4VCfsJGNouDi2GSKmZpu1x5l3V633dTEp6C2jLZ9BMTpghsDpmok+iMV
+jTfF8ipowchTT+Hdl7YHV+ihBiu01wgCiaVu8s2nWFX3mJbYbesj/OzarFf+MmUg5GMWIJDSyBg
qmvEREE4dbtBz+6Gcax2GL2DDYPUP/AqU6/L8/Tawq/uYWY6dgF0s8oGK/vf/fH/ptPooMj82/Z4
XeT5929t9K1r3+6Sf/y1n5tkx0D/z9nNdkyLpo1aVP7/WAOsfznIBHSdhqEwfrgG/tko02okHsTE
Zf+PLPTNRhmxKIYCylavGIr/qNUoli33266LoLVDW4cxzIFb6rRfft0oU7VD1AoCe1/kgeGZYUQH
f87B8jK8saY+KR0hZVmgcKfLBByS/fEKDn/CAZ4Yc71Vd6pXyREDaXIxdul5rwQmMM2mW4iFMNU1
KngxZnj05CP6DTKIhZXpHroMwI6qcrelqyHxtDsXLp15XUJV8eA35KtYKIidlcOHw+CaVKh7ggty
romSxYuT5rFPXaQm5LVXZWFi2ImfbK3UvTTjjydLDgd4ifpQ9vWjocJyPcveWsXUWzeZ79xjwbqJ
LeMJXGPE3y0f04K2ctASnFc41DFt89oIYVmYOfdjl2O70evq0TbiBcVGWXLQuL2cehbqP2T3veYc
arxo2ANaSqQ8mp6SbdBmFn7F5MVMNEhdRK6sXtOp9YofmvY8AkGsH7fAY9DVIYuaxqPSiZVe53fo
S4GqzDdZjEKTIBDS2rd41lLPriAY9om4HlQHG4y/GQt6mZFL2MpsLpK9iUdQpha2hNaYr4MivXYx
l7LB5JJUTOWZFBW//mARxVSRj22VduLpc/AJTy77UmcRohX5y5RXlIlgGK6lPyFWSiYq124afPNT
zeA5uHdYv9vNq0WgIe6EnR/tALa56O+Bj67r2G3ufOUn5Guiuyy1dN6WMyaPQfH0LAofVBGcgzK0
u9dBwqZXeZOoGq90GAecGa6zXpHCrrt3VB9gfBI6vs50ed1H/FJBnIgDmkTQQTG7jgII1dFx2eT1
FEk8veXPgmW5jBoDykBB7JSzeFVsgtx5TAwsCCblGiPKJeP5ZXQTdE6QXFYkRD9ZyzfAnPm32Gfv
0hta7g2tamClFPydjKfUGGRXmw452HpF9Hnd1I+v7zvDk7bqEeCt24H7xW/O7mWJXSj4WvNdUelR
N4IXJjmjGtUIdT9Gp3IYKsUyFwI+VJ9SOMMrPK9PlrF8jEYX2VaZRJcdjwvwx91EpXwzVMwTxyG/
Gtz0fBEifly7TvPoJPxA2+ENq47BpJiNrw8jL5kUg8YfLZPsKSMddeNTFDzC/5MbAQN0nSYEk0/I
Vm+yJi7XJo7t1UDyBA2YstwS2gKqMil0L2Ob6WEa5HcIwuZMNdpIjrNpnHMijthyz+YmcZiUiFLP
oyHOl5AERhkZfdS98+QCV4jugRbUF/sQtf8pSDc684Ssz+i6D+Xl6/Sy4nne60ZnbkacoTiB8J8U
HbpjPeN1i9BNjkGo57sRtdSmN5ZpSCzD+vXdahm3r/n5ud3jHwoMhkBekndjUS5bv47y2UnmbVHW
7g6BItvVjNgCaCopKFwcL68DYBnhTPFrDlMYYSaWMbdnfgsM1MT58OrabiCmomYYoWJvNxC8/a9l
JLW9DLlVIuIRpHUGRzDXYvUiYgaJGK/ASHCN8vvR5mNd0ZjNmdWSV58bxHbXXY79Tx8v5Sh3aoif
NEwoHF7wSrGPX6whzIhu1rV9IJmnBaSVc85g7taxGWQUCvJzrcG6OucsX06cYXlgcaCtwN5U7NwQ
BjlKWX6YMUCFbCx7DUPf8uiINWQsNfVhsHFD0SohmT3KdKJmpbXR0oBFMTBY3AZeneaQBu535nVo
uWo3G/m0o8gJml70IDwBeaz9nl9h6HAEM0WKPQdD/uGk1o+1yXRHc/M6aWlq9aiWMWeB4ruSNUOi
luLanJb8Xh8ou0RjwmeHsJWpGsttgzJtnRRw8uit4R6zxXjZOckLgk4ezcQMeH3WNsEHcOf5kZ3B
exU5rUMxEm6iKckSuEg5nVTzr0yEg55dVOlO+dVL5fCfs45agS+xhUasJ0JLo61R19+UrslNrtFC
LSrnPis4XyZaeKUN3aUD8YdjtwqOUzSSkqmlTQpukEblxkwGcjbzUSMuck7nL4lMQfHZ7AjsjauM
RlvNxEk9mXExekhIXTJvdfNOcpD3ODmU8QUdu+4YDTqv0NLpzVE0gFW+iXWAK2ERteQmCXvZxOIV
cjhQjMCMpqTl5Eq4cbNBmFsaa7uqtGPpd1+1tiieSW/+JiKdVL3AGpMXVVnaTLsXiGyzZvkf9m1e
F1uq+qMLMUIjjqeMa+Z8DAbQC/gUeYij/At3KGZtC0d3aC45XyrnQBemyfbtNLfa4xSQBx8Sxpye
+6FrwSutU8NewxzHgy1725w2AZmdGgRktg+hY9+92Ypd/dCNvJUtvRMaLPsaYSNNpShMSdF9jUx7
IzSAjW7OoqhhD0cTesc5fIkSPi4W6RpdXVgMK2adiBjpf78u1c33+ykBywRwN0Ixx9Lf7afQgpiT
25bd3hheFzvmoBUlzziHKYiUycvfr/ZOnfPjLpF94DoyXJ008193b4D5waXOebdPJwbIshNwKQZu
AiT+P+7rv0XyD4rkJsZcXFb/vkh++X34fxffx+jbLyDGn3/tH8Ghjs9Lh7ZosaLbyOkYNT9PAUAU
2etDzhGE+JGn/qZcbi1QOWs5AIDiQX/0plxuLVA5zCMIS8kyNanB/ycOYfnuEKC7LpfHtCakNFgZ
xbthVEFWYSjl8XltImL+it+Gb0EuHOTOekjSDe7+oSY2Yh9ZRZNphwLZGUxr9D2cd4dI39HwnZ5r
WuyosPVSroneJmJizG3ne1WnhDAh16vnag9d+zWQAq3cJG41KphLWEWPN5a2WurQ217pRDo5coOI
I4afqEda61z3RddDVix/cBatV+iiPfSt/jn9QWOchUYXD/GYDqeR2E8ybxZ6o/kT5ciON4HsaP/g
3IWmMxdg73Qk63yFfhDx4lc8XsOCYmxULKxUf4h+UPTy8pWp1+js889okScdGSjVN0qb9dapyulK
mmlOZNQ0QLVV9qTNX0qK9NF/u1Tf/zen8MXQ+NcJuEWFFz3/2qj68Xd+zj6l/4sfoUsDRa/gxL1I
+37OPuX8i1M59UewpszE1z7WP65NOKhwroRr8cOWHhKT5mezCo2w5DiPX5OitW0yY/6T2ff+S+Xa
S6uK+cfqYFuwV39dwwNanAB+oeSbZodYHNsPoh5hhu656CyXLZys83PipiO41CGbsjeL1R++k+++
IAg2ljoDa5zOrEIOvfx2b76TVUW7pSfNZzd0Zr9xpszeGFTnPHx12f7/cCn4lbADhFgafb9eClpP
bxjEHezwiUcEl9BgInSm3KDFrP4Pd8WjdOkpGksRZflKv7krCocJ4Y0CH8c4RvhY5sqr2zZZt6PT
Hf5+V+86ja8P0OKehA7hxIIA+uul0EB3SSp5gG7kI4aeTLQinf0y9rYX5D5wzQJswBJ7vkbWWvwo
zf1bcfa7hfvnxTmLLKMY4de7+2wx9PlWSStGKwRslngMN7kBmezvt/j7GJHQRk1wvbieich4d5WG
rPqmr/wO24iwa8ZmTv6NHCun38RlBpvw75d7p3TmpuSirtf5hpoMk9eS1ZuXByLTtEKj7XaUMVrq
/PV3xzJfVFCA9kmzM9sHZPb3K/7+GKUJahWwF3xX4zdABvSteKCB1i2ON+iECE94WW6x+ftVlsf0
RuD8el8myku67jrHEWt5zG/uC8sIyd9V0u2sqKe5p2nn7NNONL+oIemZ/OCe/vQU317t3UtjExJU
gUy7neoHY+UXxGD2xAaU8Wuqj8uGPEme/n6D5qKRfn+HCouEtNDXMyDfLWVTmNhqGJh2RmiLE9sI
Msb0JcGumHHQFAE0j+rGgZm5rkjPfbZbXR1Lae0JAi12fef2mw7S26oenPLbOFraYbJpYZl+W93S
RFylDpluRlLNHyxMxh/ev6VjlDOoqyJZeD/iVEPtomiZRtHQkYoqYOHTERxlv9E0C4ZHY8AdVcVA
MyMpaXaN4os+OyNnS1Vegtq11kEZuCcUUz8zu//tBH+/NVsGDVwZA8m0ZUr+t/zqbwZN7KboWWXa
opEONwCZpIe5YMk4tdtNUwXNJxBhbGUG2029AiPYcczJ+UAY2icQTWBx9HqO8qeJV9VEWixkK9/z
c8WZ1AwmMtPN+tK0Z+0wc1D1cL7hRnckwA9KH/cdEsX7tlf+2kXtuK5BwG8tyyQCyaoVSeXjsU3q
hlJoSm/NlzT+U3kWiuQTUiHOhILsnsmak20NB4aqSnsiTWreVxEQ3UlQChj91D/Xw0l/0Oqq35Hj
rAHkmF6SybppFflNLobkfWuH7YmfnG//Plp/nyBKSjYGzHqCuh3n3WAdG8onclheehNe0rUKMTXo
ByMa77rZLzddlxn/8ZTkiujf8KVJokfcd1d067FX7py0u9r3D0YjNpBsv7m5OK8t1Lzo1B7/foe/
r9vAolltALm76G3e1/YbYnNz3k27i6e0ZDMshkNAsstGmfXk/f1Sv88gRTPRNumSupxZ3oMngk72
CEQKvoKql2eFVhmIizrngwf4x6sIW7FNQdLDM/x1MmTg4rN24AFqdq3Xq8pxtT1qWnX195t5b8Bi
0nE3MC8Uu0VCYuS76yQocw1Et8DcRqPwEGqT9zdmOIkacnOF3zhsKRj4nP9R3asHhI+7goyKj5Yl
ekPvllPIIBw4JOBwy4Af9evtVhWt9ah3mp1AU0S11023SI/brRjaSFGhnMUBy6RLelDxPS0G54Z0
U1JXJPm32TxbRyTu/gdvwPzj78RhFJIU2RaAW3/9ncAYapofWs0uD7r8oNfkL+kdMlNoC5c+9v11
6HTl5xTtLSobbTp1pHSubYpanqvITnTy9HtqjP1lokZigYYveJhJJI3a8nbKCVcr20juJRS7Yz6l
lyARPtpc/PkGXANOLFt65v/yDXuzoPpG7WaTGnio4XQT1E657QYRfApZxdZl5cSe3xC9ljl2yxer
zo4oub+qyLlrats9dKTfcrSs+wUt514Xs1PcKTF/n0GAHy1FERaB7ESjJNaWxne6RQlffrA9MpbX
/utXlmHx5g7ejc6hTfmFiwmolhYHR39282MrRyQFmu61Uc0i34HZimP9QCJ5vwYVl30wCl7lc7//
CkrXJZPRcN5PdzWxlmDRaXaxFi6RYKmST2yrrhz4eavU1Z+LtB8fHNMIv2EWa7s+WJP4DZjKCumN
BM3W1JvCq21BuBkaI8J6zY6obS64G0Far0UcGN+n3DBYKh3IEkgZ9BiLiOY+wKGu90Yv9XM0C+l+
JoqbXtGtPXGhQLxy691GfvDMf9+6KZvTIFQ2CjT6a0Xo7aCB0uYkPs2sXRWnD7m/c/o49bQZjgbl
d+uDfeIflm2bzz4nT+Hwg/V3JwpyKm0KsAbg0CB/Ic7T56tNG0dgcvjgSstPevcaudLikxQYJvX3
G/vKDzqYtZKRVAd3iWEFD6ivlqiKidOEnBL0xrqtqaNvG+EHQ+gPX19qXgQhWzhcl2b3r9OQzEvw
krFOQIczfcbmdzU6FQIs/yV12ieOvPYHH6jXvedv9yoJLzFMDtyA9X69oNtrzRhFDFmO4flNZ7Hv
mYi1nHJod1Y/f0fefldE6egFU8nmBmHLum8CAgHZrfz98/LHwQSbiS8LkSG/tdyjru1l2DN/B1W0
nr4IKQX+pJUWFcFahvHL3y/3h48mxCq0B2RPSJ1D/q83brtxEhBswkuearp0peGv506FH5wR//h8
DSoZjCQeL+LeXy+DujIgRbVsdpyR0UX1IymveezSboUgNGA1Iw6SVDtC0qHC+QEhFWAvMDVpZzOS
yg/m6++HcjyknAo5lGPKlu+r/wNR8TABYO9aFAk3GBvRk9fzxdRPaL8yQ1uTYkX+H4JAELid/sG0
eu/FXPYPrIs2D5t9Oz7zd2OtDXpsHblOqrwhwqfSgRRHGzVoTw0RidgC7cK210XHD1hpEz1fUqSr
VHqk1qAmIuIjTGjTTgPZ0xYdH7NtO4MgVdk8/31k/GGhocts26wx6LhBV/76ykK0nJPM7Wpnj369
7QT+C4E+c8NePvrgkfzhUqhgBCF4DmU4ns6vl4Ic3ZQVhpRdS9zxi7Am5xoxL+Rrzdb/D7fFHpQq
tr2U1H5b1Ura3CRyimoHPKy+hglnb4vJ8c/iuqWK+P8r/Vc/Vo+3TaY/LGJcibIIW0Qst+/PjeYM
kaPouFIE3tLz4Wrekilibvi64RMdM5DxRTh9sHz88VFyvha0fQyB1/3XRwkGPMc0K6sdXiLEEHJE
7BtnplfrZvPBpQBq8MPerZrsNGgQODiy0Rq8G8kqEUUXzAZDRNR6tbWB5KBODsUwexilFjFk3Zie
zZ48XVdWP2hbTo7duJlHx8pgZ0kmV2RRYzz44M3vTahkoVfnieo83Cw2xBG/Cr8Ck9EuEkvJBrlE
Sge1yRdKT84tWUhxEEgSFiEHg3xQ3YK9q4XuDlCxA3JZ1GG8CpLQuLM7E6dhKkZpbmMjG+0NbLPQ
fHQHI8q+2zHFkmBVcoIJz8awtnyvjpI6/NSkYL0PaU51bYdhLxMbOhjGkYTwUduBFO+bS5nRpLwQ
SP/8a7vBaLfl37UBN1TdJMhIhJuQPpr0IrhQTr6QYaRVxNtOVultr6F8Oda5VuyNmhhmYlxrs165
YXSfkUi5BB/juT6AYQkQgXRFkWwn8j2DDVkDeX0e9xwnESi5MJ53TTO4iYdraRq9oscDepYR5q5T
d8hK0ytJWWdzFUEZ/OpgNSJeykeLOivaoLelxHZHMk0TT1cDXOHbPBIEUU9a5To3epEpZIUEqXQH
NrHjtlKwr2maB7iMQbvP87ppYneXo5UqNqm/lP90zXQB2zVSfYpDws3HNCusdSPCHp5mWUo6/t01
dd5t18vywS/N9DHVlH7T5jaObFJ+9tpEuLFVuacunbZ51WxHBCw3vkMRVaBqhTMR7UyRDF7iJtk2
6Pqj1U+EcUOnihMbpFJnkpISj9YWG+SzsLQBje1EC1vUzs4G67XBSWHvBImpSHrEvIpBwp41sF2e
nBb/kugm5BJO/3WubLnvrSUGB/6MjNL7hTNuQ0W7km5WbwgbiK6I/ZrXwI6MM5Wl4QVmZohhDh7z
JvLvx9mSO6kZUM7hMeA99A++KxDTxknHpgJoacpXApW4M18n6XioWlTYxJ9K/pGcEqpL4yBqKOuj
6c16QmBzSycsDv0e4gcC9wGxNYxSdeUrcYPBcNwYgwq3SAdAbMEi9XxzMpdkdf3GD9LyC8oP/TwP
HcRUbWUDNm/rF1ur8rXWgiJQFKx3UGMlYX14sZzcHw+WHpFTMTlwV8f+COV0G8nSIMBnesywMj7m
kb9Hy30bddMjdtJ8M+guhbrOf8xsLSDgO8nUgeAFqEJahV1Wanckt/nHxrcizw4KhbxHaLyHal6J
2CWRkXPDTVRr/VUV1Oqm6eCQDVZz3k7kAqTjQkrT8u9NNZR7ZbXRPmoy3OKZ6l9E03bYugfsG17S
R+084favcqApK3aaNT7VInLbu6RQIXYPBs9DBmF59JyKcwQfUxaJOOiGzwB7k8tqYJTFEzoqlRgH
vQsmvMNtAet2Vmf8n2IzMiE2vjTl1JyraQiG5vMU1k5D8j1+oCHx5sasP2vEKOhxsIRr4rUsd45m
Ft9Gh5CdvZUQ++1lqnb61VTgGjnXNBvBSOKoGsHy1EvtSHlWbyjSVlhla54UBL089ZaAi7uQqv6V
mcYkEWV5Eh1Idag3Eo/6pTGYaot0k9hacHjjMYwa/cnWffaThFqVG2fW07OSj+y3tlGBjTomgJ0x
yMgCutzYt6JP/BeX4n4H883Gd/cqvpwnNX6iz5S91GWNlnDKGuMLpuHa44gmT25ulp9xMQ8ept1p
17JjuVPg6j73DT9n0lIct61ZHeeC83Q05uIAcaN5oAq30JNp+G7BPDASEA5VjwSkV9+qEh9HMmrV
o1OZ0T4mUY9Abmy82win4oMsMDUj/x8Gz/ZlRvTI3DA5UlOT2DaRoQW2LdcxG64D5l0QdpSQN5xK
3XqbcG7K9lkJxWPVRkGPwWRY7OIyMhS2gkWgUegCUVhGaxBHTJguY1AbjsAtw1vyCdNV4dQdwAMe
p3aPvIVbdBYazllgzvyqdtLf9+bYDReB7wenSEGcLHQUgQUSyHMRCn6qVUY7oUf2bd+Sjb1iJ1Id
bXwOJ7yb5RdKd+aGwplEUs5U3eR4Q7ZzNybboRiJ/0QXEJzStOyddSlBRjKJKiYVb5cifHVMSEI8
OegHn+o+qK/FXBt3TcTzjuIE8iNG250KeagaRq4zjaF5Td++fJLLCXOd2zO5okkVRyitZLQHBciP
1YDJGLWojiVa1/O5b8qndirrxz7kuc6OU30rjAAQ99yFPFYMsv4xoBoBGqJtnl3cFScxV9oA09IN
TiOpi8RB24R4PeO3Fwj4SnOwRIqgwPCnc4PPMs48N4ZciRq4An4cEiOnus5HjIYx5640JnmKZOF/
Ku2QlA/ZFV9sRAQegFTySkw4HsaqB9H4LDsEaEGrquNU674XADc4Wyhge5L+xk9Ki1kXAz8i2pa/
XepacOoATWMhU5IdeA7c/SSsKj2Q1IIftnUp4njo7fHuZS1/AEHbgloc0taL5xLx1Mw8p4yVNw8w
HacX5fTNsxMIuSaFKD0Y5DMzyjsyrei5mPI2ysL+XhRt5xB2zy+ZSj25UW1dfrXi0L7V3Bn0ZpkP
4Wmys5ygN0IwH9NqHq+U3XT3ejkmN9Hyuk0giOcSpeFNJcjnIAF+2roOKpEVm4zwJBqeGgHf05Ue
aNOLPhPuoY242wGkK/8GO744kGuAMNIa+InFnNywZR8/IRFpnvECQfOeCc4MN1pGlLFTUuZb+x2J
YivqLU29gplH7retFYigifXJ4Phqtn8jQo5cK8w/1XTI+h6LUtgxkmatqll6sQv2HmtWeEqTuDDW
mTEXV5oVU8Ttp5R3rTcq7A+2Vah87TbtSwFHHlCTnhFDkQ3VC9Ri414E2IX7oSH4qI9hxTD1qmtW
i/mlMOOyXttmPiWIjmX3HbvyLHlnoOa1suSx2HzJm51OelG9gvsF4ddMtRu31VnNHLv/Ppaqum79
nMJ/ZZY4Xqby8wif8tpoVXDy7SratS5ySxRjYECILMbujDH2kJNW91CBWdeva001rPFFsgBaITq8
sKN2LjgT+9uy82sWMTyz1E1bq6MhbKkvc6PaSz8rg12fpv1e2Bmvhs/muYW8ljg2J4iubNGUW9hI
zae67CEQIGRrg4L/1JAN7vl9aT1JbJxbUcJTKPEweqY1AvHsLXtn8LxWdDSFl7Q18xDgynRjZPV4
xSZkQOAT+/dmGghoocUtIaUXkCER6Oo6mUJtXXsDuJfLivqP3oU9+T9lzWUT+6QP8BJCnOY7G2cb
8ttIuxjR3p/ySfq3tm8WB3eMEPa0EU4qI6fZWJF2cJBRe+ynKfUi5uaFHgz1OaTiHBFvTgKxabEF
dGn/UUL96kpQHImTjzcJJNvnnhC9KtINljTIYbPVVJvcNlDdtuJsHGPxwH57SYUZiyd3WPpMBcmH
VJYPlV84dMuQK+37uJge1DgEN3oeDltnLPd2kVaeO8ApXEUo3dUwf6X+l31OMpj4fHN4SKYmAhZ6
TjhrZ5oEmR5J0hywhVqr3tfAmmUCUSpciLPQ6EqPHepwhXNB33G6kbcpUkysZLlamMQv5Hdn11IP
7O0opvS6MhQKiLiwPwFsCfZ2Yz0EuVWTIVRo6xmxJ4W4BT9fREN4ESnqNnheDz5hB0+h7g/bXmn6
Dtrp7Kmos7yhZy42ZUjqX0KlMJgm+4y9hXiIhdzlciy2zCbW34Lwo1Vgw7l3CeZ76ZPOfBhLYVy6
mTsjWsjEXQlidT2yhd1Klq6zzG/S+8ULfj31vCTZg5rbOmwLVzWR6Bvw0uX3mU4T9qygjS6rmFEA
hzSIiGfIYXOXJdxskcXNekRJCsMGAM9M+kDn2OznSbj+SmolWu4h37c4sOKVFBoRCCCuZ918aOHV
bJmJW7gCKMlpsbEfc7rLTEj/E8QGdhmiBxDp6BhVVBvdKL2e0f5a6qyZiD/w9XATypTobsLKTtjN
imIdDq5BzyKdD9NU9Be21PjqZPA3mW92Dgt0jOHUWBhvgbws4I8aj+Eq1WJmES20/sL12/gxM4W9
kwb1dyprBR+suaSi0UXaeOXiuT4ndQgRPR8GvG1dDRDbRSt3Ix1yKWJn3PuEaPWqSS7IEy7Omhzk
USOKlN7oAGZ1aFqiiGN8wzjrjFFzH11aphxzvtZFvhB95LyusG0vuLEQd0DfGo8wVGrEec6TMdvf
fdLcv7BhTYnYgZIVNzBBsbtrW6vvgk3rdNn1ZLNhSafaoOfttvM6GOE/sRsa92Bb+uioWcUgvN7R
G2fvJAZcmFzYxUnDaAxAZ3KKE9Ub9M2miglj7VJ8n4xRGX/Jsji/NiuVXUNXTdJVNLF+xuHQPqeN
qYObjcPnytdnLAbE5J0qRAC46+LiFvmsGh5rNjy8t4gzDvyJlI+EZluHtFR8UNyx/B/2zmS5buRa
169y485RgUz0gzvZfcdmkxQlcoJglST0XaJJAE9/Puwqn1OSfavCZ2w7Qi7bIjc2kMhc619/88Zh
CXQ250jAwfz5v6owkS+UxzSmWRHbpygb269FhpVf27dgCO3UF98zuwRUaOcufDfbVPya3YwvKhur
mLYZw3fMlOnB7TAxgnU9h+1Xw6mNAhXIEBBMkTnlM7px9oU2HnW186JuqHZ2gDB0048xyyOW/SJQ
KDGLit0eu6AgqsJ3Rzj8TFCPudp4aZA5G7s0WUalNXXZZkDAXGGAAltqU0LS8uhhRj40TeyyPSez
09E2muUg4rWudRLtqF35zbOBRfDR1qCPm9gOJmNvTEsF0DEgxZ1xLIJLGpsEsLkKR/h1HhIOjOUZ
Jx3Rcn34Pqghjgm8Tha1T+QU32Xf86l9Y2GBqG0reP/9ZjqDEfUri+kkegIYkMXaE6hvEbi71d4K
UNJaDaZra6Agbj2mXOWzA32s3OdJCtoDsSChv8xGAnQFINCDbJxRkBSGAmlSXfXsaAgVPELGrWsd
Nny/zHOAQ1RtZum5hcQw7IsJ3scdwovh++ACja56iTXdnWuI+CWbBomxPlZSRMt618wLcGQgqtR8
QebRTocRFD58sHu+9EEOJtdIUc5VJ2XIw3OnsTQY/1VOjuVZwrsL9B9PG2AZ7uJgdPz9uZTt14Tm
JVlxsUuywNB+Q3yd5vugV7gX9QF5H3gKJQT95ibvz0rzOOdDCfx30thB4qhfdRR0TmzX6dFEn1kh
oslzdCxNgqSUd4p+mzOY42td9OYSY4xQDqOGGePKh3iwTCw1qSDhx8oO7YKMP4kU5mqTV+aJkbQ6
6KJHKRX5I1z7LHmd51h/0jgo/I6q/4cD/jcccMuFHfknZHjz0X38kUZ+/1F8+3//9/O3tvs/r4mK
kp9sZ//4yX+IQT0Un+DtUEoFXEFcUP6HiCp/YSQVQLCj4wO5lqC+/xCDmnBUl2BVH40oxKoFg/2D
iApDHIcGF0KlS3kul+CpfyM+hEjWH9FeG3YzfEniqDzYBlzlz9AyJ09eplF8bAuvP1OLo5Wh32/P
WKPZQKsdh1zWW+KpFQbAAAWKiVMF8XxCH9hNDeIBwx4VCs33M4M4HMqsPHhN/C7fQyOPUEL0QXWu
RqfZ9bjKA5CRjHxsQ9xGdn3ah/OaekUDX/hO7qxsIoA3Q4Dw0CEr40Dkwan0CRvBUmVBnMAsPxGC
GPCmOgqKkpsC9epXIqhDBmrAzZ/mbli8oIAXk2GZjdtpf410JU5kE3ASjGWrmXUY+YBSK2yeHA6p
Cz9CtrYyPTIjK+OahHXabiiH9EFZTXU364kYhdYyP89KDecUQ9KXsJ6s3aTa+FEGLVZcAa5PqCQ5
jbaywL89EWm+cz1nIPNJT8VzFDso/K2xXqeomTCQbcQ5EMmnKsObNvK74c63p50/5N3aIKpuEw2L
sr1N7O45q1PvEedA6xpiFsth4ypbMN3o+cY5Cp5N0ENCpeKwt0DtYuUybdtwzdnGajsyQauA84yU
01U4Wp+xTqsP4OwXzwY9FH38EPnz0G3kZNr5Bq2kXNsO6RRUcrN96QxF/9GWUDJ9d+7AcLtDoMvu
k91OKZVXMoutMUjooZgkFivc+Ryeh9NfZl8eutR8IxXJ2fR8l20Wdq9hOZnUQ+rTlE32OpjM8n1R
GJxEXJMLOvnxxsmQCAnOvzyNoifaYYt8ea/K7/y0aO5xuyu41XkRewRDVu5D1LcuKK0RbozYG96w
y5fXqanSrRO5uE3M9bdOWhH+4tOM1p6j5nHWaXsag3ylUhf3DlwEL5DtwhU6JYDl0givwuq+RG1F
O9V52TF2VRiddYdI8TpytjcfKorad1M3/feEaebVpbgkGqOxnsGn043hlP3FadvGXXdDwS3TlId3
vTTf9Wj390Ytja3U5je7LN49rauWYU7ZHIeUKO6cidIDB59o0VpOhIdHJGrORg+AN4Q5OaUhnLu5
gKR2MO3eSXec8Exj8lLrd6xykGiKifC1bWs0xClmKYm6M09563gdziQlvhaIKuYcBC02L+giPWs9
CsYbQy0ftSPe5jZ4MxVOKZgCb3HUKepDgPIuWNte3Kj9gDUfMWjS/eyE/ksU1t9M2YeQTry83irI
3wcnHwb/Ica1dVUGzNLBOOQhYs954jfg3QDz+75tkjODLn0cRVm0LGYbZmMftVretUE7R2jyRhWt
e1W/FZgx90+qmzwuqcUhsg8fhx42lmoyAjEGi+ytwR0JPQv2k23Fx4xQ1eYqZ+kXB4i3Bf6Q4P3n
zEJmikkzXj2rEWXjXeuQjOZZVXyMSfLdNjXe9K5nGKjxsHO3FU60q24+I+hAb9m18T7zc/wFXWns
0ESTKGxOekcnDb12zLMvo2NNKOUafYYzxASlK0BVJ9HjyQaxNAObuMZVkSFlyZABasJbfYTcBEUW
zSnNrHlDCEi9H+wW9oEoojvN2Is7gBD2pclN5+h0vroDzzdedbSJ+/zcm1m0KRB2U2QvMPtoWHRL
9Zna5osMR3dTMaA7jnM4bx3+1hnYqboTeD5Sz9gGeUxN1UhzAxXS8o6ZO/jsVKq5WoGyXiDJxWvX
ReZM3gBWelM9T/vQoKUmkynL3uYULx179DRycoHsUQ3vOdm+q3jo4xH4AggWTqsgZXC4z+do+g5k
Rzjc4Hm72IkAAUm57Pdj2P5mA7BsKO4YKcVuKTaVNPtjSOW3JhxNXZK8f+dgcXdwn4ZDCfLGWxpW
i39mrbWLHjvpfpMlp80WcXR7oXwLdkMkniMK5INlFAh3TK9eq9JP97lHpRvP6tBSJ64EB+y29Kpp
LUpjOEhVmkdz8gQy0iw+utoet6g1TfKBNJzZSvm7tjblpYd0ib7JS7ajzJ9ClyGE10beXsMa9Feh
SpY0iB7LaJSeWJyw92pSSTboFJtjEwhgkRQF8MYcrUclqrVRjXJaO7yid3EdJffIf33MjmtyOuYs
2DDIFvgdNdi89s15LIpmiwkOkGelRvgMtd6mYMQXvFMjcFk7Pqo5+BVTUyKDHPUVl8h+22f616JA
OWqKSUBu5bgRKj76qo0Ovc6tTRH69wOgIp6K1r1VSDptRndXbSfFThntfTSlT73ZGlcdp5B1XFhB
TFp5G/P7yAO0Ht2MUMMxgX64cofW3Tng9BsSHiKyc4e+gz48Tp/sbJpWuue+PjV9ErknUoun/m5q
zajaSk5OtZLJaIFVMeiNQA10hYrWxXwcGkcY1PNzQSCw8UW3cpywcPcwWE4cXBiIJSph6hCalOf2
1sM2ajow9Hx2POWmm3mAprVqsce6H0AAWVaOQO1PWglicqGKbwxmRmdFuEvzICtpxBuAivmzVffj
56IysRXoUnHumxIG2GRo+vbCG921mLLhZGL4y9afY20xDnF3mApzRlXGjulnhvtBUHu6oZ5LT4MZ
9AhPpVc8+bg7ngqzQBNvOVscRfRukmRPNrJn6Nxp57Gd/Gan/UbsLNUBexSYS5IJY3GDSH4cd7EZ
Ra94UdU0ldD6CVFBS4whrH1I1GwPmDngoK2rHpENp9usV2RoWWdVk+C57aSqF2H21ANpc3KZO6fl
bFthnUsyUuvBwyRUJD5NrSjJ4fHboT9C0+7PeCAZR6NpXAo/zK+zFfQbaO8O86x1tfiQMTCEP1LB
clabGBriJosa8611UnIZx9RMr36smqc0YPaB6/PE/GUZuzNCHXcKKchhFjHxX002YvlpMuBH/aSm
7jM4VQAvMxCXIvVRSuQ8/C+zldg7t3X2mPMBRSUz8/mVj6cFP5+E67ayBnx8jcXdKiFe2aKtxuPN
TYmqNzwm1gUJf0c7sc3PYYgtRFTTvK2j3vKzHdoh0jhbZNQk/HbdFzbveWtxk85VIH61lwSbyXPM
AuO4PmzwWjInfKpUFm911wPZqN6R665jvrK23bh4YLrto8LGPH/bOfFd7eh6F+ABfoEi7Rzd2Mf7
qYT+cG1zDG23rVPmeyTrigl2bZ18QPVhk+OP/3Ukles9oOb+hG+Ldw7tmKynZBq8S2tSmm0Qh0fB
HQYZFjZ/3hfsR5hOhIA1buTYu9wgCVqOILFKTrNaY7Xtvllo9vW69WuFutNjH8hlcJen+NZLvKDX
XZOID/bTBBG6IbZTY7tfBiyapnWmCi/cGU0S4+JuzpLsmULtprKznnpRWVvMgwmembxsm9kJYONY
9FtnHIbz7A36noQ+/dR6ZKykpR7xRoD5VGH0/zE1miALbPpwVMZe1l3VolbbhuihdVERtmKhBtmS
D+3uaOi9r7KU46Vuk/kej9P6udbY3KzZz9PvVSfal6A08y+RMPNo40xpcCIHKjwlxBuezBpI0WO9
ns0mcq8WoTRrbdbVUc4mH8AEeyU8u95OpSeo/WEE4K7fryuvg52V5UW5027t7NPcKI9A5gCrQa5f
GDVaO4MkpK5usACMFL5raTHcp54nz2wSw4YXkJfFGyQFCzufleHXFBtNvc2KlAxuW5Bdlg1Tg0sc
05ZM2ekZR9VwmxcmnoQYVf+GysYhJzeP9TZpkJqRwqG/usUY+5gVB+PdICWkCK3sandrav/T//9d
/+9g0PSX/f9HG+MyR9v4ZyMoiI7Lj/1DAy7cXwIIkkyjsSNYZCD/3fwLBKXe7/ZQf+77EYajzsTA
dOFTohfjd/3R99vOL2i1BWpyVHmQkvmYf6Pv/7HrtyGTE1FwQx2Qvt205D8w4udqbnqj7V28dnJ8
4wk2668qb3n1Rt2073+6Mf+CMrcQ/f6HUHb7MLjriNaRwLlI3n8ilEUOVi5e3NnX2GDChnGnfJmw
l3vNkk65K4CY+i1CP/oRDKk6/C8+GkeGhX+InOpnImxiZGLs4KhebxhyGShMmZnX4Brt9a54sfwR
gLs11YIXhwty+dcfv4AnP35zD4oZ7Ef8u3hwP3+8tJKoDNLcuhJFnSU4Bw54gJtdP9cnprB83EiS
wN+wcn9S5C23mw9lqUA2hi0II5aL+pPaoSSRso/qQF7xbJYvnDEWKZ0u/sweOsXXunOgKSQLuNmL
nvlo3PXdV5ftdJ8bLvehwRpsX3sRdK3WWKg18zzbH3BfsTIPncEUZ0xngYyTGbrHqq1FEZObV1rW
3/B5fyRa/v41XNTZKJSRcVs/K2F8DUllJAngKnqDtdLn2L3nPWWQ347i5TY/GbO/5cf+yCL+41MD
Xg8KfD74Z6ala5heOjqKIEgxiJcS/BzKVxl/N1PmzhNA+JNj1+KeRgem0RT3yf6vV8w/v5iehWYQ
wa0ZsG5+fleGIFj0oiPAAkb2T8nywkwBQ/VoaMT9X3+UYDP5eXXiJcGb5UNo9f5JxhxOHu6YZi+u
nNXjk1HH5EgMiUAMgNt/+3XMbPsD5/Hl7VzGALWneVkMxliPaRYbf/O4/9UXt7CksBxOa4qOn1at
tI0qaKgwr33X8JLYXphXF9kV5oDZZxb8L16Sxcaa95J/e1gL//iS4LvDBNsa5FW1HWOYKWaMZUdj
de49szoXCsaENbTVuSHVAlvVnCCkYgjGiHhLAdNFpHN1NtxhfIoYb8BchB5+6bIh2IpuMZmMB9iG
5ZQuIwS/HPUpiM0+//1s/v8KRW/Y7E/bi8d8yIZlDeuZFfvjl0jzKOz9KRDXEFlFswNSVYfbuhm7
on5TiuFwjqPQGxQJ4jd9zYQ4IaWU0VjQHOqpoEhMyILO9zP+wWojQig1vjLHp79eaP9iF0R3hTwA
wbyH/uqnyzRG2Q9uaIsrUzFuyO02U+DVb8IMBRiH+ruVvZygP6xsF7GlTYIrGLqDkvbnTyy6SKZm
NrVXXVvV2ekK5yMMxuUPi16ghxr4qCy3dVdhEmLQj98hNFqtpwCyY8agziqn7qtVDax0kx0Auy4o
I1CZLvayJm63qOXUQH6f4NnQAlGeJ2EtLL8E8pvHF8KmuTr/9W3kG/z8tfgmPGeLlUveEyqDH5/3
7GeB10AUvlasknVQU9BvUs9IHxorn7pDOcSU9SlCJQBdx8hpE4YijHdBHCVMsvndZCeOAHqY9g5b
c8kjGpYc2EMM20iscdVGvWuETjhvCGMMyHtEIfeJeWiEZAXyqFppDLKdNeQqQtBMafJmpK3u6Xxj
WMNZmkPHxOj22pddjEFckV5k4Vf3Qxp6zcavlAkvCgrOF1JCsgdRTflvZtbC36YOgNY1zfROE/30
12kxWD51U1xuEsI9qpMZOAU9npXWj/CYKlyJYyjWS0IoMBbJbw3JDJ5Rv/ZlnqLYDj3vOQia2GSU
H2XuSsmhIUXZidRMCxpM0IY66f/aGJixr4Ehu+zA3A1hSNP3TNNlMyXGMcQ34CIj2FwrWDi0/EHw
POkBtZlnL8Q7YwkkWqVOVzrrppVZzHyeFCQClYtcEfeBvmfjpzp4Bcbl2MUb7+xN/dKXVVOwbYoY
W1dKg2DriQ6IrKgc56OFQZysb7FrlIBsxEPNKdAyT4/oPlvGzqFVGmu/JXxmRaBd7l182MI9J7OI
EaZjANcDep2syEynO6hVzcUYmcrsoqkqGKMSXUn/GyUxkEjQ/eaXmUscsYzNvZmkCqgKr3clbbVT
xLZWTVW/adOcv4jWT05yQL65aGB+neDIrp2EQSj2neFOQsN9LxDgfcH2wlk1MB2/slDGbxGBmUxT
iVjbmD2PB4/krtwzcHewA/ewgCuiwgS+IuN59OH+GvTyjO/txnTXo5NE9Yvh+El2HuA2ZwyCyjwo
XryBcFXyt+N8qrwNQVkwOFbdhCTIhdHgkBDDfwqpGRivaUKZGMNEMODXbWD7BvUXIx5ci8vN0pJ8
CXimPr3bUvzMzvhUZRl3GlCwOpuRTzHEDk4una+X/Jxc19OqiML802i0PLEp7DgUpolh++BBZ1wF
FXtFMrEqIRji+wAW3PA7AuHVbwGyATj9YpHaJSlkH9NUPixIZtaLpSiPPhvYshM7uvYAXB3eQq79
ETpa40lnUq92OUyItNDOx4j881VLZtTtHNtHF3vJi4EzIjOdItgWitARZNIxcTwF3vFEEjcOF0fH
UZ0p68LXHsR3k01Fdc5KmLyN6Sx/qcqDS9cN7M9sZyFYqx2gfhak+wBzM/9vkRlQ+EjT5H/ARxHR
AiRK+0NJTmpSUnGJInlbpPd92bDF4FviX6IGUkIAp+oJTJhDPTHYUW97JDWcfwkdDlEvbdQhrPwW
zHK5leQPwGdte/7xdrXMO+BZWI09PlaUnXKF/ev02NxqkSxHovJQFpk6RBHRPv3MExkgxJ0nqcXL
IOBESUmgTp/QblgLoRrSMMdzN8IqnJbqcZLce1FMfCleST4pi+F0JhWLIV3+aVBTTcQuKe5HMxuc
Dz/nFCWJov1a55y2tzSeFOIRs5SknZ5uhcKcNaTdjGnufsiR+j5tcx5tw8WMsGaQLeQe9wKVJHES
hnkPMdNYu1Vo3kNyJjqFZcSzu9G/y6rh4GkrgOuQKzJTkyK8qsDbHKx430LoNwnWf5KM9hDB54fb
zguLoSKG4Ni0iisf+Bn4iZUmmaUxFBSDW4GDxiVAbpFClrk1PwQ1cNMA6fDIdzBqWNsGJOGVV7u9
TeT25F/iwrE/Ys8iiopjhwusJTlwWAiWpBgQphT+mhuMU1bl7RUSoUNU1DCqpQzi5Ok2Sl99W+P4
FbQ8oxo+q+z4r0EkOIBL22Fvw+7dOmYxHEMxwdZkG7COLk+a9EkGFXyd6mzBCnoCZQdRNuKcq8Uq
HS6E5sTtluUJiibuzSjlZMowX1HbdKBctckJ6+9qnPPiQ4FRO1WaW7JqmU0QeOTzr4sMHRYw8QLc
s074wSvRa95LmvlIF7vGTPZ4s7FG8jh3PuJCc09JBuD73zaBLLfGJ3hn3JU8S4KLOzkWkD9vWO0u
H19oYq5uFD8S4uq3VFTVmWGiOlDuNwy54TauE4kvYc5Bzn3QlKDkDYWvBroSUrJIh1J+x/tKIlax
lclswNlzeOOVarmS20q0R/R2Z52wBTiCGn0L5M3mY+MI0z4GY0jmlV8tDyhtbLYmWYXNoVCCUX03
jxgc045iHel2FEUQaamBpI6K58lMHcjKqXiRhk8PEKS0IfboixdtLfFylpzEsGKfZ6Q6JUH95kb1
EnMlNHy45RtyElEjtwsEq/D02t8a3lkb9dssLF7RiBY1Yes2V5qW9gU2knipMLiwtkwDoH6RUZb/
XjHejs0JoE4jIzOsRbXEd5+dOriU0kdo0MtioyAgP93uGtTZMdikWuTzRi2XE7t8C1Bi+6PumZqs
yzgKLnkG3dScJ6RhnjUTlYaLJ/6jbcR2lGS8XNL22R3jVjFLICdx7Fng4fgUJ6FrQeL3msOU4O+5
dYI+d55GIs4h2WubKDFDmc4H8w9WDX+b+LMRknae9/Yxayqj2uIZpPNTQYZBsSW4RTbPwpSaij3M
uNHzcrgk6W3vG2Vq7KtIsMlTikRLS05C4ozzMmvidgN+34uWxn2AXP9221hV5HHi3NZuGI0ca2MH
3jvijfmr4hi63tanzQh3nwIE7PHJs7M7XKBZIr7ZqwPmqsMpjibl/7EgCl3432sPftaaIDV1gD8Z
IDCpiUcjXfXltircMeOlyGQo7l2od3ux5AenzoI2MKxIqrVblgIPXQda7DLnMtYIQAAhlJMu0VfL
FzJ0wepLFAQtZaO2Q1Ab0pzQe5JFa/MVWHLixYldvHkwQOXN8sKGEwbltYW3L4sGu2B2eysRD9iJ
zFc6dRa1aSzMwU6zad92QDvriCesQo+bDSFkOb47VNMry9O8NssBhA4mslCf1UPHplBFcCF2MKNh
gZf9crVp3/GaWc0SsRfV0/iEhF6BXdOqvQZYsb5GTsT3RmPHzFFLuzNIgFCjWClqofl5EH4yHrp+
IFMOtxHC5G6ZdIqpVkTT2PEJUVKx2k0Rzuqlc3qKkIhos1dToy8p63H5voyRHu1ees/wEIsHzMow
KQwNjGXSlnl8s6SosbMTsJd+j6y2wnShwVvApaVeD5XFC4xt4xMUV06kRV+17oA8AyqUyX3NUpLC
0HLwQCtHz+Pe6FMUTyVOEKuoqbDpIszgmNQ41lp2KwhPrpziSGc/HohuKad1XtflXViRUhOMOfWC
K0c2Q4pMyLWt7Bhcj21nnppl8z+l6MPJ34tjairkkXQweZkfl1TIlxLAq8c+KtTGc5RKHg/uy/zJ
UJWbZDnoJUAANWkcmg2HDDo0KjARNsVS0jWxD6EcjjK+cI2x7gkZZhrBKshydlltBUvqH6Fv4cpU
XB68JMAmWVEf2KHmSsfbYRLG7Nszru3Zt4oak9MlqINtupzhwoBSj+E5K+jWGEZmVNYnuH6ELamO
Pa1yR5TI4Gnq4MVVcEmCyD4yNCZYe3SCVwHn8KucMap1LbzN6cF4rqUrOT9VyuHWFxG71ezCdsVf
Pl/f9k0E/gsvlgOT8QxsQJkv9eaSrnspyNstNiFUoBc4J/Xbjfdfdex7quEV6nIWD6kd+PdXzg5Z
DddNFDAnEL1dfJBOnHyzB5f8QafueeNu6Y5O1gQX1J9LhdGAkSzU3CIrffvooTjzjjRsY3do6W+Y
IPdqX3Vtv4O1KH16lc75MLNZvOC+U535xuxK4DzcEi81ODbCUNJJFC4HiztMLuI3093MCPeONcTR
ezVHy3ZwK5kZv313I2J4QMkKc4cAEfEi+R5yxyfHLzEq5E9j7M6X2J6ST3WP+VjLG8LuTLcz7zgQ
sSfy3MLEWNqujUcFEZmkHNxU/K2lrPEgI8f4ra8t5ys0B5JCqSq/V/nYUm4TUwVbZZJnUSO0FBRl
0P3hLS/eckTqhmEer5qmTJsturzm5FgjI30PHkWUusln6ADRM6zZAbILYYibrHXM/eQ7031g1cSi
YK79G6I3fpMDK7WlUka4+gjBno41RzUhFsNurL6JQ3TfbrDCfyY8fzPhEbQqACj/rf3/J4bn/lsF
u/Pjz+OdP37mj/EOJqNgWviF/m7H+wO30/kFABftqcfUYSFYAuX8w2QUsOofXE7zFxytbMxE8aDD
8kn+OyMd3/wRu3aAXQAv+GUmHgE2HdWCiv0J+A9kRU5r5ecHy4/edAYfp2thmrue+aU03Gc1GIdy
Efb6hfiCZkXsem/a4R4O0sJ7hGxLHi1dTMd2kQiXQjvHYJENq8mEcbBIiRnaqO9TiM1ltQiNadpw
5FnEx3gGmU/GTZC8SJOtnJOk9hNygoxy3PaR95QOSJk1mViZ3xXnUiea39YvmsCmgbEmJWk9yKFR
La+boXiYWums6kUynaKdVouI2qEF2lSe9tZi0v2LTIKMLQvZdbwIsG2U2HqRZLdd9Nm1i4T6Fbm2
twi3u0XCnS5ibnORdQu3RU1ruM0jWq2tjfa7RwPeL2LwaZGFF+jDIVGQyIG5wUYt4vFkkZFni6Dc
WqTldd4gAlnk5moRnutFgq5tZLA5qvRukadzJIcoCZGsI1v5kIycFh32CS0AgaoJh3q6SN1nTtst
T3WlFxl80bS7DuIqc5WHcBHK90YzHmoL0fXoVeIpWAT13YC0HuO1XRHo6yy64ikD2Ict5cPcS7Es
ylDu5XeqtiK9lf4Aj7xssi89ksArTkyg2q3RrS0LTHpVR4N6bqBPPmM17pztbEK1YBQO3XTnNvDK
6+ReVbn+EgaADXT0dEWFlTHhr3qNgz6y5pgIwW2rObcaDKGuUBphsucWFUwuB+fQWX795iUpGgRg
yfy1zEpySHKsHExOrHu7vGk6xFIcRGatLhSD/obRt+DmBbIXq7hHINrKujypFpB7BcuxPBHpDvmj
8UsPCgj520ztq4K0OWCp84SjxU5qL333JL3iZgyjcguXKny9JXr7VlhsxyKpnkVWiXvLpTiyF44/
gqb0va5Js1qB1yBKSDiydkVqgLwsjcjkDCRxkDNcEhgGQaxNwIxmXVBwdEuL4uDvuVGND1pkWvnr
hI75V0XFdiR1sYdp0nbcVVXxd6iaHrmBxhrnAcoX0lRogyoHF8eOX0mlM/Ubs4ymRxmxNB0oltnB
aQe+fDNF0xM8Bq5xISg9YRCMhqhy3GxtTTyH2s/5hQKH2Gabq6QkhbiYNrdZQMz7t09glC8el0ga
Q9AKl+DqLn+tRZncw/EA9SAxFk6wVX9zRgSDYV/VD7crS7Ff9XdDv5RbuZTeNZqZ/yBkcNy1Fcb+
ldofbNzoiu+Qc0HqYMG+tKmt15yY2N4kyxe/KREx6ek+ebDZvhP7msqjM7CJbPBhnbZm0OIHqe30
/bbSAFb5tBk/w34lJhRpyQjy4ttB9UDthJIFsAYROwraVwQ58rMuF6OKrrC9q4JoeKyWNk2g2tko
he4MINezDzVM7x0Yb3kiEYWnJkm22OWwcr52XpzclyakYhI3p3MTCvkUmqn/pBuj2MasSLLKAid8
DyRCaO0UMfrhcOQXDT6f6E2UX3kUG89M1of97KJraiL0dlXegcktT4v2qXpOogmQoM2WoDCBzea6
SrlzE1OTi2haO1wRFRMPuCfw63uNc5GXj6z6mT8w+Xjz0XSvZVMxwknn+7YEx22mRyb5L0ODGmtw
qvcyQbJcuIwH/DvZ9Qg3o8d4ibTLO8CPVH13dHAOrArMDs1TKb0nqO07a4j3cJdeI9W6Gwcm4sXF
wQEeK67skMxkPVVrX5bVU8c51q+khXGuSIT7hL7lUyvSpXZjD8+EH8HprK218LC3TIrpnvDFjR6h
w4XVySq98JGKcnwQ9LQ7v4JguNK+G+/dKiO0JoDDPtUZqlmMgw7DQCZL52dNvDGU+FqSJUqq9rem
BJ1t4qQ+p3PfbktZiKMlnd+UYAICn4pjEo7z0Fsoj6LwzYjkl9bwf2MeU6DsaYtdDsseunmJ02sB
cxdpJEJByYxgXbtu9dwzyloTGjR/LQYHQQ6TocVYald343OZ9vUp8LI9Rn/x2nFmHnDiit3Y9AAr
cO4x7Raf3AlZFrKkYzZOxZEUb+ug2YQ3pt/X2xH8YOGQITicl3zL6q0xe8D8sjIvU2Z6J8XCx57C
ZbIxhG+mKBqA8oZh/fTdmuqnOvG9b4lE5Gzrxnz3UGVvRJa9wHxKP6bJsLa864SRWw3J6n2JwwRO
Bic7CG2GJPPMfmAN+SFKZwt5km/a6xn5cBA+N0X7NZ66cLs0ePe45WhcuiO8NtZlJ0049LPCBH+Q
5aUS7n3Onn9lWTE7c0NBst5kb7WEnI2ayUgPAMv1xm4NCHVC1t9ahwwbkoSOgM5kK9b1R59XctP4
LQiNGL6YISFFZsVpH6AWw+mz/41R4lsTW3tzasJPWoC8Wxb0aQcB+5qoAuNO2c6ncCpNEAXCflKo
Ol9A+do1WOGmY7J+ISgr2lIk+F9tdBhPHiq6TxlYODWEF9Dh2+500l2okZzL0IdTO6SfiPxjiNDa
xbc29NJvCKLzUwDnbYHow001GIhOXVvv4MKdgMdovubOvPfCtLoi/cFHLm6orJYpiK6Vf18PtX4v
zSl/11JY926HGbhDhbVSbjJvgOdwaC66BHuAuHSY4WCoEqzcMY0uA14Y4kQkohgBn2ai1QIyGn0A
dZNXInplyGw8uILxVUa/3fAQK3MdqojMySztL56jbFZMSUhM1Ti1XNmz5hgc++q+IhTuZGPkhCDC
Kcgta8LXADPOJxTESbqdW0JAV11QGvdd5DtHKoVsL8yqIUU1D9e5dip7G6vxe1lI+QBdvfukVaIP
dew1n92mw3eHvXCD8A/1oqcJ37Fr+j1vPmYFVRg2AcbJrNjAaiGbQ4UR4bqG7IqZxxRibCJ8LivH
58rOf2Xe5a9aFeqHDFrGnQpLRfRMpfaNxL+v11m4pma4I1Z5h0PpPpIRSkd/fkuVqupNWg44FOlG
0TBnYpWQnbgrbBMensrsPQSouzGJSYn5L/bObDlu5Ny6L/RDgXm4/GueSRZFUtQNgpMwAwkkxnz6
syC5bUn26T597wg73OEWVawqIPENe689i1gYglkbpPL9rcqo8bIeX0bFluSGBMn8vmbHCZAm056t
NrgQRyc/Bo/Yz5rOcxMIlxDoPBQLzapp+JskWXWN4haHmjxDKq48Qaub0mNyKALUqlIfnEdLjNtx
GKOVtNT9hArmMiYm6Wo+WnUQmFsXE+EyN5p11VfRRz1OCF555PU1Obw9U8H1qI/jIekNiU9AhntS
wU5JVF/t0HFWXuinexwv4zFM/TiAXaHFmbFGEXwNMk5X4+jRwCczyD3ODbHNyCGO7iw3rVfcwnKI
5qWujf0o0LSIRwJyXvyMgR5NWEFxVo37kfpXnRxKlWyZRkXmrAnI7FejL0yM3Gh0UiQTfddVK7xQ
iDxl1McTGkZ/6O2Fa4WVueNp+IRb8k7Tg35TlMFs6u2G+9BTCKknhfY8dapN2jv2Gevolxrl71oJ
95oElbYkb7e9xmBpVnngsP32hPMqR/T8qVmqV0Ma7XkoPG2TGP1HE2GBGRwTh1XfWyscd/bBHul+
MGcyGB9y8zR4bn2NKFXWZoipftK8r0hmQhZCXfoytNFEO97Y2OLC8FBoCRnYqa4vs1qWy75PGCDg
IOVRKXKA3TZqAZ+MPK3FDZHZR2VRaDMMevdMVMl2XTQX18iWeWW/xWSwAV1IgsMUKbdcp8Zc9DNw
bV917ODvCFXJsx1KLGWIkXcM7aA3pcG9DjWdzTa1jAYMqc32SoVEDqHSmhB2NdqdQNL3lKPSP8u4
eKMBjYp1ZdYdNtV2duGWYbVKyvitLgqe+lpdvHu9O59ZYdtuupI43MbQm2fKF5f1GauNNgyYNlvG
1UpS54aItkiyYs2tg24H9cqbMBWNXTk8ut3QHWtBGpnKe7bR9dTmN1lZI89l0RK/ookmqDhMk3FT
EIqNljyYcxVpDSvqgDzw3/1I5+DoI8e4ApPwn1pgvc/KKspXRdCLgL9g2SzLSi8ol50+lJ/Lmdfk
zOSmcGY4oWAc176h9snMdxIz6amamU9JBP2JPTsRXUyWyAAvYyIG03SoGG5XXEIRRUn6HR9VziQp
bNmz9K39B2SK6nlmTo0/CFT46nBJ1bL/Fs+EKm9mVbHoEkTqlh/ZzLGSM9EKbsIpazrcQFHjX5k6
9bdRDAHLmllY2UzFUjMfy5ktPM3MzEpneha/2AONH/uIIK42WgpjK/+O2/rv1Of/FC2DLAhp2f8+
9dmX78lL+evU58fP/DH1QbgbkMWK7Gr283pMWf5IlvE/cW+DXYczTQAs8sF/Dn1s45OHLhPXrocw
8wcq9Y8hEA7hWRrLj6FFMx3vb+U6gV79RSTkEGeBgJC/LXAsEzXG7+kunYluWcUjAhZLjSvoRvmL
k4KqAlKhm6yyqOHQLsgJwF+noRfKIjIcXbgIZ4VIa1waTJLJiEz6d68zihtFk/M1QE6CUCTI4Hvw
U8VqrMKWY1uVXwsntHC4G+YNZQBG0bRvrLMyeBCT4IfAYy2D3KX19O89HPDXZuz6G71/KaqmobKJ
s8eWKvK5ypIeAEqPo2ab6WJ8kXlbjKQwaJPiyRoxTRmD0hoXVks+AFa6OnuNtQzxiNUUbO0nCEmc
cVNCzV2PFL150J3n6RArPapLe+U0pg98v/JxPTZWkEIs9FNrW7McwhUMivdkMaFgDEwIDkOQMsce
Spx29SakEM8VZodLJyd92Vm5PEaBHN4AtZXPdsv2b9n75CokQ1bfTSKNXhKQvIvJh7NgUE6AviwI
vwCFeWEfUd061lQx8fHHGvZAMXjsJZLs4lvFeEdAAmGpRDtPsmKyPoDTITtk2ZcdACN72g5m4t3S
JwbmIrWKN0LaDRY4hX/rOobYgydp71lYSYBFUq6hdVu7UAkjR9CSlQenjbxVSojoESAOadKKhItD
r/D3LPQInhBB6zVyIh0b2LLRpvzRKkR339mzXQNLkVqgGTC+JECxv7SaGPdicCDylIF2GhSP/bbk
wVjRBywHBConFRndU55Nol7OQMXTEDb1MfZh+QVNoMB3Tq3GdD6345veLvO1qIMyXZVDUJf487z+
nGNUNFBrddlL/f25CIDG2UZJQRtn4iX6muJ/y2eCRI30rLai29IPSmOnywjQHijn6ODluXEbKIeX
s3SvuTcoTzZdHdtHw8QBxXCpinea1fI0m6gYzbavdwP77GsUF1BOIec8a2XUHCy9CD6GZsCx7upF
ZC8Ma/CTNZPL4BqkrsJKA59J+5JGlnsb2+zWKPyYfC4wtGZvtqisYI7zzdaRTvJk4LTGsi6M8jNf
ZEZvg4ncG1N5lsYUHzz6UOQJ1VCfSES2V5o7RcWKaxXovFXrMzKOVFWt5t8bVWSf697uqjWSOHFJ
scAkRHMU3OJfxtJIbUR/UYCfaJEhPNHpXPtE538qlH5tuxiDfkrdq6yCUc9PKIHHsl2YjAcJOh3g
+4c9QKIrkjdrOsQwqnf14N4afgpJzfYUM0QQSmw8g/sx59ZZy7HLn8MwmEjsCfE9ep0dyGUmzGqW
2Dn38JKoQKbEICLdnmpankS/2Lj8T63DBMAGIbSQlaR3Jxp2TfB8tkYBzrXIDXMN5cg9lTASeBjD
wSpObtfq6a2X0LwHK1uoTr+3lWQeh8PULZ2LadTabuiaRxvPzJ2W+TNFtbGGvdX0B1QH7rkSotkC
JKCIHHO1xSU33dWVb+67NK/JbHaivT/J/G5orOaaD+m4tLOUibYV4DgVfJGkhS3AJCULo44vsxak
I3t0obfJqU8PgFv4myyt3nasp9dBYj67JLksnFQ7pCkqJkh3C8PH6225c3Qdw5/HmMgwmLlNtTT4
WDaoIORNotvPQSeiFcNtXHZDr51TZYS7aD6qp05/Ko1WwHOhAcmI45P9sVV8hmGrH9PEbLG4Bpm+
0WX8MM4cfggkj743efvCF2/0g9C4E/OqTw1eO2aBkdXcuEOa3rZ1+YVmYkSVeUQxoG8KvbrvE0z+
xei1mKbgMwJW61dmmffgWUCpsdyksJ1cXNZdL2tYPbF7xkkmD40ljy373c1EUsjWtHp7ZUhCQeHe
eDp1ThYfECvYCW9PqOd4lPJMJClGP4p0k8vo6PJtn/SoMdnid+VVB325xWmvbW3672U7VeoyNWEK
qqBCjeKDMb2rpym4Wgp/3ipK2vyOMO4BIFzz7lWxfsiSyDiqIsD0JQcfaTubxvmcZdYHFHSKPnuU
fyswPuTj4HhdK1CkQCej6QKmFJ5vbzQPKou6pebYkt48uXMITeWWQAXa9OCDiyYr2FLnxX2fhyFO
jBAuNDyohVPpE2CG/hiEOphb04pf8jF8iaVe35nCG27NMRiPSSOtqwty8x5SDfoEyz1Iryipsrl0
yHx4cmRcL2Ai14s4HWcQBr+pmXlvw9jLq68FZBOy1NhYkwqA3Xj5N1eG5UUNa9mp7jS0aNBwLEr7
whmjndI28RC/Qle4MpzPVzgesqNFihkZ4KbAxifjNzvPubeCSpKHnXVXLsL8ElR6fgv5y1m4xD6u
E1fJFWTpW48Ryqo102ZfKMu6zX0rWGndJG6cwfjq9I27rg0tu0eEaRLK6sH7qux6AwMgM7gyYuBR
FAVYbW3YslNiNhTJM9pONMlR693g4MhhYtaXjHu35Rk5ZsrdayAcjNV/i+T/W5HsGVDB/6RIfn+J
f8k+5auYf+IfJbJhGJ90DisSDkGSEH6K8+QfNTLP7k8IcQzHBl2D8eJfFfJsfdPZdlC04pRz543p
H9Y341MwW3Kotx2HgFHd+lt70tl195M7wNHnvwGcM2GOKLSR5f/mR8iMsO4cL3Qv4Jm0fYT8uD6W
kP5gyPqgRz2uKLPILDYyeuDm9yoRTvCKK+8jJvnjHiuw5Sxxu35G9TQ+ZVgajhhaRjBNpg83TpSu
XywCaBrVSmMw2l6h5EXcqNEw1A96WYfaouyT3CqOWZDILc+0NL14hD+yV6hzfwOIs9wX4QQGPUXZ
XUxGtCqLnEOTsIcNvHLTXCNPuMtE0FKb6UN4ypmpnmRnttvJ7euDGTTDOzfoV7toGX8GUn/Oh8rb
6iIRX5si04G8FO7eteQLchmD9wsCC7Wn2cRHNcXjThdYcfmitEuZaiEwT6/Hfe4bMHeawGRtuPQQ
hxQ9JvKcXthMhvRGi2PzqUdmarNBWpGpJZYyifXrRIDStcVHvyKX4Sl3kuBhdMbpZixHayvM4Anx
t7vu9WkZWn1xZ6daveOoNC9NUTT7jo3dUk+T5FT01bCnUkjOgZa/BG3NHgLu/9qBq3GsC8LJ80rr
X2XmhfspdKxNVhr5R5EnzVqlvvGBr9KvkaM01S4wk4+uM/FaD8n4xYHJWKK1QghTCz+iNsv9r6aJ
KdvxUpoDv3oqkuKp1nhptM1Q/uOhfw5bssGZjlZrJPve0hGczwtvKJm95ywOKMyToLj31EisCjhC
sZ+vyIe6h5IA1hEUEWvabMe6DypH7HnEVla9t0J63jP0huQ5oXIch27hZkZ0tTMju50mqW7CIdaX
sbIpDy1TY86vjw6vYqEnJK1ga6c5EPhCs5L7wZX5yQEpf4qZMJ6JJiPRKg6H26Gpm00p5fjW+nZO
ua1b7bLLNPEtkDIlIXywjW3hpcOJOWayG51SntrQZ+89ukP0Hps5IkUBXZPAxpISsBMeohimFYuk
9fQL23BoEBT5PGFKUy8xFPYBjCPZPVrjRF0JcM6E05zVDFTIzF2ZUdxvIA/BdtYKLcUEbQbHvijY
ebXCpgJk7NngnR9PSc0v5WEwOEg1yYeI4VGx6Aki/1ax4EbImwdkf2fuqXG0d1dBpbDiGFARpnaX
RlEbTLgkxJBYEJo3XqoHT2xtKdYb7yhClAGYMWO2eI7+2rtGvoHA4b5ldagOaix6sCh97G6HhkkZ
u6bhS1DZ1q2WhR7mGD/cdITWR8syG6ZjNWh2u/QRYxyQtg4C0IYWryfCCm49hxB5RbMDZIX8pna0
YLCbGRWm7jhb1OXdI8znCqp8SYpEGmYam6SI556w4NQXAcWKH/CW3IoR5cJETU1u1QCauemntaH6
lBlkOK2TwVcPPa3woh/gScS4pFZxMPGVtHZ4jv2yuXXBrxih33xOQFZcA6vbNaWlbgbGastq9A5O
x22N/MIc90lYMAEf3AoDAgAjg55lXPjCn+4zpO3nQvbmZ9Os06/gWmtaFjZcHf0S9XMSh/tSD7z7
Ma3NJdXDEgaWfmY4y56pGu4iu25OUyrSJYcnAviOr5tdeEzLkFgcCnWwiqxB36vaeEeQ4l6EXZd7
QjDMfSEhYFFeYgYqhZnNX/K2IS1xFSbis+aJiTrNtNp7NhHTR6ELzDGaN+2mlKmzN9UoRBqDVStj
+nhpJE629ahiV2ApCDowVXtMYtRkaNftTS3KaOn6vXumRdJQP3AQBeSVrULAvc9Wpce7iayGpTbm
gJPsdkLoKR33mYeggkQdaB9GWms4q2MMJa7dfUtDrbrYqAmvgKIMEL4F+utaf4lUEVEa5fnKrPp+
6/cYcJcwC+JnU0XtiXqSbq3qDpifyqXVNOIIyrdFJsaofBh9dasbSXAj44baugWttrYjlx7HZt3C
GNdfycwHRuDF9kc0rz+xQb91rJvpuGYPR5gNVK9wUU+xxrKwEs7wJAiFWNqGUFdSPgN2+JX7TJAQ
94blCpD/PjDqJBvPZdxpHFgRJF8nsb9mOeAzH6/axQjLcqv0yngZ6JwRI6gHZuzh0hwmc+f0rqCP
wHJ2nyTGCKFb+fsiyK9KN/ZUD/oCJJHh4q6c+IJL7LorL+nvBpFFT9rokCfUwZCi5Yhv01xCadPq
aHgEtlsfAqv2DhHabZ8TNAx2nJuQclv9JD3NuirV3Xb0BQsAS/CU+MCWDtfe53QyixnMv+CWQGIb
GCCzFWy8wNeuGRILFkpN5bOKhJJhl5G/S0a328Bvy9fSIghd98MTdMtsW+Go28/6AfamoJUHAeaZ
GyredAUi7QhiyMJki0LSQFicIqfh+B7C4SVOdLHVqH2Pqpfem8EE47WRQrs4srmTVuHcE+3xoE80
HVkQ1mwHMEY0raa2fud169rx+gdZxN3BcYuXFHvHPk7JQQKOMmetIiTpVO7h8dcieUhYdqB+iuyr
jMrqVs0gfWZaTg+94g6MtPkM9Hs4QbXt4wX6h/7JSBJtl6veORUiSQ9m4mwqK8XQbsJEdu3HUYMc
p/tFDm3MChde1OefAz8S26716xs4vcZylAIJcR1++Chplsgc4i1LYBYTrOd2kjBTpJv2cBROFn3p
A3prT/bVSiiYzTYEjG/Eq3yOi7Jcmlnq3Wchv0JrZAiaIMsv3NQ6AwQr1yI2voaS2XpRMV9KRXXK
B22CVw0ULjTsh7xmHlanlr22AVhtSVcNNsmYhV+bbhq39pg0Xxnls+cJOnpu5qV7b0gRtLry6wAx
Dc1OgaWOfU42r1YQ779onYO0ZyI41vNTdQiYgnhZlB/H9ujBOGMBW0EEsXPSvki8A0ase/lDqrnl
PUVVdixrn0e9Y7A1YIzopzdV1RpbolDFBVb3pnAtsfVHvTkPFoDXcnS0bZzaxUaPzejkzTr8xkw7
hgJpwjqbuIhbtr7jPrZztAl+h9EtTR0kasNXifN5ScKBI7bswNSNQCq1zDC8HyrVlBvHH8aXzg99
nP01k9Ewk66zyPKIsRxgQeaolRrfyiwWX11yBnXK3JciCsIVv8i3oivqTcoyr1pOKFf3EJ7woKUZ
FDUacRepP7yThWFn5VmMJqKlzHbxUBR1vIS4/Q5/3ASUqwYeaS6MVCfQ0Thl6Q1177JN9HwzQJfd
6KHgCTqExkFxDiAGoNpksKjvQkvTv/lEg2EHzDGltGh/KreN1mQBNQtKjwYPX3bnkNABFwp8zzEM
5ayPM0G08lV/rQzAWOYYAocru9n1NckM3Vknlwh75KoeMG/grAu9L1hLm2BjQPKBQaTfeYIH0gK5
TnoxhtZ4G4WX3xAmxIHQmzkSqczchKUicOjeH8MuJY639+PqLemwf8AK+2FsHOMMl2P43fLYjn5Q
fR6mnk8NS+Q4eyOD7zbJtMFEyNw7nx2UeK+cFcEgmbeaZpul1s6Oy342X4rvNsyA35AawfnCz1Rf
NfIvgE71zIonMHsLY7Z0guFPDl3v1+da8Kcr6VbPFneelU3NhtqclCZcSquOPeo28RzBHkCM5XsT
6sa5mv2k8EUUdzDN3AWoxmcVI8eskYa927mQIV5BJY4kBQ9r5DLNtSlqCzxV0SDBEsWdPsQxwncY
PYsqHrqdnbf+fBpMK6o+c8VcgBnUIAtiGJJs5zYz6Ct3zKNeSpDaswWbaTserjweV447FdbC03g9
PRMVMcm9/SRhJ4+QNAUqDhCmjDn0PFvqfHLXAfzSMsnb6XlwwpsoJcp5oUPTuUdpFq36NAIpBatD
P08iMpdpK+WqsXARLKTjux1DN+Hf+DyFUYoiAIK2TcIBQIyyOIxFmn6O/Lx9bik96Zlkf5lKFd0X
ENI2/vxhh0WcbrWgpftyzCK+aGE/NJCkx37tdkLfT6ms78OwwDqXVPzRDvXZPpNNeW2jABRqbdSP
TdwYXwxSDL6UVfQYFp5+sk0mj+icdG1nmYIgijJgbdr1+hEdvLgn0UOWqzAUpXeGYG3flXH94il8
hwuhRuBrWqyrpU/ST7JMVGSTJQBa9SbLp/wp1dF64WgOt74ZGJAQOsPc0gq1D2w5h/eePJylMO3o
KItIrPiNyk3asGFl7loqJC+tg/ClJhMBvlRtrpiGDq+wGkG4V5qDebQaZ1+nz8SuDPLk2gA+Wui1
Qm5H8oO5lj4sKtMjVgy5abKPlUpPZCom+wLL/AXIOQ3s6HIx6dpr7lfqIY6YYC5cw+XNoZyq1jp4
0aeMo8Lkyh/0pUo9daMxPVzlhLxuW7PPr+yY/BVzQ0zjmKwY7erErZpYFgSV7zJBfrAr09AgEoDs
Q/rPuZA1nObEkBpjb6nPqG/F+BqklQd4PIFb+qVqmTHeGFkqLfxSLs1YbfAUwKcp4Td1uO8xrzAS
Ue8agqbh1giQULnM9PkLe216astRjJ8xzaGOXGgtDW97C5bP8sx113mmJxaB1YzDkY+k8YkHiuoY
XaY0KsRM/68AWRDjPRovKhohOXo1JrRifPxp/HP7gznxcyqe8SuagPZBh+vgkD1NVcZ053fSjajH
ATO7MVzIt3dWWmDGC4M9I1LPveajN42+moU1u9MOVuZsNCzmTmysfS88i06tZdWueatbNkOE0/w9
pso/fjcwQixegSYHv7M+CqOvSx0D5IWJ/8UT1IrhLun/gqYyi+v/xeL48SLI7vGZI3rQvd8/ACdt
R5peKGeJSXo8/3W1fMNG5gfz479ujb9ya1ikcPx0Tf6bW2P3MrwkyS9mjR8/8sdM0rE/+ToXpwe6
nsm9y7jyj5mkq38itmFmas0gbK7ff04lTZNppQEYiZUtq3bTx3Pxj6mk4X8K4E5wWrA8ZHYU/D0g
1683kM0s0ndslM2mC6sKWMp8ff1k3tBdrOOpE5n3koUzky1VyGnRG5hKlirHRi9smBNxkjdvwsvM
z3GcaVdEgdOWAf4klnnCsyyXI+ldepgPNOHGsg00xmMjXAGp6/w9yEiIQwRukNymzShomYWDBz0m
earDq7X+nv5kajpe2Tns63ueFDv17EqMk9oFEWjG2NC6j1JpiuW9Pdg3GiI6Jnl5krPMb4eXACPk
i2fFU4IWko9tGUczUqDJGrVBuY4vatLEK41Q+tJGw8T4BJIUpvjpeWqgEwYiyrwlW4v2o28itj8C
333EnX0XxS6xPFoCloI4iYfZrZH9mPb/rzid74ihf93C37+CORiVb5VBtM/y7devoFA2w8dQuvcK
hcDesTpnjeOXR0FQjUAm4Li21OdmEdxWnjBP5WDy1kAGV1QRmY7qO04nwJ5OtQ9U159V6MQXEy/j
Oy2y9lTWjrzGE4YCJ0nTc8caOF74swIfKby/jeKGWHJpVTe+3zzAUyATXTDtigZmK7G5BZT7ntZu
/frTTfIfDu7g12E4bxomz3wB89jToYb9HsosIHpEoS7KezqU8NmYv/2oqigrTIgLGnsw9qEWi5x0
aNegJwvCatkQbyQqsPPYjfqryAw+hsAZxpuotLPDUFnOfTjxT7Vlmh+mqIxjpJnDTQxx7WRF9Xjr
+OEjJgpzGyRYHLJy6AFl5vouKQcSerVG22ZMQFdTRVyl0guuaavV+6OurPfSZX3VmAbG2dDZTbBs
yXcg0zkZp2w9OoO51hlFEpnxnIsgPdh2NbwlcWUhf7eGN4HOau9NebNrWjaFIZwm7L3dpk2G8cpN
mV28Hk5JDqtjl1nvOjEPKC/CxpUrfM3O0affWyaohbtVkhAHWJHusdVVg78gwVXhlbjJx5JvaZZD
pOcitkiE8XPzaSIn9sPPkf+R8oLGfsGio96RLGJsyljKXTCK5Ji3rX4OZ8u/Xxr9GdMlb860Ogzi
dazS3UTuabBUdmReNbg4N7I1+EDN2ayifLUbnPne1DIF1G+QT3Ys69eA1JaTzZJ+qeNw+atH3q9n
Fg98Cj2X8bA1YwlNM+BI/fnMYhGArqj3tGuMPuaOrKxyq8Hif5zGwV81Xgc6nMpkXzSVeiO4EMVR
K8GeokyJ3+nKx4twzfBQt3r95NW2WLF71Le1L75Az8lWdecWD0XN35L1uMFRFlmEjPDdnyrorSza
yfWTTjSuUZWbV7rjzF54bLIpTGn2we8A2TQISuttlKocqBXNnCNaY+20mrlOcMLxd479eGmySt19
v2xFSjJgkrjTuakd42SIKsT/6etffK2QT6iG5BNIuPqC+YddbkHQYswAsUxeSz3bMqXWwGuMQce8
pOuIIcXg7q0zP6ZN0GssLn9+65rznupf59X88c87C0/3XaRmOAjnW/unRwaDXYlAtyHgrRGutmrh
AS6mptbuUxXwDozURB1fS42xVsIMxwH9JM4U4/G49TGZIqnnHmR7k9fhwQc/85L1LtuDACljhD67
CZ+xm/BmZq/Wvk467Uct878euP/pDdjz49WgOKNa/Z5E/NMbKBX9jEFS9zUnXWANwGK81CJiXuXi
+Cd3gHMmrEE3OKbLEVPGjrZ2/VK8YB92jsbghkTdNdYMoaherNFDxjaQKRWbRK9t2KSFnwGtYOGO
ywgl+Z9/+N+fx799+LbH1pNtG5Qj+Gu/ffhFM0OXB+dadQ5Be4OU4Teu5tDfNbLJHw2VqHM6yvEm
9/py24IpwpJYlu7eF0l/IH03WQ6B2exzZyC/yau1z61bgMwdkJQtm7orb5QvkxOy4fF2YCZK0I8c
5LeexwRfUWK/ynAA0ayUz/y2xgLfEUxabr3eY2Sckss3zkalllTFJxMsz07zCXWTNF7rEPjgJpdW
tBF0zc8EfqptM/QhmtmYXVnplYxbTHP8MCLJeWUWttYTMmYaa2WJYGNV2auB703GVlkzJRBin9s4
VUqPW52aAIv/fOuFhH8wJAC3tHYz/s8O3wt7lMa8InvG4lakVr/E7hG/60KqTarH4TNXXv9h58V8
gswfTeqFhy4p1dnWFR+fXXDyiaQh9Y397GddMBVHUu0mX7wifbMqEq/qKB732WDKZTMbejQbeTfR
TRJKWD5eUjKyyr+4ECgSf78NA4uKP2D5ynKacvC3soGzuuhwdtdX1PSttyTWAuft97M5B2u8nZjf
Lz2oM+z5YGFtKMXEi0smLfZNzqR1VMg9MGBvBc8mJ/EOaw26QD0B0ED22Dz4KDdtjeOEIaynv06D
nj9w/LevJiL9jy7xbG2F/qPwSGf1GS6XlGPnvmydNfMA1JMjKRpkp1p5mG9yA3gWu+mi2/konldE
ZHh7Mkcf8MnRvQONAr+vmck2qF3tjtXIROZrp3fvDIc5IrOSIG+wYLvRUHJrc9eCJE7mknP+Xhk8
tE+S3CdHA2a8GuHUQEqangwhyhUpj4xm9CkuFlgFym0Q2VysqSltNiu+94bcFnoLlOlDRdDRTgX5
pGEVUPVWYfeozozlbCK6uix+5DmQPEoN+d9CCWY4hOUV6ZPEGog7MavdaIedfs5VsjgNFjIGR4Yg
xrgidp0LHHgYB90feVTJwl01asZtWHHXrvFNFjpvN+PIy6s540wODf8ctt0cExUT/b70XWmTiqNQ
70VRKxnx2zx1lJFar7EVJtMyMlyRHbW2ncufYLoDPFFpa4WH4rXIK87Vti6IaOZk15daqQyG/0N2
mLgQsO0NGFg1e4pxCRmW9cWAJ+ZzPXXqjhFviA8SNum1obbctTMfYCGlUt9MN/P3fqc0BtEFsDsf
QxZzrAaxj933ZGBIN2F32TBbZnfJVQi4jdzkMWpWbeCwX3REqK8I2su/ITm9sogCe+NQtoaLgTTG
ZT5kxcXzivjWZNPIsD/HfSCDSd19P1H/29n+VWeLle2nZ8+/Nbb/P4f99vJLY/v9J/7oa83gE/wT
HzULdfwP3cyPvpa29ZMNn0BHVM52H0X4P9taz/gErZI/DmPyRzf8z7bW4V85oAt8CxX7d4n73xHb
zK3zTzXK/OvA5SEKxDWYi1Cw0MP/XKMQSzQVBJzZH8wVRYo9WIWWvhponep21bapOT2CMU3ajZys
vFhKOTnO2xjmokTfSg60uREaKHoUvr6GYYTbAGT/ws+hGzw0OnKBCUqQcBVz4HCk11xi2q9JQbPy
blK0BWknsal5nvCYmepCGx7gHcMFy0ErAX61J5SZc7Axs62tJaOkdsizSJ2g4bofNdb6ZZ9KHGyT
RI77V8xb49cKzsZvTd1soNI3XMe22Jn++ukwazdApSjnQ8ihh4VSRF7MtBKzkZWdA1TZvORoJGXx
rSZDbvpsM6ngVzPjruH9gGiIxoefrq3/0A/+VpPxK+F+NBwMxz4jEoYav/1KHMljUckmejdQJGRn
wYYwOyi7qzGnx2xFMfgXXkJFASlP+B3UTyYJHjIkUWUv1SgnDPtexzT2kOu9JIdThZHqVgofM27d
tlWxeowbN6QPdgHluRelMoM/RsyxdGqk6LIDiPDnb2rmov6rVrOZ6MzXIEAt3TECl3vh14+ZgLwR
EnhefuisAd17p0y06lqQJqNu//yFfiVwzC9Edgf4dvT2zHN4vV9faMqLOsB4F76jjcPxuRbAvGxk
Gjp3+Gh5qX3DmsSxYnbWTg6HgYREr79miVOm3/78N/l1HPn9N4EnMvNvcapABZk/kp9Ka8OKJj0Y
U/e9l36D0k1MKZLvBmWQZx3gsSnH/bsfMhpMn8EadFomCs58qP38ipoRaSR1edZb3tWz37+ehIY0
uPdVOA1/8VrzRfjrF8rBZRsUXpx8jPd/+0JNkmYzkTjm+0iNmtgfJrFZcbwPBebjAyld80fMpL1j
ffvnH+u/XUkUeLBM+I8Jm5vZyK9v0oKR38Bekm9IAzsfBpiX+/01ZBDEp/vnL2X8+1cYGPjMfNcx
uaKYSf36WilTmGzozeIdlwTl3S4JwvIhN1vOqCUuGNZPN2OgQr04VUlTuvra6eNMPf4Pe2eyHDey
Zdt/qTmuoXHAAbNXNYiGfU+KaiYwqkMPOACHo/n6t5zStZeiqiR785pkGpVKRgQCcD9+zt5rl6NU
KtghfEsXbKhl2iT3hH5AaN7npvXrqwp6bbySACQEZfyf3/RvX0wYeyFAHFqYnuuBvvn1PSM2j/0F
0dcXAMowSHbw9qvyu/FWBzps10RdcEgR8un0bxfr9y8m4VtBkujSmPK9t8tW6njuopB9fSbEw/NB
euH3ZnArY5UP7t4LOHTUZzwmlXyB9Q3t8tAPw5CQfAue2jwRWj0PZPXFYIA/Z3gnOOfA4FovQ6Bu
gBn/cpXenB7tsTGStJR5TJLY/x1QHWazGppp6D7ncQHJBzPSqre7MVoGbqptxWtrTpNRjdGNQ1nJ
0zS2QrAZtNG6slgmCA/WL9yATYmym8GM3f6ADs50jAU5KD8WYJEqVhdU/ln0YcQIkr5mGFXcqRAQ
EGLs2kFHbMNt4Bm+EeCQdol2xjznBf11AegCA0YvH7fVNtR3JOGmXAsilAIWecDYUV+e+KIPeb77
HCnlnSIDr/kWzZBCEEDqdNzuePyT8EOLKWZ7Hrau5D0iQUhaqtl28j5UY6fK9jhFeDCeNx1I82QG
FIMPY8mfzJzdS1aQXQ7uj+/M5yzHSzdBXlS4fQPl8KBjfgX7t+vcsuR4BTQa/wele+nzNyOvSPkr
RSQp9k9Ds+T6Xs+yYTNb+6VkCR5JW8nWY5klvLRTzAl/fQtm+2pOtqroBkJc0X/scRWYs1SYvriu
BYiEUyuCay/z3lmni4lOKPcSah678hVA9NdL1Fs5m6WLw5d/9XHq87Qxq9UkV3WiVVV19vMDMDvK
+aitRG5cHlw3dbigodty+41LZhexmqMcGJJ+TCP+VSBuawhtUmT8/ft39Aq66zEo0pBin1uum/HK
5VvINZiCYuWlF5WzOK5Bx2fKflxVUSFOJJ4qxvxiKarE3Fy0xBE59d7LE/uKAUK68vuqoF1icV4l
XawDC729XbpEs2sFFcnU47FMo7J54NAJXOGktPpvC0IsiVbbmTZJuGsynyHzivyPKfJ34gjQupzo
TFdxcOGguFlxIy+Ga9gtBoDfPmRh9NLHuEY1S5YXXMp6Pk+j1jCKzTYghTHkiAXT+mGlWWQ/RIkV
f7nug9QAVeocOr05imbDKnAcNrix1gON4IPGZNALfsrwUwXmgtG84Ld0K1IDfaDXHfOTk2k4l3DD
O81bWvn0/OE8lfa9iCQPRLSPpOQRXGPCGjoGxojgz0wEJYDYw6aIbd2WQl0pbkZCCMIPxST4Yc9x
mOHIrhSJvca9abiCEypfLucWS3vP1ZSA4oxhouD6ZG5kb1FbWpsnFbf8s/dQFeidRI0Q3VA6QgPE
6VfwnK/DShcY1w1o5peyJ0KMRxpcDr90cIXHN4FpZOJfWnmBeUIn63MVckYZhCabhXjs5trUwuMX
9rSweH/YvCd7VwdFMeiDqohqC8+WuIYOdCjdpyRHy20OzNSkXZnyGmYKBjlCEgmAQ+alMdIIIlhz
PIYEmrpquwvXdeH2j8fYj8QxaaAJtBQKcxfdRGFosBrmroZauY/SMihuOw9yKnrqcrLfMMb01QXu
xLNsnPNidMkA2S0DzAlC5utxdObLKh3h05ylzsh302MC7MKXlkQzPkyblmvWPSYNmbLtDcf7hLi9
yC3Iij2yELPcHHWQlRjTMjV1CY496naCyeCJA85Jg3IKMwiPFcts9GWj1w6MlcV25TMnJQ4UFN1D
vuR5dlV1+eTJG70kKNugapZ2SZF6Xnt1Uq2pvS/daYE/guC96KvssrNxPOqk9800kBwQBiyVYDi4
SoeGBHZApAv00qm/GecIle1J2fYT31LrCZ+9oMNEyu8iPMOughMXnzuXtPFUmxNXE46FjhYtCf9N
D6ldlxhV4TWFdmorwlxMGcuTEgs2tEudO6wOhqvIs+D5euSGMv2AY/Wcb79fmYAAIxZncY2zMbvE
ZTzx0sJDFAPLBkAEe/2qJLt8k4aKJw+Bud1kNfp/bsclQvMK8jUeVtYHAl8dcbtgPoOUyRIVwmfq
SSTJj0QFEDYAMMaWWK4zV+uXJqYFdf3zHMKqby/O3PVBl5xWA6sq0RZ5CXmFaRUqCLWLEfMc+nRu
06NwCWx7hBHLh0dKU7Pa2wgg3jEad4erBBpf8mCXSH24eWICi7mCP2/rpoAOwSIjuoAbdysWWzhH
HVR97A1OzKbFiMHlGgdywHWBX67OXJ5PJyt4ckWchjTl59yT6oZBDRZXPJ8INndy89boE/Dsenh0
mwWhJPMV3AbDgDjmImqVgZfamUl9UQ17zOWQNY6woiH8y12riv5TwZq7kZ3edvVXZP/b8EAkbjO8
zBg/5tsNkwTUWaeGqAvPclbocWkiAcXvse1A55znMDY3Q5+nZLsDJ2gYJdVsq7SHtcGgyndEPGC3
xD322bw1A37DbKno0IERGmbULoJBmp/sFGZh/THxvUk8RoipREa0qagWm4fsrykiGSD3Hu7sNc30
uc7Zyeq93EAEEl1c1Js7nKT+BpV14eHA76Cra0IHPHVi0D8Gh5ACbXvKSpqAbHyRlhfjuk5ocIX2
vf3qscKh/KQXh8Ws8xEzuhIfyz4L6wx3RaAPGC3n7TJNMLieerOXI8VThM/qnZb1xogoDULnTlVd
I95NYz+UHTYZiW/5iLttWZ4WJPr62hl16zwIR4zbs4Z7CvBtiCJMgBIvKcwbHcnBSjTDbFt2rpEq
OiQkuVenaQEPEKSfiJtul1SdVZvLYRv7mCZ6GbfYKRQ5I4cq0mv/LQGVPE37SapOMvkbQ+2e6pTJ
cXyYKjfESJ8SJBXdgKhzquoU+TRlbf4NPT9oGm/fEZXtg4MKNfiXYxTowLF5DnyYEuTca/UNjCiN
vAfgRR2887kr7IaqGrze4bt5DZUSB5XOQwoz3nUzahSCBkOqMdyKPDDDstpaE3FnSQU1BIux20rC
QsLD3ce2fETGZXgcckGnlJRWYJUsJeQYpV56Uq71TIA4H0zN8eUGdIOSNMx7w9YT5sDJaAm1aCC2
0xVHjMZTEXa2+gOcak8Okv4973YVpqmT0wkJf/QBc0rLW/EUBNXkNGM0PR3U1Icsk+E4UtnHSLmV
fwovkyqY3rmtopN1VqxlZQxfYL5MHaTX7OHNGLpHFBfRFpyB9qwpifCvBKwpCFtdPih1CUoFsF/E
M7MgkprIHj3HgaA0ITtGc4EQhNmdM2ZqxTsdshyhwOkkN9ltj8whSRzZdyTR8MvcssPijJSwG3j/
Y1LadbISsuav+KWX8I7aVI3e8JIMia1XcUSz2vh6GqLPOMnaDp5yKdurrMPL7p1opWwt1SppSxaw
P/YakV4Xae/75GC3BcNWexa5yX5I32AnVYplAC0z7O3mmjV8tSXSa7snGhu7S/3cwYTXcR0rvJ6s
aFEy23fvBfjbnb3KRJl0pyuufHp75HRRuMbsK7yDaYQ6VJ39+0psPY/QblJ09OkPtTm/sWuYeIlD
5bWMyHcURPZWLLDBcGZpljT8QDAQvacfXyMbpuc9c/yb9FPcpwufOCiZvMBHHo30hps2q8yc24Bv
N00+mkqGZXWWQ2dq5nPolpF52qRvq1jEqrb5NAyTKfJz5WJX8tgoIXpjXoAgwaYYR8RDfmjo13nL
vpjdQeqDAApN4eyntpo3nRqGEJtcNpr4btO53xVXUSpd3s+6CfscBMHg8lENaALzVI/CPiIkPtuG
F5Bg/kJqhC3UvJqjcdED3EHlkE4M6OBbyZo6O/uxu+bGABfYT3i/eaACm935FAWDrTd1ZO/HFP8g
lTXMSI7a8KtbfuDP7d+mKhm2u7mOJdull/O+/H2eS1saAo/MbDEfKPtufzwelYaT9FTjOeZLHUYW
vuYqgBeXfTLxnMGiJrurguXZoKHlNi1WagLgW0BQ+cLr1k/a62b2MvLks5r00+mCX9AEFLVzt/Ld
ghthUnaEJMdHcJUpbLPCs6V1QmQF2AWZFMOLGSbrMx+rSWkWF7CwwZWYPQ13NA197jPwzfYQWCrc
Dk+uB5SHx0gklJccPPme9Rpu62Uw+5yfIpmsizld/KCvXkzu4cbDG/9a+YyZa6g1xi4e+LRgCisK
g58n4nhrEwqDJctcTl9t1gf8lHFmGY7E1DjLl8BMPXYbrBruPmDCxHGEyWw2OmdxpILpKdrqAMSn
M3tcf4eMa1uzR7GtwiDA20O+TAZbyGfQIcxTOqYZ35puaOiil42dDRnCYMKWGiVBcv/MVbcr7ub1
nHnPe6laVPKcH7idopCXp7UHQ49fq1iTozOE3IvOybheuPXPUDqB31ornO1ffjx6sNFsaVU7DSBt
qLdoqvqDxrhub4x2tv0jJw1We0siP5jbW1cs6Fq4IJs9cYfgrbiQsyftI85pOVPXEVNeG3sFS+w0
zVvyJMGebyOTqcWrz+LR50zBxuYI6oNg0YalE2Fux69JhB5Yq8q+tZWo3/qs4vv5x6lxqbKKp7Qv
jcciRcE/RWBrZlbnY5IZewr8cbCoAZ3wprttQYW/5ylbgYbreOPEKwzwjPXAIcnl7p/ztuUrLbzJ
vvUJDC4OjiWfQF8dnQX90rVUNEf4i9vKHYXvyC5Ymq/RyfdLNeLLQ9kJdoLJAAPw6iXoFntCX3+s
HFjlbaHbeJW9K//cNXrbD6RnRFAfOZIMdCxF6E0/MF46wjCSev68pNqeM03u1DlaW2AadbIbp4HP
+5eXfNtVsy/J8RT+kbBKk7d91lW1bezqSH8Oo9lOb37cGnXs2M7unz/d7y+FBs1qiOzAiNHUm86q
T3bWZuhOfC5EatcnXDMBoM+FxZq168+v9TY4j/ZbQps6CH0pAvSWb9uUo4tKaa6r4PMSNERy4QBr
EIjuQy1yHkNYSB574RZ1LBoT2TQovSZT93G9V9rn3E0Xwk42Eo68du35sTL/nH20Q2aPCK0MR/YE
GfUzP/357f92qRi8I2YmHzLgOO679r//o7e/DCkBd7MMXzSmOd4HG5Q9FrK5coT680v9ds8FNIYT
RkFMgog6edvvpowqfNjh6iXJgbGsZ+mKAQBxi7SPSJRm2Ez/8uHejlA8vhgZ+QiamCb4/lt81cBw
Os7o378okds1SkMq3u6mgpX9IfPJlFkPaUK9TzGx8vO32pfucMtq14Tnf/7sby8zU9MwtLMMxqSh
BzL018s8t3oxGEGCT/QkODqSjkCXCui0Pc7/+ZXeXmWUTy6fFhkmr0Zz7E3XvKIwRBBQep8AqMrq
WqvaHs2LkpPaGcZoWzX++QXfiD6RWjEGiz2GvCETPtpHv340XeLmjud1+DQAmuYOGoLULnMsioDX
4Yj2NTElObDiPIH2EZICc/zzGxC/XVwgaX7igr/HMcBH9399B5wSLXtStp+wUq0gupllbaSg922e
lKc/yhaDvYU9j5xku37/bIo7obYtryZCYJmfzz8uTlMCg6FfFTorT3GH6JDTwlYjFcPoVc0/ENPa
iWf8wpVmtZZzaDdLwrgBbB7y1OXBR0bGDL08aInV6Ys346goKN9o0R1jinlfnxeMluPt0FWOra1G
M9qyyxkIQKONXPR2O49UQW0jx8Bu8dgNFG9L/mjQj5T2rJpV5duiqYz1a8Xne7ZYTkv0tXRtCEjn
+sdZOdCZ9M2CNuUyx21XXfz58v92w0nhCzfCrZGgv/vt1p44WeSOu60fu7wPqFkzBQi3OySbthXA
z5b1n1/SPi3/HNnZpTZ5ndHEaAHkW38Eg7JV92M8f0yyyPYYpyKJqmtUjX7l3LijyzvYCahtHKIW
L7VFoVOTzPi3QdHbTx4EkUCrhZyej83g/c0m2kY92QO+zj9WHe3PC5yBunnnoxgbrvxR/0Ug+/Ym
DyjOZECnKApi5pXhm5sc6SxRi2ocP5meFJ3nsJT2tihLZSurP19e/80jzW9HtofnP5JM3oLAffPB
shmIV90a/12LyxnDDe1LnZ1ktFE56RblzO6wY+Dd8C9Jw4b7cgkJKqIUDkl4UrR1acFw5LHze1RV
NXWohyCeCrvIOKHkkkXgS96VuW1rLY5tA8SaxKn83MSRbRNXDdORJ+sC48M5VchelGVAcVlWDJhg
TlUeZNj+3IGjsWKN6VzwZX++CG+uN9cg4Qjn8pwKstV/m5iGYaaTJsK2PzWl3ZnTjlEFNocZY/Hz
n18qeHM/2++UxStCcBGxLQZv7+e5U/RUPZE+xQLjIq814cu6QQZoS/2JpZ4l6MfsvUakw1VAl2e7
pD9/GsxkOwTO7HJxQyFtP5OzoGKl8xviPedzB5Czs12NPKoREyzVVPPpGkwcmI4VJFoOjTBVOZb8
HPwxLbJDJIeQQ56dLXY3/pvpGvuFb1DHwg/O63Rc/mhNGI8OqD44YW6/ydKjapl30rDwdwc94F/i
ZPRjhMYTyb2LWdoentOULkewW71mpgXy50sa//r1SSlBs/voJ3HVsBeib/51T+j5BCZ2VfqlNoH8
UA5t6MPg8MMzFG5K0OPP9UkmloSQh6JOodCl7VnjV/WzISLT7NoY/XkyZgHg4hUgbpTr/l3K+XW8
I8IHfkceG/+sSMr7hlHbF6PEqACVkBa3Z5YT3Zow7S5zhNHX7Ej5xmk9N9XBGcvg/cYc2VykA3Zb
wj8SV5DDGlbPzuZoDgf1koMATIY7wa5E6ifpdNcI0c1Bq7U/MhOvn7G3CzKhfKYEpdK087pqZoSn
YfSgmoDJu7xGhW296x0CNcgnn/35ReWdF+6wH+S0MLJxPPXLtn2aZTA9FwFok13sOvjBHfp2H6sp
IVzRUcNjJMaRsiidzkp4YSeMCVa1b5kXLeALksLZTaIxFzXkGj1jWMODUpbvJ0TmdM3TqTpoGAdP
Wwm9mfLTyen2OWLvRu49ZAv3s7/q8ZMnN/Eun8Jpny8RHCM5FqAE1uIvice/LtbcEIyVWcxCSgVQ
cDjrfr0hOto/sg+z9ivfF3mCfgqZNKo7+I7R4Ebv/nL7/bJB/XgxiVDObvPUcG8rEiChlHZD0n6N
XNmgEVrcJ1jf/rhrmuraiGDi/Jd1zT0jQln9pR777c5//ZhodRjZsIi/PY9MIbCoSgzNV+DrHFyD
WpFz3wQewrc/f8jX3/T/tuHXT4mVC+FBksDmSt4eIi3YyjdoZaCpdDwzgc92ses48BQHInXlA3EK
6UMxpo7C+Rsm6hAYVdSnpgjJUiG9EnJnoaPbAa/jRYtq+R37LWZx+or6uWkoXnzdNoRHak/cE6vd
AgUgF7ulPXtv/NXHQ8E5lbwWz1V7vCm3QWOzPBzZRHRvKmZx3pzQWBuS9WvZZZpRwjSceFnovriL
JgaN7+8vtdAbER6XxJYBlEFcl4A9+m1J4DlyXES8bl9hDXHx8yLIT4OurM+WbXlpvaT+GDjJcpj8
jKFHT2bYmWjXsD38+ZsJ7c38yzeDwdCe6hADIhzDqfrrze5VacP4IJdfMyAdEMLboYI9FcrkMDIl
0QcjmuVMNhqQfOGohmlP15xhwE+uCYk20Mdk5txuXgYpfAOFEg5p8qkp6Kfvh8q5LtZWXq0BdsGg
CZ7ogda3ncOXhrsJvPx+0wtjl7Ib071UiXygbDQwZUTxfY3K4iaQhMZVdIrPioxQmCbUtSY7cZw+
r3U+vXPJd7h3WhDfpBd480ng63kCuFRkT1C983Kf99jY8Z57yc7ojBGALPuSQQh74iNhDuQX5at4
79HVTncMHTDs//ni2mv39toKugtkbXGalW8dwCCAGa8ROUeopwhvHILEn0kZWslhwxkMs4GzxF9e
0ftV+MpdhTnEqm7RI5HCh1ztzdeJThrUgSq/ATcSF7TNQEum0+pc0qgsTxhEaFZ6Esm/qsCtn4ts
0Ve4y917xyTByV8+/e+3FqUmy6cf+3htvLdiwGFuwjHO2vZbtjBg4NzepZ+6YYN+1Dcrid2uDzAI
Mg0QIAILczJRcnKwcuSwEHrnJCGd2MHpNHSR/ABMk2AFIrWXY+uM+XUVFeNZHwTLTTTl2XkGPk/g
i0v8eTeuHjbwTLkNuHQvJkGGREb4NlyWk7LSzjXmMnxJtDKcq2jM1zt8Y2xnJZmT0FXYvfcdzsmr
hjEvFWXQEElQ9zXxFBBOmOEy9HwOYV0cqUXGR+0v7Xne1MGwGyRyGZuj4W37iK7fXZAUcJskirqF
iSZzJR3VdbYnG1BdzwrqGRYCFaGrjf2OMJlYzsOpS9Ag+Pmu+ADZXn8XhV/Q6iHK/m+Nr9/XH+4U
8IbU7vig5G99vcBnElotc/UtJqlN7pI5KT+j8rBBYHxlnKnk122c0vOodT6vpoRVB+QPbtKfb5L/
7oaNrQSZrS9O8EK/uWFRSo3NuMn6W0p60HR4/UKibcprwsUifeJuJnnqh3Y6WaHIHVWSLh/zeDCK
+4Rwx7+8mf/mgY2F7S2zdKC1fKvYxaAym44s2W+ZdKNHIFnjA9g55yBp7F6yL043U93rCyXa5rxe
Au9at5KNTNZ6uStkHiNIxlV6VThT8B3lfB/uYvJ8H//yLn89A9hnPELvGvKIo5nmUPnmkhkgjTBk
xfSNrnefvaOyCGHX+II0udE1N35kKmZKxLfEh3gIu+/55kpipGCqzqfgVcfnMKmzK1fO1Tt/EBMT
EnYBUj+HmsudlXJPXgTG49d3/b8+i6dVffvP/3j52hQthHMOKV/0P10TePQiFun/GWp6O3zLuva/
+V/+7bTwon+hj2e2ToEYRIFtTf6bIOCLf1m5fGw9/LTT/mG1ENG/fCTn/H88vKAFfIrcnwQBQgFI
CxBSoinDiUFg5P+X1cL/9aEJXSwEIbJSP7SgVFb7N+VyBdu3mqcEd3+VEDIBFAtS8m7Iqug2SZUQ
9yJC2UUkmUuSDqRuLyHzwxTRvkpha+K9ZN6p4Fb1LHS6qHTwkMfM+Zb3KEWcClFWBbxFmbaC52Q5
JVap9RWy3uxydBwJHtvj5rRUwgk0eQ7Px69ic9olIjuiYSkvGga234OshRSZWAGEY7kqC/7zC1lZ
4FyXbfsFVcYDFKr0NEMVdQC2DVsMfBmsowA99673h4ZHqFZDiExTOO+Qk3yOLfelwXOway0LJrJU
mMLyYRZLipEmnD7B7/JRAqkEsEsb5Q/DK2hmtMwZMyFRPSgfePgxIEPPIcN2I5147Gt1SNw8Jw2O
fEJTYN7K5uhzYZE3o4ny8ib0F4fyTMlbXInActZiIVekjlar0M4pbJn1J4RgAQVfH2WodXvgm1g/
pGvHjkb0zbQjoyB7pHeWMsJBImMJ2rk5L4CFX27zsnwQkPFCmqCLe561gTnSNSN3xmUc5p1IHeXZ
ThaBer8OC6KXjKyiPZ6b5sIZCbPbOVbauW/SDQdyNUtqslpwS5RbAbFfLqzc7LbjOBwiUps+6mnt
ozs+Cb5hv0IkdkgsVqlwp+A4WtQSdpv8u7QMptzSmFDeoyPKcOqHuIMP0PTlfb+JJcOqW2UoiHV3
X1nSE9pKuopN7907lgPVmia6SJEPOcid4ESxBXuHhYcGCq5FSeUriqwK/BaQhpO+ddSVyAiguHbb
yZXqwq/ETLhMgvQjjo9cCIGK2+StuhNkxXXnJGt6cOhofBHWiL46GqhtRkEEAURYTJgtLAQUbxyP
BBHRXL37acz4rjbPyMdGtcV8kFbf9VwPRkLZ7kYXulYSkVrtAuVhernI8RD52dhdIOIYkqtIZfnX
pkc1tC9rJuS7Ol4b58qERTbuoQV0N0jFwMK3Or+M0nZ+AfjEabsa54m8u5bI1YVWe0hB4rcDLZzI
EiUhb0KqdUG4MX5cYefNG4NRjkaNPGmzorgDeUCBg3omh6DETIgnG2sv6d4KEcMBIdNEdnmqjLna
tmLqD74j0I7lfJsHZRo0Xi46HtqR1kp4F73GDqNJb+T1sjUzCW8kFA+VnA55hpmEO87agEtJonHt
yOKG5LqaBtNr7jGnW5KLwebOH3wbjKyTpc8uhDs+bIsut3vUrl8YaZOyPDo2cTkOyzW80UjqNqyt
eUNbZ1q7DwvmVLGLbZQztma/O0XAPrSn/CFo3sRptT5jJVofRZ8s3TmyeSrEgqZKdFoDwpvPZQnd
AX3z8B3+6rtwiuKroAhHlDecedUZibhedz6k63KIleNdBuPoAuko/XvRzjyPGEzLBiE4q1k4uS08
/Z5RxBLEF6UTr8ARZ2dZrjjfdJcyGFsGAWqoTqG8jsfay1LoUHxXHVHwQIz8TQT3jlpdc0LjoD5E
SelfdhGgviAm9fro0M/LD4IT0ZPaRHFwMSjwPSPrLz8PvSxfSlc777CbGNgtqKyQVQnBsyYWc3DI
7js2XuTo8yHLxB6lQTkeI8r14ZK/IFDWO8wdwIpFCqxahEsgvxCjA2YM7RQEN3eHEEuQ1zVF+Z55
JplMYTTQN2uNMmcOes/umFotAp2BkDD2awSHKO7iNq2fvDULns28vRfcwsyo8Pvy3bSufwYgVN4j
8PQOGQTag/bz/pyYJuki+ND+EZkL0MxumZeHFjbjTY260+waanXvmoZTd71pUjNP474LPvR6+QCu
AmywJigPJnyR1vHeGFePDGLpal03qrFiA8rCpuzKYQ+SdcnuvcWkhASUol639awJpEYFtBeQYaFM
jKwaNyA+vB+nq/+tp/5ST3FCsAXv/1xPndd10ZI48s+K6uf/9LOiiuW/bMuXkT9jSMKrLfP9Z0WV
eP+ioKGxjosusaFIlG6wjnT+n/8hfP4T3X00CQw7qLYYhfysqILoXwnC+xg3rGU1uUCe/uv//MKj
GN/8/E+oGZOhX/oG6B6o7APYT/hhJca2V3jOPybtRVRwyCSR4GLpCQUm1LGzCR5rdKl6CXx7XTxx
EFOZPKqqhyaicV9AKzdxuByyESf12UALD9d4V0cX2yZFeqxNR6Ndu+5yT9BoI069kn3wvkL/975v
YZzujUKGjuegZocw/mhglyJ+3tVpOBEb0rgbmdLdFF2RPCPBDc7Ddg5IQItdW3bJEb5rMKBiLJd8
j4slvYBLoQieix1gMOUqv0BKpDEdJ9kx21zO1bmVu+yJovdDnB0oa64SxmPIlJvoeoYdtGvM9DDW
vnMiGT2A+66NiyqX4+KjKsv1fmE6fjNkPg0pwpLbo1w6lDJlvGThrg3dDP5uqR7qUBEtnM20w7du
PaOMSi58m+dAwXhKBAkRD3lXdCdhS6QwCVY2AuI1DmIJ0/5EaOm/r21aRMGS+Oj5S4T4QnzKjM2U
6Nbk0NqcickmTphuFYfc8+/yiDSK0OZSOCvRRAtL4l0gnfomaOeH0EU/Fb5GWqhF5l8im3MhmNns
YYpXl17T1IciWvoH0qyIxpiYhV+PE8sW+iFoClAhpyt3PvZ+192wSTXfSxMlJ6YSBKqHFMLZIDmx
RsmXMCVsz0P8Cn0rx49kczvycHufEFhuGxXtXtXhhbEpH9LmfZTDGDwENgMkUHK+w+XQ36sq/1za
pJCwi+YDGL9LrLnrIbR5IiBHBGxF5dxzXm4ea5s70lb1eOPbLBKbwQGJo7ofUBTcOAthUgVP7DtC
6pi2jv5ys9pkE7WQceIx/jg46KEOrkmzJ/wodKzquPenfdl2sI/bsiTuVSl2Tvp5FytYCEKa5tts
EvU9kBNcHhSzyYMsyF+JfWF2sGkIZSHodrsR5CztSwXjr3KX7nR7zXHxuaNlRLYLJZ24RE2+U0Mg
ToCpjtfdEmwfIbOHxRGaAhtYmXuMfCqyeYKABJke79IpKNXsxOmnS9p+44WbR9do2Gz0jE2hIcyn
RAi5QMJ8DakZuQcP2A2a3ZRaJeumnx0YfRTBD7GNuEnlpTCEdiFCIMR1Ku/yYLh14HN5QIUohcUD
NMj62JKcMypJhA5ZOutrqI4/fmooi0+sSmDdN4V/GWIr2ZNYfFmvXx0bztPZmB5s5u/FlJBjvCbp
mZqNcz0T5XZMbcBP6YqPLIbjrW/DfxwbA1RXWXi+2mgg8RoSVFJ3Nin8E4dsUaxBF9JGCqWF/9HY
kKFJNsMpyBv/vBwvNnKIdEMgUa/JtSfim10XhAqZRWRZNgfo+s1xnlVxUv2MNhof4jSo75UNPjI2
Agl6UXCeJNFyjz9hO21tVJJC03BKtyq6FuQorQOBSsMq0uqAG26+n4V+nvB6UkNQ383Cy1syYzp2
XpfoZGAsyaH3IBXfra8ZTnMXEpQTf4YoEh6jaEueSjidJ8InQIu6Pb1bg7i4JabzpRUKfjby2d1W
eC+RMiHOlcHVn8aBj+w2uToMqvYvs7oFiuyH3NJuRi5bI2qIm3l9t7Ls7vKF9a7GW9LReV4/bRyV
CZRkfTYT92CxLusn1KJFtmsKt3/sB/KeXVBeWdw2t5xIBM3rpJ7UXRamdAkVlNpTeKfgN+vQgMTY
yu5cVQbHQ9HqmuqwTR50Kb8rDAj7zF+8k5nzNJjn2CM91okA3aqopeu6F0UzLRRHU0j8gioi58TD
Jn8S+7rBz9iDPtm1AOaX6Tmv19ETiPJbfdFglZnYW5z+S+UgkcHLU04uYsbZh9g6xN20K/FvnFUT
SOqrRQzR/cKG/RgMKY9INXPrwQ434YfRK4aLfGvWcae3IPysufuLPYajDDK+k0qxmyMlH/raicG2
olS+6HDnXfRr6pzopGyzs7TX52sRZLd5PdWPscOIbDcYR57mFer6fbLN+UcVi/FofNGceUWWv9BL
ccnPignh3BMGJ66yYOB0JoUCUL7N9DuNink+AmMYUy0bsaYs7d9b/PQz5g9/vtZmHGkZ+z0ZUtEK
zhgqC06iMpzICRTLNr1306B/6Qe3+MiezGFwbqZrEneb29SEyXcX2ecGdScNQMNU5j2EgO2mceU5
PXSCQ5og+hrimAGYAsZtwlllSGdNaChgSjhvWG33aJz99QBOzga+pFxFtB15/DyZNbwCFl5/dUr8
1xfN5DNGjFQx36e9iJ7ZR5KjIoniZCJ0xgHHjRZ/T0ox/fOhWJYvFZMAwWKUEc1cteZukWBoiSzP
nbuijJha+4h2PpZ0C24YFWJLM6kWcu8nzXaOgqb6KgAGPai5fazp3/uQfNv0nAiR5uBVOQ+r6nR/
u/VBn+5hSsXrzh+JeEDDmrjXMKHmj+G8zt/SOO8/gao0J61Tghx2siRLdku/OhewxcxdG7Le7AKs
gl+Eu463iFoyTp9OPJ5NHIWHM+nM6lOSLfCk1i2dzpUHg+9QFmUPwUrC7MFUKzjwdYF+KAV5KDtn
CXpislV9zjNXAD32XXhxq+1Z8M45PMnB/ZgmOhVH0uOq5eAZJzydalE8pImCHYe/ct8SIlFiuBVk
KQc5CP4QAcr/Ze/Mltw2si36K/cHoEBizleCM4ss1qgqvyBKVTLmITEDX38XZPtalrvl2+8d0aHu
dpgiCQKZec7Ze21g4wYDsKFVRxG1ztqpsCZOfdcQw80N52YVvSevtjZKt5XvJEa7saNCkvXXVHei
a9p1A/7pBgkXga5uULbr0U2qQ+NaqF1yhnWvaZ0seMgQhQYQuKZ8SSejKjatBQt4BVhu/upwgDpj
pGGoajhfUMDJJzcq8reSTsLWjJirrEeQVwiy+xTF/yBTVkSicvRDTG/xLGfL/aW362xfRRR2vhHa
M7MAczK/MLCITm0gzGfZIlNcebk5giqv+2ZVlLQRQpyMzSqdu9TDMBxN9/gYVe+PkMHeetkbflXY
1S/wkts7WxL+7Sejob92uLICQguHjntJbzoqQFd8SIXYdMOQINSOROcGL+TlFk/T3DoNnvloPHVN
N0H6ReeznuuGACMCdw9JmF71uYtfVOFecLevyyjv/d7TNoPHZB1cgERfIPVLR1zxOpQwRtaMn41b
J+Ns6MHJ2AH6sivmmr31Rbqz4cDUr8LnwppcglLwQGrUvaYg8a6J9R2N9fDStMa8GeA2HYwkg89p
2e16rsyMTFC9u0HbAGq7zr9GidHVPgpT9yvDzhpfZwPoCkdW/cQ4K/jiwEJCSqOTG8yvOS+J5VZ3
jowxhU1qpqSNBrZereI6TCzGl1byUdHaK1bggMkg1qKMpcUcziUgsM9ZgNcvtvVop8e2Rn0QdDd1
NUq4+KnjneiwSj/UOSNSfh+p3LVmW9QKXFcsFVIMI0xfGszTGGWDgdlZFNstw5jKIFItmOdTqonq
OIC6veEbZjcG3cP3YAavwyS43eeVwsYgzeKgMqx1aNs/V8zcOh9Jdv0WEplxRa9FXIke17+Je/5b
Jf9DlUwXyjB/ViVfvxYFVLX+rYjfvq+Uf3/h75Wya31yJIpdtArEPi7IiP+rlD39E1QbFO2MGZbQ
3yWH7c9KmX/keISqmSjeEX38WSnLT66gA4ToHngnmhPrP6mUmcn9WCmjXgAYJXQOPItrYFG4fFcp
Zzm9vLzSp71N/TStmQDQCLKzwbwYGEzlRuJpM/08j+t8O0CdkOw5NbxADyXIdlYoq/wo0zXpwzzN
bLKKbEdDuxt261q+V/AGbgfHmU6EoelrK8ZTgj0YGg0t6Qb6gKDmm52MeGPNBPK/cTFvgE6NAmFs
6iSawZIa5XPdTPSiE9I6BVTcDUEBhNEYZGUhPHURQUvQBEuUqnoI03os9rqSCtvUqLtvEJCJ3EkF
JH6cCaYDF78iUZRjW7DuomIfu3P8VRMifB8gFZ5HXvNiT2XSraUmrRvm0gFPOErgbkXDocHuhs0R
SsFgX0lIyU49kcS3mJPbcz802k4EyexDusJnWrb9uGEekm4TN0x63+ai+CMPLed4Z8kayylZJAg3
oB62+eTVXGYkLRTQUJb1Y+GEHT4g3GKGocKNIbnyVmyJ4zDL/NpqpsMwfCaHYc5Id+q8+jYKPPJK
YBcQGewadLQhePhEA7lbxrR663PYObMPhPpmcp0Bx3JKw9On1P8MZqu96UrrBSpr+yCapvB2HjIU
4oy0JKxWeeelu6LuzOcxIxEjQRm0y6uQZNV+DoIzdrh4TYRK6uclzEfb7pt716GIozYI7KOJVvJX
+sfFxsrFvdtfgWIW62aw1I7xwNXqurhcOujmRWhN9yoIbXiq2Qdv0WnbPu2MDUYS7KY5yDs3avOd
WYzZUWZ1cCNBkNzZiMDPqWV8jrHTr7E7pqAlumlbqDB4mDrCjh3NzveDTqoH1RyhSUlyH3Rk8mKv
dNfBaA2H0Cl3aWJ6m9waBj/q9HIdzGUOHrkvg30iA3sL1Db9VQ7Du4CQuaWrS70ABFrcc5ND9BtR
yDJPzxlxSXMDc5KQUNRxa6ew70ruNp8+2qlcGGg0hZy1FjUvcx4zCxtdbRsZjsAx5/EpG8YJYcd5
TMBiOWZ4hV4YRIYHjneKkM+qOk+oaY/oTtU6QQK5qWme+plVRxdU7tw33LYDhn1CP6opIs+LXPql
RGVAVTmAsWnpjWQDt8TNhLFVhjvHyqdQPHkBcdbbRorBZK9GQex062SIwsi7H2C8OAARNOl1D4aR
2sODTfPZtla2ojX/LCzuhY1uJ/EJeZ9713rEcn8erTlHUCtIF9iSLAO/MHPiiffv44v0FkWZSYEF
I0LUvb9AP+oNhlXkriP7XHIYSoM4kqycE75NQvOs2NXAQXrCbEE/PLRpjG4XxiYlyyU1Uay9pmlb
z8UaLmThUjPaaNqmypHzuqdfwsrWxWH4il6O+pKWBMOiVCtzbk88jhRfEwosPKbxyNfHYeGG6ywp
GFOp3GzTcD+1nvXalShK3vErs+W/co0kjfCM+Lgjai0T7VMRMHvlv5yAc5Ne2iRJM7Vpg8ci7Rwm
MYrjIzo7ws54sMS4+bb9/Hen/qedWjA3/9lOfSY2fflPVcV/2ah/e90fLW3vk9BRz6D6+jFmgJY2
XhU26EUC8PsObf6pBjD1Tzy7rlgCKtjLXdv7T3ZkROg/7MiIqNEqYKVDqI7O80fzQezCCUurJl36
VPPZDdN5qxkN3Tz2aW9tt5G+b4FchyssKCGbk5ogmfZMIG9Kq5yeKNgQrVOaEBlQps6S/SsAsqMV
MMZrHcPnpm9dvZLBVM8GTNe4A7IQuxO7TVMZG1O08xmAg77nU5KKOkXWmF6Y0vZfXYJ2Ol/F8byt
IzZD5jWmcw9HyfXrJIBNPQzjdXb5vBWlys7treBY2iNPvoNe8IaPCW8Zskf1ZsqCLonORlx0mnmY
uikRyL4traj2Get/Vz+IYO6oU2iKwMbWdM/96BlnOttBuprxvHQ6403ehSOt1DTS7NdIlxP5b4iw
mNWW+CzB1g4I1oarMlxgsG7oDeEFukZE0EpKNCsoBd3ZkimUK4vqL9e9LU37VmdpRtl8YGrKvxmC
U3JfRrbKYuconWQxDegfiVpL8lwgGpYJgZXO9OgCOCIkTSF3Ap26FE/sl3yewtvencpNyS4drxrS
C6uVCJX3MndjqwGCGcbNUCh31zkzGHDQT2h763c7Uf2FPDKdGHY9NPeZY4o7Rv/legiC/qXO7pi9
ZLu8zvWzaLxs58ltVWOX9fvMUac6H7bKUtVVRXT+7LZCVNcum6xG9/Kup+XylBLU9qJHZGi6GaGN
pt2VJHWl9letGJN7r2nHFbNaRaCPJrcM3uMDkwfzFc1BChQlKtexWxcH+t7t0QqyvSFEBkU5Se/6
sUXnB0WFcn5QHN8GErDL4jDK6dEt6p5uBFSpL3Ypgvs8jdz1SBz9IQ2dfKMPbX5y9azZNJWVk5Ua
Z09lD6RYaSLa4a+W706YMq2pgzq59pqj3sIeHbo/Mq69yMkj9qxNhHYsIodXgXPW72qw9btBqfnZ
NLLHRKuMV8cJofkaVvoes+tCJuChsga610EWkFmR5v3KUaTf0CL9umCn3uYxFRvJXjWt+ihs34CA
bBBi1HsRDdYqrYZTb0X2bUak5tbsZyzwThiU+zq00kOJi+8clK54HWHiXIRbDMHKGNoDLMLsQAks
fYC9zWPTlUiqB7vcp8h8TwNZApcMSM2eRCb7riIX79L1VUIRHiWv/KLZbhw789SVc4YXuqgu6Wxl
71XYOgEuwNA9xrU5X5Xd9jd5y1k4j0k6WwWV597Dk8xp2JBwvNXMMT57NIPv5AyxajXwSOwzbKra
qvLieDmDmred1zU3TFPiz+My0V6ZgKzPtEvjM9Qx9Qh1eXiAvF+RD4QdkFwR+VpCV3que6c9wRWT
2mbs3OSokydmbEUe5Vdbl8GB2Kph1846Y4tEetta9favdl9zKKQp+HlMjJRugnYo0io/tHZwzvSS
AKwuAo4j7XEjivBgyOo02TokBWmuqtTqPpB8GiszLbL9EpvAHKtiiCOaflfHBefgSB/X8+ioLxVD
uZOuhhhbzxT7TmENd0lpq0uUQlgsOereAb+cXroynhkFiZ72ehzcjmXV4SmZhN9bQ77mOUFNTUd+
P2Q0rSoroeucd2X6BOw82/Gz87Rog9pKN60+TDrHu9nLx2Y1BkSfkWpIqwcf29UV8B1pek+Onxg0
B7zGNn6djUhqK90BrTPpEx4/A8kBHJ9zFORXzpzyYpRG+GJ4PP8zoRTb0Zy0fqVPsX52iDU5yzaV
qD1y4w6SArmVopnkDWzKjB4LdHvVVRmNF+6VriPgc7ZknvvB0I6HmIisY1UmxTr0HGAonVmcO9XS
+jNZaoqsOGmOTYykssSDA/7J8NE80JHEvP8Oy4mG7qB5dYyWMkn2zdSoLynDvFFP0iN7CVMTVRq/
JFA8DmhVsp2i1/EoANPAkWjdi9FO40qD0kAhNKXqqcH2fxkJ/zv3TaW9VWUHCF2I4T6LSwVGvmxc
El2G6WPSSqAaaajsfVHYw1EL834XNKK/9G1tHo3MKLZerNTzYNvNdbSnADpUP+9MtF937GzVqyO7
8ouHIvXXCRVdtnLaBo2EDD+GdEzwycwSpni1xZfaYfwhLouyuvW1ks/pS63RDh5ZYVSYDV2DKvcE
gwwDRx4TK3AGWWSp56Ar2g3q5fLg2TkjZ9tJ0l8LSyhO3r36TK/bcTacyvMvZhh6u4IRwrkj7PfU
Q6ZbZeNcHyLp7WWXGtlqMtjfVpnVZpcW7+Rt4uXNOUVytOkgKx5VqbVn0q6ddWKlTHXIMyBDqOg+
Y8dzSOiRfeM3ljZ6q8YcujuQKN7NDAnmq05ySbeSHXRbEnRUeMqGViO4yHZeVVyy9HBwRioOyb1Y
Fu2Ktj9l4Ab3YnnrpoV5iXUMXl0BSz71skmQhgyk2W3Lb/fEEJs0vDXaiwJe+li63lsKYnqrx+ab
1TXlWQsL+8ELw4aA69G8GVppsQxOxnVSs+6T+n5efsCjIrVsN7cdM7kiXstEGefOaxM6e4TG1BHJ
qCVNvifXa/sNNVa2VUyrdpqTFNVKOiQPOmyOWRo34KfM6jDNenPn2qH13kYAPlaM/eY1Ymb5IOyk
ophsDFI7a/FoB0lkQR+trCu9WOo57L7yLgsLdzdEbLKDbt6Ak2SMCCRHP2MMO8PcGI+yNRC9xZr6
GnWMG1ewIkm3bZVLuz2BSUYOLqy7qbkSmlpdU9hP+yQyjP1o2gUO6Zi+MqX/vAtE7X7mLGA8jvQe
UCyjf/jVy7XuNS+JmQ/S6oWwVYbnibwzgXfgxy11ZpicU5q9wZLHpKVNoiMgUw1pOhMEH4kryDBX
U/N7zEycnMQ4GI5GRzJjyfYGgCTk1rSaLZmg9hW4UboVMZt1BzoES4RXu8naVDPnD3Sb3cUMEa01
qn4u0Lzd9kOPzi+YdYvEq6kg1QWrWtaS76LFwt0bxLTcusIlLIRM8VcOaE7ja8gQVoyp9l2VBIR4
ppJ5s6hFeoAOBuOsRBKAkRNrYG2NWPtcveT42jfTJtXS4d6p6QUP4E0Ojj4Vt22qBp4T06m5OaT7
wcE32lhwgRhps6xgO+EwPXJSBbFo6MNDr2fhk56W2ZNlcAa0wma2fOQM6rZKW3maU4fTCrPEA6JG
hgpIHImPTUt2sJW3pHF0fT2vx9BMjgCVpFrFvYjx/oREEOYK9eFXM2cgLLGUt5PwcI0p74bBVkrI
slcfbQr9O0drzLNl1dNFqlqsIZkuGlY1HqNimDchB/8XxOmnxHIeQ4dSlsjvSxHTVstM65inrviF
eAljVU8ZtMrAkRzJcocs0d44TJq7GDEik5werdkAdnqro+lL7Gp3XmXBlYp6ZwlKIARRxbpftsWw
002chKmN9ZgS4RRngvDcJHziZzEZhXmWDzGxW5sZhxsti297KzbPjW29igb96Ni3ZNOnabZOU4+M
kzzjwuSDpAU2UWsDRsJ2YhXHEEv7tui8bRQW09GL+1u8RcYzrmRcVWgxad846J9RecPzgy3nBymK
SFQpqN2sfOd648CUOTFfJ80Yd2ChUJdKD/yW7d6iM176H0V6Lrj93uj7bEC1BI857sp9pQXT0TYQ
FdLui9c9Yhp/9mq2uSZCj1y53nZq2tmvmsBmptUNK+Zw4QVyATt7mky3ts6XSzzik2faU46qalQK
Falr31Wt199sT9/LmhZXwp9mKNuidWpgqaTlCxkcDuJSOH7Xqo0Ca8rizosPSd5Q1mkjKSv17LFK
213qPFh6od4h9HoFWzZNsJ+/OfXt394cQ4ehE3eHnFz+8OZzXNQOqSPxQYxl/T5j8r3BXxghT5bp
/c/famk5//A98d5T0yzV79+JA7FiVjpGOW9VGarY8Izg3yuAgH79+fsIugR/eyPLtTDNLFBa50dI
SlpOk4VSNjyQIjptMcVYB6cbkTwWcXtVdZrKm15iLOZHz98qdwnhQ8sb3WoBqcmrMoj4dD//SH//
ifEo4M51ae9T0/7I7el0emctVcZBjXRSoZJNOzMZqKCRYExirYdR/T52Pb8zKU+/+Sn/2z/6h/4R
xrol+uff6yFPoGbf/qqG/O0lv7eOJB4ST2J61nGR0AISTGv+8JfoxicaoQbECjSJSxPp/zpIi2bx
O/Ujskh+cmxc3IjWf5RIKawfOkhkU8CaciHPOLYJkPfbzOe7hUIFrcfyPDpgISpP+MswaVg7Am2A
WvB+Fd53l+EqC1kK5S24lMUkcJvauoZeCpY35/qsVGCkESFCrBs3GvlPVrDHZS4cvzN7Un9dlc2U
nRFJIu42r1HsDJcWVHI0ci51WUERLi8gi7bJcuemt1TznobDXWvFLr1wQ8MjFTku5ReR69tGhfg4
5ulB82aideDyxfBOpSgYqDK8SOYdc85GvylAktl+gqeBUUBN028P3KlTV9If04dawQ9sstnkVNCo
Tvh13SfViT0D2xtawxdmJlbJW0zOvBlhnMY71GDoxc2pAJhdxt4trlLOuK5LDKcsh19irIrX2W7d
LUd8siLh2rSk2RkjO44Zad6qLbVql855doB0HP3iNLZ6MRrTKDFKx/K9lN57Nk4XT68TFEspfgH+
CM5955i3sR3re8xHYtMmpvRHk9DCFeMkhVG9gEugA4zH0o99ZYW0RuarsoOtm1mBM60GAdOcQLv8
2iFxeGaxZFJeT8MOrep0JxtjOmqciAk/ijG6MObW4j3tmfiD+8G+S4DBwhaGo3Ib5Yx6RkTkexw1
AqdFWzxGWCuoUzsO0AgX/J506dK3vNY4W3ZvfNZgzlm0SAzztrQY88kqK5EKoKuDnj6ThWgjEgCb
3W2EUXQbcsRIWNeCcWsOhJFSJ4+kzAdq/kWb8oqCLNN2kHPng0VO07ueG+4hIuv+Ydan4NJpqrwp
tbDLd9asTbdjNzu9ENuxByLrYLP+/b9RuFl9dEYpX2GbiXVECGqlemkV9TGpgPMUxzxohqxcu22g
yAhAt3pPLLU3MH0bCO6aN8SYCf392zLx3xX1H1ZUVrHFpfrvV9TLIgj/H/+tLlGa/3V6/ttL/5ie
258w9i9icZBHhvEtSfj3ldWzPpmk71gQhUkA5kjEVvpHb95hPWY67uGlMyGROayPf6y05if+VbHQ
k1CH45P7j3Tmrv63UxHwAbr0LiczwiBMl+X9+yOZCxcnJ1ok2XN0Z1wFMoSW5tyEalgbfS1Bk/cV
di5PdyPnEBhw1Q+FUUgA5nPTFb4xOECGzXnM0w2hSaHaa1kJwWox6+X6So/MBtek7d1MQWQdOHWK
S2mTrNtanTBYZxNFWqpjLk8eFnCCvHGPpBnn4HyW3o2MgvIVr1X1WukzBExo4mASBmxUN9CUrTfa
seKSy1wrIFOHjrPqSsOrdgYz9XrTpNryEjOgK5Qm8XQ1VCufO6BUPM6VzpGkbbzxPhxt+ZzHgngz
lM6HIM1BX5hIs+vbEDloyQCgLr0j6UXNR4OR+hGhJ8YTBKaaTwuPxLLKIjd1wgvc+aBQ+BqVtLCs
GUZY7+Fzi0emNvaba4wjKGSt25t9ZD7NgzdeC7Nk3TJ1eMhO3ggYrwDXVpzTgucEn3jsKxVX7FQy
gcBSof/5SOqYK1BYFM9xk1WvZqD0fjWaNf+aNQo4SqVtv00hr1t1IR/AFgOfFg7reNXN0HhMAmQG
7IAOmBlHjnxrK+U9vdSsXrNE57vLzJ77VUcX4OIgDz0VAJguJjrPG2pDlOOkbZyTIO7xO8n0UMQu
r3G15XoSP4RdKh9zOjbc1/yT337QDJxzvQ7jQD4b3fILQz8jsUOfm+bFmcppvBk4vmLES40kX9N8
SuM7LTf4CuWU8LdQJvOn12TZjHK+47oMicZnjEaN+c4wWZrtu5obxjvV5uwrVZpH+mc0Cpa5JfZL
K1ki518jCDOk0/WFfJ4y0ubmxt5OdNqxMQVx8DwbTYKWnLM2XSoFYFjkxmPBjPx1meBw1+bc6Cke
p2DLfIe/CTM1f/4er7jcRK1ukl/tLIddt+25G+hd8MtKs3XNjZwIvMZXgqcpQ6ygABg33HyagXY9
6JdJsTtU7Qdn/SHc0O0Ql4iuP35AOfIDlxUnrxXWCfJ706SiuiwSSmo/lRkRvT23qLNis6I7is3U
2n+zo2ns86Y/DSafO0b/Nq/yNBjvTT0EdVEMOXdMwN77MSIfCHFKIZRAyMF9Msmxeu2WnwjKk3nI
bRqLnmj4y1qlQ4O2DTB2VhHvpr5HTWqJ6rWmy/H87RaONZfrmzblqVwe9mS5SQOnH+8Hs+OSDKBM
riOd7Ws+G+XJihKwRYBpJOMNyYVrSRIwMSZ43DAdTZFTVjjLHbA8EkQxwOSLgbn5Ex2oHdMs8xCj
aH6d3breK3sxtjmdIx4t1IPPKGB7xgBNgukXj3zuZ7XLw+lwkNrMhhfvQJgO/WqIc74OaQzkOiyO
MsW2zfOgQx1A0sNDTsAm1yeoLfHYE4G0m/SZFYQTs3lwo1LegPiSN7Ny+Anx2vI3lJVIFsKtV3tg
ZwkrvTINC921VjcT62k4y7WeVe7esWud8V0ib2yFmdccyJ+mi5Pyfc2xDoftTFoprE8eCkYudc4H
Yk433udGOUT3UzNW5zABKRhPKt6ZE88y6RcW+tUUm18O3ZlzFx28Q5r2EL5algwCXsRjSzwCVzC3
xvuKG51sWKYgr6keqL0UDQhdmNKPrsk9TzL2EGyBNNXzQyOBte7HjiWSvEaJvznljtKkwQ+FRUc8
BgTCViRguYw2zCLPIg4sSbxD+BDvOgvBn98P/EpkQ1lvTWywNItg4p5C88MNzomWn7VuMvtNHyRP
+FgI8ai6SaBDZY6xRp6IhD5nhELrrmnlpiy4S6FI8UTkjhKXmEnVYw7+loQQpD3BppfLneMKgNZY
OGr+eiMMmo8wJak0jmzubprwj5yo5XNN4yk5WVUH05ukU7X9ds8DMuRFest39g26pya/psMYK+7l
M/hOl++pL8tePwjV3vXMvEd6wA3rW92AB84ic7kf5dR4fqU8+czAih/ytyUtQfmOVcAduJXswKu7
Q4IeRuPIZw31phKauFoOT1eW4c/yu4HLCxhv++2Jy3vPel4YoQwOlV1H228ra1lGwqGB66lnEZtF
8TyE4ZR+tocF2Muhmw8q+iHeWVFrv0nYKpukU/mdiLoF+wjoKhoR5VeLfdOj5cvmzICaRjONtMsw
Y0VeZZwfFtW/V4kVcSOFiG7hppHgQq5cPmDh6jhCrAAdlAJsyyxPOYQnussu8Yhcklhmd3OSfU30
OHM9nwYqEto8BXXfEnV1tAqdpyZFX3cpeSbrdcQSg498MDBSmqp2Psoify5DUR8BgHRI8SdvWIJU
zPrRsDwGlctG1GC/ecR+XZ3YY7yrwAQa8Oz2JuM51HZKiPZi62Z5ajowLEjzo6cY0BejiCL4RWEW
1YxS3TRw4vyaRF3dZco54H0TuTbs23Y6NFFXncher/PgqkdW6UvZfiYVZVtB5dtqUL+vYNJRBbtk
s1lI0yYnqzT2CUIQgoMQZc6qSi0F1M5Zz6be4WzRq3yNxHIuAHa2Nr5ZZSV+VRr4FQROiFVsVR6B
wqm5TQsDa6qLfoEcl+FoJ6Ckfc0dph56dRVNEFLIo8O7rcV48psOSY/hRvJERTzfehAOjk0i2ebi
Ue3jkTp6lQ/iyRI9Qwt6k7fxnHpH1wi4e4W1cOy8krSipCI3phqxt6Zud6rHXj+7ZqhDONXs8S0j
9utpcvMnK6GkvslUY92hqmKS2jaD51tzLbce2Zi/ooGUXyKPsVRD/vSKyBNjo2zU1kvgx3ai3b/X
e9Wvp7HNN7lX4SMEwJquOrNJzh4J9NOZ6+V8JK1XbOduCNjHY30TxsOTlEw4Ukb6OzcYfumD0bfj
xP1Cv3m6j2ySfkRGnqeZusnKaO36rqEPxfGncDb2mI/vEBoeNfTvjBia5uzF0XyH9MHGHtHl23LS
rF0ge/emkrG1CVXzqLCVJ6va4WS0aXJVnluSBmkO55xPhqjahJwbjgRbiSNSUw0dStmQYtNZN6XJ
AIiLVmyg89sPo1MSh6uUt9HknK4SVizq7jy9WipZu5w6NRIqb9kEJo58fbENPc05ZLU53YX4Bc3C
LPYGdq2dt+wQGJgwmYWy2yO+ofcNKOm1CZBAJFUtz3Ni33VxbhBzUej3aZ14N+WUtU9k5mk31LG4
rjTP5XUDZ9cvbQ88ax0Yxnxsoa/Ti27Ll2RpGjMdzinoE+iHj0ZN5rg7mFBUkZb47Lwu8zJr27n2
tE3KND8MRKK8aWn+MmoKXahws9zv67rZai63zWpyKV/R73c7PcAzaHup8ln8w/XMlGQXhFF76Av7
o4pCa2OgLvFFpRNxQUreYQJU+4YhrVLroGzGF07EG07XNSfBWC/WU6qnmxbLy+OSvnNh5a9JLwPq
tNJiw93rzWju8igj3c6YyNUgn2K4iTqNxBwY+onsWEi8mmvX2vp9P6SZYFyS1diUXALPk/s4EMDQ
FgBEtgc134cfLP7hFjm/AoApqnXAnBLMXBTMNUomM9jBy9BYmOrY2XsIDp61tDE8tj1CnlZxJ0Bc
VS0VSKQ2rlOXCMJ4LmKzHZ4rx8sOM3qdlayndDtjVt+gIeD/Jm68dYxMfwLd73GLm3lpaccYGAkN
i7TL6d+AdA9vQpVfor5tPpMG0J2wvZ2dtGh8Nq/gAYOQ/iKHxoFUQe3SHnETT/Hnxqk6/UCms2yP
mhKzgQ3AXJIJpdmpAdWzxskppHALboNW0pTDIUUZQsaS9xqojEU9SJKBuHhtIAw0QI5JEBqh2+jB
bN/ILE1fhY2mDyFpOVAhXj3yr9XW6DA4+15MgNLWHQI7PymdKIstilis+Lqdt1jxa0PWGwzJchPV
sD44yTYcRJweTKIfqyqbjrqYEYgag3jkLJoRGYGoCyUC57PvKv7r/2OaISybwt6ggDaAZ/3IC++i
IIurNk72QYmWdw0Vzxw/z9bcNS/WNM+Yh3MSl9ZlYWeEY4MYjHc//wB/b/9jaoceKAWUVgBaxg/S
9yEixHc22nBvj2i5V0GxcNM6KQJjUSJHIYfNoNrFZhyFp7YK5mJTOU1ABl8rHskzEReEz5wqf/6p
/jYB4APBnUPS6NDX+NsEoDC7AK26FS7tPQ7pI7v/ZiR8S3IiCzJEWgYnny4HDbHW+rB6/fm7fyOW
/2X28u3tYYl5DkdwsTSpv29oFJObMrifuSZTRimUoC5EJgL0JycvJI8mW+MUTXTOY+oG2kEsx+/C
oqmHBkph+rEcLFBEf6VtGO0BBhKcqAjP+pXJGTUMCMN/4mL+ix8RErmwEd8bus6ceJnxfNfr7iV5
XVjXsn0R9Lja8IGSHho5KYbC2pZYwooqLzbO2Ki33Eqne9XSq1ARtXxcjvV9Xij/Hy7h0vP56yV0
OANZyDctF1LTt0/83SfSCAuaO84N+zpZUtsdzRnvW1pSzyQIcw70tKX8HQyj+WAOZB7gvHhrOCYI
hgTz2thvmmqpwbiyP/9g5r/6YA7icAZdAnn2t9/+uw/mkuSH61ZFe8J1OKGGJbUXOo9hqN1xgRE1
xUMVZZ51mMAu008wyyY99pbR33f4q5tV1A/yWdcnqmUEc5yLBSz3nRZTRIUW3uIt1BzO3AHT+VW9
9HoKqfNka3lAtyR1a/AfCFHbj9+K0jiHKNLNSxegmKrxPgpi1Kx9Mo/X5Rz3RvAo99bceGm6st2K
Cujnl+MH8DbjVCgUC1gSzwgtRPkjNy8Smoqn3tV2ZmSzBhrlXERHD8op98zIp2fhlzeT4fXaQ2HM
NE/GPOJjTQhmH0bpcLVCE/Wlb88wuZPM4n9ysfhzBJkebr61h0yjWn7sOqFL0w1dGO/Lxersx27V
A3LoVb2fp5x3B8RJ88ZJJ+x+DGDzj29f9r+d6H/oRNMgXuDD/74TffpatN17On0vDP/9RX8Iw4G9
QQkkecGl/2zQAf6jAy0/2WxcDPxQf2NZWkjif3Sg5Sd2NCl0XTcdZwFj/9mBhkWHOpf2M1pzR19e
9QPZ5GekE/HjrBwCLvBJz8YkBnST8fxflz8WoQg0fRAee0HnwSejwr0bRDgzbSnaXaxceez1L4k2
jIdKWThDktKT9xw32j0Qi35nKqF2UM6IQ/ruMv6L7Z221Q/rIDxcm5WQ1ppjWOJ/2TuT5biVbMv+
SlnNUYbO0QxqEogGEcEuSIqiOIGRlIS+cfTA178F5rUyKcgi7b6a1iDvIPOmICAcDj/n7L22ev6B
Rx83iVR3rD0ct6q8dt1UvXZmi6kj4zpBUGNX3sXIrM1NjPqoDQ0IBxWatHx0u+CnUxTaqYG8LCno
qY/s7zOF4BWu+gGOPSOiH3mEH7gGzFLN27m3FKougmvV67wRTqOsYXorDuyoYF4T4QrBiypmIN5w
XZp2Wn+Lpj70y1Ehv8FzRSaBKDQcaE0iIHIo+IV7oK2gET07JZuxhqCJ27VmptVV4sbm2X5zSz6M
Rtyhzwxijg70fBP5kk+5emsGYIhXvUlfz4ujRTjsgMbVgG7pUXZojTJLt2SiZtkKK5V5Qlu2Tgc6
VkUdPECVU1CrzvVBhom26yjfXmOEZ9duDpyGMKmjFpaoM60GPTXJzZo7IrVvuvYYBFF/GJVeQZyN
MW+VuYl1JU1juijCCLFVkkJow993q5juD9VIGg7zTVmu5zSLHknYreyV2okB/V2pnHAcg7uwiRXZ
DHE/XoT2fKd2YXZdT128GmGC2dShSN635PSZL3WTJ5jZIqSt5AfMdMjV2LpVnbS67eMC/2DgIPvt
ZzvqPXAB6SVkj8b4loQItUZNia858G3MKdC3kubK/aSqiHeJadqPViV2dGmLbWWjN/a02uo8ev7W
ZsbLhjguqDANIpSlNJRoTFFWmnNLqUMQ3ImnLo/o/GoseJl6CDXDPfBVcA6RhsRrHRRq9li1WnNf
2sSTyUGzBTMIpbqTHIrBzejjhdFDcQ2Z3mzxWMtNLrn7Wu9bL5uAe+lx2VornruJFXLA7F5ROz6n
LPsV0rvRa1lpK8ZBw61q98MVBpL+KIam22B8d3emjLJNq+AF1xFFckMt4MY2r3E548wI6zhiSUON
C7YDuUWwninIHklSMD1lBHYYOG63AcunPeshTOY8maZfWAWDS/j35toZx9qHvtEPHrFp1g8qtRmk
jB1pe723Eg7WgzFF3txC1NgxC164ghAFnZUuc1v3EBRn5YpUq2mdhVlIiQBa/F4gAbdXJuGke7IQ
NZDIAgLIyHPc9/Zcg1zXsugCbmVxpO3P06PfP3tmn2ySpo+22UQ3Ctx/YL5i+x4o3bKhvp+Hqrhw
s0UpV82SaBGRBFumI4FHmxk1PglGODRCmnD9rrcyA1ciRdPJLjBi7+y0tPYYv7650TC/2P08boKh
MfcEwoDzsCaXNqGmlFfshMOPPpocZmuONamrHBSmtk7jOsW3PRTDhKC1tp+KwEbJJmCI4BfFpNNf
kbBp7kcNS/0KORktEDLXo/xiKu1W57jZ9/sS96AAM5DJ3EsCJ7sWZUlFCHdSv24ylOVW3WvNiuNF
jziiaLJraGbVbtDpDZPk2ZfKtm402g9VPRMLx3ZwzCMKeXA3Wf7ASF7exp3Rlpsx0+EQyEFeKEt4
8to2MDHGpKTd2wzzs7XWxeZaLfnfLdaou6m1KTr0s6gvBz2KbmIdXi38teLeEWAJw6kDJ1MN6Ybt
mc0Xb0f6moQtrrXY5PRF/762bmiEZMojaKt5oF8q3Vud439Myz8HFx1WtVVvTTV3f1GhysOUa8OP
0IkQPk9af6u1vfTRzK9nxaI5HwKa9FWd1MsV8EDzGLl9QqXa13fCwOcHgUKoN7xQyn45BrEepzHX
/KZuwhvTNCuoWlObErJpR80Tnj0C8EzAIWJXg1zcBBa6vgjjL0ZKHJGXrZP35SrUBhGBWnBon6RT
i3QL3026xqHK9bKw7X+zwbu3lLdYZmyrebIUUh+80FXnC6AsBsmnRrKvU33ckAcGqUepxn1ip8Ej
4BGNf7Dq2Oh5y1MDysBEgx3Z+hwRVYqUARyDkPYFFHyXFubEpABtuCYP7jjEYFJa+Ect8Q1vv5uv
ONExR9gS0bHjJnvN3jSR9Yq2dFgPDhLaVI7GQ4wueZ+gW7lxjUjjqvkrzXX6ga5IjWt6khdJwN5P
B+ginJzgdWzKvUsfbmUJhRxgGrFrRy0qyANmcjWJ0t6ZaFj4P8yjfs08lh+1aiYE5U6F71YJCZ1g
brSa3AFEBqkVT8QdyVOtG+PRFNLMvKaKih8UHf1rb2TNMSV7ZV0DWeFUDSEoU9LylWUqDA/cQ8ze
kdi9s8GYGl00ZY/XgVqyPhqOxBUhjIiQZA2WtbkBuI41fMhroOpTrcSEK86d+mCRr1VspCXTF9hi
YbqZ3ALHZWiS77lOGmUidyxr83HlRPaArAsLza5K454Yzl6tf8QAyh44w/FzRc+KmfTXimqmt5Nq
3aUEl+6SJCdV0DBre/YKRk+XTTwAS1wUZNdASM09Z6zyaSqDdtt2Sr4uW5XfK4BxSqudWNMnQ8ic
PzPuf+oamRe4N0hfZpyeXzqy0S4a9jNeo2aavXDu9Z6Rl4r3PXPagAVCotKz5to/GkWDzDpphsmk
1q0OiRMo9orXTjFpU45B5HUZNrqNUsr8dlgwbuUCdKPSie/GN8rbAiyh/l3gb12Dr2L59TgVictI
lNEaqbOuXyzuJ0HYcdM0HnkBjIdEDvAXcmy/JnLdfh2SUb44rqz6FSGKWI7NZlhOmEKvN1gTiU58
o9fVC8jOeWPauQvern0j3aENhRE2KjMgVhpX/QVtMIH44I2RV7/x8jif1N9JwoWi178R9YB7gKx6
4+xhFoK55y74vT6p+RTgESmkn5IBP67HIYgCvq0mB7AyM5y7cQTnV76R/cwF8ufUKTtthMF455RW
llwicE5H1PV2foWpd3ygCyZvNWOwn2TgJLvSChF2pXEKEEcLFjqKLYudbGpQQbhIaNVH2sw3Q9pR
t4vzSrvRISHlB6eKXShqdvUbkKbJnEgN1X3lJJnqFSXT08boLBVap4yM9mjheS6t/5yy/39d91Vd
5zLX/KMgWT+3z/+DUi5up6vnHJr4Jf0B5MD/+a/2P//3/ySbY/l//FPUWfAmDUuYlgGug26bS131
T1lna/+LmgWlANGBqHBtCr5/qjoT6iV6ZPI0XaoZohxpsPyjKzINZJ6LAtRGVKRS+tn/pqo7VxUh
/EXAyZ/jOktVdx77MKEQNtpJmX0oPozbxXTpJNd/PI2PyrPz4gwwpyWEg2uZvzK16N91YzCgJMEM
Mft9YMAXcrCjEDRv8Uj/Ty3937jKcqN/dJxASIyjiLgKeYGN8lSOv1rxVZ35xY2c6dLtuDR517hE
N59s9TTFazm/fH4XDGLPFLXkqHLWW7qxOisDidPZ42rIZ0reujV4+uvX0rZgSMbqoBNIyKVFkGYo
Q/LgoGZdcDAatduOjTFuUHdpO9x3ww5fTf2gR7OhAfXCk8N49KSLvIeY0o/DhVtb8RYktbo22rEH
pBgEd3waFt9y3iX3OHDo0CV2cmys3maIXD0x4cNy4IAwLrXe78BFcmTHHKlQ4EA2sKNLWBHTKpVd
ubLiujxadZfsIzWzjypV+A8ltwuiIsUUXapSsY6c8qkwVBwhuKn7Yxvm3bhKR3h4lILdRQei7Bso
omxNaLIOTlq+WnpuH4I4x0qlMHds7BmVpt5cYKxpv43FZJ4G9MI7pbOzTWnUyd7M1RRegmZum9Th
szBW2qWjpqCbDXNcjfrY30L+5Q9JnfbCnokKKaFJ47oFnXcZBKhHy8Rl5lF20SlI+uGVrPTphOOW
jq8VjLZn91TMSjz/GkAwPEYIEpI1sJH5mzWglF4Ps/arrlE9eaIx29+KNJmRjgkBSK4eO9F2tFrz
BKyYP2h5wMLULstJYNXK27zyrIkkpbwKWghxgQFB2eSoEIjChozRaBgA0QnzYU6UqyQ0f7UNH+th
arufNDS/mbP+ywVJhwtYhJ7ZKfFji6Vwr06SR1JHUtsVg/lrxiLnrqJBzn4iqYCTrOJHEAHAy47A
sEUbBtZltNND7ormIV6c96it7GNOc+KyyodgY4iapgEf6tOQ6ZjhIM+v3bqqt1Qb6o4yj0GpwALt
ucEUbBwYZYlH4GZ4EHht/FmD85Hos4V0Lml38GtTPxFJf5eWc3fHDIR/uXYbFoYTCzxvHHvULEgP
0IBNykJMWD25CdeOy+NcSUML1nld6WudvfOKzLIk2Se6lW8Zl6LPHSWqRa+rA+2WMjE8TYTB3SVF
l46raojFtZ5pyS4iyXunmXXwEtiCIoV5a3ClDy7wRaSWgPEpAcAlBoF5jSdfX08hMzAIfeZhqmp5
IZlJ3mpof/aWW1k3AaOCHSdWA8ttHl4MpngIcjmfYP43nMtEr/pdJC19L2vm7F03ZqOHpD14IbwJ
jkI1lC1VSqfsyilyfjNdd34DCSVEVGmGYw0i4iUiV2iD/83UVuCgVNA1LaZRhOA8j0BNOevP40+G
/DzJph8zePyV6muNNvk5otUL4GfmvTqm84bAXhzblETazsE4vxMUzI+OHvSUqCI6AeVX/T7WM2tt
dmNMQznujVVuas6rljbtQTJovuqMcXiuDey7RRe61xSxxn3mtrj+KfSxZUtNHN8kZQZDG/jntXMD
Rq14Bmk/nOoJXeaYRO0VsxPrQhvt6bKRrjimlVHsNCl6r5pa666iulq38zT7EtsvnCNV5wJSWzYv
wuzaU014SoFeIYCvj71VrJlQlvTCoAKZsdXmqygrozuJWP+nmK3GBw3Y4OMDi8/SEOsRdta2mqpm
15Zkfq+bCssmXxVqBNWUeFMtSrmolLDn9ZxjdNhTAPDSRPheXbwGul3MB/624b3OuO8wQYc/0iec
vEwEsfQSAPoJR9/E3eO4EluO0tbaNkN3L8h2g7E0lhuYpPTkojTOuQGERB7T3HnLKaHdMA2p90qt
ZtyGdKYtJ1MoVkGHQEtXM9cD8MhzGMk3R2KCOrDIavkyyLZlG+vTU1aazi5KsLC37AJP4CPnTdnb
tg8AGOCGCiZDDx1x1Aut2A1lnEFzxy363KSl9kLrpplo88XBb+x32QOatuGapnR6ePvX9cISd7SC
6j0hhTmKEWEP18OcjNeQI9tN7+B/2rCGwXVAt1kTVMj87O2SWOdAiiAA7b1u0pn8GFmrvsDXab7b
Y9usexHxr5q1oWxw/k+X0DsT4M+hfmsWY/AjMaPyoY/zfNe6JDsKMQc44zTo9QoMpkGqrqeOXXqw
yu6ZTnm7d7C7ERvRJWLtBKnqU2NinJ/q/sptVR5fEQmFZoYbM3qntNeUFp7lpJWjz1x0QtlZacae
mpScKdUhQwN52AjZorTabm0m8+y3DAHrlTpas+/GWOU0+liPbdPPp9jEn7LCrB17onKKnT0ssre5
6rhsnA7BYZxJpNTqrvcoCpR7IK8DYZ0jP71jYFUpbaPed5kR/YScFBzSLLHu8toSx0Ar3V1oNc2a
nhx1rgwUZ8dptN4blZI+kOfo7opCWneutJSNMGvXc6htd2HqYrlfPnawmGjRJjhjB8tWNobWu17p
NhQjgTXeGOB7n7VcwjWuWOAUmulhZkV7tmq2YKzU4lfCN3yPrbG5b1JrfmAhhTfoKMLrNulcuL5w
HMkAdHdxDd3EqQ3rseVACrMJfSHwchKmvSYv3J0eKONN26bzaVbU/ldfBMq3fCGfzi28jTWqmn9+
p7Qdg9+Tyl92NI1hq5rocAUGj/swSKcbGiTTgXAMPCFijH8UXeOc3LIHmUzb+bvRTeb3vlbM74mo
piu+VNY2kpGynuJYWeO2jnwbJPclWRr1LQzKYqPX2HYANI5Xb08dGVy0LhvHudZThKFFATIB9/MR
/bkGUhoPSwEX0ytZiNtRlOrRlqisCjdp9/nUGptK5igCaxUSOD3A6dDpU3YdALDcw6zA4P+2llGn
kIqhmBA1qDeOsxOPVyToBJucFD9PM2l4rYQo0mtVJvke0or16IJs2bWBahJlFfMxBGXFzz/L+RKZ
73yp0b2hAeka2FunNGIL1LRbBNsvdQoDhE1h2utVUFzb9Tyv41J0kNybanoAxi0Atc9Dspm7qdnC
moBy6k7JqkOndQ1EnNrf0EEudLk4JgNjVc0eFNR81Xgt7YZPNwzTdmdjpjZo6Od2utYxFaIUh3mz
4dvU7923cNmAuNXLoc0KzSvsorzvyrHYdmw4nIEI7zoyCWuvJf0MbKdWj2onmy+nAZwlxuMlUlBT
ppVMC+W+UVU4RPTlODGbBorInm1DDRteTVS1CY3yWCRrp5fGiqZDsWu1IntQO5ZTXs0cq91YeyF7
eLo0cyYm5jCoLyTN6N0KfYSxUswmOEQNL2YMP/EAXWQ+Ye60D9Zggh1rp3pPBd5jt576CkyHi6x6
1fbEd64K2MIn1Rp55xUDwSsEP2u8NxVJkIZLd/+ia5XEC/hXbxKDvs6qnGXgN1pi7mLVmBGfBmhH
kREvd3RtRyMGZVdAK4TZ03joxu5AjtYbiHjFZibAewcWpYXAKyb9aSomB1ldIe+M3sDnmsbKMQz6
m46hF75mGS1q/V+OxISmmcWj0RErk0EQvuA28NGrJTunCJt66zj1sCmzUN8F2AtWIH3boxmIuvNI
e7I3nBCjQzWL3GsJ7NMrSAVpY+WvdqG8NrO4HvXG2OrjkC/nNrmnf4blfo7vhzKaQQcqCFJQsvEg
eg+OFmiQgEGFmzqPSmHUjBgMtHhxIwPSVuAap0bdrlWnhd8iKnOT2RX3S68WLmKH8IUdu7gcq+Cy
KqLQS3vAMVacgW8qjb7DxJZET2HXCz/F7wcEvRtBOJB8f1eZ6Dzp26qSUYMeHaPEqm4KEDGPiCqK
FV/1nO5Z1QGetK07W4MOsM6cKt13/TQf9NhNdya5l74SMY9b47cxb0ynnm+S0KrvKqKRNn3e2ROY
xpph/AyLAyPLQtSJol3mEv9ISjQluZrFB4ZzExq2lnSGes6PmqsYPpM04dbrAcnagLWNoOj02BQv
HO/h/1iFc6m5Xat6tS5KBM8JJkadrJ+bYCaSuZ0idwfQr9m2DoAEPc8h06Y0punj1fyKa/qTL2Zk
ysHro3m6NrU2ORWiLbcdurgfVs35ilFapF9Njtv+YKZnHwjRKr4HEyJeeFTQG9XlC2lpORGxkRP5
Y1F0xyh2THzvDTLc1hD4mORwyETYHwdlSl9bE8cL3S9+3BKQ3U1vV/nPvLFVr7c0lOhNUtJ6ZnR4
0LDgXeD6Ao6lUGCDQgZr4sUNPsBJac1vRmHnmzQQIHFi+r5XpTL9SnvbedRLG4yIO5O9EGbzVjRZ
4iWwcJgkgoDy6iiPYHiTV7C2ppqdLMkSP6l6jD6kLvLz8rU9TFQVgImNGWekQ4IH6A5arfewCB7H
ArdryC6/onGD0MadKIq16nttJAao4GyIV6ppS2Y+nIzJPLPye6SX5UU7Z/q+rgOOUpswR81NBzut
nI5QgmZQcp9yyVJ+TW3W0dWs4YV1lvPQKnIJ5uicHVXMsNKVOPiWGUp7wUcxu+GomDyPmlF+S2Qq
H6sOm9SuUuj0ruKAlEPGcCIQqxT+NMVUW5xwsg0FaMx4fEpri3ZxB2710Ovdr3Bw0FXT3rlAulYc
DU62r0WlWjgriRqwlPRqLnsGeI2hZLs2taU38FNdpH0F+JOWbnuFIC+8SjgMQXHLiCEiIU9e1iH8
qAYn1y3v/88WTv2q45vmrjp60ysjaOcDYtzuJkWUsDbDLHoY68bgw4WLVSvy4NRURvliKNWTmTTD
kzmNd0ihGnNrk422VopB2yVyZmevFAPe0YKcd23m+VEk61sB+gsCETRqCwAnI31C1gQrnslIae4i
3MLETVgEI6V1h0kUdaCfJHr4gswAWjY7IQMEhXl0ONr3lDp8T6BRPwVEiq6r0P1uYtQ5qpWm7/hT
9LUcZXsHUPWnnTn1dV+200s4BwRjpYy3eG5TcumCv9+RZMETKx1nxzwetJHi8lCMwP5u95F5H/cl
w+Uu5oWtXYYZBWeqKSJRRIA3b41Iv6EGeWBDTq/HarYOUlqw+ofW2lRZETxjAZsx1gwOwQtGcoUD
jGGwIPYIwwqnWyQU0gv7obhFBwViXldOeZ63sNim/BTEinVjS/hZVmKhWIx647dGVqxXIh3d1NAu
D0ERddeFGKOLTKTizgQOUYQL0h1YTAJPKIjSZpez3W76ymBK147qKQg6y88GbLRlm5aYlIzsrmXH
XXUjYyPX7QkXy7p7so4he9iqdTDCctq1Q/0UuYXtJwSyeQMHQeD5tkKUk9tfcJSzD4OZw/UOZcr5
tyx+d23Sx2BgqhdDJtWPxmk70gtDiHUvpZok6lGruuAIPjdZ0y0ZWGyNft/pCpHHuGaEexVnZNfg
W5RyJLC4rMRWFuQ+e05Uu1fFVGf3RQ72JBeTu4viBn85Lax7S29+jSM8EhUjsVdLo4ZLNrzagqpB
ZORscaiiSJL9tJphOe1RAWvMrjVfYUB+4P0Xj4BUHnLMIR7mttDnVJitaXe8NjpJekg9iBFK+L5O
w+B3o/VsU4KMpDhgVjpxhgLwBePKUzpHezXdbDiauD82ljRopKQFnslA83tXCX5HliFuMOTrp2Z0
f8vRVB7gxzTfdN2uo7VoSgnrsAZiTJSBvVIKUe5Ud+xQJMhije8eFE1BB+DzRuj7LihBAnhd0cq5
GpHEZ71WMLB60WPM8geT/l2v0IyLq5I1KXfU4/kX+tx3XXBnuZqrGSruXwsC59/NY3sUI+cku/an
kkgiteEfcY5tKAurbP35jX10KcCfELqFjj7lXKqkItim/ahxY5ET3o+JyScj6bVLte2/Sg0m46r6
Ux0KAxwxGdlZCMdcrnj2DLVUqBPkKnw7RPJepFmb+hbyQC9g8a5kOOa7kmjkf9sk56K6BmGcPhxC
rfOLEm4FcYH8IB+DnVjpJv+walp21KTmF/rld6qv5VI60AfbNlUkzIu++Y+Wf8rmP2ODqn1SL4yA
9CslYXNzkn2q09EkuEneVJNGBzGbo8suG79KDF9Wxfnz1Q2D+c2CyNHVs1WDw7qK1DRsfCcn6ZpD
18IqGL59vl7ORdrLj4hiXHWEusyKzkXHOIVbcg/0Gk8TrVt7iDhFhLYRXGW6OqPo1MdVT1zQpkRv
u/380h+tH0O3hK66DG/eCbSxEY4aXLN6aZJM0JsEppJkaQRjIl4ilkJOYFNEtsDnl/3o1TfMRZTO
L8tkmNHXnz+r0bhWiUSYbBCZZAct779hzZv90GLVujbr9/PLffRCGuwxqom139GMM1V3WOOhA9TB
5ZAC30td4kwK0GAEtvrFLnOW4k1U3PJb4ro1qcDZaNQzBaWLJeQ/v6U1d8Nr87Y2p6D7ObasTaXJ
tEtayuqONEb1GUMKzaSBVvznt/vRoiXf3gLnbuC2e/fS2EY7w96sfYMQ9hMwVrr5IVvs51f56KHy
Ey7jK7y9+jk/yiSOqAPBzoa67AIkojOKcIEtaib8uc8v9dENmSqpVyY0ZUaMy1/lz11gXOh/iLv8
YZDotYbyyXLKp/+3a5ztpARo6BYfajisens5W/XOdPLT55f4cHGw/hAGshSF/W5xuIkz1BC7/Yqz
62XYqfpBLwsGZXhBHyOFHUYWvXod1oxZkDaoe6K4vtrR3r96eIkEIxTeP5fWxdmOZmI4NpTSlX6o
Qf1qEUh5g5ZKIm0SuU8rt1h/ftPvfzuuZxNfxjlKx4Fw9u5Jyipnqgzp58XIAcWaTogG7S+OEu/X
osEMHdE0rd0lR/LsIi4Iu7kmE86P2xBBZ1XGHjy/CzthlvH57XxwJW7CwWuEngVLxtkycRt41dPk
lD5bG+A7pTmSNXRf1cnD59f54GfSbBM5Nr8VO9cSbvnnkreqPDXc2i79GVdlnT3jSfGStMBV9Q+o
66+4yz85cO+V1Q4y7j8udfaNpUdlEePDpbrepXFfmPgKB7ttV2RWdxvZF/O3SXAeQ9Ie1Gtp0t1X
oSP9sChZNy2Wpw0G22KnN7TR8tqgAZ7j3zgIrKqok0dlHw7RfBlk1IGmLAxQGEyLqKvaTaa3SXuw
+2y8GsqODvbUWZlHmw0hI4mv/yGS/V9vFO7V+cecLzhzPXT0QjPEIuD485lCrFBAhXc80yZqv7sE
p11pvXM7WVb8nM8d6Foc3uicgh818IGtDTWTmbW1XwCNMaYRT5NV6undtzygMMJEiC4nJxPJIT6Y
xlJephLQyUC/MSb4DKy0ge4WRSYZaLp9UBKl80azNH1m28O6bR3d4zrJmhaefZGaaBkIbA+8kf16
7YaDN9vhuDY5rrg8LR1lGMwR9QVPbfHFR+uDtaZDrUPBwTeLI//ZWgvyXnL6mHguidJc9ETI7PnV
Rz9MSI+GLmwM/ueL+/2Bx8ClB78MtwOi3/MDjyzNvh+qnFxrp0UNG5f5RqKZurCMqt0FTtheRLRe
71E1h8fPr/zB68tpTl1cFI79vuaow6lXos6CJxtP02NvDdqTZN5zj70p+fX5pT64SQQe7Eb0OvjP
+dGRuSj15tQVft7XTEVwVNS0a0kaA3Rb760mjR2vYcAOf0unaf/5xT+4T85VBq67N4bcuZHDJjGH
tlNR+E0AYUEOxX04AlF3kqn+18cAc9mkIDEs5ZVYbCt/vlT0gJqwJJbDBx39fZoKUEUOdtw6M4x/
vUw5biCYQhhF9aGec+gq3AVd2HcZuoKO/FOLxquRXA+DsLY0nn7+2wdoqgY3pi++GuQcZ18U2PsV
TkTJbYnc8JVqKkpmiMx0mmyJ+vr8Yu9fQC7G0YajgWCgff75kmhDIqvLuTPFvI8M5Tv025/JaNyH
g/XFGWR5l/8uaLgUZanFrbHnn8dB5EYUT4WCEMOoso1Br9QFAQW2v59RlPcH2pRfnUY/vqLLURT6
HC/d+efFrGzCKbmi1PpD6lbP5QTpo04lcbpWhodE/8KZ+H7tA/rEKvV26uCKZytSNNQdbWCnvtJ1
ByK3fOC817GlfnGZ9web5TKUhoZjc/o4byj0jjqSHWOmfq/oCu5m9LzVyBfx86XxfhfhKprKYQNv
lsW58e/XawQ+S+Culvq1QUeLTo+XJd1vu7BOiWwZqDuzZ0zlF7vkAqx8t0qWjcMWQhCfff6qBfnc
upR9qe8KNNAD/AG+dZgmL0eXKf1cMMQG/05QL+huWAFYZuBgYebYtaMM9xlz5C2hN/dgG+QtdHHY
+1XF4WA5FkBrF0dkcdY3F16ZH7aN+OJv/+EP44BWYhjouGj5/35kSBKihY5OPiIpzZtkcpODMtLn
/PyH+XCVLWBMl8g15I9nG0RuSj4jYYlTuLURDpe9r6YYue32q1PLRz+Fa3G2ZR/CXXq2AISdGUUl
iSDQx8pAyBJEuJjUcfv53Xy0AwEKpQ0H4ZNmx7tnpupj2Ckp4iGsEr3NZ2oUXbtpmuylTxAjf365
jx4et2TyycBRCc7075/IaWMLswOv6JQGP5dnB4rhlNfB988v89HLsxgGbSS5FAbny3hs0oKccV6e
DOodEHSNEVsgfjJsKbd1KJzXIauSPd3C5otP1Ud7HopYHNcLwPVd0UPrFNie2ad+iGmnLRSC48Jt
lTxUyXzHi/jF1T5a8JQ9JN2bVJbvmmQZ92hbYNT9KqzSXW4JTJt6oqw/f5jvzPwOkmceoq3zOQIs
e17wu50+ElcnU9+BR/cQR2q5VVAcr4LE6DNmc/bwLdGc0uvIqruWU5FeCVLodxEppBuC+CwGy0m1
1mSAYW1w0GN0XfJVdat9+ORtKmzeTAOD7dnrUgeNKoY852szmowJWvmstS6IUMNpiE91vncj3QnQ
KgwxCiN+SIe+2Qdu+UQKjTdbVXuoBihddJFcYnkUkEsR9/H5g/zgXWOmzRHUXjADnA//XvyZzd8h
HjluD8X8s5q1dqtWiCkDcnjK6fnza33wOLQ3jbFYGrWcuv++lq7hfQS2ytE+0H6qNBzWuVCfseQU
vu0WROoJq/3ihPHBS6dpTOw40fDFetfW7+uMEOaw5PYS8RjFoeLpqHaYY9TzytAn+U3WAywXrej9
f3+vmkYXk44UB8TzndKEURvXTlP61GpX0oJ7SVzViW58uIJN8jCRaP7vz21ccGkDYE522crOnq7F
tLExZekragjFTetRJRRGexqkm/u5RSH9+R1+sG1yPc5QC3OUw+LZyYbMd5NMCB7t2IdMLsx6WKuy
lGsDRex/51Iu7GcHKCp9/rMPQmWbRDKQSu5rblncYEacV7XdWkfwONoX29dHaxQMPcsTysXSD/77
KfZI4oqZzoDf5N19F5W/hJD3UHRrQg7kyemK9t9/fdggoM8LLO40V85+Nm1k1qY3c+HP+ozGzx5u
665eV/QBvrjQBxszLXUVyj6dZ2wcy+/5R9+ymkmvUQlp8bNQfIezuHNmef/FkjD4M84O9H9d42xN
uEqSJqbJNRD0a2R6xtWhEY241TsrWAXZ0PAU1WElhrpaNxYxCyWADsRCzGo7nE00/zrUkEXMpNcc
UcCBZN0MIPL92Gjrw2ya0UknvJto5j74EVRqscsbxFlUt6CaiCbfR8JhSKGORG5oQJFWmL20W1JF
EVsVGtkeZQ4US+3BaVNAjeE1fiZOh2Ucrwr8stfRaEc7cNzTPhNINHsjyi97khkhM7lAVdLG4wmn
25xeEWnHCAV9xIngq4e52pDfJBALpwNZdQYg0jjptp8/3o/WJl9xW2OdwBI+3z8t2ch2slibyISf
5dg+w+W9Ng1lC99pQ6Z9+d947Thzc9ijfc9A6OxdENFUSCOcCh9L69Jzuhr0dD+0xReH1/djNSi3
TA1p/NEjIFL474VpjmkEiN0tfETkJ4IO4dMNzqtMvzGEvkSQ4nVCfwoJZfj8aRofX5cuLU+U4vr8
QOZWucQiLOiJlNP8GI3g0olJUE4YXdRsg2aGGkeKnPSftJfrDGgDw+2CjVzq/V6g8hfEF+wNtVO2
WmsWXoAwlAVX7Zh3MsF2kxcBPm81jEgBU3sO124LhzHGTb4Otf9i77ya47bWLPqL4EIOr43O3STF
IFLkC4qiROAgHuQD/PpZoMdjmdKI5ft8n1wOcncjfmHvtaNbM7Pb0J+dmqwUUoxW3SzjTcr3WXe5
/I7nw/hE7gYeT7WkbDkG/7yAkZW0XbqBaWve16TnfHAqfvVMdy2usYA1HCdkOWQ/PCOE3jpFmQ3E
DHfPE9ul1TTqu8zoPiJB/epZ9MPnvC+MBjkUeRWM5d53FkMh84YQ5MXm9yf4V6WNS5wIewX2be77
+Ge9NmVV2025Z+nkhxNZIjTjD1WGMz1ppw9MZ7/8MOaV9CwB7rb3TYTb8DAqc+4VLXGBbFTzjmig
LQpQtNSd+ODG/NWDwGXsz9sCy95PxW8+TZaboqICw9Rcm63nhhBTH6q8+d4JNAuJ+8GRNH51XSw7
bxpYJATe+z3N3Mqc40udlqo8weVlGuTAN+PBZBa/riwtAcdQd6GSgXVDQlayh7PZ7uJKlBd+7Gfb
oLKnzx6WIOwZEUClD47HL78eD0TGSMxvWV//87IdVdRqWUKZM9byuxXE94k53OYWOpLfX1G//BzP
p1Ok/f0ZYNYO2pRI9Hh7OlHJNKd7LidtXFd988GL9FdlK8MpRBskpUBeeHcfWoBunQjt5b7DM5KQ
6OOP5XVTOfiljSvyK+6KPPhgUPGrC/iHj3xfsKaELKLR04s9PJ0dOIPvgZ0jbnePTTV80HNYv7p+
6UhZklE+0gu/64u6xfNPOHTBY8acnrpEvo4icEn4NPyQ8W0calITwHL0ciPqxWugGYsys0H0B9b3
gZyF5CGqyfzqTRwLuNrwGSVdcwtAuVqT4gfaj3TLrfJG/953eGqS0toimNJaMhKzZbRZma/6aGJn
qfy1kvpTWvWXSHHkBhP8d+EPYOYnS2z6YjJvJaJrXvam88HV9KujECxOXUYcXLfvF7B5Lkkjx5+w
n+V8AN5orDrdfnCkc2Jm+gAxevzgA391ihdnFkIZj2Hr+8MuUyMmZ47bRNQkVw6yb+R2pvtdWzEB
oat20aT//oZ50068KwhRzJj8QG4X2sx3ZzrWgM6CqSz2Ltj+MBl799ZOjCEsrck5JVWe30uzgEFt
o5x8swv4SZffF/3cbTokfTttHFGu//5L/eK4U2wsFugAY+BPLW/gEkbemVa+X6DYm6SZ3IsyoWyc
0qp9SBtjBh+VfP39Zxq/GGKiSmDqszy1vZ96X7IEZhkN3NHtHCFltWJ7iyDV2rZR0+7Ac1krrhSU
k06+CSAHhRM7GZwXtrH+/RexfvEMW3zhyDFARC7xUP98VupII9yiEwW+5dRiNbL4GoSVz9doq0vn
xJHxDl2KGhmLVQuahiGyoRXsUYmIGT6N1qhvpynSvyQ2hbdJyOkXyuJyl4xcUjimsi2iPmeHJP87
7NgVj+xhY7tpskErbK8brez2iVsTmZn03tqPT2aVWbcZsfdX3LaY0GC+zg+J3wfHXPcedeInP2jM
f/X72YDhQV/Qimyl/vn7GbeledtZ/P48U7cJsrS9cpV4EIaWbH9/rH/1UQiv0RrgRue1sVRBP1RT
LJ3qGtpNsQ+I1FnL2l/cfEpmxyDJ44fff9bbeXt/py3TX4vuldfg+/a/1Ny8HwtBczCADV+BZ5ow
e822sYtkNaxLLzdORqVHnzpljpemqcXXZqcFoW3lcieJM/yzlPwvvuEDfAPjnoC2+P9QAj/hG66y
/JkkDWZnfxMc/vcP/R26hfwdIpdJBc6T6geCA/aCPxhRk8Tumcs6cClq/wLzecu/WVQgf6L8/o6F
oQLmAuQRzLzU8f5VhDvdHxftD9cZvD+UnYzvlpaNiuv9vKIZMr9ULqQfu9PU2rLzbQdCmBa086+d
pEyqA0QgOEtdm8zOBm1/r30GLJ9+40VgwghVWiPhmRcF3k4M9ICY7vqpzk9+HIj0U0ek1dPQCO8R
v2wJzCzOT92YmutAA5hLyIQojqaKsq2bBcO6G9LynMpaIwsmkdUFZHc574rJ2MUjT6d4Tky5BUvT
BI+DYOq69/XFc9LVk/tlGBUY+MmE6eNVIjmnZtXZG8sdUFMEMZHIz0OnJV96InAKUpMrNBiyJYvw
DPg5IfxLywvdDgkjFIlCooLxd7xk08OTd+u/5YdVbcvPTRTorRAQWUrIWNfCpFeb4s8AsnJRQOSr
2ox4gqyzHkr9pf9ndlmUczxJ15yKHoRyxFqMHMxh8IzQeMtyGv8MdsoS4cDJhtnsQJMu0yrKwqKH
aDOt3B4GODwyUytCRcwsyRW84/Bur4l8hWKXuTiTZNjE0mT1sfJT8rbTb8DKp9bBEEgorUNaZCXs
Fd3AEGMsUFFz6RXYnvSxbD7pGMNWwOlIogcGuErbpDwgGht2FFHmbaa5wOSARUCQMsrxGjyhs8Wm
Pj17Ms02I1EtDG2mBNcfbPzBL7IzICRrV7V2cSAepN9l5UAsc11WLl66vD/4A7ChPmH2UuB+JKQm
vmLIXGIYykEH2nG2RrNirVI3rnjFkgXfFGPxEJUa8bBZhLd41gZ5hYX1c1YV8bUV1+2nMRm865y8
78ek8BWR3AahkzJR11wPFYkKlbjPWxV9ys1qesgSqZnh2OOWjeDgr0dDeJeAH6P7RCprrxJXg8AV
kZ8G2D3YDl5jnSM3yndIbcS8NjxMj/e8A0h0jXL3c+0a5W07kb++giHLSMtJa0uFxBt4KmQeMR/K
xiS3KOjaYtMzdjyMJCTvxpzhMS4D6xQAHCSVSTrjHThYzNK+bBZHQdbkr8Zos8y2vBnKP6kL5SaD
AIur2HQ+gV/0Ds3o3KW1t27T3rZWtqUAeRFdg9pWzHmJWKgfrsgIMk+GUhUba6jnXTpxrvu8ba6T
3C3vm1aVuyHy5Ff4aw8GFvewy33/yJkuNkjsbMgREi0S6UfX+F6SY2mr5i42rPlLT9pFsQ1GZb6k
VaOfoASisaprixVJroItks3vQ4AL0XDgHiYQAziDXnqLI6//ortp/jBls3iwxk44oVP72UOtlcF6
zLjDXK1jvscEbRMwDt8K6Z7GKnVDTND5DjD8dFVS5RxH1QYjbF4SczAYBNqVgV0IFznuPBASuvhU
RqkCOClVE1ZxZnEVA/BluKjyleg0HJpaDcJj7GU4RtiOOC7dyvPojWNND6XTjsdKR71IlWve255m
XXVa81nMzW0qNe8bHl0wijqGEwyOowWa0ZRzeuc1qQ0nDQOk3tlyBRAzWnsiPgR262E7bWpujb69
hWmRrzFdVC9ur/sAJebqkxUF89ca0nJN7nmObrkY5SmG1vE5TmwndOtFSjEW9bSe5yC+YGXRP3aO
ti5xVRI2W+gheQLGDIGjOfZCxs8t2ozv+WgiYBzqs9lH48ZxRwXSpbe+mACN9xYzKH+lxnE6sw1G
q5e5zHe7zmRRldkJcrZaQf+rqKtWVEnVdZa2LTz4zgCkvIR5DK0gb4iIJZ3ApmJM1d5MOnVTjQtu
mEBF63boIv9rNhZAl3vRE7PiL+kkwECnG1uLyCkgA+C5xwV9CtwIdPPULVlh/ZK2FBtlRNCVD7bT
HMmqZnNu3E2wzy89ghAmHPkWwSQW6H7yEJJDVfhkF6De98+aYVaXrWBYHIxOFXa6YhbplzfG6E6H
WIsY2iUtqJY0ag/kKQS7DtjKWetMEQa+9F/sqnFeK83+JmRtng1vaLtwqjH9AQXb1E2qcZNr2cWo
Ev8isLLszO7STVfp/JLoJtF+Ot42W6nPld7cqiUW3DfoB8oIvrjo3WQrWALtdDEH17XRVBvNNRP8
e+3Y7mMtucxxnG7tXkTrpmyMB4GcZ5eC0t9yv7+kiCVuahMeSAIC8y72DJ4gSSOPYwqqBkegk184
lREDkSmHi6rU42UaQB3pFm63Y2NfXXPlFutSD8ZPAuD1N9h2EPtNaeSUPbZ/T09jH/mGE8JoyRSf
bhYGXOYUn4pIc7a5iR3UKDsz1FsMjlOri7PWxB79eVntul4BNehV92iSco27tULU6mVPXWt8TRe1
I8ic+TyMRdxDcBgTDK412Iq2Il66gNwzWap9NQB+bHoMrLepTkf1lppTLTMom3yatdVo0IdAVl66
ugcFJrBqvgWTf9zNFnaoGV/4yqYlDbUm0Q4joSbCJn+iHL9in8+fajX2W8bT2bfCxxhIsjrn1fef
Ej//3hC4frA0Xve6h8qEAB6PV7cHzgGhGkCTTj/osLTXgzDMrdkJwkCllr6gw3Z4dr5ZpzGuYfXO
r9Mut47Ejomt7FBC9xQkm77Og71lV/jhFZUX435nl5nJcBJFRfeeKwIvOkPT1jo9FKO4akBS1ZYv
nTOKkO9+J/rYCHssfPtxsOpQOBezPcp9aRewG2VgbivDeal1ed33qIlZwqQhhIkdj2htNVnaF0PY
0wqvokDhNlNh5JBqM7269GQDnooutq1381hgQCsydoFJSQxllx1JdojB/0p/VbMGA9hUYgHFsN3O
ebyN7PzCKjTtBvLOuMvdPtjbU0rMh1VcQyrGVyqSLdg9WpmKLD83JwJ06Be4aZbv2k5WbFxkiYWu
8ldOApKpHCwAhJpnXWk0Oiue7d5dZ5sCOWlEJI9jfMe6D5RiSuloAcmsCJNzeJFBu1wRUIBWwQhe
RDGRtqFx+VWttnfVUJJaPvi8jOdkNTi9EeqB7A8KhOM+LQFJxmL2j0U3XaPteLIj7/Nbg/DfXuqj
Xgo5ANOb/7+XungmNuC5/PaPXurPP/R3zCYe50Vkq7OaY9FKv/8XDS8AV84+FJ0o6jyKn79bqeAP
1LJMCQJ7WYP8SMOzvD+Yy7KqQrhie0wW/1XK5jJs+KGZ4uORGy0+K5bbrFzeTwhKHbhZkWRA5GLD
mVfRYJdntLHT5wLOK6Zx5yOk3DJyePeBnuX5TP/45j+rczrEc1CZ3WmvFKsDXRvgpLgfxo8s4+l3
n4K5efEBOoyZfho0dqgeCT1L1J5EPrEbTVVfZxUVovBsudG1kbyfFrkAWUbaTTt66s/b5f/V1jvB
uyb1bUDPEARbiW/yN+9Xin0/+UDIvW4PZZNwNIXmf0v0J1gpWq6zMpPmqCh12h2e8oJkn8iK2lUj
BVPnFsXqbYW9Y0lB9+FCjQQ2A9sF7+DPY7adzIz/FpIG4aFWvoRNKgloCSpTSy4U9uXplS1tdmOl
fraeQTvsKcCWnsGtj6ih6i+QmaYdgR6weGRsTGyPa+ZEK8Qr816vlXGHv0leNiMCPrBx0GmITTmO
biuf/aIQOp75YXpN6K63Q5kP93kP5LpNVXmOqPzA6whiscfKLM9JpCMlEpN8NGKdPzgqEZzbmhB4
thvRDblVRbceWkJcDxwqkhtiQ+fPErtnWzszHviZutfCAQT1cTdVk7/2VJVcObjcWXEHGHYgciyh
pKK5rvIBKuuwGN7TzvMJScJlMVtKsNQlAc6KRHPMerO+bosuOmJvUDu3NvJDjWVjY1jdcE/C6HBf
p7N7y9kxN7gLzE1pOnnYu6p+maqR+8FjcizGcmKgEFWPoMQ5MzWzq727oAq9kdx4qyPr0gW7vq/r
ZHqlQp8+6w1/ZNKb9sHF7H4mdsY+wD8x7vp8ZuLbjeVZVeQ1FgWD4TXh0na6sgtICHTRM+01k/pN
K0moGcuBLKnazG6km0AOMGJMz2bVvNgRfxtTQVvUheg49ppClVrafQ2lmNuZF+FEQGWfHyqfkzt5
coSdmpLw2VqYZYHptvlBAvhhC+xkMLo0tdOMKLuJsUNtXT+pL23MJGEexMP3TIfXWgItQoeg6zw0
jOqJ2LbhHunYfBHUA/8rK5l2EjL9ylD84mDU5GWULTe7VjtXWqwP2OP4La6dBqsuSMjeAs1QrIak
HL4bmZh2pGvbV7HNmYgw4qzsUk7rQoNluwbcx3HNYvns5YThQaxN03WnNFGCqYiiG5e8yBcmFvNF
OSbTZ5Oh5K4E5QLvvc62vNS7b3pKFCcg7nGdLFwMQ+PYtjHnkahxDvVyiealGr5P4PS3M8wIwjdn
zoRNRCdlKNc/FFxSaWMvOuZt9jhqbX9MRFNcxf6r3gc0FEIrXKLOosIkc9t5AtxWL0EA/X1scm2C
r8jEzoQws7ap6nhjD98725OXMnW4KJU5hCrhRAGn6rZRbcsrWVj2VdCNzlU/EZVZipYkVMetngCA
cLV6oMYaM6qeLFz5pxS23a3yJ5/uMvWhX5GB8xz7VGOM2icNd3uQrd9+nJ9wEzAn0m7UJMturUQ6
X6B4aR8kK82biaRUf4WwJSeQhumEytMidEdd7LuK5KmQeYPYQZxqXljQ0gtSyvUelAa/ploDmgR9
jYRZ17Tqy84FkmU+IGQxMvdxqMqxexFNbz8K6BZZvKduKm0sa7NWbjAtjQTa1CRtHcfY6u0b+FaQ
jmw1fTYArIWV2yflynAUM7l6drdchw7kcwROlEyq49HUl5d9BbsbykpwtLXsU6e32nWl5zea01/a
hSyID/Wc67lhL+94yrpsnPg2cqLLAl7EWkcvsY/NOTkQJ/e5RQS6AQzdb3p7+ir8ot/YQ/8tS8zi
oJXxy9TbySGZ0daVRi/PFSO/Te4wMWLZ3H0zRFuTBdieVFdHW5ybxlHNWbA2Jgr03HNiBOGxuLRn
e7rQAjlMYQOSyU39o5ZRU4u8LueVDKL6gIcBx6em7BA2hbMqRIa+o8jz11jOnY+OqfQAVNpTSDr7
zVR6YmMWWnBKISFeIHcaoX9ww4LPMk5iwvPbk811mJEohaYx0B2U2rAvPCBNsrN8xgsMnKTlc1uW
Cy5Sx/TFOE8/jY4I9hTzt2ROBVsW1e3ZKAMr35gc+5dWjqPLXCTQcIER3RCxxOmGPVgkb+sa41MJ
i/Xct2Yelqbe44cLDBQnAZHzTuTSDUXti8Vkg0FezDuPF7i/hcpDi25ikktLt75B6mqAB8raLQ4Y
pp8JEdAgIdWT7wyY5axMnUq1YBryLHuE+FB5oavcaReIQYwh6mB/HTg+Sv3BtqgQLXR1hunTtTqW
d0CzYerriYcIYLlMmu1Kcl9d2HkrT+McwRBkMH5g4tCurSThrmo3cYx/o2R5vQwAnKN0G/V5Jt04
bBYOHIK+/ZivrUGrjkbjzs8y1x2UC8V8J1NZgTZrg72aneBQ9NH0SWTWvB6ivj5mpCOExOhBznCz
YZWPMNlb27KvvRa5TkUudU+SBVQpXfrbWhvQqwFkXY2ORdZKYKVfPDcGOaZPIwEbE4SbYNC25GJU
mA6L69xgUtQKfTwIYSmmcMOwjrU4uIdYauxywRXvWlWyDD6hhY+RfVGhohCrbNRuik75jFfm6Ujo
A7gg2wlgRtZuU3y34/oSK7d3DhQe4tAmASte5XhwMDwk2YVsZ+MgUa7R/yVuc8rnyHrsAZUz53VG
xnAmk+VTMsWZH6ZGqn+XUFlyomNKV611cpMPc10HoSy0ZtcbufPIKFcIluoiPdtd3L4UVurqF0Zr
E7S2MkryAR4Zc+nQJ7IWHFFVoujXFFG9XuIMX6vUYMKSj0tdIOtr8CX5GuNzWW1gHYoTWSB4IKE8
pR6XX5Ec8CI356BuKztsoLuTC185AtgTATdhKirnajKZTM1JKb+a0tfasJEkI3Ju9NVbiZSmFu8h
NOqgX1uSOczI4eFMurYvopFUxpF15FbPWl44OCmnV3aSPlpMLbqRKLi4BzLKBC/SZbSOnZ6CKBFF
WCfSuZpB+d1olZT8XGEl254OFVwTqrqwoMhLyOxR8quSPUrBBOE6ADXezlhMSZZ4K75qYZJobEzt
NwkM2V+bTsLvM4plM6+mydxQhrq3Ckx8C8asroEEEs6wThMzPyCCKs85FL29rbcjeYMsBbomZWRZ
SBNuWeK0vNyDotJuSqZf98K04qu4oNIoHVdexvPbtwjqLxZhFmIV1fXyUJ6L6bWDw7wSJNznh6Cu
jU88BstvlnTZKGoxm+OWMvHoxjyIVgV58cxS5LQjfqy/T4TOuTNqzS9DvWimXVy400kfUn5/P4zr
eGHrVBRbj3j2irCdlvIXEsOj16kctCM/gSU5JpZCTa+YtsVOzVG1KVMRrAwxMvCenIh5ArHgOQCO
oL7+oZH89Ge38qMT+aeN/SLyeYtRszw0zj95ahozyKo41jrGamZ9jJDDLOWwV4Z1WjfQTZfy3qr9
9cCJeSLBdkm6KznYfed81NAY7/VAy3fBa4hbFK8wBPV3S+u+sqpC4rHa24LKPwTn4Fx5LqHEcQeZ
c7IpCJOAI9vFOhFzMRbWtHWAtnXVU8wO5AaQXX1srWE6laOsv/S9bV9B2FWfRyruD7beP2k+li+7
cC3QT+N0+YnIwiY88wbNavdsdPTV0Jbu7SS50XQjJaSk56rjVcQFZgxc8YBXcXDznjpmpaqeU0nd
7DF2uvj92XzTtvyzJSWdA/7E8qUw+77X58UgmMyAEL99UVi1RTaztfCF+vo8jyytmqZP1jya581k
Wbx4op4KisWi2HnJcpvinrlJR7s+Yk8Hxx451TdSILxr32UwF3RArSOtqRjeLjP1339zdCk/ddMe
dprFQwgxdhHi8u9/kBE47EgJLwU4oQBphUSNSObIRTCRP6x4OglcrkFiea+DOQ179pDsJg3zGcP7
A5xTC+Eu5ZLmjPG6x+V8MTSm/ThIIIVitrKTrhfWk4lvToHlkOVwggfoHyLXyNbEPsxbobihCx4l
e/azzpVuEGJMdgT1ak6EIAXkvC2VNZ3wAozrpsYLWy1PGBMQ+M0QN+6t5njTa+HHOnCe0rZJs2Je
S9HiUvcS0njoex5gSVRRs9Ms05fEGf/RbC9XSAPbF17YUqurcq6vSzywPFNAlrFtoKAnN6xd2cRx
3dpWJjcshuVlxs76TIA5NajByAE+7XAfzxqpzoBS8qfGYod77PLZI7cjGmMOkhAxr6S2UxsnzhLS
iqUV5bDwLEJyQM+jkmjtNT+oNO+rCPh1W1tgFz2X+eWB/BWxjublH0QU9NFabxG+hZHAPDfgMfLN
E2rRFhKbpSRvY2r6Rk/Scs0Sg18clwHRRzyE4UkrSnlPgRLWmE2GtNM6hBgakda32wcdjGMIr88J
W0eDNFoEEv9jQ+PmJ7b8OqV9tm1EJ3b9QHWlZyNX5NzRUCSl2993In/yGvrHWRny0R9zS6ybSQw0
lRy7YMHCHed50fM4iUbWsGkdDF4c15k1iB2jUR56xCrlh87xq2c1adWzPRnUhmZuMmJVnE+r85tP
dKL+eWKBsUKJAtMwL9uHsqCXUQqIsa54GnVLb1cmhO8mRUdejD3naliBU+m3xhwXB6i2dC2lZ62o
nbzrwmr6e93ozY1ZmtWz0zZiB8xkOkmD7pkVx8wboKuMlrAVBkp1ncvLjiwe7mCbp0kXlYz8/Y7O
KLJt4GSVM3OPtHpPPoAy+JedPtcvVak4KsVMGCzd4coR9rxHk1wfa1kzlSPBDDh7sLxCk4LHpTN5
DIAKs/6CrdQ/GyNjFsDrwTk2ZHMUk1ee3ZgDh35z2pW6SVq4Xw73yEpp78dJ7PxlAoTqU14WGfMh
T9AmI/CcX33u0nkj/Fk+Zm7xaVCsV7u+o93WnfjKKG3QoET7AuPlf1pqS+G8fGtlBwyxfMw4bCvR
UJ4na8wPxnKrquX5rmfM4yXDkienVsQ3NEUKGhH946ZHFkFCO82rUDoNfKLs+lovG85MlVKKvL2L
ZRkve7rYnIhA8rlUKXqZ61jg/his8utybzrNMbBsNTBde7sMIY5RSMRlre9Vr4G1jZl4WO1UX79N
fEqLyweuRx66EHlX4InzAxBesSc8rghzNKPnPnIRuy/jAZKaOAxYXL2QgSOHfhnkzQIieSYZCI1J
8kpO5HQxc7uVoZpiipFxiULwY6ZXulTZTS1tRaRWkgULut7BFQh6uu6h9cIJ5hTHIzFvCkL7Cg00
e8Z45hZEoM4ILnJZs8eZ7oSy16oNwT6MMxjcjZsS9n4I1QycfwaOnIJHZ5noIlBFP8dEEBhy/WW2
bAZlTjfWL2DXzA0Q3+lzCUZ0FZlNftCW4Qp0EB5rdPTR8W1SAx1KX/mUGk1YzoL/U2Ey7KlnHnGW
wce/zW/eXpJqiY4uq8Q+aLr2XdfnpVz2NE5fXlAs1S1mlT8vTcHoUtqMhsrKiG50Iy/PsjKXLZXt
n/2urb9UBjM0g5xo1qbLOHHEnn9F6ivPrVjveLhrxPrC/6ieVEyxQ/x2cB4JPd9WY8IhTJy6edHJ
ZACRmJEu2dI+bVqX8pyMvuC8XM91szyGgUC0p7zNmUgGwqPmzRr+OC/R6SSwJtwly9SbumR5C9Cg
PRk+l4Q99+23vo6q58SI4isPnc/WaJbrBxAsZFfmkLnLz4mW6ddbeesHTEgh52Y3BRGD29nmNeki
DLh7ezcYHSPg3o+TK49HPnMnhqiD5thXXqw5vCrGwD/XAWVIPWXm3dhMQxgUMOPdikrYph0mhzk1
7qQL61mgETqAM8sPU66XZzI7yrNjUsQWyzlIKA8fWwxkctvMFcX5iDgBTN1wP42UyTJjPqdXuXmn
FSQORzzHvkD6lo/gCKIj8ws3fBsJDh1DSx9c9jEuk3GdKsrPlqeJDGlzsm3sK66QSlGcdDQ7BTc2
jE6LKWiVc1NM+lA9EZnFgHpkZmyJiFaho3C2AMitTYbLG172XDxvj1mFXGnH5Gg6NZUdP9DVT3I1
mcXST6CHOaqGBXvD0Oaz9KjaNfIDp3AgBfEKib/YJQP3URZYvLXcQdLjWVxrmh7dqJF5mZmrQhxK
EtaOo8wZIi6PSuAX5qbJrOyKFS9BKq4A4hWTlWDVAe+HhJEJ92TDdBqD+/TnMt+qvf67V0Zq1/HV
VyUFnhWKgCZE5pX8CnqbkqNmy3hIS24yIUVyRWDC0zA4HLUZUcaBlEJulSHjGHS5Tjc0jPUXqpLU
XvVqgg4MeTWgbukdcTkC+DdWY005UVURFeQ0TOuh54RPPiyCzGSk/va3bzfmVKS8YjSjb16ckXeq
5KVyKOdOfSLlY9oWSSp2ZFRzQwuqythzeMig24yvbIlqByWKmC+kO9ORjd5E4E722ttz5W6Slgb2
bVDstZBoSQy5GZcqYFI1LZk0537HIIFfPB68PIXT6duPcxMnAFApZjsGKpveWYRDWdX7xy7q/tcz
9t9V5YerSsf+rezzAmL080vSt9+7rv3nvvLtT/6V3hX8gSrdXdSfTLtQW7LB+2tfaf3hIPDEPO2z
VrMdi0bhr/gu820rCc6NnK4F+0eP8Fd8l/GHaS2eJJpYd4Eq/qtQ5p8lzQZsHczsBu8Fvt079Xhg
TQCYpSb36KleE0r9HQRjhCk+rs4P+p53XQ+xVEhcdRvrPAuvn8yOeQn7aylX92g+cGPo8kmWlVqR
j9eH//6T+AxM+lingTIuv/mH/opU0GhuSLeFfpj1YdTrV+1A5K9bz/f/+oMYJEAoXHTnOp/1zw8a
kGAHVTPL/cT9nOXZa6SJ15S//icf4xD9jp/y5+UnKDCQYo6S9KSopQKf5SJpm3mYKfEfHDquVcTm
wJZYob/3gMdSL2wg+pKotaI5K72n/KhMasAy/eBHuT9fDiiY4a9ynmBZvDfzeUPBDi1ArpKMY8Ze
brqZYnVP/sK9HAb/g577/biFa8/HGYDMGsREELzHSGmGU3FvVnLPqJEhH6+SferX0arSxLPuM60S
BMSsjIl4pH9/6tw3ruSbW+b97eU2Fd0w08s9o4fqtgfivHJQPt+DQ7Q+uL+Wi+3Hgcjbb2QkwlMB
6xF39T8vxrlP+wnWmQRMVEO0ZU+6IWE8uv0PftAPn7LMNn64txaFxaCx1NtrgSLqp1H3QzGWR9LA
/6ND98MnvXsyjVmRIAfkk5K8n9auSp9RDIEp/Pj20n9+CAI28X2uDC+wQdQt1+oPP6qKCscvKllg
tTCrtdQHjXhcybt9totpE7B2XxtBY2xrlCd7vVHVOs2tgFrGLo/oInD2j/QfJJSBh2xYxL28jZG9
NLIOS6Lhtvey1wn86CGejeFCem2ENmFu3ZUZMGOqJP8JKbPFhjbfZD1OtIGn6uJ6agLzIfNMFPhR
Gj0NBQXKWChnH3kko1UTcTdjyvWceYqQtHYi5RXpOCOkoaa27Dr4RH2WlxscQOUtqSD2keiC8aWO
eMobCPOPA/kK1wjZq9Pot0MaJp6fVJvJzvWvKZksUFf4PhrelOci4kdnQye3FdK1KxZ5CLWQu+Px
s6KInOk+D0BCW12wQ7gpt7XONiytmajjDtDCQufXzQUPrgKmeMh83ERAwcMliQVxGjD0iWshdB7n
YNWFA275o11QRkL1qE6G3mECLCh3/KDQQtLRzYc4GZyTio30Kfar/N4dmSjVrSUfa7cwHyJ+u1x5
I7MRWdj9zHcaFr28J4MutKyJe125Nv2sRi93346EVlF0I1DTRPcUcWgI66jlldunr7rBOe2B1j+g
OH5V7Rjddu5cHcbl0ZjgCDhNqMmZ1VBuxtzbQZ6QS+aqG+Cg9oEnehciDRG7Ic6tFWWAWILG+vIo
YhiqK7tnTxlbMrhC516+ugQiXhoEB+7cPsc3bmoj0/q3yz5viYkjl8w/o9dD/y04CAAKyLizkyks
ahnf+TMZDqCdRfYUkCizKpAPr8lfS1nxkx0zEyfUuPkOuZ4uLwzmSsHaTaLhSxJJLdiwsESlW1aZ
ID+dicEZBvf84ENrv2O7U7yaXlId+Y3ThpCKaIUGqt7bqRHcVxCY7yxyLdMQDbNDCgbymAy0TTKQ
96EYKjawpbDPm5yCLlKZQzCejAkhjjMNcIsb3Ld1w21n67MWIu8M4PkEPt2OXEIVwPsn90CO4mGH
ijF9DnB5boOS+wioKJoeEQwIB4dIUTcHw5e5mbMdFNoOCoTWmGKbSut/2Duz5biRbMt+EdIwO2DW
1g8xD2Rwlii9wCilhHlwOAYHvr4XmFl1JbKuZNnP9ZKWZVkSIhCA+/Fz9l7bm7cz4h25alU8ojRF
o/8Fppj60555txAeT9YGP4N6GkTXfIoz1zuLqWANpRHmYagznBNitJQh4Jgaayvnl/CSOP8sY7s6
6YhAGGZX9jpvs+8cQEJ0O75z4oNYO2LKpo0xKc4jCfKFC4FZDInjYklP4RdCspzzD1a1JOAETvpo
9JANbZ8TXKmTb1UTeocKY8dq8hOfkG+rf27UNOzBQ5BDFPY8CPMYVOQVpN8VMqSVNIhsUVaxR/X6
retbsUmUfqikjbxg+NInU3oqK582UYSOnq1Q3CU9LyXDZr2lhTBcD10bbuOc9xyuT4QOWOQfA6uZ
zwD7d+XM+TyeddOtyzFXOfk/GaaQruChZlXUt0mBqKTqs/DGoahkTMdbn/cFx6qhiegTk5I5t6xu
5dgNe2vZdxuX722X2UuqjOAmAOrzUmiytpyhs/DvjnQT3Mg56Z4nCnBr9LkPkU6YxVRvBgStW0/N
vEZlIENAWD1IbKNFAE6oirFOiOa8s3wE9K5ZvHgeC2Xbsn6QKibu5pTQNUTJ0yYSkmaY5/TBHaFJ
Ld0/YOjA5nkM+7CV+8Is+002ZSxidl9v/JFLtzTmDik5EIz5rfFrArahqfBZxKEibAbO5LZNixun
IfAmGZ2AH6FsbpRc6urars+F1fAwcfLEUlNaLiwJ7k4ahfQSfBotr6suIrVPXR5Y38yR1WpYnhHP
nK1LHnXpJfN0vBsmuAdipJJYGUbnkeTp7RSDljUxH/bac2ZWxK7W62H26yfkROHNLKJqo03Rrl0y
IKH7dazchdm2cPL86nFo4mgdINw+RXNf3qmetceIWT3GkJc+H0ruOanZOycDcRFXQ3pxItv8Elp9
d6bVQj1a9zdBroqD8s1hnyUYvUusY9ddm944qTM8G1mmbiaddNdRNn8kjmpEvoIMLZjAiLqz5R3m
MJ1pJ8vyBiw/Rp38k5DEGzGA/V7HCwO8S594nz+0A1J2G/IjoZSlRNPvAE6Z0ECwLcZ7Fvcvhlf3
K1uw6S2u4KORJsUHgoWqU1ux4phlgGDJtJqFy0XT5a9FloQ5DNT8BjvOXuMq98lpZd/GlITrpT/g
GHfbPc3ulU0rdlx1Kswqet0Fi1nGIU/yiGRhuUadlx+rUZohHh6xkGhA62+mQeLpKhonLRmEys5E
njEid29K+0mVdnkapVOeatGZDf1l5ApE1Peb3sKxXtAG01DYztNo63Jm8yla1r9SjBHq/5FBjZln
6M3ddCgTtP+hQ1wYAZNDcEJWg+o58nuHuHpqcezBuLxa8V1NWUJA45CX3xoPoY2VxuKo6WEjNpzC
dunUeCYNR826PgWL+ZTYx667rXyB4y5zCVVjkhFn2LqT1mVy2lsDU19LfQ5yM0dRpIuHMXPw1zSW
T6OJ4hqxQyOm4VQVWb5JG/OLG/SHJssQEEwO3VwPw67t836xcAx3npcZ15ZTGYjRRAne3rWnPe+p
7azqjGlxTxL9wZZgBLWMXvLEywk4tnOiLJkmkX9oPWN91hcy5cnUo8NpbirX7o11WDjzhdc1/hoX
AsVHbimDFrQOKS0N45hqzwx2Ii5Z31yf5duNqU44LbnjaiQGxds0fOFDzkSEWc3kDftfF9jvfb9o
iFEkm2boMXIFEPtzMapmAmF7ZRYHOlOsN/Y4XIMdNwUsG+oE0l/TC+L9BMnbTF2Rh5hleOG9c+eU
qFOs8HcHtXfu+uXz0CGANghD9h2JVMR2zDvA52lL60Nv0kPMWVNHkb5URX8fTWxzv74D706G4QLv
sbmSRT2Ok+jNDXAHr4xpJR4GSRFWkU/KBsV2XOFFPRsuhpNfX+89DGW5oPAWkgLu3Hdot6qlwHH9
HAhmQCwsHkXW+RTDDKHVbfnSwbPf5goyk+8F4+3rtjOSzOjvE3u0duj9DAxXhfdC0N6w19gefnOw
e+/w5/MBE0OFteje3x3KGxDWZJ/0+SEpS/fUD6r8XjskPK3GblRmuYpdiu2iKHiRkszqLoNPrWnh
b7xpLAptZJQvlDLVKbBRN0w2J0+VNsiDi6n3zlgpwquqzVo6+ircdoNkXtAxET/EC9zZIfm43rpY
WR9A/rsvjg8mYBXyj31gWOIO7SQbcDRpgFxpmn1+3RUr/ETBepxxs/zmXljLKfanU+5yL6goF8+0
h6jszcMR96hT2b3yQwdtjPgpVa86DWBkdNxnmZLixGwdoRoqmp3XomYF/P1PkakkcIA4QfDKT8Jj
+uYTAOwafQgi6QHXGVpNI67PjTv+bhl417HgKjQqoGwDz4dn9eZIijtuiPyqTg++S/HsQ08Fket3
a4mKhVy8nBBJbDXphQnY8Pzr98F+f48pUVBXBAvt8H0KwWTl7tAWIwwgNcYRIzw0UkYUhZ/LntJY
1aM33YSGF36o3OlDHk7yu4FrddtNA4HhXV0l6bLetrh9iz5wkLQ0lJNu3h6ovxkGIxn7U0ZW1B3x
3nFwff30/+1X/65fbVmLiugX1pr0KzzMl+qnVvVff+jvVnVg/4G5gzUX6wyEEs93/t2qDs0/XLwC
IUx97LKe6+MQ+VerOvgDXiTmDB8xi0kjmU/xP61qAq+hWC+tS14aolX+7//5yfWh3vzvnwRcb3Yi
OluEQrlo3wBiuHAj37wTuE8R/BbKOlcMPju5HuIy1YfWo1GA+KIC01UnE3GIWW4ZIyUvzGzELknD
EDdsvBdSxyvbQokKUZak+syfwdWDYXezc2xLLKlI4Xi3ZKXwkfxwp2//Wp9+/OjLJ/th1bLZH+lD
L0wgFg6PZePnLS1Q/ViAf2rPiED0vZVUxtqjTLuaBmEyiJo4Gf/6gmzM7y4JOX/Zs+nr+/yab3rT
RlqQ3dzX8dn3w6u6E4TCFgN7yx6eYywxQUhDHqzWRN8IUFTqde8Owj2EPgvPzouJ0TxGAv/Masax
iQ7bj+ij2B1pzkGVokGvq54D3zLfLWyrm/duVNXnTC05BPR02COsfHHwylaW89ojY4eZ5lhxrw1/
0PfFzFZkW7P30lVNrVaZDLhUSDsi3rYiWg4dHjlgKxKu6Ur4/CIU153q+x1ksOl68nGwtNhMJAs/
W2/rUApNMFoJQegIcm4D+hhrEadTvEXsMcZbmjr61kzcAoF7EtuPFnKGeZUKxXcjRFJ+MhIi5GN/
5GNoOw30FmZT88keRlIP/dqWyY1OSj5ROHnOkaIn0U8tlijAgNJA9mZniaWA3zCRuICMFMbOF5Pf
PNsMj5NT1yqev1gVM+00Avzu57ZiQOwUtv7YBJY2Pjt2x51LFdEgiJ5rXR/bBnvQeiB4ZiZoEgUY
Z4eB/9r0OZ+OyHV2cD1LREcGIYTJItaho1gTNI02Fc12uiS6eC8ZS/iHfuLMM/QtfxwNBAcqmfp3
QPr4q00luUnphA915buMup4TXDHNwZ3NstxyH51+7aUOtyU1CvoY2kMd9zDNNT/rsITynIF0Fclp
Xn4SsdyckHhQfj/SNc+hNOitpEVniPVMKsd1AsfjzoDaoVc0yPRhUYQGyHxSCxp4O/ESFtgZOGAA
vxWberCLLV6OeFN40lq0zHp6RCXZXdh9OJuVGXnPzFZ7zBhZ511PU+x/MAZhXcahKW4J8Y5fMIun
BxrHbrBO7Uq8VHE+fGwcM9MIlHhkkxGF5TAOXbBOsqWmLwsCwGGS+B76sVqEHww4nd2dnc6Gv/EG
wWMztILbO6al396YnfagPnkgUqCU9dKxADO4QTI7dA1cw/5Kx5bfLnUoEr5PGUCTT/xrmX0HA6nv
09KkxeFDSgJLwDOimNf3a07OeNvt5ZcvckP6KyMa+W0RgRW0UUXdfOLO8HKJjJjwfd7UY7RTptGo
ZxV5+p5qnhfBmAU3OLXh2+1z5t5nD/dFs4rglxziIaNnmUW2vmV4IQ89Kb36yql6br2oe65Ckyyb
4ZkrWoNYC7kvIlxEwf1izq+S3G4f83k2jA9GL2Z51dmt0d5OGl37ruB4Mj7NJcfIp9TFO3wfDRli
RyTmoE8GxznOw1JEzlPJveRMyb3U5kjZGYYxN4IZVHuA8IHPz2VVIQlaYk1cvz7IuTb44Wp0+e3G
H5aXomsROkAtQOLHYl7buKINXFsMhBL/WRdBb99kEWIUxENWXn8VzmhdEj+geAyKkmsaeQyoQERx
m31urRYB4crrMZk4UdDlH1tWCCvBljN77U1dVpUPIQFmQLgVBeHuWzuHbrdC6ZmdlBT85l3RWpes
mx39MegjmX/zRGVDAXAnGZO8bg62fVOy/8wSFQIawGNU2UGJ6rn2TfOY2A49AuJQ6O8bkHWxgc3o
UdI4uFQAsJ69oY+WVPgHAaJ5XFtl3T9h5DO2qG4TsDeNWjt9nBydIozw6BHluipT2HeWY4F/SUTp
Hej8+AvRNpNGShudo+bOpQFQZcwhpqhikamPTROYHxTcl7VTmp8NWj2rrkJMkk8VOerJqIMDEcrx
l0JF4puOiU6srLa6ITL0qodqMW3zotV3hPDFnz1nqLYlm9SGss+5Z+hWfbbcpNzZwAgish1K4jI7
0d6GMbn1osk5ndhkU1/DrCie7EwJWBOq2824v1fGoEEFE/RO9PXY3AzFXF55dDi2PcqzO5b15nMW
9snD4Ba3ozB1tm8lgb5yInfVpO7cD2mdPsTKL57gsKt413YVpgE2sE2Ry/lUGGG+w4OargY5Vosw
je5NOjj1I5tO81x5ZZNssllVuyA164+J7y+3ltzVFWF9PW520etL42sH//hQEjsu1Pe0Fe2mQJ99
sBdM/4jC8kIGunA3ielVJEdPlAMb1doDDdmy3geFnJYpl1Mfl3D2XexZdzjdm70JYW1DjmzzjMCK
7hOeNv9Ycf4atlMp+ovs3OghbBJ/b6g533kGAEZQNXMA3s33L0bSyTML9nSAazodR8MKYRTm43ZS
LZnoyGHXsp8y9HPKfxzSYf7TNIvsHAbhfIY8Ef4uxvRdMYeJm56TeD3jO5y9fy6JZF06QVYgf9Jd
QzulWtq6o8Mm5Bq0hDGm1OeIt/zw67rozZCUQkygwyDtZLExC+ITfr6qG82JSEYvPIHLaD7hWGRh
aDqbGuPX13kzUXy9DgJ/wi6o9hbVw8/XGZLa71UYRyeXPjlrqtmyZi+qVE9HLBj//GLLyJfbaaEM
eUuKs3iHjZgi8PRKU6kX9eCrPsBI+3D760u9L2TpkSBspRY3wR6+HaTLOBSNoZckZX+yLtWiSvNg
m9IJ7OqzEnTe/vH1LOhnFo+J6WPlfjPUtoKa17YovdOsk+jDX1tQRWZqCsFjmaqolHzI39zON0dv
fju+3MJpxe/Oj/e2WJ/K2O3CtnNPaD6prsgqpfhhQWUHrjRdVdqC/Km1UQ78u0lPW//jh5RBoMd9
NsHV25755kvXlStNXaBq7/t0SaVE2Kat8XcxPO9fBa4CMjEk98WDHvDmBSwie6yiVPmnGOnkYUoR
K4rgt4jS/3QVDpQBRBTaGe/6NX7n2NIz+C6vygs/ZYKEAPX/4zEBqudAQOC0s+AQfn7dcsl0uMEu
drIj5LSALXkohgkQwRZJh3XpGj3MvznSvV+/WNNZTfhaBAtw2Z8vWaVDNI2F756MOvKfLaSnjGcH
SpEeEPa2QvELGkXNPCK/fiPeryzwJ5HMkFFGvse7N4JYo9ScG8/Gfc/bHdWsk52PYGbO0Fj/+lL/
4SvycCBtogaH9fp2sRQ4a7lUaaMPXRSJpVWfZxAtnwp3aYAvJzi9PDW/vuh/+n6gpwOEbR4tPufN
Cj2gWneS0LdOhY+MpSpRTRRmkOw56Pz2TX/tov18Lg/pTgDsdUUogvdv2jJ2NVlPmNYqJKWZVXqE
GQizuG+Gub3UGPoZnkyUyXqkrmP2N6nLIHFw7mhCuhwuagaWeAz+BOrsUHXOFfP/IPeb36XwvF94
sZU4YtFLoWCy3krNKriAKbZFnvCSFvY6jRAhZ9pgvyRAiUctCynrf/1LWO/f3SVBibqSViQ6t7ey
mLigXxKxx52MwKDW1YHD+YGkYdyVrcWWmTTR8rxnqXWRfSE/IcSdrY2ThvpeKlsWexn3s9xRJaFU
xV+S/OPNgeEAykl0ag6/3Wsf8wfZjilhZgwBb305BxTdppd9tmKG9YToVSnKXhBGv74j755NRIXL
20Arh0cUc/jP77xM1VL0T/NpcCP3ReHhyVaTrHhM9dJP/+cXo29EFCHBbO+znlFzhOS+hNNJx4zW
swr3P14kTjme2XBK+vXF3v3UfLOACCbLhI7DcvbmrStzw2pUZE4nP/I4WMZpx5PFi8gp8dcXst+Y
35DCslwuxQN6Rrb0t5VRAYZO+40YqSDaRN2anOH6tRGojngIKPvq3GQDnRA3xsaQjAmDv6IRTksv
edkGa6nvkzSnT2CMHJaYN2KtmQUjbNPwaWXR9XJ2JiGKHM9lzuF4ZHp121VYrct/uhC/Rowxl2Ff
Q/z5thRKK2gQolTqZM+MsEeGRme8POk+Nqd/XHVxKZ4Bl1EALb13AypMoHY3aAwOLXJiTAMZ359k
nnBLfl99div92/7hsnv9sDC6bGtIJXn1GQIgQH77K1Vz6Viy9dyTL7X7jbSp4dS6UfjhtSHiC5LH
N3IuvKdaa/s3L5n99hFxF5EmYk2HKy9DL4829I9yPLdA44DUJjtZMC/KGZt64BMoM+GSdSB2ahiC
2BlzwGs18+ZLGKPGqJw2Tg92NyHmsO1sujf7ki7inC/9GknUMQeLHlbm6tUn0Ja+yvC7W+mt6Caj
4m8aU+8QIkliUp0HDly8TCEzWB6vwmAz2E9dazWnoZ0aAIS+0rfeqGmNqYj58RmkIRt9Kod4YWAz
hb72zIVva1p5eTfSbbi0fmfstZv6twRUGkDYRMV8eeggUZgCQMIVbWmzWivh9eEqcdvmqstdOBKi
IOdnU4N55wA9pyecfdYa24/XY8qzEgmfo5fEi9P7NgegJM6cLarqgszUGeOjVVh/jm2Q0xQ3cAGu
Q90szVBwAMntMGn+XRgSOZtf06JENRQS9UB4HqeiSs7811mKv4vPIYeguQuLpa6RDe9aUhUeaKRK
gYDIrXiRtk6tDvNjHBj6vtFzmdwiVCrqqzyWQ3en0P+UGxRFvN21VTb5fT2jaNm0fWfJHRNhfZ+T
0HoV+36d36NDUH9qxuAzHd7Mm785ftW71620llbUWPAzY3DjD/LVvRcPozbZdwibGdXamXs1LGgD
OhoQKIDbdbne+Q0uzA19EDpXUN9ohAfl5Dtb9Iv8jXAYI0Rho1Mdpc5640HXKZeW+cyuFZooB+Qq
KRxl31Tj4HX3VmokapPzuCS3nFfx6VmTADiAgtA9DkOrRL7BuGOs56bCKOfbLOHeHPMEVdXAQcIW
Yyqu3CGyxmOCtS1iX7VQ1NRtQU8rIMh33uuCMyw4u5AuIwIA3T5aldcWuA09HjAI9759MdKWveG1
DqBnz9OHbY9WQ+IzhTthQcfIG9EICSTdtlp/h3cX3WLKRdn62oLzip4P4yTaenQz23tJoySJtqpX
6LL/eq38RbVnLt6aUUDAeqlIW2tpzpOyamkrYQrKrijXdoe2Yt36Hk+RDBYPUlJ43FdbLT1zJ1P9
F8TJ47DTaCNv/xrNkEv+EnnOUkjELrVdUAuEpla2dGJb2vOrhsS1AwZaOvCv25/we5qMCb0rceUJ
5hGr3Ex1tsO5b6ozUiNe07IxmDQUk8uNdcGvObsstOP0TlWSD2KZ9E52TWGr+2q2pP7ca+EYoECE
l+f3QU204rWnC+vRz7IKGDTwrelbYDDJ2KIXt927yWroAicTtTHwXGsUJfsxY4CkXiW0K3hWXKY5
KEPdzhEfKczzjil12wE1WBXp0MBViSJ0G2uWcC87Fa2iWz8VNCVxv1VzQEsCwdupNE1Nq40OeRfQ
IJv7IRv/2vH/Oyf9zZyUtDSbuu5/n5M+fquqb0p9+/bjoPTvP/WvQan1B7RAQR1ISc5f9refhyEp
exbzSRurCxO54H/8PI7/BwgFk6rRNimy6Gn8e0jquH9QXb9qz6mJKMPcfzIkdcWyO/64dTNm5HgU
Mv1jHEvh/uZgKlA3G7S4KqyoubKa/UBvOxuWOLGRbnnJlHfFwmCP9OwnlMOMfzaW0s5e0K48yJLm
J9AmGNW2xxxFSdd/1Ai6tn5qVjA+fIWXs3W2Zezr51JrCWCI7OmXMK6so92Y4N1CbwShQhKHiMSf
PTCW4+CoeO+lVbzxkeGSbUSq7zwDBZ8gyazo6rg1ojStdh7Kv3VRBXlB7lb97ILXfql4R469jrE9
p/6uV0JsTCyR6yFLsVC3UXCoprR4BJpLm3pQQGtWHKHq58Tq5d4ejPmkBiiJmxj69pcIgVuy0mVT
IEVv4/i6bqfuKWfNudLZbN7TvrY3VSHuYJKG10yKJcrzOP5cQOlYAfcdDrPoB2ilSKCjzGz3DCuh
EaWIOFtnuqubGhh3ZVc7XFXT8t5aN5UIsXjmG6/W+a0RRAa8cCyR1jQG2yJGv9Ln0ntoTafajtI1
1yapeFdhptWRTcDA8zNbdBETAzBa1bC7yXmdGNkM69usr6VPP3PL8JSFZRz7RyttXKTcnriKMTXs
3cai0y4dWB2zmu+wN6hrhrrRKu/tR1+X+uuU9/5WjWCyybRWdzO7PEF6frHz+xombaOnezfNxJc+
0uummj6bZar2VuNkh36I7T2x3NGHAaf6LssiH+qOn0/X/WRn17EHhbYI0DGvOTEySSyLYZMmQYA6
tG130rdTRvG4RGkd2as46IpVi+HhS9BW4/eY2dFuNvEyrGVUIvOlKX/nTqMqrqaseYILmz0FmjxT
A6WQs6pmz7w26nxAxk95UmMuS1ZpiF2+AScFiTFCgzvnwSky/erGIcTtuhitJzbeplvBwJOEztb5
HacL4xTgeL6xAcGeXYaketWgD2jXKZEp4tAbfTrtWpUvEqjezQEY93o8+WA1ssoewtWMk3YHvyFA
GCyxRsvaLg9TH2T4vkMCQumyU+RhAKASIdDA3mSSPVtZ5TJ0nstbw6AI9QjVSvpKXre+/VIXUkRX
0il0cqaa++gzT7gvIQVHRmAZR5X2bmTvi87JcrEaSGALv4I9k+k2Rpl3w06vblXPhOlrloAkvUo5
sRqOr56SKnJv26BPWvJyc/HoRirbog61tnFRhSf8LDaAoUgh3mak0FDPGSV7UDoN8aFxRd4+2cXo
5nrjmQAAkw2y0FqcyC0IlLEpPZxHNyyU3PdywNkd+XDGKPviyPw0JxKopNkY8UVOohQfTdr1st0q
aoq7Sod99GcWScXQeQ5xIlANW67hbs2+fuDJ9Yg2CAlRALnnWvlaDwUzPLMjm0+g4zcOgBnAX3p1
gZAPFS1S+r/G3hHTE/d6jMvwQzkhBslpOfOkmJMVH4maolis5KhvcSO7JDg7Xb63I80YXExScDww
0hBDv4UIalt5OZeEFcI5mUQrvA8xw/A1umfurTnCNfqrnOnyiNLJDpcdHmVmhoo7Dav6hiarXZMY
1MvE6c45xgNzQ0g1zGGhRbwFs+zf6MHXO8+lAGcIA4INpl4HJYhQuEfinexziyyixfLbSjjvZTgi
6nAIPQpdCcCEtB5Xe9HGywsXhTrKX046drKvxBDs66TNbyu7uJrj0BKrFmfclU685Bw1jcD537kY
VLAH8lINKbC8vuqJscL/cgpEi9qNOSHvasb6FfvpliRe0ipNkZoPHFQI/CX41Fo7o2esfKOqLiLp
6/tgED60Qjl88pg4TytUyGeyOyiIZAv4WbvxHmXxzCB/7gus7mqevjKy+8Ie1V5ox/i7UUSYkYYU
7IdtSvMBG1W00xwLnzw3VncuFg42hwrkRCzUTd0Fxq4wJvM0VGb0dbZ975Yx2UaBbzuydEYHrEXm
cy6sdKPKMPg0UAkiI4zsBoqY1Gcxi/naRdC9iqXGnT1O2WeaDdbJw5N9cWO964zKXWlYI9m6cxKg
69nguITBR/OtH2bZFlXeXhVV88SwvjtO/tDvl/Ju7w0l2vnMGsf1rAzICgX8VcZUXrZptR3AS2CJ
pwWIyLgl7WPk+g86dHGsW3gsYjtKbpspxuE+J/kWEGO89/kCO9K5gcZZo5uwNM7uM8ijlr3QC5uX
IbC7a+bJ1rehJ5fcYzK9za3IOvhQbz4CboOyE9bxhuNWvMvSBhhQ1RWX3Bzlh5738Lpvu/aWVJnw
Cj56tQbFll0BF8Jc4CTDJQfAAlGn8A/FPHyWgZteTbDAP0Z1b16iCHtQnymfSmDBmvRBba6Z+5kX
hZamW6e8+bdeBjoWlHL7EiwoLuXnG0fP3R2KmYXwUQb+sQxVeJfjgj1bWV5/GVUsV40uzW0+1czM
zfhjhKh/DfbSpHgQAj/EBCbJzttgZVrGs64ic+uSjHLtpal5dgyVAitpY7nRqEU3rpXAh9VW92TY
fRdsehUrugUMD8IlglUN2g/XiOGRsIQB7PwqttFhlgE+wpWZ+1bM32aOweyQSdm3Q7epo9R7sTUc
CO0mqCgEGV3sbm0eArcf/CkRD06bBTFbHgq2OHlU/tSkd69F63/r+9/U92QoLZL6/72+v06X+r7u
Xn6s7//+U/+q7wGJBwubDbnjYk7+gTEeilf3PZW8v2gdXzWS/xJChn9A4EY3y9KwjGYIZvq3ENKB
TB4S/MTUBobacmh4I3z8pRAS4vbPRb7J2kwomGBGyQckN+pNJ9phgSmJqDXPlWnUiewhCPnGBgJS
BPHV0tSJ7GE1lP+haXc85RbQ2KZzvmldwDoq57RCRzapa6AYbliv4JDNH/VcuO4HK6R7uhlJaIgD
O34qNZSeNPa9jwPApWswqd3tTDRctEvrjIqmxk11HY/8xzV7VtiQjpPkh7bLqrPIoJdgV70r2s75
YowwM8+ozTRUW9/uroYMqOqTk0e9uFLzkovRF/4IwN8tnf7P7FWcaSuN9q02V7DwdvMECnHO1bRx
qJYxqzr9JwxjI1qyHvr2de6kcGewC4lml/PbPkDZLf21Y2Nq3DbEkjxZyYRzCX3bvG7TDPkEtHiY
SIDeHny3t49KdMne1kRb0XffpiJd6OEyzVYDsp19ZqePE0iTWz9DoXjg/+JcQ7KMSmDJgFk6stnb
VYuJYttZxovOXb0KzKwcYWAJGkEAXbeS0R6OLCglG4QI0tvOjJHuLbPwrocQvZnV9cIiHSKUTPUI
Pfowk0rx0Agvemy7yQ6O2KwdY5OpxitA7rh0XgQhQWRftcnWcGxBDBTrn2ybYSV7XZ38sCZvqxEI
XXsyrZbOZYT2c5rGc9d3MakYcZNsRerP97KK3dTcRzHqq9yCHtu1TIPtbiRHcZyrDXXLkKzdSGa7
YIqig1uX9nMzO1C02Mvmx7AQhbvq4lGkB9cwg+JDSn1ZPcWEsgtz29ND08Z2hEyr1B7t02SqYxJ7
VYknuPBS6yVWgE345Qpr5XlFuC2Vu7YBPV1mjFJbbUY4hTF+HtGm3AdJ5G9hpGI6y+sxI/sCKqpb
c3pM/LDDswmFcFXMhpOulGcDD56jAcJo0Kwq8iNyDT3Vs49x3157U5Ct5pFVOq0vrpzlGqAhBVQZ
nURe7So6z0+GkdxpDDLUYXzCeCYTCi/2J8sc5x0SoWgXDdMDahl1lND2ttA3sytZGuax8dx810XS
PoUEJa44j6utMvDtla5OTy6j4t0Y1HBRi2k+mpJX0/YL+ymc7M9VF0AltmKxypLOwPiWDbu6El13
IuAgo/AnwIRu4Yk4k/gsUR4RBMSWCB91jzxurdym37lzw/0xQB6XZG3E0ggN3FgZoUZJ8s2b5TOe
a0C/qIuAYxDtFbotmFh4JAAI+ym+qjxNxjLA+T3UsYcuNdTKqlNrhYwoWrttZt3y6bNz5k1Gi7Cw
a44IuPtvUICmTZA43BxetoNsODALGmBVPAPwlxJvnPfAkeY+D9IrSjn6zr0Jd31+TEmlqU0VnkQ8
3qsQrNBc2pvAnLYxxNg29pN1MLhPSsp9MOnrDHQzFMBe79qm6LZDRBEZR+4HH/PjaqxKtbHK4lvh
gvGyq9HHtZ/0HCLIMJaWtQ47sEYAHlkE0+DabbDUZnQ0VmYQWityod07Eyj2ttRthfhxGHm2GiJV
+T38PX1NtTaSsD8EbfF1FpQFNPHDk89yeepbFHE6crJLEnYclJmbbngrrLs4kXdDprZGwJea6+qi
Azd7KZbVLO+J3sK3ooxz09jufWpL/1Q3VP38YLQsSWLGCpk8m4aiXWnr70lXWgfKXUYQqSxW4Amn
tYcw8YQrxdkqlvW7zhkhnc1+eMwzcR/57R0yV3PHMhGc68wYxVrlfveRdaXf2LSJhlXjdNkls/th
Lbu825v8UDuzlj2KNS+5d7QOr1ttol42uo2blZ/A69lrJHeYOstdBaB/pbNGrOZK3Su/YnXBpgZ/
JduB6XX4eLX7krgpSMeE3UFGa5zY4T7NuscCm/POLufoYczH68aQ7ZqCLHtCtv7kAapcFcbwoubw
2Y/tI/gmn+e4JwqwIBoLG9ZOje2R0CUKySziLkr3Ylux3I9B+7XyJm/rtbM6mJ392NDm4AHOUSqV
STGcPTmal8Ry7vuwuSpU8sHPbQiBgEPNmnQcVtotrvzPbjgirfx/7J3ZbuTWmqVfpdD3NEhujkBX
X5AxhyIUGlPSDSEpU5ynzZlP3x9lnzqZaR9nH6BuGijf2Eamhpj2/oe1vkXwVrqcpZXiXJxGbJs4
GW9HXjpcnH0IgdmanZc0CLWnzHSslRT2kh9msJGy+xPOx3Vfpwe2X+3G7Ouli0vI0OmrGFmsW0Z+
OmXOFqPpvI/KdtdWyaGPg3QLySr2Q5cUrhjeNJdZ5s+Bix8QOyJrH6Mz3kkvaxfgnOKcSTAybqJ8
ga3Zsj5Bc1b8aejLNST86K0aLcMf9O5qjGvuhCF70Ix+V8DjdvuZizVxIQHI9q5H54CdKn/vx2JH
1fuU2Gm27nk8CIPL1CeQOD72E1hJXIEbA6aq7oemOZ9H0HdwMoO6WnVsWY5mbIYbkuYmr+lC8Uxf
UN2yHU4LT0F8Wa2dlJOpz0VxCZUey2UpwSG23GsVuRC7qaQz0jSt2hRd1V3pcAv9WKdPczsShAJB
EqUyLNczMNTScj3FMc8DoJ5HxNjFtRpW/bgypszAGDnNSXdbJIqzd5nfHMZePBijWr0pslfCHUMm
gJumPYjGE5k2SM8wSsiS3LP6um/d91zpL1pkY4I1hva2MYvLUCgKCyLlJp+i7hoWz5dGCrnpRqs8
gND/4jRENI1xetAVxO0IE/qVDu/0hePV2A3YYV+TWZNrfA5yL0ZFXydlH22tzAIx7pCNlRN/B4Gj
f3ZDQucL1VFOIW6ERxgWTD/6xvmwOlD3HTJdz4xE9lo69nRnDwpC8c55FqlZkZKX248g3eKVEliq
D8MhuQf+qKKXXvKdbFKAhYDsQZ/Ch4gXLPFAlwOeQ9/K55pfL2T6us6Tr5VM3yZVsW9dt+i/iKZf
qyhtz1AvTJzNXNl2wqzRd2JJutZcScOrVJkdcbOWwPg6gxqhCE+anu2Yi6Q+EFnAZZ3LdADuJoMx
J+puyAlwmK9a9RdldndlO433PdiLjebGLllsMMmvSMn4SnjbO6dzBo7FclfsaLqHONGOViHcbeVi
6TcxcawhHHBBsDxbtToMw8jUmbwpZaKjpBao7XWzvkq0ZvaytpmucrATu6HURgjg9XsW5gRrjVkM
H7vqtTsOyAZDSCeInbTaIcq2RhGim86NlMurUYrnmiH2MbQmEtGoBR8X0/6EiztzFt/yJO7ySGhv
LEytNyMumAvObeh6QYR1H1nMmr12utEhZuBlwHRv5P3B7mYFECGmZaFfBzQqBDAS00lyDKzVVU7l
ATMi7sPIzwMN3cFRooHepHkf3pHhya76RKHl52BKpTvvcRF/RaZmbWtodKscPRwIiHARn5c6Q0vT
ZeajbnnVDmZitB5c/2qVlSVdsdG99O0yRpqrzivI1VmZGRwDuUzolLQkC6cAJRgwR8XHku0EQmIv
kgkmb3VYB1KckygR2AAsuc0qiwlHlGMTatGTpbaLjSTaZH0tb4miNraq9tZlJIK26J3XSR48sFXO
mRLpq0AxBLCSqlo1psS0npDraU3F2q6Jfi943+UQOBgM6ppPqlgFzqlf4R+oOU4AD2KQ6oH8Ygud
0+hlcNsriwJ/ozo8xXB3H/DGlmsoaSj/4/w4WMAZEs3BJDNSGuJdARQe2hV3YlYS2GjcuojHtzDS
37Oie0A1TwCLNd+0OX2K3prQ/fA5AapvV5UxRZ6oTHlS5NiDi1T0R0R1hCpmef4wtg0LUviQIE4V
g6mQhKVcov2OEEx6elKyOc/nB9guOB7wYfgxg4WvKTMzbbRnEBa8y8eMkETVINhmdIIHW8uuoEoY
Z2kAuunq4oPiF3Rj1Ky1ZC7ZG5BSORo9VqYmIim+yx+kkcSrDA7NBpiRuzYMih1swqY3KUl2IhRG
9yZQTBtXNeuz5QRvaiPDlZuO2J+HdLxhhAuOpbE0f8psqh4Nj7paJedinLqzrpY+2bjLsEsuO1F1
OgNIOCiaw9jSKoVv9z0CW9cerlB1fi3pN0hReNad+TWsrK2tNd0VbS4jwyRFOT/vAyft17hOtln0
oTh1xyarUa+0Jql2dSovdSwIqog4HqPa8REnq5uqor3FLCO2ZBJt9dLU2EYnR3DnXKCJCtGGIaId
kdYez6+j3b0HXfhWskpYOaW46dqTXQYPZT+3ACSL8EVRADh3kEFBVBJLJ+wrZkJPDrF10nXLbcrl
6BHLQjgP4E+SSFXtyjCqm2SgOlPY2PhtNxObkILPBuVRDpRnyoXMgN7x0nycuRKSgIfLTVAjLa6i
zeQ4zV7yDn6ZZPRNpIy1RTAQ2yd0JsCDAdkHUmv+nJVJXpLXruVnriwDR0wpMgq8EgYM+UvFzYBt
atcrY+2D3Em3SayE0q904NV+Ce/lGS87NhzEDTQ5Vf0wdE6GkCHq91TVKRirqNgabmFsqmkOj9CP
rI0suvtJzjgmS/fadbrkUsSK9mHGTXeco9g6EHUid3o2pYeOcI2NORjy3ijgOzhSf6WHT04pIbJ+
EKrXQA96iKNleEV2rfCZV5sn1qlkYMzjuBUlUKukp1vqbUPZtKiWVjIOKQAKPB2FMFYhviCAR0zg
46ZlmtkRyoNjhsCjDvtglYi1HmXBtYUNkJz46Y3EGdfLdRtTXsYzRlF7Krqs2Mlk2puyx5Y09Gfs
NZQVTYTRLHVfwCTEq5rJ+CrJI0x3lVlQBsmZnFq+PfGzyAVosqyRco+uf0MufcFkQIeEgUYhIiln
T924t3NiGLMs7zdLzvya03zipTcLtjDwrvDs00w5t12iGFtaYSYuYkye+9R1qaQNNT1xVXMLDXQL
56lxj0VTkBibJgDNA9tkl5j7CpIWr9T0GopRo+Idz+JdkxqaL2WVeDiF1GOb1u2hKcVHPRMLhM3C
W3oLfY7PGqf7eoTcfUkkL2OZApZ2UyK9smzwFVwjnlXG7Spl5XgcjOQS65iXSGA+hZb9WDpus6W+
rkmr5O3fjOOm0FSyu5l3ZK1JL2NG05KkwbfCmIWxqf02lxVOofY0oc9hAxigYBF4/mr6LF0QKw5F
1xtYMKFDYVwjGh/vIKeyqQa7qMzwe6aVSdEyHQY+qX63pGuoXcsZaWqSHKD+rbeTN+IJ9o5RX0ac
lfu4mfQVLeSRI/qxCvpiQ0TpmlaLdzIqHr/tG1AfWqyeZ63Tt86y4XNnLl00HbgytVtgQHsn6dZz
b6V+XUNPotGZiy+1oTA2GYbB2ehoSDg7b/UpJKE37Ns1Ybp0Xs4AkYB2sCVkdZ4BMzMRWGlBPBwi
Ais80yjeirZ0b5JQ4YV0zG091NEKR9H84GjGxZ5dIqUqTQe9rW7axrQ9Q0rikCmUFfjs9kT0nZ3c
k0D9zdHqczPrx9SxXgUBpVX22mr5lgn3h+wnlmZODNZHY4XBEmRVJ4WvJVWymuv+o2pl6mdK+hLV
CtvlRdqzEJUInS4ZqjjMSmZ2D6uiYBYQaURocmq9JGVykREHtN900mJbDJ3zGm6xfiB51aqwzWX4
eXua8r6eJH+JmxxDK1tGtarXBfHTchW1tjfU1rEiUAmWmG8lI9qsMc26DVMcFPZZZ3rprNk1N/RU
d0DKyNA24P64HhZouY+zGoETp1pL0qcmzZzSuIZzQ+6u1d4rhpU3m5wVJVtcJR2kL5DQlUeLHmHi
+NA7eGGEb9dA8HmOTAKHJeSFSb3qsLi/Nelopy14L/YRsvtdTvrfPa/ffivPr/m35n8v3/id4oJz
Lmr/z4//yzD5j5+7em1ff/gf6GwxsaXdNzndfmu6jC/93ZC//M3/1z/8j2+f3+VXk3jbWlzn/3oS
fxuVX7/9x775U+Dn71/4xzDe1n7TSICCmWa5KGt+CPzUfsPuZCzT8N/pAv/FJNB/4yvQ5yC6Wcb3
i+Lnn0wCzTBVUAa86f+tMTwhaT9O4UFGOliFDMHvwO+FOp8//06AXvPmkDn3/k4hCQ7FSlSSvUAQ
8DpkR80Cynwa8r4/ISCNvaSrnrLQVPbqYJ91PLZ0eGzxYD8bORG4eXHJOvWRBBx6VdQpqNqMAVcH
8Lm91HDNGJNibxIkmwtI/lxlANH0UUP7N8hXnLknayB4Vxm2QUuWUStN1+8GpGNZ35E3J+OPTu3i
c87z6Nd2hWi0gDypKnyWRz5ZHp6SY+mqF0trQPXJ4bUcBxgJqYQGOaWebAHMLdSmXAAAxOZ1tsW4
RcJY+RXcQjctToPW3wYjqHUjZvCIQLGb5ouRMPKndvZlonhjFL9C1SxXZT2/mwQJwyN4h2r1VE/N
hsRjsi5pk76Qzrdjcmx5tKjuumyCmZmtc9Za8cSW89VGM7pRGQ+qMj0tz0CbQ5k00uwjqcAqNGGb
bMTChxMw6gjmIjoCd/d9KIZbpxgtH+1xuJeZ+z4ELGlZ/e3CkBwElqP7ebFhK0PDE6Oq3O3xQY86
nSHVeG+RUD5UxlMk0kM4Zq+yTuD9mCy4BTIAuGFrgweE1fyDtvViZLxWk2jpUCtaPCM9zAYUo5G2
xyt0ihTqUPhNkUREhDjQc3U1WhPvR82uLH4e8HDrT2w9RtlXoq8Hjwho5jsLln35WRUwwjW63Qv4
n0urD1v828dPnp7Sq8fKLuEoptGHyPhrphafUgLckDOYOxSO3OcINhkbTY9zAOIva61sFbtsFdis
DGgUnGQVwfe5kugTywkNtIHWKTLH+1w1V+NUDH4RyXYFHOgVvDrR7/r47pQz3tIQWWMkGe/V9hPx
E29OLa7dAb2yhbxxovzEqS939djfz7W5i2M6pFaKXZjzGi0LAz9te+rsbj4SCxmtByYsPusvcXBt
3gkshSHKYH/xqkZ9LELt3RUDg3jGs2wdsoNm9/e17O6NMfvI1WTyVcqKVZeP9yLQIliFQA1BdUKX
tJTIR/rNSGF53rXCOuPxeirrIiHGxjwztLc37fJ1PE4vGlnzDsJ6im057ajuZnp2XL66gtk4oCuz
k2giSwFiGZ7IcpWN2JqnmlHh5Lb9rl6AZ3Vp9vsmt5z92CvKdRpNGYVtlV8XSjVtVOaQhzyiodaV
TLy3INSmXlpXmpNC5KOQj2tjJcE5JSs3J0qRdI/hNbBL2kVKjGwhetTFIw7ax3xULPYABpNzilvK
+Sg4G0X6wjCihxadrcfImvyZsJiqnSQX+xihvwabTNk8yvDglC2YbLs+Z0p0KUqjXA+K8VgqBMhz
XZO93pmvYzExU4VSwKcyida4tDzmTolXza61yWNgiUTCBxetNVsggbz950R/L2Ev04HnlReh3LNG
XdsIGy4dvwVIgZm3IUAgdTXqhnNtqHa3HUk586bUfrIV69zp9bAPevmhDPIIqOsXQKefrFWc4q5u
L/YKPvo2osblz787xeOE3V8yMMswFu6v6GqQrc54js36NIPy/P2e//0S/QsUDDfPj/LMxb7HhSZM
XBVQqX/a3LrG0BUWkTI7BoLlqtCYD+KJ8SzBgf7dZfoXP+lnDwePSwgTVQb+4wU989NPGmx7FElQ
lbgi0lc34DRcjmPEJ5PPlLMp9/yX+gt7z89B0Z8/c1E+CGBBy79/fC5DUbiR0yCJnCj3oXP297Ru
mY/GbjcsiMjl8WYZjvKGA/DvH674k/B1ebwuTimUuSASfnZkVilskWRyih14b5q0MneQ/ZBuw3Fx
pDhNSaMb3weAhpt06PtD0rNJlm4hPBlN75FFrGYxH7tw8VLCKHUX1nDSgXhwBmZCHN/o7VmnMc2v
y+SEnG2TA3IZ8/BRNaOcGt040zMr/pI8vDVN7OUMxAlsdDge/v6R/sVbCBOaqoNa0lRT/9mGpmcx
yX+6UewinSFkqV7AOl/yGSrfL37OXz2jBjJijN6LsOFnKTGoGGfkD3mvuhmecjwMkxYjxcs4hKFo
JqvGSYETApHO+ukCuTIHwsAdaszhR91zLi+lSpJSQGj6eCT+IwA/091DJjgL2W8jh+PerEiDCUN2
avWoj0+hqU/bHMrBeoyn+NipEql+Oj6OC06302Pj0BIXux4s/OZGEX8gtcGWnQK8Y7tbbhkDfATl
/OiE3WZugfKCHt5Fk7mLooIlCgsm5nHjMbXhqerdfEHeB29C53u7jvIizXTybe2XBL+/OGHAqIFd
0RZX+Z88u1iOSnpDUezmgYhfyomRk425PWCXQez+/kX7ycm3nGaYIbmnYEgC8f/ZKCr1CY+1MRU7
M+1vjQbgb/mrA/Pzk/SDxJyHYuFBxSaG/Q3D/I+f8jiqU5ZSarEr3b7aNDFDDsgK78tJTwbdhJwv
OKQ6MClFPw+Bi8CgyA7KGHxpkuSNYWzh6XnPHDdLxA5nA5esy+lUTflJ08IPgKwCxVic7jJhzZBV
BaRk9MtXWWyte6d6cCBwexbw0b0xxZOPDQkMBzAoH45VtdEl1EHh1vq2g1TsqXr8AWcj9aASnfox
PaRmOIG5TShQNSgaplb5kCVjv1fb27LQo7Uh5uMvXpO/+MTyWkBmwFAHCexne2WhA5MnYL7YaYi4
CeXGABK3AMRJwuMxRzwDMeXWKpucc25alR80kvmAll+3Ce/lIC3WCvanzRCQnNFaWrnqIvVpAG3N
btzGBtNbZ2Q0FuMPk52znqzwCSk+XKByZSfTo6oP7zOjIBQtd6OgOnRrHrAkk5yspMeJQoyxQVRt
RTZs3Wq4DU2r8xLJ+9OoOPgaC4SMqxjJivBSd6ub86NbAaD9+yfpLz4k3BnLP5oAJ/fJRf3uGkbr
yLhr6FHTO8WKEmf07IFfx1A7L6jCX7wi7Aj/fA873MIca5pG/orz0+1YG2ISyLEZ+elNsWaOzFgy
SA4BN5WLHtufS96SODuhPekcU0lCBRhmJyulAGScCWmrcFk05H29dq059+KsaT08oUwJtCuld64z
F4lA5FLtj0UpVqIiSzeZiVmcjoB7uYx5m4UifQ2GpUoFtI//4FR3BVFQJTDxGD0DYa2oR8zzZ3s5
G6NYYQPXfVemB0tp+YoKR1UVdC1TmTaC3osXbGmCAiL8VkOblgeY2PdxSyPppHDs55pWz5wHxEQh
2coG4Wmiv4dhdAEGdBCCak1DSBIXKZ4Q/kMhw5c4+uUNWXX9RjPAAi8fo2Y0z6U93Fvh0kCYYNwd
i/lQVlMtqUFyGlnRreyKvy0V86lO2EQWqGCukDi9y7ZdofKiVcjiUyxggLsjpTgYvqck6m/heCLZ
Ks0deLOD0ieHz9QACRzIa9vsQFO8zVF7ejE5tUQAz4/W0J4yzXyJGmIoUs08k1u1ErqcYNoMRMzC
gxjAyx8dKvusNZ50yXrnF+/cv/h4U+uYIEHRA2KY/8lyA/AqwRxm5rvGnt6Lpr9tVO69njaLzV2y
Wuqvz1a7bF0yDlwqvc/PfBG1GzwNg1cnfFmdi1XaFqjwU3fl9IgHmJkiKtB1p1hjTJt22UIq7rHE
ImIz4nW9MIzhFrqnSuJvmUPuRZyN0Fw5y8nDEmdd4YxJ2umxF5RbqhSVb6lkxowhagFC+c5dSGPI
fRiJkhckpMy2k+6+7TlBpd7eSoeW1O2yU991t4bZEXGVWeM6JthrVQ/zMY+Ge/RvSCmwtHpmOb1D
vCAWrWpvbbqDXRpb555LhCazuxcY/5ZqvrX/cb/+d8/OTvG7LJvyo/1xWvY5AfvnKO3/pwkbda7+
3Xt1meH9MZtbhoT/+b9OMXRrbM0/Sl0/v+ifUldA064Bq8j8HJP9w8tm/kb5ANST2u+fqE/1N4uT
1FqUp1CNaL3/a6yGwU1VMbdREVDk/LsuNkxzPx7P3JM2mlx1IcaANQK5/WOJITWL9BAsNAesPexx
YaxbnMLGp4Ggsoz+WWVsAAbQLG/jairOiybVqx1wen7hdslaWzwJSZvO01rqY3odfZoWMCWgd8PI
MLqxOJAYoCHkW2wOpgPdggh4F/tDkLJJnyI8EX02lFfqp1GixDIB9zu92KVwtrnqRtsAf9uWwRPb
8TBXSB8miHY7x5HcI761Tl2zLDNIblJ80eEeJx4T54Y9lsNLSnJ2uhox5vki6kDlK8turiiDW+pE
g2mcMoz7Tn1L07l8RXjjnOZUBJ8lbsuKFlvIsBhE0mC0rodgdHB0W26m+kvq7n4Bre9SqSvvA/6Q
D7uK3WuRFM6emBv5LRz1oPajvNIucVR1pGwISZloDAcMRCoW7jSZcl8k+jfsZWhATPTr6PkEYyzg
iudQLcJjU83Ke2GBVvYA6GNCnutiP8X1U++O9a1USnXb8N0eoqpt71y3HVniK7N8W0iOT8zdU2aT
JltdCy58h+1XNfg+A0kLmPUxeMRyH5luanPyafK1ZuTZ+boxfLF0i71NV2RvWdy2O3eOW66kOH6f
1S67ilV5rcyheUhlWx1kMM/HKsh6vzDtZmOPTqMz6YjZx6tTp0uv1MP0CV0JkjWepY7vlivNRm9E
dpw0OyDGJ7d4oKPLGksLuistNhXcIWq0hTaf3cNoir6kbRylqDIqwZKctm+dW2aiIbWB0IEqTaSg
+3jvIQo1ulNnuHNDTqkqyBbSYKxG84KVCpHB+kNTRKtsFsSZwLUcPmIkeCxnxwVjUmRYwaskKi4x
RErPYOF+FcpyXpnzRMCBdPJTRbbPlY7Ie/LTfED5xXCPTRAtaPhIVBBlnNuFxls9DgY5gZXJZj1j
eETuUL6bqxkHGmtVNp1OoZ3h8bk3eMcif3CUdRXlSGemfmVJ8xxnbv9Okm+6VyUCrSFBFrvqm25C
DRONRwydVoPbui0e3DIJnpTcCpUD2teaK62wta8o7ZrOi9Shu+1JmAzW/ZRqz62bBaxNi7q70TC9
vUgAAz5FqPaKo5K8535qp9sGvp+zIxN6aDwupRKs5dR4bi5GwwtaEjm9LtDEo+jV6FhDeX1jpa4S
SI4ZO/RtOWc7xtTOS2Kr9ik1x0ndAypw72d0gKjjkHMvWbJZn60qDJkbJyryV+z07gPi2jcFT9fK
wo9DZo41fTMriYi80bSyWAdOUDwlIUs8P5MJuytUZ/IZCxkFCsrwau8EjCCRjqFqbykfriJ9RBXS
yhvwOa5BS+K0a/ZcNQkL0lg7sB6IkOC+nPuuQZRVxSsDjel6Hlri1EvNPphqgw1FRAgHJdrRbdl1
nGjM92xfcSt125O3e4vp1dyWsYo7T3HbwADfLtVnPY2YfRocpr2uVpPvFnmcbEm8yfbhJOozkw2Y
Em4plns/Nnhi7Tz5QsRLPbEXRUvKYRZ0+yAcEXY6ylC99PYEus8A3rIj64JRpalOzbXRSOW9NG3k
tI2W9JepnhQOFwoT4tYSl9waw+g3ihPVLyRvDN/qLBqeJ6PQTqKJCYxph8aZPGEyGvTdQNTX0eQG
6YqoVIYs0RAAyVQogjW1ugvTpqKydQeklDKG3JrWK6uwD0Y1teTDFNmNGzXZqg/jYJ+kHJulZtTb
Uc3vw8Lsto0cgHYwakEdJPFVwgKdCmTBvbWu1XH+Oot+zNe9ZtWrUnTEc5VRD4VXdZJrfH9sVo5G
VltFixQa298XMslREEw2E1f1yZlSlKRIoYTWtk8dXovkOhgx/+puYl1rCZzUWcvkrZVn6q2l2eGF
Y3GEwJbO+z4cHtkEF7c17u7bTmsC3VPjJHgcINI9CXgTDF/tgp0xHI9Hh0AfDincv7cOWP+L2o35
hTa03jRhTj5snBogUuhFULEgMkTBzrHNbeeP+RQzW3U75H52nbBSzvNz4qr8ulaqbLQmQ+bQsLzi
o+4i69JkY12B4bWuEcDrJ9MsaIUkw9s7w5HWPonT4Z5tqQMpo2f/LGZlYsAddvm2VeoSwMkUnN2y
qu7QdNv7kAf+jvSVNJNJmlvI3gRZB/X8kho0QLQqyrwLtWxiITshWsIZsa7boIN0anIedbE2H/V2
tvdRHCEyGpJLnXWgU2tdXAcl1ggO2ZQs1TlYdME6suUyLHHhGkuiS1deQui42+X5vJflqOG3nuWO
48LeJoQaX6dp3yMZ0QfMK+4cfQ1aIMLxiP7Bk/UIUNxU2+kwofu+wWVGlzq57r7XuuZRBiU535rZ
7/g8WRO2i1IycrJR6jYDybi0lJO6wh4ToRdhSnEzCCzVdDLC9ZcB0joyY+KL68y4RssRnGbbHfcN
FyNbQX04E3z7rpax+86eTi89szHrpxjR3IvKOmvflEq1hdqkkI7bc9Tw9ltWGEaGAZztpr2J+yS9
oDUeXirbHmg3NOtZL2PnWp8KPnnRcmiCc9Tj7TwMxGZJqevlXTG5T7CT4df2kRNVx7qpO81XC0eP
fECs7jO+3PQOi2BTXyzZxM1O2JCfvdmyUhNIs1arV7qFYgp5plaoNYDrKCaxl9Qp7arU5+lO1uFq
dAUJ4CKy7E3lWrYfAdsNaEqGm1nTcRm0Mmty0pCViNGZMONXnUESSch6qpprOeAdQfhqLYt+pkjj
2OMkCIlJ6w68ZXU6ZrsvcM2+1sH8TNk7fsEYUbwn/ag/urhu7vFrVwdA1Pd1YU/rXNT53q6bysfu
D3CmHG+tbH7mAPww4ug1aa1nuxu6N4ClVBCGxAnVmN2z7dL1WLaTXWotWw9Grlzx4gB0IY50X4DV
+RCzyfirreoUpQh6V/iyXUy2Sjm1N8IcmD8ilkX8RUsXhveOxQA6n/X5Jpqpd1B4D2au/D7m/Z/u
6Rf6BPQEOm3Hv9YnfJnKHCjF983TH1/zR/OkqcZvKohC20JioILmohn7o3+iTeKPWCuxkmB2/n0T
Zf5G3AwRvgvPC/+6oLX5hzZB/Y3xF1NiOig+jogQ/x2b4E+TYNVRkTkgTqDdA3DIVPjHFiro0DAh
xB/OXf4V9DxEnrfvno2/WDD93KP9/AN+WvbIUWR5NfIDnMTyIif3Ovc17s+xS3/x9e9/1OeE9LuR
swqv21kUGwRAEELxJ1LjpJFqZwJEOiUmCKqk8nJFB503eWyh4Ge8NMkYOu9RCbVb3aqVjiPNL5kM
x8UBxF4d5l/LGoF8CEnJiOg+t4EM1S3bou4bWcck0l910mgU46ha1bzPSPYK5D0C0QlxEITP+6lu
NxgAzUPTYntKWAFhKcAfze0Psh14kZAsPEEyox9A5STQaZlZXkfpHZ6/sJfs7YveJtqqdHKmvdaE
Lrfo9IMkC+6B9JzumAU1Vsu5n7JhQ1Oaifxot0yPzNGaz46WmsMLnRVnnIJp2HMgrvtQ6Qxxza1F
QF/SupFyN8CqNYq16MMAw4jfQjYZg6Xch9rx+Yr8z6nxi1ODcdsSfvKvT43ztzf52qQ/2ot//6I/
jg3XhBPER/L7MJV/HBufJwq7WsvBLfzDsSEYsMBmdCzmMrBKv49ZUf+dYwLn2k+zFkafqrmcFDT4
lskv9uNBkYlOoTaL+iuRz24fMWzg2kfJCBglmYorIg+MqcrxXVLVRZ8FXrrUeuZS9TVL/ZflzqLS
4dc/yaU+1JdKcfwsGtulftQ/S0ldSOxLc9w9GUulKT+Lzn6pP93Wic8Y5rHBfZan8Pb0dQVS1ce7
Jc7tUseCMas3au/kFMpqcWmXetf9LH0J+Ugf8aoOhwUd3nnjUiWr9UDshRop0OpQvdxmnE+3zDQf
IRDN+4bMDeTlVN1Wbc63FPPyduHYb8RSnaOLGdds5tpDWrkzomiRYm7WxrURGVg047TO7jusX6+2
ndfkQJYB3tOZ8WZdV80FoG70pc7TDgVKmVQrEfb6xo1s7c426+iWj3Oy7lWjD9G8FOOVDAf9yqmb
h5ypBjF8YMsxH/WADlVRzfcFayJf1ca3dBwl3iSYTqAu+/iqjgsoHEVlNi/ErQx4SngNH7I0yc/O
0EcbpY3mg8wXhFw0CRI0esdeMGr4S5CtxBfAJMlOycJr5MvJBq92iiXZRAwKqWqnDuUAFqTorgpF
I2RKQ7vitSQ63E1LnZ7SPfst/c21g+9iN+l1cbJrdbgymmLaIckTrwBJygMOovaOLK1sREGtpOtl
D4aYLMLInFfMRECwqZtas5UV+PfihvBScddORvuMvT774IhU7/W+i1dWOhbXeWMqZxHbEPFpUXiu
6GHrsXAvdePkT0LGLCicqlgVra6uhyKF/amaCq5oOTJ6aJprra3AII7tiKioJyw14Y0Tstdy3Xcc
tQxcwJFQzCmzIMljxIiyNqwiumGerxJQ7tYtMOl89nK1RLsNetajhX9lOeQcPznobJqqsyHRynSF
inhXnwnyaICFjBpZ2etecZOragbOl4WVs1MJafuWFGFyUSsYjnEaztepmVSgRMxAQVAluE+DsNFc
rx4sXI7MabtjEVs251cUHeJUZh6BHMlqIck9oftXv8gxGa8sN1XXkdF0J9R5DIzKqu5vpBLOz3VW
6aanZMz7KzMO710jNa+d2mCSUIXbvrcZMalNy/gg0tepKVoyFvsZga6mFTbTpBrgXkTaycpqWjul
nSkURpWOFexxVAR7VC9yb05Jk3nYa3EgBGM9krYrg/yRY6S6TEU274qwVtER5eY6Vir1ZEdagXyt
ryi0mYaskWLU13mYh9cyMvSVVVviJWPwxLoMC82XJohInxydbrqjtxAhSKpMIdxXi3amFeSHbqYl
oDSwh8DvldrsN0U1qQSACPy+ikmO8VnBe/Foa0VNQLRVBpVv1HXASRJX82rOy6/ZUp15nZWPJzHb
+cRLY8bpKpl65THsG4RoiWa6AfLocIR1rCX0qgkJuxtYaKwBK4hXN3qm/l/2zmvLbSPtoq/yvwC8
UIV8y8wmOwepdYPVVkBOBaAQnv7foKyxJM/I4/u5syx1s8kmK5zvnH3EO4UNpl/j0FJ1s8vdCh37
WiB3j+BCGHv1dDsoKleLYA3tykXDHU1qHx9D3OmT+xx5BVMU4DK9JjIN3ry8mr+eajqflDLUEi2z
4VFdjj12lIVxCREhNwfnuWCk3nhbvyZGtDP6vks/TV5di2xPsFkpNi42t/+dA/7uHGCZy4n6V+cA
/fbpx1PA1y/5dnkQXB4sm23X5ETBrIPj87dTwGLp+UYVwcps0pPhuUwQuWIIDh9/XBcsbhKm4/q8
IWmtvxwJvrm5/zi9/5IqIn+y+1AtCYnBlSBFsFExz/zpPB939qhLVVvXXth6L9NgO8fJEgZqx5yb
mymmv53wQXUFfbARJEwaQqAz2VQAt/m+l21zxr7cy/e0YmXMh3OFGEvOFopD3bBscMCekGht/b7L
6MPtoon1pJ4k67H22Q7rLiXc4MYlTd/DJB56q61eSx3q21kF4OfoIh+oa50VjocmVMMuIX958FRK
REBldIV7yH57F8RttapjNjRsRbBCN8CAxjt7mjx3F4/+EB0CW8z9hoIjau77nCpZIkrZp8Yzmtsk
cnRBhKMYb8OwakmEABExN0VdMICmsSrzjtWk7BnxDnfJns8qf2u1eHmuaACY7prYaaYjXVAc3Iti
GuHJ8QNiVQpng6x2UxTWvSQudh/YafQwp5m+bfIB0inehw20az/C+1ExERqUdyiCvGzWqV3NEeJT
N95xusnKjWGrsauvrUw+06zYeXO9GUKz6ppDKJykZz4uCabtfZa7aOcprN04K9NCleY6KzE2WpTu
lGJNXaNxtFtRMSOuo4bYNUZIvyyzbYKNLWexBX1HZY/OIBUryxXgCZwk1CP+Xm0HlBnliQpWdUVI
c8ey50ernuE4hY70+KbhbSgmY6fDSlA17bSdxSWp6bXXnWmq0uAYGxNk3MFsBxGepCKdtWnsVi9v
HG8+zCPM350x4sskHYW3XV91Xd/X5o2YirSzAK20rR5YcLNBAqt5H4UxNq5XFtepVJ+6oekKsh9U
VOXh/f8WvP8qzrHQwH+94A3/d3gr6jZO1OfvRRMu4stX/rHueZch8p+5jD/WPE/+5jgey5jpLw0e
l5jHtyWQ+xKLk4M0stybkAH+tQTa8jcaJvnn0JrYPJlJ/5Or0E+KCVg7YtrYHfFp8VNwB/vxIkR8
a4zQwmfqiAirWTOeUNICL9+9KP9GNVlkl++UjK8Pgt2YNhSe519aNTpQfzXY1vnQw/JcjV47U8yl
vXWd2d321w/1Fzcuz8fmZUEGML1FqPrx+VQFR7A0subDqBNEhzzJTlISDsSNzUgWyP+hEAos+ezY
6ChT9TcP/5eX0ydhQzLGQwzjl/bzfgJEw3cGVzaHtByeJKRHP2k3v36Gy5b0w4u5PISz+Le5uuLf
/snFpZQx9WYomoMjhqfRsV7aQFTrXsLqMeeGd+m/9u9/85uj8uKvD4fHgZIZtDtakEzeiN9bxalt
t90RftHBHqzmKsoKzINVYBSYCjl95qBp7HCg052GzaXf3SKUu2qYIDD8v3TAc1VMVp6MONUzwsuO
ZPbpi9eVDohMXnrkOWDSKS8bBuKrgpGZ4hZ9JE9q/S7TYc8BtPtS2ktXpupM+UICFOb4FMATRc22
buKmDzbAwaxNb07jCwKVOiduNCxIXE/FG7sJiifXyaN3yeRVDFCVdR9GlXPrdGX24DqEaLVN5p4C
vOim16UAUEeT3FJHz8jDaXa6n+cjJ+hrAqp6ZxXFF9vLH6rE/gj65L5jar4ebL+4qs3xQ6SxMgRF
6m4Nh+9ZwBjbZPXc7NHrcB+WYuO06fBZxUGD7Si+rScQZklQUf4gi37LFdS9GaFRrAPDDa/Y0148
Q4RXaZzg9Gyh5SRag4U3gqcRCP1mEml6MwdN9NS5cKF6n3tzoCNa8ZYQxRCC7k3ycJvSo3YNp3Td
xyRFQxqPTk5kutl2AGozLWfxKDhyxgYqlFRe8NRAzdzEHL7W0k+8c03XJtS1GoTirhyVcp/t0jPe
xZlWt2Ul+D4+lQhPlQBGi+rWHzhFIhkoBaGfJiQ4m0WjrqucmYUsm2zH+IS3SNEwv6pI96RDKZiL
93KHAmi+2BVGukk3IwHTRPavfWKChFpDLT1T7xg94cSdt2VCwX3oFjTKNS4IFRI3VLsZKjyHYazu
67lUd4VqzyHAstdm9rsnG97EgWinuBaj5R6KkvcCc5Nk13fluC8L6zXOlEMuOYELkBL1OmAkDu5N
/Bp7iInqeo6M6q6HDSsZ/19HI5dMZva5uVMDVaqV63CxTtwaOWN0kr0K7P6ULAEE6tfcuwRDRhha
FHKEnSdWgYg+pH0WM6dz3o06urKLcDlnDvf1lD2D6EAo0amxt4FZnDr4kDQQampveiZD9GKKvbSY
mDEOzg8TsICjU7fNCTDkwq2PnOq2mNg3eEdT6UKPZmTeW2EzvbVoqUu5JvJWlBqnLnKBGY/Y6Nyc
eyIRbyjyWdh4m8ZseLQos8i+BoZhrStJ+09YxxSzQHN+9fHskReJgn0UhsNpTNOUcVE/rN3AiPdo
ByGffWY20jZRicIeKcTJgpXl5sPVLGNxXuZeuzB1g5cK4gZCSVJuXC9+w/DzLhD4l6KuMx8STAsH
qa0P8N7Ohp9Hj9nFN+PxSoMuuOrsql/rMFMrkHKkswadEVanutKd02ujbWAQ4FvZUJPwiTZJ4GiU
qE0rP4z0MWRGuxWGeQ+yYYdPOTqkRk8dJCaM/ZzxbaPQbZ4h8nvMMNvB2NT4KfHiV9YbZG2QPXHt
bttx19SR9eQ4dbCkPFR5hDfb3vVGbTGpM/1jUgwWiI8YbWURGOKYrDaB53q+CfOsoyQgrKfnSvj5
mQVpPgq6RBl5Oq+qQlGX2PNXA3aKNZWBuIDM+Bz55T5mA8DBZWINiyIaOPJClDdt4R9zLZ+zIgbI
EQItjXx1ZSvfwMGATyvMDP86CrPPIe4eBs3t1uul/dabds19APpzjT4ZrJyczx5LgnubTOgqMNfz
o1tIdWBol22qYR7eE5K0VpyGeGQzSCes6C4fILAPY/olQJd5J4bGfMKCY9/Ty+FuqOUUa5EXabuq
nNxCl4+7rUshBJ8Td/zEhYHRM7ZOXuZynSkvfXFiB0tBkIAFaVS+YB5HmxsBq0fuU7DUz559zq1k
aJgxzxqNzDcO0DUIeTbeR09YzPp1wO+9CZ2UzLrvPeXtKPa0OBT44mzSDnqiNiWzSfi7QXzok6o6
VWPvHBwMK7duIrJDbABA9x2Q78m0z6eYl1/H47Ng5dpIG/wsL1L+ZNGvumYgVVPN02Xy0W7crTsU
xbtuyuwPAI3jG1e587u2tDaUM8MiTGulbnpRd2BrUt55OGYO2OnUCgyksWHz/FJmrVyFjcp2bhS2
0H2r4ahTizUDYK/nnsizcwHbyLztv54r/qdq/I2qwflacOr916noL47Sx6rv4v/bvGU/AVT/+MJv
Ew73NyLRwnWWMAqnpSU59E3bWCYcXCQt+5vr9E+pw/mNLj0+yn/OTL8NRiVAVod4nmsF2E+Xo+Q/
UDq4f/x4jjM5ucF7YmKLVCGZfSznvO+yBoHZ4kcPG+NkY/6557xHrTJD/GORz9nWo31lY0Jnf7By
V+/9yp63Qk/BkRkl91Z4k0+Ye4oTbTDFWjSdj8/ZhJsS0hmy5gzA+o9ujFEleohIH9mkWkF3KCLc
dvky9NndIGEsYUeCj5fhtMbqCgSlXdz4xfLZtzN2isbO5WNXokfXNVjPGcXwxh50+wTlKl4BKrU3
wIbzT6bRrybfeibg9sWqu4Zygf5+CqbuIWU/3TcDRiKIN33xkKRzD1HQZ3P0YhbMkRnFXkNKBIvI
HGIaXO9YRBie0nTuWC7DAMBET+9yVs0u7QmmSYmRIUegMxhb9Thyh/BGKNAAiFD9Z1OZW7OGWVY7
jXM2lX/Ic/lQmxzFLXzv10UmTmU4FuQbgn6BiCMyx+xBTeOHu86sizVvmGqLCZGyryhDWh6aNfsu
qIiyK05zB0rTcwzvqiCLsQ5xs656G9TrKHGkHcaSCwg6wxhRPjw/Nk7ZbIYpfgkmIZ8HQjXH0fb0
aykAXsVtE2zMyarCG8x8TAugcCNlrJcTkXnSZWjNj6WysqzfJkPlGx+zfAShvary3ph3PdVRasnP
t5SnO5UNCsbumg6DH61TjVX6uK0CE9Ip8ecRooluiCxI2vlQ3Bg60SGN3C9gY4xF2T0YpOa61ZQY
RdzBp2otTZg5cc4Q9nHfChSnrZHN5FI7HdA1k9I6cGNAeKwN0hkjrRj7qlaz4khJnsKIc1gsBMOc
Fd+o9YJ1Db9vLq8oqehc9VrJ0HlQcz0k2Spoq8RggkQ3jUqH+xBNbl9+HZEjEEHU29EFZdKgBkRU
dQ/BV1ka8A8ataEvgjUTjRz5Wn4Vs4F5X7Tt7KvUPSTlhPDdXFRwsQji1SKNDxeVfLoo5vKinjPP
HjfJRVM3+kVfp2PAeIkvqru8KPDdIsZnF12+DJpP9CgtbViNDB9oW2S8yBgVNT/N6vgl/Krxp5MU
62KR/mc9uBoa/DIRgLhP5ljQ+Xw1LSMDmmWNbUJQIsLsykhBXaYL+OswB11mDs4yfmiWQQREuOi2
WYYT7jKm6JaBhXuZXfADmNez2S77I6ONcRlyJMu4w21V+YIhmhmId5mH2JfZiFjGJHIZmFDgFB7p
kGOKgj7GRCVahisCWiCdYMvIpbtMX8i/MYkRlzPTMp5BQyvvmmVk4zG7iYV2boNUR0/hZbBzmfE0
y7jnssr/b0P8uw0RFjWiw3/eEJ+7t/h7sYt80vIF30R+M8AGhJjEmYstB7n/z41w0f+JUuDPMTkl
QcP5cyNE81+k/kv24pvY7yH2m3hV2K0QvP4hu+QS0fxOOGFigNLF+IHCQBu7288lx5hh8E1O/nQd
lLMxZ2t/qKdph9IavBRL5yrjZmq3dBTVp9ax6TedpmQ/LuVdl8JL1QwVyaGKwBkUx22RCHoZp8m5
I1jQEiOo8jEB1rayWDA0FPDCRRhhsZtGFO0evT+wn2PO30V96Avsq2gUmr3OzEPjNihsXVyxKtHJ
upYYrX12Ngi7/WEg/D3qY+T1Akdv6JH2hQ3hN/qx1rzIj0ZZeRgHgFnaAIMHBRTj4pDxSUqsTR6W
DoUaC01UyGjJUM1sk4zImR8MeXJDDxw1s56cLTz9bvhUFjJ+mrvKOvCkADvAYvkdiT7BFmQrAKVF
nN6PlXPTjao5zkxUgXyF/VsgQJNCzaRIhyFtQuIqpXevwtfjEXWbPVlepRhBHQaZczaMEs6FqZuT
/KrKE9QYb+IoQ5sfUUCmDTbFaHo0JtEj45sUzkW70K4pdN7LZIz7vf4q/QszCsVSa5DBmF3MisQo
ruuxrShTWsG6loU+/m9F+G90cMJIEiH1P68IL59VUZXdD4vC16/5poCL32xvmbEBupXowIue/U0F
pyiAqDgxKvvrOZcZ3Z8q+HJqxb7jATb6ain883hMEQDABZu8FEgAlpJ/cDxmSfpeU2VBwqpL/gqr
neVBV1r+/rvDsS8Q+ZLKdw6gB+GrxOCziAZaq+9ek38jpi5a+ncLEGgmgbPeZeVjAMorsfz9d48S
9hqrNtLcoU9LdEZNHfrKH8MK8Lke7wrXo/d5Buq4qeau/rqZ/UcGx/L7+suDO4gOJgk3hp4Lpur7
B49duNFW5geHiPYDjpWKZgE9Ch6XOqOHFL/xW8TaFKzaMrE2FNIkn0eDc8OWK6y1yakFXU30Hu87
DdzCaozmqs9ocmn9lPRtmofY7idVb9somsmBeeFDgdyz+fUL+G+fBI2wAUcjNgXkqx+fhKns2ipo
CTjASJTbkTHhDlqefUy8YXpuLFOvQ5F51tYooL8Ic6xfhwBUklNF0xILCMY7t6TZumqxBJl6TvYw
BuedpnyNdIzOdr4exFOR9IRUyxkwDCS+f1j2fXkT0CtNP7zvkwP9mWTR2lbfTx7oXQ60w4a28Xw1
ajXtPW4zv361/jIo4O3GJgx1hay385dWPEeLllWcR9JWZEInafjluX5zpTqruTcdYsi/fryfPkSX
ZxZg4bXpx+ZN9vPoRYq2LAuyuQfCJ+qeFYV6oz4K/qah/S+zJBffAM49DgT0DbKb//gWCPDp+TRd
+QdFLTw31fRLbQXJIWv9p18/HflvPq6O5Ijt8cHjFPPzopBGgCAG3oMHWBn5cfZaFDwc6ftp4hc3
FRZuJBG76FpVlz1M2vHPdU6Vj52K8IEyM7LCjtPcKyT+ZOVqJPEawKJeacF0KkLTu6ryctonvDef
KdEtQdTMJkk2dnGGJ3bEg4z1IlL5EpglLRbvBndODr9+kl+LlH9YlBj8LWXinlwmcwwWf3w9QyCT
oLTUeBgWlalY9CZqEdsjPPpsVy1qlIssNZKeW9q1uAUumhV6Xr/TFx1rUbTqi7hFG8iGbJD5Tsgs
uXGCyf7gLWoYV4qtEoN8FLCcKAUacricLolCaWYBmUDE325R1+KopIhwUdwY4hOjij6wnGUHd1Hl
ol6Sj1+UOnaXmNNJKLcWdVwHowygTi/aHicgsW+tyn9Si/JH+W8Ba6jhjomh4WOMwELzYwZAY1EN
a4DnpMIWLbFYVEUdus621tLGtFz3a7d3kR87EVWHTFXZS4c4mS8qZbnolZRMTZ+miTiev6iZUdZZ
eye0kThTN5Zr8JzuxlgUUBjl5hPSSvGOVojsC/ZOeoozM0A2DRR1dKuBbCRUhXh87/n0JXqL1spM
OD+mi/46Q/u+dRdNFrNoiYBeJMMt84rm95L6kDcTGddY9NwYYddYFF4Q8MYG8nu0NTx1xQmUn9oV
DQ2KwYLhKm8wfzHfHcsB8XjRkQ2vxDmenpfXc1PlKRfLRXVuF/1ZMBNxYndYgcwyjwz+irO96NXG
RbrGfDffiN5A0KYjRW5N9pc1DFgL4HDgH/vZtt5U6LZ3aMRteew4iq4br7WeMntXLuq5WnT0vrGs
t2rR1jMibgAjRiyAlSzVczlR81Bl48CvBvhpu2j0A2J9HOMmCZmVsbbpY5dXE9hmKmMXi+UnKqaK
jXJFfT+p/DoJmWgby1RAR3m/6ZdJAR1cdPaa5hWw1ohhiQ2EOhijxzKNrqGDf4iXmUO8TB/CZQ6R
KvfdBMpAImFsBtWma2OZWnRO6O8spcTZG/vhino8gn56Zs5hWlhCUoJA1HWGK7IxMUsUkxGxIHDt
tBpPxjI3yUB/roHehq8Ajyd+GOYrMZL0mjkmQxd1GcCwGXkbtqFsx/jCZUAzJMmmX6Y2GEGMkzND
y+6WmY4anektBYx33yet54PkWMY/pkzr2/kyFBKtQAKbhH2MyzE/iGV65FV8XFyDqRHCSCNnlB85
IM1RrgnArItpqjDT8qPSdvQ+DUX/yfXa6b2l1XBV+L4+ZprSGR3V9llBbd5TxhCu8ULpYy/4fBlT
Buk1n6bIWpmp14pjmQTe3GxE4wLXJ8m+Go15fLa1We6or42PJuDtrZ1XaP0TAJbAAr1ADLE8JyNF
5thL4SbBqzuntBbUG25lzRXpz2zjVqRxDZfOy6Y1M6ZKevqiOzVUN+YU5Zuw5lAw68lcqUqCnpSg
G5KInUPM4VKt19dbSsTllmesrjwXhW5QBNVlTAxi7sz23RwM9q3kg3ozMYnsN1nYAdgy60p/pqVk
2BBCn6kLStXH2BujHahg74VxbXkmhS2eDJPzRV7VMfm6gdOJ5shXVcOCKEZJ2oQA25tVT3YGK6Sb
PeSR3bxPaQ7ZZCYd6InBudBw6LfJM0Edtc30tI6C/qXq2vxIB3r7aTZi85CnNmsPMeIVA6n52gVo
fDUDNDxMk1XfWPFMsQ9xz/00YClZu5aDubNaaveU5plnSXwbmMWwcXpLkjjEiI6PP7qdvTqEpG7P
fI0M8vZd5LrMkJXFT5L1Aclb3fGU6CONVh0CWrRkL5wtYq1zK1gYSLu1yb7u5HyAv52vAw+UP2cV
Z12HbrDiHKmuNMmxlbDi6QtnYP2SaMW6XsnmKp3IJhOJteVemEWzD0vDIQ9XGQ8TDxBvjJyddw49
aredKXY+DFAloWO7cfdgekxhQ+AvD8qUzUZhuH2PweEEpYbwr24qovoSqhDnRevkjOYeKZMxk+qt
G2014L7jZjwWmXTXOk/jXWWF8bYC/C1CQ66HrkswWQ3OFtrCnQrLQAObj/Re1XqK97z8XvYReHkT
n7kQN5p3MyGZbiz7CTe5MmlIkYwzA6pqa1bWiVEvoUI7vhkHORbz/y6s/xWHl/rlX3N4XxIVJWXy
9uON9fJF326szm/Sdvk+i5/Hp9iaa+kfN1bf+o1EClG2AAAOJ+slzvbHjdWiRo/pD6dGzDkup8fg
X74tcCF8Nw5gnCd9SZrkHw10vOXxf7zQ8fB4ZPmW/BSLH/bHg5uvXYbnUyS4s2IzB2Na+exsgcPH
bmrOCUAxSiA/TKXvLDWUUfzMWhetbdOqaKSI+huronaFFcCiAyYU4VZBxLsjXl2TLC8X3MPEAYVr
+bEJu6eQXXjpemzeiGgg8cCiV9Fzq4zyRXYoZHUxcBLQ0lCfHBo2TlXMwd+eRueN8GtOoES2zptV
c+rDXmazg7qV8Rm29PjMhleMnwOP63l6lUDluIkrb6sIb/vRmJ5or6/9vavD8glOEqTbVWTQ9tB3
qGSs0pXxZNgOMC9KOvW29tnUPQ6uq7ZYCKKetMYbocZ8YYn6H3KwIvLUcoPlZamkPIC9i85pLfo1
HJNFi+N6DuGAHPCOmAY4gDb73S7m8sSGQVOGP9sbR9nZe5XCz3JEaHPMY0nMQ2t4kZJZCC3FlOva
7YINqoua3PFsevsxjO0jKp7xyrLNFg5V8Dk225hO7ZT+uGbWjfdSt4nuGKONBsgCNcfQw9OQ/E8Y
LHhBTpOdvKXsYW52huOKJ0Xx6FuP7gcWLh/qVzuyfYIQQjwxoF9eZRa7aBVXgXgKMqSa1SS52uJ/
YzPNYdLXLNk5txFVdVSeWxa8c69ra+I25Auorub2SIY3hpiwNlSDM2Qg1n0SKpeLVMh/5iLl90rl
jHJXILz4d7il+RrHgmF6rkvu3hLCCCOurghfUtvPkrXTu/650zYXojyOZkGHgRO8+FVm9QstK3jh
QEkgSPnYwy5tx09SODwNkOok17GYzPuxC6yjFXfOWz3mTbu3O5/eVyI58ykoGXytpkJwSYgEUm7K
HKflEMaLIgGSkKfO5jy+MvyJH2CgATfaehEzpHWhw/o1564CEDOEz86Woqx0449gBTe+V7nyJtQ5
/IK2A1Z97GqdzKuoSrtPaQpNI8lm/sxizreNOc3m+zxNu2ZNL4umusw1SCiu8Bnz7UeilSQZ0Rbm
1SwZ263VMPJ/5gbxB1S7fRw5bWuqg1CAXNACa9uoeRJhL807ym/c8+UR6b7Lxp02XLbinAL0VUM0
ApzVEC3EhKzz18yigZzYg9TznoOq/WZyDvfXNsalk2uq+rWRnNNWjTOqA03Njn0PmCbYZhYDo2Ni
JYDMQre3rHUjoRavIivnaU2c/M5xmLvv6OabjJfLT+mjEkeHfKLlZ81Akh/WqV3eZYRVxU2gqDlb
5VlLtW/rDvye6etp5scO+CzXy3z5lTJmXV6TpR3xppuC6hRApjtNila8m2Ba6rv9IGoBR1ZcvqGX
8IbgIpnsvSFnhfKgFxzswhTTLmnq/Ms8O7wjU9dY3lOUL1WryDH8Yl/1Gv3eE7R7UmqXjesFbD9s
uoDjSTu7w4M5wJLT6VS/wullCGxWvaBQETAK5gubqrTO50ZSO5A6HGk0cCIkk7u+KCNrPSmon67p
hacULsILv0w33iz+3QdIycy2ctXWr53dtyGxMzk+at7FGN79YjcTAF6bOnI4u3ftxxSkDS3RbDov
eZCPj75rEMWXije2VIPiyfACnF10Ap5dkVXWaq6csl13g8rpKQpKKDW8ZMwfRq76h0EE3scGq70F
87nyl5aJwWBxoBvjGEWpfQS3w+s7QU1+UZ7HCtLT98wDFsPtIBwwKjqS3CZBoWDlowWADmG7Plpj
YsFF8+N4TXopui9FXT7kunIBPWZ5Wq08rnMgcWZvB794+mx7hXUVQlQ/pNoXn3LHA/EY9aO3M1kC
zw2Uos8WrJ4niMvTsS4AM0xIimvGtc9g1NULd/sWI1dGv2se+BxkBbZNujXzs+Ayy/8by53pF5Q7
ROb8eUlH8gkY8vaEG9fD4Jl6k00FbGi9AntqTx1dIrj3UJ25qMJUZ1jgUKE1LCdIOB/uOgln7+xE
DeN/VXx2HGo3t7PPlXU1wna5KrvRv0GEehBEssctUiUj+8zXrTjnGav5Pbff+Ii+i1oKtGrWlt60
TVZfA0KuSDP34V2pFavJBD+HUFj/IEooJ9GA0bEL2ploWp9Y5zorTfkc1lb1QgGXeqR9/i6mRu8B
AES0GqJWcEsV3iMVmTSY99yCbxt83gdoqNxqoth8H8lhJIjhP82RdN+B55L7anQqWs2HslpMa3Cu
DlqNywd/OFC4yFyolndtG1Urt6hjPFdmbJ6Has7XU4jB976NgT6NknbTPFVigXgo6gh1F9fbfDBL
cxOH8fAhrMcix7nVO+nOLPq+OExNjpfLEDaVelZTrf3R7J4k2czXROJNYSukuqZP7Z6woVEftWvx
rh6s9MPI9n4a8r6/6aT5YVB+c12jTgN0GcbaXXtlSLwCx99GI0o+TjA7T9OYinv6XLsv2h7VhymI
quaN6vJc3ydk8yLuEfT7RHlWrvH1vZfTHN7HsQg38GuQR3wxnnUnrHVOro8id3XVt5Zxi58Vz5+k
DWA1ecVnwJ3juZmTdBs6k7xPk06/+okbbqICw2dQB84t2gBdpllJimgFOKG+8YCGXJthI8tN3JvG
vU2X+Maze6pei9zDh+yOV3VblB9QoO01MKvnkPzHVWaql44tcRunvE+pVHoVMjqmQ9qejcmx3w9D
ZGFMyagYEWErtiEdlCda5KJbC/HhuvfUwe+RfDJPwkcxBddrr6pH+zzEnc0z9LnfxbaV0x1DGzib
n3FDPYjcm0l8huAGTTsX78LU9lZR7hYrJbmkIyFx98bAvREMIlkLa3sbj1zrIisI5w33WBjFrrKh
DEOPHFdS1ta9H9nunR+o7rGCD8ZGX8IDbyl7XWfzuMMXoq8rlTmruo+eXWy/p1IZyUZYYw0ti6K5
gITLY0JpIM0THD92sqTPfpS00G5xXxurvnMdUCttHN/ByLd2mWVOT6ZS+jS1lvmO3kMWKDeqrlmB
NPkiuC2brgjurc7U+7rsY/4o7fpEKLx5oGIKltpUtsO2r8oEZYSyvKveTvv7JHG5yIXuEcKef64y
FFyzzQGkOkX/EvcxgkmBGuIInwMF/t5nXQfYlNoRW1TTWlduXYyH0Yzkyg5if4fayO+hw5Pirgo4
e/Pa93pg21MWO3wSii5b1yNOdGom2B1zAKurxivyfY3v/KUOeOK6HtVjmFberoXVliKwiOFAsyrt
TUuQ1A9xa45KPFAhXIITS2N7M09Re6rsyUagiaf+NCqbZl4pR2vH14zXXjHG/tpjvfkEltD9gtQ5
UNjgOvOBitf8IzSd5hCQUtvmy9GqLlpcjBpO2GxTIrVGIXbJuzb1Ni11svZ7v78ealp8winv1jiE
loJcj6qetNA3c+vX1jP7G2jtEjS8XhcBRKe0Syz6WuEdUmkQuQ85NX8zUSuAWnBiORaUg/17JqQZ
7QK3xD2iTc6C1NNntxGbbKTz8Yyfst1OPaCpddr64X3LMeBa5nXNyktG/L1XACGEfo54S3/sa9SL
6mEO4Qwjhce7hkj7GeKQc9OUcQPHq2mMTV85/RWtdd1pFM2098tkvBNO1z7FQ3HVDM2p9udx0wSS
WG9btR/JHaKVdI26wrgS7lXkv3BQG3ZIMhvtKfseySrHF6yzLNul0NXzK6LW9EckwTxPeM9UnQL2
KOkmLKQ7P/SWWf+OFsFuBegOY1ldYpOK2ccTosLinPXKKD5OemzvjGCabylqUvSz1InT/+53NYL0
VGZUCye9Hcp9YbC4HcEq7pvY8h4qkb+rrXyMTxR3euHZKs23bgjq6xGbEdFn3gvHbEjCpeRgwvmf
pbH3ACrLMd8lBf+lhpWil+GuwpK+c5jOK7DjTj28m2O7WtuW8iPvLiIdecfud+wKdtDhb2YaP8+9
yMU4TFiFxaiV7NTPQ8II3vqEQU4dPKXs42BxE3WSWD7Nk9d+CpT424nezyOpwLQtgVeT2bFpc1T4
KXMEM2zCpdFWh7JQwbmLObpTt+S8ZUZX0OJV9R/jHET2TaT93joSoLDCad0KIy5Au6Q5Kx8f7C1a
p61uC6XFTWG4M0BHKYIXHXfBFmYfB0B7LkOObYXbfjIj0wq40Nvd/ChdI6TYYszUISEu+EqJrvNG
+8bQPRKld1qg8EJQ5Vu6+GI+YJWnaJWyBy5sUehYnPUj7iIZK8ZT4VkMTPOp/bR0e33xSZY/WkHE
ib5rWv49w8z61SzsccSJPoIwYO00uWAh9t3PRtu3uyDl4rD3o0odJv6hurWrWrh7FQsYuq3wq9fL
XbhwG3Hz60HWz8NHBo+OiwEXZA7BL+/nJoSMEzLTBrM6OKi+3DSTlLtBjwkv+iqp/cdB+s9TwcsD
Ba7NMQBHr/z53QUAhObhnAfKY2YwiBMFFLGy4fdjhbP91ibgwrgbQuRYzeyyfzPG/+ujM9D1Axi1
Nhil4Od8WY0pxiPmVNHaV8sndwBznTTJxPkxV4dqNHhUt/O4BBhDwbXt16+xWLJe388KA+wDNmGw
gDAZPIqfn/uQOgYmVFUdWhA+NSVDkIWuvayRT2Xacm3G/PD/7J3bc5vIusX/ldS8o+J+eZhddSTb
cezEcZzLxHmhFFsBBALERVz++vNrkD1C9jg7Qx6oU4f9smvkNNB0f929vvWtxcvv9AZDHw9zirmc
xSUHv9izIngHtdKnaP+fofczhp7J9z/4dk8o638F+V0Cuh4P8M3+X+3xTducQdDDUIOAZe+LT/f4
pqPObJjsKhZAmuAoiFH2wMiBkseoh+jOLyroI4/xNyMHgh2escxDMUZ4wl9g5AyDOBWUHE8NEj9U
T+sq6ini9wOuDMiqH5akHy/ZvGfn2QaiiqHE2TlagiA7RQaceNBB1/0ofhWXm+skiIv8zz+eu6FF
VY6oHkWdQBEB5uCGIW+dqunGuNQM1T5RdqSIWqeEMELVybnX5D8LWMNFo39BSzfpLwcAmTLe4f0Q
3WlzTqD6pZX45nLtcAM0RZRPuQHW9fKrDYNGdys+Nd8a8xWKYo/FjjK/Au8NFf0SqVxjGVhrksxF
ywQ2wcmuirZ1vljhWrkib17fvHzrZ96yr4mAiALWcGw0VG1DUm9Spl/mKmhDbLMDnFNsZp/g2syK
8vLNjuJT96KMQOobQEBtKjCOvmGNCObGqgP9skpMboQcP1BatZZZEHaFBW4Ua+vUv4BEDhTWZNTU
fdWVJPJP8L2WFrIa/xpZRTyQCTJvwlNQQP1ZM4YfGcY1ArOeq1/alc7rdrCVLOF6+i/vxWkfah1D
mIFzNKC8tSZH8FF1ijQq5arUpfzeKjY1vqrqz1Yh0Y9/rwP9a7H6kemgxBpJvKMNT1CkmUTeVb9E
HutHD4OpWAe9/DWfDh2qXkihiD6kmPrY1UXeceAs1Ei/bEPgwLW9Y2npPBeUNgQvfPlmyrA8pn8l
CoLhlIGMsps7+lI2cjm7VlK0SxTvWMkoJQDtdiVgxw67s7ehsdTNhkkKi+ym8fFF9Xau9pPNxTMj
GOyOsIcKPP8HKtNwwLgq2xjXDPXLmmKRCy2MFSTeXQdqkZQzQqll3pyGocoy37SYuZx0kxfMFR9d
h3qLlzvluS8gxFp0R3xpSz4aUWGEZugmTJm8ZH9uSHnhESugfx2lztNfvxX7T2qKhQTkky10ndpZ
kllb7TJADfzG6XIeCHIQ6m0BBr98s2GoJ3xD5mIbh+gy+5inwzf1iyTablOUupFVxNtOytLbWIvS
27aDgKGe2D8Zy6Kg7GDGiFtCVxNacxh68oGf7NvCFtYclp4XsksenlwAKGye5bCWK6m+CXKI2Kea
0dbXvr1WPwUeyPIG595LC2v36gRcaXuO4nx23kUQyoLYkzetStbB9SXyKIECM+rlTiI3OXxmFn6k
IcgtmhyoSIMeCw3Ayl7r9UbTL/JI3pzJLUyGJDClM0/Jw3KeyGi9eNg6rzNMiFF9a8xThcY+wCsi
gQR+yzMCgxB7XcMrUJbeFPc10sFIs/st80rFx8M/kbO1spsbSsVuUfFQF8O6tr7BYi+DNMA/yyDS
vrEAPDOAIpV0h0q1dYGs5CVgknaRrenATsH/2gsiKTs1Kbb7giWIBC3KcbfKuZIbNJ1bPlyNjeNj
X0yNOsYCHgir+Rq1Ge5h09Nm7qNls4UthxSdDhGmDFIyY34i3AB0Jb1tEqtoX0supn8XFZgsiUQP
TZ8mU2L/IoQIdh+uo+0tTqNqerFRxKYcJPEanwOJfA674eCbQlmrcBLWTCGFayPXt4UbchsXobkM
A5XRroPwLRtkhe/7Lba52xlLhHjUu7R11XMShdubzCw2ALgg2FbgUYtFGoJSvMoxWGGUhmSXBMB6
qdfkanQKfxcoxtOjbuB+aXRkjl1Ny++zvKDSN1GVT9A96B8HRPwG2Lf9osJUvE8dne/UlUYoaPDd
h9iTCSIgZ9E2R3Z+YTeZ86VMG/5KchvtjeOivDPfrBuF8gH6TS9lDiHdKhezUp+luYlfWbPxs7U4
CBSwxiyLka37II3zTdy01oUvNibS2qqvve3GeSuTKLkJk4aTYyRLknlixJFytQ0QTz8B2DOWlhnS
m1Bv0gI9CZLgCzhXlnmRingp7ZAyfp3rO8h9Ktnn7QIKZEgFcMG6aCY+8y+RvcZDathWrnxpE/Ep
jQ2ZMzexIZWQMBA50tAll6rEGmOZgnznSw56ywG3gFRcS2gspYoQpigoZarPGrRa1XkRG6RIUw0e
TmtFkGKUYGMsd8nWWJp+6aichjInAmRVso/olKjnbQtKfKJ6pv4t3u3iT3YbNO+iLcr8W1hvypyi
asU+gzqaXQRRQilIJNKceVTXJGLbpDyRc9f8hMNggGeqCY1wblGWd4XojHy50X1cKLFydxaQhdA/
NyQdSLNtPoUQrME1/TQFXm7wXGBMYmpNleiHIs1tAFa33KwSIyt+2HqbvKH6orxyTKOEt0ZiuiZj
TmRatBGBq5JTcLdCatKvsBWz/Cw3GvOOug/lJIdB/jbJ5cw741xrIY5RovCPghwm9kmZXFHGpeCu
2ub+N0+TDHBpZJ4a0weNihv3UmkKa/vazivzFs88wcpO228UziQXmr4BiK8rvf0GUBWeGobagqns
+Iy2a2D9GVbxN8y9reIk3oHrgqFbr8VmFLyi3gpnjGwjnW7ZAyKroG7ONjbYOIHJncdQ5m7KMJfe
xOE2fbPO/PysMcpmhWpIdepLgUSxabL5GoQ7fYH0EkZiMcWF622OzkmYLalTZX4ErXTiqht/Ue4y
5WyTJjRkS1eCS0n411xYfmGm4UVqWpGWAIBvYXsY8wzuiIdkbo4YxFt2upCPNaUxTuJgBxHTxSEO
aXPkSUDP/Tc2INsiKiAStEkjnaqbpPycQmRIF7s4PyuFs1/sy3eRlSdfnSjAfN5R6rNcctFKiXgO
xy02H1iV8NltCe9vTX2L/oAn80UtT12/RQsEbf2iTK8x+mJQS0jEFMvGhTEgQS7EUDPnxHCaQPFa
X2ITywYbwgWJb6Jtce9lMgEpaWEgNDJ65nO52DlkGUvS7nZZG/IpxLMaYfBkK+/mG8slGa4aUnLr
UvF/DTFOWlgNqEaRO6zHdmmgIxOpOtySLBKtKXWav8YzjBBENGZjJkqzpJpzVI4VC8YJu1b5tEt1
pn6JRNm5XuvrGtGcML1NU4btIrF2pKnDKI4QhN967Of8Elc96GeJYHbn6eabsfbt9EeT7vR5jo4X
WDckidN4rVerjV1t0f0KJeMvx3SdN2i65OfQUT1/HtdeUM4hSPjf812xXKeGdmrogYfQGUm0/GvU
SqX0MWhT6qwQlLevdtmaoim0ik79qkI7CPjvDJ3m9HOLi4GFe49efd4hKHNjeukPNIa+1nCd36Mg
UZwTV3HKVp2sPNVJ3d17he/dt0FQffRKiy/HjF+fbneh50Aptyqs3fxAVCBHuXVhGgEWcHUVUYic
gyLipVLmXnVeOLV8qW+T5t02L7Qbs60DTACQd1XmJl8BIit4whfIDXV8iktB9A5RGP09HIjoPVWf
5c0msLe4ySj5nb6TotOkaLXvuDAjZYLQNAwRVw3MeW5rwSJErX9elTgZzaGGEy4c10CIxNYvmmr3
3U2l6mNVeOEHpSzld9jCG9/Cygy9RUYShLWS9M98C4p/5eCKiN+BoV1IToXfs7/z8qUaVCm+c5qD
XAxCohQfSe5cL/JNBqWwCUhNI2J6UiuqiiUGRj31mR/F2iczTMmJxhREp4HvvpWbsv1Q+DJSKDuv
usVeflueynmuBxd1UNfGAjMfySTFUtnhlVnLVfra8cv8nFOu9HZttclnytJUh7p3qAJzVbLkkPo/
u7qqWOF/KLtt/q5M091rmCHNJTDaBkcWx4d4mSgcL3yC22tsFZRgkbKzkBbeztp98NQdKhzx2oVD
iB5JdhvWBVZJTWS8rQOVMEreCxuzbbqLqxN1k5Vod0J4eldYTWvMG6QMbZxXLJ2AqFSrRMXq9czB
XPvMSz39ja5vIWFGJryI0gpu8o2y/VwqTf7FhuRxuqspnWzRBSSdaOpzXSZzOq/btQV7u7ICMpCY
R8DWZR0qZKpwXJR7oxOdrrretZxTKBa2MnKbbvBeleF/yVklvTOCAuJ0oG21M1vSMnIzaWxQSG0Z
FeIzgZO/Lhm7P9zIr/9Kba24qwzXuq/MAgEfOTXLfJFjiAcBPYmQEnZtKhbaot1CU/Pbpjy3ivSH
4dfedY6qFKtckBcXWlX7CVxciub9OsDwRSddsAhZnd9LUbU+VWXTLU4cjz271zZ1TZYswbTbAHO3
8U6XG2rgrd1XHwNsqFNeu34P/cOSMW6Mo/exE0VYI8JQ+OBLGl8NUF3RKVuoorr8UkMwdfX+BPt/
Bgvdv4iAKk+7msMP5SprblY5M+ZRs1P82gF0n5J/90cPiOPzDe2N4np09S4p40I8gRckA5wU64CD
o9JjS93zvtRCtCyCorzHgw4WqEESyhIJoe6CuxkllK70PyOvTLGzDXOTo3V39Tc86KJ/6oSX36/v
zZf/ZvAGy3vcHk4Y7llwVxxixRBYeeZBwWf3SE874aiJg05QZ5YJeKsKx4nDtxfIMzRT3PRAmLur
u9OU3h7AY+zb6zNRAieyRP07HnWCMMugdwy2zECEXORa6O4pdYKgPY/tBWdGjS40aTQuu+toIjAU
6CHAaQcGs7gmNxHgdkHhHjcRrBkccpAfxelfkk99OB8UxcFjkvo7hIimOR+eq//+1XCgI/3AOOB/
R2MAFVRyE+Bi5Oy7q596E5oJe32LcYPAmeFkQd21uh/pTK3hICAePNQFTC0SoNcxdg7oM5Ih5K6p
3O4uANLD1yflCNAMPkg6obsmNwjQ4QIgHTcGbLyOqG8SOfTuOg4EsjFDyEBsDLo7TWgKwKYB/R/9
9ii+AO8T5A+/vUVOWWSbgf/7sTG5RQBpKlF+M+r1iX+8n2xxMn92Biho45jC/4aExNS+voWp19jX
V2Yk9NFEZi15buyzCljU83ciPxMLf7DJ9LHxT7dmeldlb1PIJK7j7aAqowVuws7uasemuB0UDzdy
EGjWDJwY+ohgDh2GAJtiO5TIoSYgQSCuyYUAFNrHjgFOhZAB2AFgc9Vfw06wjBkdYwouYf/z5OIA
PudC1WNUHFTtmSHkdshyPxsIbKF7Ca9IFX6A4prcWihEh8bOBB19f44EUA32Y+EoHpjODNYTSicU
mXbX5CYEtOr9aa2nTr6Ak7wEERBVSI4jENZdRxsiCm2xZkORiVxVd01vLCDmxKcbNSMwdOAzm8BF
+uNbHgZHRwNNkhHTk/e/9/vQCe0O4QIJMatxvSDPFPZGME0EI47reIlwZtzGZDH+O3pywyn1Apyy
0WuETfTTUTYTdBtxHc0Ix2YXCXYIutj3Uj/4JtQLVOQqY9cIjbc0KTd/2AzJR4dlcVqEewpba7+X
nt5K6bB+jZwRGta4SNvB3Ny/JUDUIC4onKlRfwJb68fC5NYIVWYpH9sLHJrFptE4envLnFkyClyP
GPrk1gZIfPrYMcDaADLICmjtd0NH8cACNUJsVet8W6YVDhFgcMYiJhyabd4dQdPnD82cG+gYIQ6x
/31yS6MKqDs2HOomm0WHHTMA2rOLgj5jT4pajdBLnNggUBGVGxkBdKADwHEBnvavf7waODPCJGvm
Q/dMbjVgTRRL2Kj9kQZAQlkFNsh9sBdpicPVwCaJYFCBRcKt76XpTQUM80bvj0BINcFKZdZ319G5
yWKXaBsalPv9WJleL0A5Hj0jQEwB0iioeP7EgOzQjLNlR2afWkTYu2aMmgssC9QFcVYAmHxuFLBp
muGAQczcq0BNaX9MnO4D1IhzM8kkUe34OAuOzkqYfBAMmAYWZTfi6qfdtHrhibPiL2cUkeGyqfTB
b6WPeGy2DiMieyMGCIkFyP7dNbnV8TmZsl/tBYGpKiqmM7D1u+toLFg2dpGcpLSHLdT0VkecqMee
EnTQA0S1hbD447cejAWSKyydKkVo/TW9sxLl6mNXR04LnIeomYRb013HM8KYsUPAP/mBlDK91RF5
o9E7JVYHle2iou/3AEe9oMjmTKGKlWrm6cVFtnCjz4wyuAB0k/1h4QmGRL7VpuJUQEyPEWNipwa9
868at0eQybixBqKS+OxcIM/A+wMnPmBI/aZsSmskQvdjxwJ+6WhhkFbbL5FP8ERWD6YCIuf71WN6
vSBIhCPPTpwgTUwkHLzZHkf8YHVgp0DJpyz4eN3Vd/ukxgJBe2wvaKwOFFtBZNl3w3C/REaHHLRN
mnpyYZEnFizScQGBxZFaYsos9x/5aKMEhMDrIxjDVOn7Z4pHp7GJR41BIIOZgs49HxbF4kG+DX5q
3wmT2yJQQ/tE/OJXN80cICFfs1tE7+HhWx8GBMAUaAqkqZ2pJqE1isRHHyMNiNjAZsL4vbuOgDXY
ufjhwF2d7gEKNGF0L2BNBPUMSZP9jCD6HY4FyPoaG2q2S3u6OnFjWtslirNHp19JucHVNwDa9295
BKzZMhxljWIp+e+48d/2wn+xjj5WgCz8ILrvaj+CVf5cicg//cFD1cPT3/cVD2/u//xDlHYM/lCU
gvT3Xj0aYf1nwFfoMswHPz5knLv77P/5/gWf3npwr4e3eviP58EqW2ILgCophSPN/jGvlhsqSP4n
Wn5fbpZPSzL+fpI//xg858Hq+JOG8/CoXcFmGd1uFrRJPGy4q6IY33C4jPNl/vCI4jMiW8YkHdvy
YhkFP5LsSAW+J/yPbhvp4mx5nzw8pXjqnkE8vuU4Xt0VwV1ZDBrvKJpjGz9ZRctqma0OW+6Zb6Nb
3hcZvUp+vEKssNx8H4rv9wTjsXfBSiML7oejsOesjW359SrBMWDYcs+AGtvyOT0eBIc9rmid5NbY
ht/cL/3BANzTmEe3G0VBnATDGdkzgEY3Hd8Hy6Mo0pchjW45qYYfrydujW328mls6llAoxumgfIu
bAbjoqfgjm36bVIG+ZNu7gkrY9t+twziQfTYkyXHt0v18jK+P+yOPbtkfNN5vryjJHtVFIMxvedv
jG4/uPMDbzksMe25EeObZi3Ij2zp94yD8W3nyB/nQZoOYtM+lf07Wk/K7LhpQZUY3TRGpEcxRMg8
OeNbvlp9z5ZHuyfYV4LgMPahr1a75XDdAgEVecLxDVevzpebNMfOfTAxaV9k4H5H+xerLF81D211
++w+pfM7Gn+3qoO7wTKG4onIEfyOxm+RE39oaf/cAmYb3XSSFf6rxTJLWCkHy47acyB+zw1OluHx
3OcoCFg6tvn3fjDs8R6PH91sGLEjGZ5q1B7kHt10tvKOq/g7xHRsw9erOM7xGlseHROQmBSJmrHN
3/jJ/erVm/zJ2taj3mOb/5iU/zAQBQ3jNxz7+hs8HYh7lsfY5/9E76/yfDWIXHvoa3zb9fBUqfVg
0th2PxdL/2FgiJiyrx4e2+wLFtuPyMW/gwRe8kIb2fRfS9ad2CuGU3NfUDe2R/5a5cWrZx++x8NG
t/+SiPLYjmkSlDe8wTjpcxwvP/VzSNNjEcRT/OlBEOS5fzYE18Rf3EWrZfaf/wUAAP//</cx:binary>
              </cx:geoCache>
            </cx:geography>
          </cx:layoutPr>
          <cx:valueColors>
            <cx:maxColor>
              <a:schemeClr val="accent6">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200" b="1">
              <a:solidFill>
                <a:schemeClr val="accent6">
                  <a:lumMod val="50000"/>
                </a:schemeClr>
              </a:solidFill>
            </a:defRPr>
          </a:pPr>
          <a:endParaRPr lang="en-US" sz="1200" b="1" i="0" u="none" strike="noStrike" baseline="0">
            <a:solidFill>
              <a:schemeClr val="accent6">
                <a:lumMod val="50000"/>
              </a:scheme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558801</xdr:colOff>
      <xdr:row>0</xdr:row>
      <xdr:rowOff>139701</xdr:rowOff>
    </xdr:from>
    <xdr:to>
      <xdr:col>34</xdr:col>
      <xdr:colOff>279401</xdr:colOff>
      <xdr:row>43</xdr:row>
      <xdr:rowOff>177801</xdr:rowOff>
    </xdr:to>
    <xdr:sp macro="" textlink="">
      <xdr:nvSpPr>
        <xdr:cNvPr id="2" name="Rectangle: Rounded Corners 1">
          <a:extLst>
            <a:ext uri="{FF2B5EF4-FFF2-40B4-BE49-F238E27FC236}">
              <a16:creationId xmlns:a16="http://schemas.microsoft.com/office/drawing/2014/main" id="{4B1795C5-D52B-40BA-B77C-6CC7F48C6351}"/>
            </a:ext>
          </a:extLst>
        </xdr:cNvPr>
        <xdr:cNvSpPr/>
      </xdr:nvSpPr>
      <xdr:spPr>
        <a:xfrm>
          <a:off x="2387601" y="139701"/>
          <a:ext cx="18618200" cy="8229600"/>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292099</xdr:colOff>
      <xdr:row>2</xdr:row>
      <xdr:rowOff>-1</xdr:rowOff>
    </xdr:from>
    <xdr:to>
      <xdr:col>33</xdr:col>
      <xdr:colOff>495300</xdr:colOff>
      <xdr:row>42</xdr:row>
      <xdr:rowOff>0</xdr:rowOff>
    </xdr:to>
    <xdr:sp macro="" textlink="">
      <xdr:nvSpPr>
        <xdr:cNvPr id="4" name="Rectangle: Rounded Corners 3">
          <a:extLst>
            <a:ext uri="{FF2B5EF4-FFF2-40B4-BE49-F238E27FC236}">
              <a16:creationId xmlns:a16="http://schemas.microsoft.com/office/drawing/2014/main" id="{91F83568-24DD-4C67-BF05-CCE8C3960DB1}"/>
            </a:ext>
          </a:extLst>
        </xdr:cNvPr>
        <xdr:cNvSpPr/>
      </xdr:nvSpPr>
      <xdr:spPr>
        <a:xfrm>
          <a:off x="2730499" y="380999"/>
          <a:ext cx="17881601" cy="7620001"/>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393700</xdr:colOff>
      <xdr:row>5</xdr:row>
      <xdr:rowOff>114300</xdr:rowOff>
    </xdr:from>
    <xdr:to>
      <xdr:col>14</xdr:col>
      <xdr:colOff>139700</xdr:colOff>
      <xdr:row>14</xdr:row>
      <xdr:rowOff>165100</xdr:rowOff>
    </xdr:to>
    <xdr:sp macro="" textlink="">
      <xdr:nvSpPr>
        <xdr:cNvPr id="6" name="Rectangle: Rounded Corners 5">
          <a:extLst>
            <a:ext uri="{FF2B5EF4-FFF2-40B4-BE49-F238E27FC236}">
              <a16:creationId xmlns:a16="http://schemas.microsoft.com/office/drawing/2014/main" id="{98E304C6-8F9B-47B0-B673-9A79588BF4E2}"/>
            </a:ext>
          </a:extLst>
        </xdr:cNvPr>
        <xdr:cNvSpPr/>
      </xdr:nvSpPr>
      <xdr:spPr>
        <a:xfrm>
          <a:off x="2832100" y="1066800"/>
          <a:ext cx="5842000" cy="1765300"/>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482599</xdr:colOff>
      <xdr:row>6</xdr:row>
      <xdr:rowOff>44450</xdr:rowOff>
    </xdr:from>
    <xdr:to>
      <xdr:col>7</xdr:col>
      <xdr:colOff>431800</xdr:colOff>
      <xdr:row>14</xdr:row>
      <xdr:rowOff>19050</xdr:rowOff>
    </xdr:to>
    <xdr:sp macro="" textlink="">
      <xdr:nvSpPr>
        <xdr:cNvPr id="8" name="Rectangle: Rounded Corners 7">
          <a:extLst>
            <a:ext uri="{FF2B5EF4-FFF2-40B4-BE49-F238E27FC236}">
              <a16:creationId xmlns:a16="http://schemas.microsoft.com/office/drawing/2014/main" id="{083ACD2E-9893-496D-A1CF-B5BEABF1CE1E}"/>
            </a:ext>
          </a:extLst>
        </xdr:cNvPr>
        <xdr:cNvSpPr/>
      </xdr:nvSpPr>
      <xdr:spPr>
        <a:xfrm>
          <a:off x="2920999" y="1187450"/>
          <a:ext cx="1778001" cy="1498600"/>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558799</xdr:colOff>
      <xdr:row>6</xdr:row>
      <xdr:rowOff>38100</xdr:rowOff>
    </xdr:from>
    <xdr:to>
      <xdr:col>10</xdr:col>
      <xdr:colOff>508000</xdr:colOff>
      <xdr:row>14</xdr:row>
      <xdr:rowOff>12700</xdr:rowOff>
    </xdr:to>
    <xdr:sp macro="" textlink="">
      <xdr:nvSpPr>
        <xdr:cNvPr id="10" name="Rectangle: Rounded Corners 9">
          <a:extLst>
            <a:ext uri="{FF2B5EF4-FFF2-40B4-BE49-F238E27FC236}">
              <a16:creationId xmlns:a16="http://schemas.microsoft.com/office/drawing/2014/main" id="{28B6E03B-B2E1-4A07-8A99-4B6FEEA1D0FE}"/>
            </a:ext>
          </a:extLst>
        </xdr:cNvPr>
        <xdr:cNvSpPr/>
      </xdr:nvSpPr>
      <xdr:spPr>
        <a:xfrm>
          <a:off x="4825999" y="1181100"/>
          <a:ext cx="1778001" cy="1498600"/>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25399</xdr:colOff>
      <xdr:row>6</xdr:row>
      <xdr:rowOff>50800</xdr:rowOff>
    </xdr:from>
    <xdr:to>
      <xdr:col>13</xdr:col>
      <xdr:colOff>584200</xdr:colOff>
      <xdr:row>14</xdr:row>
      <xdr:rowOff>25400</xdr:rowOff>
    </xdr:to>
    <xdr:sp macro="" textlink="">
      <xdr:nvSpPr>
        <xdr:cNvPr id="12" name="Rectangle: Rounded Corners 11">
          <a:extLst>
            <a:ext uri="{FF2B5EF4-FFF2-40B4-BE49-F238E27FC236}">
              <a16:creationId xmlns:a16="http://schemas.microsoft.com/office/drawing/2014/main" id="{FB5A4608-A2B0-46B7-AECD-A0F6277AAD3E}"/>
            </a:ext>
          </a:extLst>
        </xdr:cNvPr>
        <xdr:cNvSpPr/>
      </xdr:nvSpPr>
      <xdr:spPr>
        <a:xfrm>
          <a:off x="6730999" y="1193800"/>
          <a:ext cx="1778001" cy="1498600"/>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15</xdr:row>
      <xdr:rowOff>114300</xdr:rowOff>
    </xdr:from>
    <xdr:to>
      <xdr:col>14</xdr:col>
      <xdr:colOff>101600</xdr:colOff>
      <xdr:row>41</xdr:row>
      <xdr:rowOff>63500</xdr:rowOff>
    </xdr:to>
    <xdr:sp macro="" textlink="">
      <xdr:nvSpPr>
        <xdr:cNvPr id="14" name="Rectangle: Rounded Corners 13">
          <a:extLst>
            <a:ext uri="{FF2B5EF4-FFF2-40B4-BE49-F238E27FC236}">
              <a16:creationId xmlns:a16="http://schemas.microsoft.com/office/drawing/2014/main" id="{10D76CF1-80AD-445E-A641-C8ADAA5A81E5}"/>
            </a:ext>
          </a:extLst>
        </xdr:cNvPr>
        <xdr:cNvSpPr/>
      </xdr:nvSpPr>
      <xdr:spPr>
        <a:xfrm>
          <a:off x="2819400" y="2971800"/>
          <a:ext cx="5816600" cy="4902200"/>
        </a:xfrm>
        <a:prstGeom prst="roundRect">
          <a:avLst>
            <a:gd name="adj" fmla="val 177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241300</xdr:colOff>
      <xdr:row>5</xdr:row>
      <xdr:rowOff>88900</xdr:rowOff>
    </xdr:from>
    <xdr:to>
      <xdr:col>24</xdr:col>
      <xdr:colOff>165100</xdr:colOff>
      <xdr:row>21</xdr:row>
      <xdr:rowOff>152400</xdr:rowOff>
    </xdr:to>
    <xdr:sp macro="" textlink="">
      <xdr:nvSpPr>
        <xdr:cNvPr id="17" name="Rectangle: Rounded Corners 16">
          <a:extLst>
            <a:ext uri="{FF2B5EF4-FFF2-40B4-BE49-F238E27FC236}">
              <a16:creationId xmlns:a16="http://schemas.microsoft.com/office/drawing/2014/main" id="{AE4FDFEF-17B0-4BA2-9B5F-42A4155F6F87}"/>
            </a:ext>
          </a:extLst>
        </xdr:cNvPr>
        <xdr:cNvSpPr/>
      </xdr:nvSpPr>
      <xdr:spPr>
        <a:xfrm>
          <a:off x="8775700" y="1041400"/>
          <a:ext cx="6019800" cy="3111500"/>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241300</xdr:colOff>
      <xdr:row>22</xdr:row>
      <xdr:rowOff>76200</xdr:rowOff>
    </xdr:from>
    <xdr:to>
      <xdr:col>24</xdr:col>
      <xdr:colOff>190500</xdr:colOff>
      <xdr:row>41</xdr:row>
      <xdr:rowOff>25400</xdr:rowOff>
    </xdr:to>
    <xdr:sp macro="" textlink="">
      <xdr:nvSpPr>
        <xdr:cNvPr id="19" name="Rectangle: Rounded Corners 18">
          <a:extLst>
            <a:ext uri="{FF2B5EF4-FFF2-40B4-BE49-F238E27FC236}">
              <a16:creationId xmlns:a16="http://schemas.microsoft.com/office/drawing/2014/main" id="{99FDD252-94F0-4283-942A-EEFA7C9D1029}"/>
            </a:ext>
          </a:extLst>
        </xdr:cNvPr>
        <xdr:cNvSpPr/>
      </xdr:nvSpPr>
      <xdr:spPr>
        <a:xfrm>
          <a:off x="8775700" y="4267200"/>
          <a:ext cx="6045200" cy="3568700"/>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381000</xdr:colOff>
      <xdr:row>5</xdr:row>
      <xdr:rowOff>101600</xdr:rowOff>
    </xdr:from>
    <xdr:to>
      <xdr:col>33</xdr:col>
      <xdr:colOff>317500</xdr:colOff>
      <xdr:row>40</xdr:row>
      <xdr:rowOff>165100</xdr:rowOff>
    </xdr:to>
    <xdr:sp macro="" textlink="">
      <xdr:nvSpPr>
        <xdr:cNvPr id="21" name="Rectangle: Rounded Corners 20">
          <a:extLst>
            <a:ext uri="{FF2B5EF4-FFF2-40B4-BE49-F238E27FC236}">
              <a16:creationId xmlns:a16="http://schemas.microsoft.com/office/drawing/2014/main" id="{C82CE212-71A9-4A0D-9C96-4F2D9B1A77BA}"/>
            </a:ext>
          </a:extLst>
        </xdr:cNvPr>
        <xdr:cNvSpPr/>
      </xdr:nvSpPr>
      <xdr:spPr>
        <a:xfrm>
          <a:off x="15011400" y="1054100"/>
          <a:ext cx="5422900" cy="6731000"/>
        </a:xfrm>
        <a:prstGeom prst="roundRect">
          <a:avLst>
            <a:gd name="adj" fmla="val 177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xdr:row>
      <xdr:rowOff>177800</xdr:rowOff>
    </xdr:from>
    <xdr:to>
      <xdr:col>11</xdr:col>
      <xdr:colOff>419100</xdr:colOff>
      <xdr:row>4</xdr:row>
      <xdr:rowOff>50800</xdr:rowOff>
    </xdr:to>
    <xdr:sp macro="" textlink="">
      <xdr:nvSpPr>
        <xdr:cNvPr id="22" name="TextBox 21">
          <a:extLst>
            <a:ext uri="{FF2B5EF4-FFF2-40B4-BE49-F238E27FC236}">
              <a16:creationId xmlns:a16="http://schemas.microsoft.com/office/drawing/2014/main" id="{3BD60F2C-6443-45E3-AE06-BF8827C715A2}"/>
            </a:ext>
          </a:extLst>
        </xdr:cNvPr>
        <xdr:cNvSpPr txBox="1"/>
      </xdr:nvSpPr>
      <xdr:spPr>
        <a:xfrm>
          <a:off x="2984500" y="368300"/>
          <a:ext cx="41402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FURNITURE</a:t>
          </a:r>
          <a:r>
            <a:rPr lang="en-US" sz="2400" baseline="0"/>
            <a:t> </a:t>
          </a:r>
          <a:r>
            <a:rPr lang="en-US" sz="2400" baseline="0">
              <a:solidFill>
                <a:schemeClr val="accent6">
                  <a:lumMod val="50000"/>
                </a:schemeClr>
              </a:solidFill>
            </a:rPr>
            <a:t>SALES</a:t>
          </a:r>
          <a:r>
            <a:rPr lang="en-US" sz="2400" baseline="0"/>
            <a:t> OVERVIEW</a:t>
          </a:r>
          <a:endParaRPr lang="en-US" sz="2400"/>
        </a:p>
      </xdr:txBody>
    </xdr:sp>
    <xdr:clientData/>
  </xdr:twoCellAnchor>
  <xdr:twoCellAnchor>
    <xdr:from>
      <xdr:col>4</xdr:col>
      <xdr:colOff>558800</xdr:colOff>
      <xdr:row>4</xdr:row>
      <xdr:rowOff>38100</xdr:rowOff>
    </xdr:from>
    <xdr:to>
      <xdr:col>14</xdr:col>
      <xdr:colOff>228600</xdr:colOff>
      <xdr:row>6</xdr:row>
      <xdr:rowOff>38100</xdr:rowOff>
    </xdr:to>
    <xdr:sp macro="" textlink="">
      <xdr:nvSpPr>
        <xdr:cNvPr id="23" name="TextBox 22">
          <a:extLst>
            <a:ext uri="{FF2B5EF4-FFF2-40B4-BE49-F238E27FC236}">
              <a16:creationId xmlns:a16="http://schemas.microsoft.com/office/drawing/2014/main" id="{48B982EC-37CB-45F1-89D0-BBB42E22DAEC}"/>
            </a:ext>
          </a:extLst>
        </xdr:cNvPr>
        <xdr:cNvSpPr txBox="1"/>
      </xdr:nvSpPr>
      <xdr:spPr>
        <a:xfrm>
          <a:off x="2997200" y="8001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A</a:t>
          </a:r>
          <a:r>
            <a:rPr lang="en-US" sz="1100" baseline="0">
              <a:solidFill>
                <a:schemeClr val="bg2">
                  <a:lumMod val="25000"/>
                </a:schemeClr>
              </a:solidFill>
            </a:rPr>
            <a:t> Summary of Sales Performance, shipping trends and regional distribution across the U.S</a:t>
          </a:r>
          <a:endParaRPr lang="en-US" sz="1100">
            <a:solidFill>
              <a:schemeClr val="bg2">
                <a:lumMod val="25000"/>
              </a:schemeClr>
            </a:solidFill>
          </a:endParaRPr>
        </a:p>
      </xdr:txBody>
    </xdr:sp>
    <xdr:clientData/>
  </xdr:twoCellAnchor>
  <xdr:twoCellAnchor>
    <xdr:from>
      <xdr:col>5</xdr:col>
      <xdr:colOff>292100</xdr:colOff>
      <xdr:row>6</xdr:row>
      <xdr:rowOff>127000</xdr:rowOff>
    </xdr:from>
    <xdr:to>
      <xdr:col>6</xdr:col>
      <xdr:colOff>469900</xdr:colOff>
      <xdr:row>8</xdr:row>
      <xdr:rowOff>63500</xdr:rowOff>
    </xdr:to>
    <xdr:sp macro="" textlink="">
      <xdr:nvSpPr>
        <xdr:cNvPr id="24" name="TextBox 23">
          <a:extLst>
            <a:ext uri="{FF2B5EF4-FFF2-40B4-BE49-F238E27FC236}">
              <a16:creationId xmlns:a16="http://schemas.microsoft.com/office/drawing/2014/main" id="{876B1447-AFBC-4B08-B9E0-17ADE5BC14EB}"/>
            </a:ext>
          </a:extLst>
        </xdr:cNvPr>
        <xdr:cNvSpPr txBox="1"/>
      </xdr:nvSpPr>
      <xdr:spPr>
        <a:xfrm>
          <a:off x="3340100" y="1270000"/>
          <a:ext cx="7874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SALES</a:t>
          </a:r>
          <a:endParaRPr lang="en-US" sz="1200" b="1">
            <a:solidFill>
              <a:schemeClr val="tx1"/>
            </a:solidFill>
          </a:endParaRPr>
        </a:p>
      </xdr:txBody>
    </xdr:sp>
    <xdr:clientData/>
  </xdr:twoCellAnchor>
  <xdr:twoCellAnchor>
    <xdr:from>
      <xdr:col>11</xdr:col>
      <xdr:colOff>469900</xdr:colOff>
      <xdr:row>6</xdr:row>
      <xdr:rowOff>114300</xdr:rowOff>
    </xdr:from>
    <xdr:to>
      <xdr:col>13</xdr:col>
      <xdr:colOff>38100</xdr:colOff>
      <xdr:row>8</xdr:row>
      <xdr:rowOff>50800</xdr:rowOff>
    </xdr:to>
    <xdr:sp macro="" textlink="">
      <xdr:nvSpPr>
        <xdr:cNvPr id="25" name="TextBox 24">
          <a:extLst>
            <a:ext uri="{FF2B5EF4-FFF2-40B4-BE49-F238E27FC236}">
              <a16:creationId xmlns:a16="http://schemas.microsoft.com/office/drawing/2014/main" id="{3B1F42BA-2FD6-490A-A856-D5FE972840A8}"/>
            </a:ext>
          </a:extLst>
        </xdr:cNvPr>
        <xdr:cNvSpPr txBox="1"/>
      </xdr:nvSpPr>
      <xdr:spPr>
        <a:xfrm>
          <a:off x="7175500" y="1257300"/>
          <a:ext cx="7874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PROFIT</a:t>
          </a:r>
          <a:endParaRPr lang="en-US" sz="1100" b="1"/>
        </a:p>
      </xdr:txBody>
    </xdr:sp>
    <xdr:clientData/>
  </xdr:twoCellAnchor>
  <xdr:twoCellAnchor>
    <xdr:from>
      <xdr:col>8</xdr:col>
      <xdr:colOff>355600</xdr:colOff>
      <xdr:row>6</xdr:row>
      <xdr:rowOff>127000</xdr:rowOff>
    </xdr:from>
    <xdr:to>
      <xdr:col>10</xdr:col>
      <xdr:colOff>76200</xdr:colOff>
      <xdr:row>8</xdr:row>
      <xdr:rowOff>25400</xdr:rowOff>
    </xdr:to>
    <xdr:sp macro="" textlink="">
      <xdr:nvSpPr>
        <xdr:cNvPr id="27" name="TextBox 26">
          <a:extLst>
            <a:ext uri="{FF2B5EF4-FFF2-40B4-BE49-F238E27FC236}">
              <a16:creationId xmlns:a16="http://schemas.microsoft.com/office/drawing/2014/main" id="{434637C5-8DF0-457F-A1AE-E0F04E0DD097}"/>
            </a:ext>
          </a:extLst>
        </xdr:cNvPr>
        <xdr:cNvSpPr txBox="1"/>
      </xdr:nvSpPr>
      <xdr:spPr>
        <a:xfrm>
          <a:off x="5232400" y="1270000"/>
          <a:ext cx="9398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QUANTITY</a:t>
          </a:r>
          <a:endParaRPr lang="en-US" sz="1100" b="1"/>
        </a:p>
      </xdr:txBody>
    </xdr:sp>
    <xdr:clientData/>
  </xdr:twoCellAnchor>
  <xdr:twoCellAnchor>
    <xdr:from>
      <xdr:col>14</xdr:col>
      <xdr:colOff>355600</xdr:colOff>
      <xdr:row>22</xdr:row>
      <xdr:rowOff>139700</xdr:rowOff>
    </xdr:from>
    <xdr:to>
      <xdr:col>16</xdr:col>
      <xdr:colOff>533400</xdr:colOff>
      <xdr:row>24</xdr:row>
      <xdr:rowOff>101600</xdr:rowOff>
    </xdr:to>
    <xdr:sp macro="" textlink="">
      <xdr:nvSpPr>
        <xdr:cNvPr id="28" name="TextBox 27">
          <a:extLst>
            <a:ext uri="{FF2B5EF4-FFF2-40B4-BE49-F238E27FC236}">
              <a16:creationId xmlns:a16="http://schemas.microsoft.com/office/drawing/2014/main" id="{0919F18A-5388-43FF-90D4-FA2EAA3656E5}"/>
            </a:ext>
          </a:extLst>
        </xdr:cNvPr>
        <xdr:cNvSpPr txBox="1"/>
      </xdr:nvSpPr>
      <xdr:spPr>
        <a:xfrm>
          <a:off x="8890000" y="4330700"/>
          <a:ext cx="13970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Shipping</a:t>
          </a:r>
          <a:r>
            <a:rPr lang="en-US" sz="1200" b="1" baseline="0"/>
            <a:t> Duration</a:t>
          </a:r>
          <a:endParaRPr lang="en-US" sz="1200" b="1"/>
        </a:p>
      </xdr:txBody>
    </xdr:sp>
    <xdr:clientData/>
  </xdr:twoCellAnchor>
  <xdr:twoCellAnchor>
    <xdr:from>
      <xdr:col>14</xdr:col>
      <xdr:colOff>317500</xdr:colOff>
      <xdr:row>6</xdr:row>
      <xdr:rowOff>38100</xdr:rowOff>
    </xdr:from>
    <xdr:to>
      <xdr:col>16</xdr:col>
      <xdr:colOff>152400</xdr:colOff>
      <xdr:row>8</xdr:row>
      <xdr:rowOff>25400</xdr:rowOff>
    </xdr:to>
    <xdr:sp macro="" textlink="">
      <xdr:nvSpPr>
        <xdr:cNvPr id="30" name="TextBox 29">
          <a:extLst>
            <a:ext uri="{FF2B5EF4-FFF2-40B4-BE49-F238E27FC236}">
              <a16:creationId xmlns:a16="http://schemas.microsoft.com/office/drawing/2014/main" id="{D0A70889-9278-4984-9EB1-DB2726F8401E}"/>
            </a:ext>
          </a:extLst>
        </xdr:cNvPr>
        <xdr:cNvSpPr txBox="1"/>
      </xdr:nvSpPr>
      <xdr:spPr>
        <a:xfrm>
          <a:off x="8851900" y="1181100"/>
          <a:ext cx="1054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rPr>
            <a:t>Sales</a:t>
          </a:r>
          <a:r>
            <a:rPr lang="en-US" sz="1200" b="1" baseline="0">
              <a:solidFill>
                <a:schemeClr val="dk1"/>
              </a:solidFill>
            </a:rPr>
            <a:t> Trend</a:t>
          </a:r>
          <a:endParaRPr lang="en-US" sz="1200" b="1">
            <a:solidFill>
              <a:schemeClr val="dk1"/>
            </a:solidFill>
          </a:endParaRPr>
        </a:p>
      </xdr:txBody>
    </xdr:sp>
    <xdr:clientData/>
  </xdr:twoCellAnchor>
  <xdr:twoCellAnchor>
    <xdr:from>
      <xdr:col>4</xdr:col>
      <xdr:colOff>431800</xdr:colOff>
      <xdr:row>15</xdr:row>
      <xdr:rowOff>165100</xdr:rowOff>
    </xdr:from>
    <xdr:to>
      <xdr:col>6</xdr:col>
      <xdr:colOff>482600</xdr:colOff>
      <xdr:row>17</xdr:row>
      <xdr:rowOff>50800</xdr:rowOff>
    </xdr:to>
    <xdr:sp macro="" textlink="">
      <xdr:nvSpPr>
        <xdr:cNvPr id="32" name="TextBox 31">
          <a:extLst>
            <a:ext uri="{FF2B5EF4-FFF2-40B4-BE49-F238E27FC236}">
              <a16:creationId xmlns:a16="http://schemas.microsoft.com/office/drawing/2014/main" id="{C084FDE1-8902-4341-BECD-CC3147B3DE27}"/>
            </a:ext>
          </a:extLst>
        </xdr:cNvPr>
        <xdr:cNvSpPr txBox="1"/>
      </xdr:nvSpPr>
      <xdr:spPr>
        <a:xfrm>
          <a:off x="2870200" y="3022600"/>
          <a:ext cx="1270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Shipping</a:t>
          </a:r>
          <a:r>
            <a:rPr lang="en-US" sz="1200" b="1" baseline="0"/>
            <a:t> Mode</a:t>
          </a:r>
          <a:endParaRPr lang="en-US" sz="1200" b="1"/>
        </a:p>
      </xdr:txBody>
    </xdr:sp>
    <xdr:clientData/>
  </xdr:twoCellAnchor>
  <xdr:twoCellAnchor>
    <xdr:from>
      <xdr:col>24</xdr:col>
      <xdr:colOff>469900</xdr:colOff>
      <xdr:row>5</xdr:row>
      <xdr:rowOff>177800</xdr:rowOff>
    </xdr:from>
    <xdr:to>
      <xdr:col>28</xdr:col>
      <xdr:colOff>533400</xdr:colOff>
      <xdr:row>8</xdr:row>
      <xdr:rowOff>0</xdr:rowOff>
    </xdr:to>
    <xdr:sp macro="" textlink="">
      <xdr:nvSpPr>
        <xdr:cNvPr id="34" name="TextBox 33">
          <a:extLst>
            <a:ext uri="{FF2B5EF4-FFF2-40B4-BE49-F238E27FC236}">
              <a16:creationId xmlns:a16="http://schemas.microsoft.com/office/drawing/2014/main" id="{30C150E8-9917-4702-8541-D274EB6C8690}"/>
            </a:ext>
          </a:extLst>
        </xdr:cNvPr>
        <xdr:cNvSpPr txBox="1"/>
      </xdr:nvSpPr>
      <xdr:spPr>
        <a:xfrm>
          <a:off x="15100300" y="1130300"/>
          <a:ext cx="25019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Shipping</a:t>
          </a:r>
          <a:r>
            <a:rPr lang="en-US" sz="1200" b="1" baseline="0"/>
            <a:t> Distribution by State</a:t>
          </a:r>
          <a:endParaRPr lang="en-US" sz="1200" b="1"/>
        </a:p>
      </xdr:txBody>
    </xdr:sp>
    <xdr:clientData/>
  </xdr:twoCellAnchor>
  <xdr:twoCellAnchor>
    <xdr:from>
      <xdr:col>5</xdr:col>
      <xdr:colOff>101600</xdr:colOff>
      <xdr:row>9</xdr:row>
      <xdr:rowOff>76200</xdr:rowOff>
    </xdr:from>
    <xdr:to>
      <xdr:col>7</xdr:col>
      <xdr:colOff>88900</xdr:colOff>
      <xdr:row>10</xdr:row>
      <xdr:rowOff>177800</xdr:rowOff>
    </xdr:to>
    <xdr:sp macro="" textlink="sales">
      <xdr:nvSpPr>
        <xdr:cNvPr id="35" name="TextBox 34">
          <a:extLst>
            <a:ext uri="{FF2B5EF4-FFF2-40B4-BE49-F238E27FC236}">
              <a16:creationId xmlns:a16="http://schemas.microsoft.com/office/drawing/2014/main" id="{A347E113-6F5A-4864-8E73-40B8363EF69C}"/>
            </a:ext>
          </a:extLst>
        </xdr:cNvPr>
        <xdr:cNvSpPr txBox="1"/>
      </xdr:nvSpPr>
      <xdr:spPr>
        <a:xfrm>
          <a:off x="3149600" y="1790700"/>
          <a:ext cx="12065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A2F816-0268-4D45-979F-66AE592FB83E}" type="TxLink">
            <a:rPr lang="en-US" sz="2000" b="1" i="0" u="none" strike="noStrike">
              <a:solidFill>
                <a:srgbClr val="000000"/>
              </a:solidFill>
              <a:latin typeface="Calibri"/>
              <a:cs typeface="Calibri"/>
            </a:rPr>
            <a:pPr algn="ctr"/>
            <a:t>$742.0K</a:t>
          </a:fld>
          <a:endParaRPr lang="en-US" sz="2000" b="1"/>
        </a:p>
      </xdr:txBody>
    </xdr:sp>
    <xdr:clientData/>
  </xdr:twoCellAnchor>
  <xdr:twoCellAnchor>
    <xdr:from>
      <xdr:col>8</xdr:col>
      <xdr:colOff>114300</xdr:colOff>
      <xdr:row>9</xdr:row>
      <xdr:rowOff>76200</xdr:rowOff>
    </xdr:from>
    <xdr:to>
      <xdr:col>10</xdr:col>
      <xdr:colOff>165100</xdr:colOff>
      <xdr:row>11</xdr:row>
      <xdr:rowOff>50800</xdr:rowOff>
    </xdr:to>
    <xdr:sp macro="" textlink="quantity">
      <xdr:nvSpPr>
        <xdr:cNvPr id="36" name="TextBox 35">
          <a:extLst>
            <a:ext uri="{FF2B5EF4-FFF2-40B4-BE49-F238E27FC236}">
              <a16:creationId xmlns:a16="http://schemas.microsoft.com/office/drawing/2014/main" id="{7A6630A4-76F2-4DE5-BAE4-0E8548F2F203}"/>
            </a:ext>
          </a:extLst>
        </xdr:cNvPr>
        <xdr:cNvSpPr txBox="1"/>
      </xdr:nvSpPr>
      <xdr:spPr>
        <a:xfrm>
          <a:off x="4991100" y="1790700"/>
          <a:ext cx="1270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476DED-5BEA-463E-BA0A-F7D803CB1234}" type="TxLink">
            <a:rPr lang="en-US" sz="2000" b="1" i="0" u="none" strike="noStrike">
              <a:solidFill>
                <a:srgbClr val="000000"/>
              </a:solidFill>
              <a:latin typeface="Calibri"/>
              <a:cs typeface="Calibri"/>
            </a:rPr>
            <a:pPr algn="ctr"/>
            <a:t>8028.0K</a:t>
          </a:fld>
          <a:endParaRPr lang="en-US" sz="2000" b="1"/>
        </a:p>
      </xdr:txBody>
    </xdr:sp>
    <xdr:clientData/>
  </xdr:twoCellAnchor>
  <xdr:twoCellAnchor>
    <xdr:from>
      <xdr:col>11</xdr:col>
      <xdr:colOff>254000</xdr:colOff>
      <xdr:row>9</xdr:row>
      <xdr:rowOff>50800</xdr:rowOff>
    </xdr:from>
    <xdr:to>
      <xdr:col>13</xdr:col>
      <xdr:colOff>304800</xdr:colOff>
      <xdr:row>11</xdr:row>
      <xdr:rowOff>25400</xdr:rowOff>
    </xdr:to>
    <xdr:sp macro="" textlink="profit">
      <xdr:nvSpPr>
        <xdr:cNvPr id="38" name="TextBox 37">
          <a:extLst>
            <a:ext uri="{FF2B5EF4-FFF2-40B4-BE49-F238E27FC236}">
              <a16:creationId xmlns:a16="http://schemas.microsoft.com/office/drawing/2014/main" id="{153ECDE7-8D80-45D5-9A04-34B81AF0BD64}"/>
            </a:ext>
          </a:extLst>
        </xdr:cNvPr>
        <xdr:cNvSpPr txBox="1"/>
      </xdr:nvSpPr>
      <xdr:spPr>
        <a:xfrm>
          <a:off x="6959600" y="1765300"/>
          <a:ext cx="1270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A8CEF5-B3FD-49DC-BFD9-A19F065B30EE}" type="TxLink">
            <a:rPr lang="en-US" sz="2000" b="1" i="0" u="none" strike="noStrike">
              <a:solidFill>
                <a:srgbClr val="000000"/>
              </a:solidFill>
              <a:latin typeface="Calibri"/>
              <a:cs typeface="Calibri"/>
            </a:rPr>
            <a:pPr algn="ctr"/>
            <a:t>$18.5K</a:t>
          </a:fld>
          <a:endParaRPr lang="en-US" sz="2000" b="1"/>
        </a:p>
      </xdr:txBody>
    </xdr:sp>
    <xdr:clientData/>
  </xdr:twoCellAnchor>
  <xdr:twoCellAnchor>
    <xdr:from>
      <xdr:col>5</xdr:col>
      <xdr:colOff>127000</xdr:colOff>
      <xdr:row>11</xdr:row>
      <xdr:rowOff>165100</xdr:rowOff>
    </xdr:from>
    <xdr:to>
      <xdr:col>7</xdr:col>
      <xdr:colOff>177800</xdr:colOff>
      <xdr:row>13</xdr:row>
      <xdr:rowOff>139700</xdr:rowOff>
    </xdr:to>
    <xdr:sp macro="" textlink="salesyoy">
      <xdr:nvSpPr>
        <xdr:cNvPr id="40" name="TextBox 39">
          <a:extLst>
            <a:ext uri="{FF2B5EF4-FFF2-40B4-BE49-F238E27FC236}">
              <a16:creationId xmlns:a16="http://schemas.microsoft.com/office/drawing/2014/main" id="{0197EAEF-0F61-4892-8836-CA90DA0AE118}"/>
            </a:ext>
          </a:extLst>
        </xdr:cNvPr>
        <xdr:cNvSpPr txBox="1"/>
      </xdr:nvSpPr>
      <xdr:spPr>
        <a:xfrm>
          <a:off x="3175000" y="2260600"/>
          <a:ext cx="1270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593733-0D0F-4CC4-ABD4-9A4B68E336CC}" type="TxLink">
            <a:rPr lang="en-US" sz="1600" b="1" i="0" u="none" strike="noStrike">
              <a:solidFill>
                <a:srgbClr val="000000"/>
              </a:solidFill>
              <a:latin typeface="Calibri"/>
              <a:cs typeface="Calibri"/>
            </a:rPr>
            <a:pPr algn="ctr"/>
            <a:t>🔼8% YoY</a:t>
          </a:fld>
          <a:endParaRPr lang="en-US" sz="1600" b="1"/>
        </a:p>
      </xdr:txBody>
    </xdr:sp>
    <xdr:clientData/>
  </xdr:twoCellAnchor>
  <xdr:twoCellAnchor>
    <xdr:from>
      <xdr:col>8</xdr:col>
      <xdr:colOff>127000</xdr:colOff>
      <xdr:row>11</xdr:row>
      <xdr:rowOff>139700</xdr:rowOff>
    </xdr:from>
    <xdr:to>
      <xdr:col>10</xdr:col>
      <xdr:colOff>177800</xdr:colOff>
      <xdr:row>13</xdr:row>
      <xdr:rowOff>114300</xdr:rowOff>
    </xdr:to>
    <xdr:sp macro="" textlink="quantityyoy">
      <xdr:nvSpPr>
        <xdr:cNvPr id="42" name="TextBox 41">
          <a:extLst>
            <a:ext uri="{FF2B5EF4-FFF2-40B4-BE49-F238E27FC236}">
              <a16:creationId xmlns:a16="http://schemas.microsoft.com/office/drawing/2014/main" id="{9F3C2C13-CE0E-4AED-B160-5B3BC0D3F137}"/>
            </a:ext>
          </a:extLst>
        </xdr:cNvPr>
        <xdr:cNvSpPr txBox="1"/>
      </xdr:nvSpPr>
      <xdr:spPr>
        <a:xfrm>
          <a:off x="5003800" y="2235200"/>
          <a:ext cx="1270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126635-0729-405F-8154-610C01D52C88}" type="TxLink">
            <a:rPr lang="en-US" sz="1600" b="1" i="0" u="none" strike="noStrike">
              <a:solidFill>
                <a:srgbClr val="000000"/>
              </a:solidFill>
              <a:latin typeface="Calibri"/>
              <a:cs typeface="Calibri"/>
            </a:rPr>
            <a:pPr algn="ctr"/>
            <a:t>🔼11% YoY</a:t>
          </a:fld>
          <a:endParaRPr lang="en-US" sz="1600" b="1"/>
        </a:p>
      </xdr:txBody>
    </xdr:sp>
    <xdr:clientData/>
  </xdr:twoCellAnchor>
  <xdr:twoCellAnchor>
    <xdr:from>
      <xdr:col>11</xdr:col>
      <xdr:colOff>292100</xdr:colOff>
      <xdr:row>11</xdr:row>
      <xdr:rowOff>114300</xdr:rowOff>
    </xdr:from>
    <xdr:to>
      <xdr:col>13</xdr:col>
      <xdr:colOff>342900</xdr:colOff>
      <xdr:row>13</xdr:row>
      <xdr:rowOff>88900</xdr:rowOff>
    </xdr:to>
    <xdr:sp macro="" textlink="profityoy">
      <xdr:nvSpPr>
        <xdr:cNvPr id="44" name="TextBox 43">
          <a:extLst>
            <a:ext uri="{FF2B5EF4-FFF2-40B4-BE49-F238E27FC236}">
              <a16:creationId xmlns:a16="http://schemas.microsoft.com/office/drawing/2014/main" id="{D2EA5D58-BBE8-439B-B855-D876332C4B18}"/>
            </a:ext>
          </a:extLst>
        </xdr:cNvPr>
        <xdr:cNvSpPr txBox="1"/>
      </xdr:nvSpPr>
      <xdr:spPr>
        <a:xfrm>
          <a:off x="6997700" y="2209800"/>
          <a:ext cx="1270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B46CB0-75F4-43B2-9A42-9653E5829965}" type="TxLink">
            <a:rPr lang="en-US" sz="1600" b="1" i="0" u="none" strike="noStrike">
              <a:solidFill>
                <a:srgbClr val="000000"/>
              </a:solidFill>
              <a:latin typeface="Calibri"/>
              <a:cs typeface="Calibri"/>
            </a:rPr>
            <a:pPr algn="ctr"/>
            <a:t>🔽57% YoY</a:t>
          </a:fld>
          <a:endParaRPr lang="en-US" sz="1600" b="1"/>
        </a:p>
      </xdr:txBody>
    </xdr:sp>
    <xdr:clientData/>
  </xdr:twoCellAnchor>
  <xdr:twoCellAnchor>
    <xdr:from>
      <xdr:col>14</xdr:col>
      <xdr:colOff>241300</xdr:colOff>
      <xdr:row>7</xdr:row>
      <xdr:rowOff>50800</xdr:rowOff>
    </xdr:from>
    <xdr:to>
      <xdr:col>24</xdr:col>
      <xdr:colOff>127000</xdr:colOff>
      <xdr:row>21</xdr:row>
      <xdr:rowOff>101600</xdr:rowOff>
    </xdr:to>
    <xdr:graphicFrame macro="">
      <xdr:nvGraphicFramePr>
        <xdr:cNvPr id="45" name="Chart 44">
          <a:extLst>
            <a:ext uri="{FF2B5EF4-FFF2-40B4-BE49-F238E27FC236}">
              <a16:creationId xmlns:a16="http://schemas.microsoft.com/office/drawing/2014/main" id="{4FAAD083-BC71-4BE6-A984-5D0A35CAE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317500</xdr:colOff>
      <xdr:row>7</xdr:row>
      <xdr:rowOff>63500</xdr:rowOff>
    </xdr:from>
    <xdr:to>
      <xdr:col>19</xdr:col>
      <xdr:colOff>304800</xdr:colOff>
      <xdr:row>8</xdr:row>
      <xdr:rowOff>165100</xdr:rowOff>
    </xdr:to>
    <xdr:sp macro="" textlink="Salestrend">
      <xdr:nvSpPr>
        <xdr:cNvPr id="46" name="TextBox 45">
          <a:extLst>
            <a:ext uri="{FF2B5EF4-FFF2-40B4-BE49-F238E27FC236}">
              <a16:creationId xmlns:a16="http://schemas.microsoft.com/office/drawing/2014/main" id="{BC3280ED-B26D-4232-BDA8-B9141C9E2F53}"/>
            </a:ext>
          </a:extLst>
        </xdr:cNvPr>
        <xdr:cNvSpPr txBox="1"/>
      </xdr:nvSpPr>
      <xdr:spPr>
        <a:xfrm>
          <a:off x="8851900" y="1397000"/>
          <a:ext cx="30353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708144-BA2A-4268-BA1C-D73C88F093D9}" type="TxLink">
            <a:rPr lang="en-US" sz="1100" b="1" i="0" u="none" strike="noStrike">
              <a:solidFill>
                <a:srgbClr val="000000"/>
              </a:solidFill>
              <a:latin typeface="Calibri"/>
              <a:cs typeface="Calibri"/>
            </a:rPr>
            <a:pPr/>
            <a:t>Peak Sales Month: Dec with $121,818 in sales </a:t>
          </a:fld>
          <a:endParaRPr lang="en-US" sz="1100" b="1"/>
        </a:p>
      </xdr:txBody>
    </xdr:sp>
    <xdr:clientData/>
  </xdr:twoCellAnchor>
  <xdr:twoCellAnchor>
    <xdr:from>
      <xdr:col>14</xdr:col>
      <xdr:colOff>317500</xdr:colOff>
      <xdr:row>25</xdr:row>
      <xdr:rowOff>38100</xdr:rowOff>
    </xdr:from>
    <xdr:to>
      <xdr:col>24</xdr:col>
      <xdr:colOff>76200</xdr:colOff>
      <xdr:row>40</xdr:row>
      <xdr:rowOff>139700</xdr:rowOff>
    </xdr:to>
    <xdr:graphicFrame macro="">
      <xdr:nvGraphicFramePr>
        <xdr:cNvPr id="47" name="Chart 46">
          <a:extLst>
            <a:ext uri="{FF2B5EF4-FFF2-40B4-BE49-F238E27FC236}">
              <a16:creationId xmlns:a16="http://schemas.microsoft.com/office/drawing/2014/main" id="{940AC25E-DF80-4B62-BD11-8F5506721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381000</xdr:colOff>
      <xdr:row>23</xdr:row>
      <xdr:rowOff>177800</xdr:rowOff>
    </xdr:from>
    <xdr:to>
      <xdr:col>19</xdr:col>
      <xdr:colOff>330200</xdr:colOff>
      <xdr:row>25</xdr:row>
      <xdr:rowOff>63500</xdr:rowOff>
    </xdr:to>
    <xdr:sp macro="" textlink="orderduration">
      <xdr:nvSpPr>
        <xdr:cNvPr id="48" name="TextBox 47">
          <a:extLst>
            <a:ext uri="{FF2B5EF4-FFF2-40B4-BE49-F238E27FC236}">
              <a16:creationId xmlns:a16="http://schemas.microsoft.com/office/drawing/2014/main" id="{C6414C57-9864-44A1-BD61-00CA60F94BEF}"/>
            </a:ext>
          </a:extLst>
        </xdr:cNvPr>
        <xdr:cNvSpPr txBox="1"/>
      </xdr:nvSpPr>
      <xdr:spPr>
        <a:xfrm>
          <a:off x="8915400" y="4559300"/>
          <a:ext cx="2997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A893F6-B364-485D-9753-F3A1E42AC91D}" type="TxLink">
            <a:rPr lang="en-US" sz="1100" b="1" i="0" u="none" strike="noStrike">
              <a:solidFill>
                <a:srgbClr val="000000"/>
              </a:solidFill>
              <a:latin typeface="Calibri"/>
              <a:cs typeface="Calibri"/>
            </a:rPr>
            <a:pPr/>
            <a:t>Most Orders ( 28%) were delivered in 4-days.</a:t>
          </a:fld>
          <a:endParaRPr lang="en-US" sz="1100" b="1"/>
        </a:p>
      </xdr:txBody>
    </xdr:sp>
    <xdr:clientData/>
  </xdr:twoCellAnchor>
  <xdr:twoCellAnchor>
    <xdr:from>
      <xdr:col>24</xdr:col>
      <xdr:colOff>457200</xdr:colOff>
      <xdr:row>7</xdr:row>
      <xdr:rowOff>139700</xdr:rowOff>
    </xdr:from>
    <xdr:to>
      <xdr:col>33</xdr:col>
      <xdr:colOff>241300</xdr:colOff>
      <xdr:row>23</xdr:row>
      <xdr:rowOff>63500</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E3C826B2-6D4B-4057-B3D5-7F4105628D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087600" y="1428750"/>
              <a:ext cx="5270500" cy="2870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406400</xdr:colOff>
      <xdr:row>26</xdr:row>
      <xdr:rowOff>50800</xdr:rowOff>
    </xdr:from>
    <xdr:to>
      <xdr:col>33</xdr:col>
      <xdr:colOff>228600</xdr:colOff>
      <xdr:row>40</xdr:row>
      <xdr:rowOff>69850</xdr:rowOff>
    </xdr:to>
    <xdr:graphicFrame macro="">
      <xdr:nvGraphicFramePr>
        <xdr:cNvPr id="50" name="Chart 49">
          <a:extLst>
            <a:ext uri="{FF2B5EF4-FFF2-40B4-BE49-F238E27FC236}">
              <a16:creationId xmlns:a16="http://schemas.microsoft.com/office/drawing/2014/main" id="{AA668790-CD6A-4DAF-A90F-B6EE40095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596900</xdr:colOff>
      <xdr:row>24</xdr:row>
      <xdr:rowOff>139700</xdr:rowOff>
    </xdr:from>
    <xdr:to>
      <xdr:col>29</xdr:col>
      <xdr:colOff>520700</xdr:colOff>
      <xdr:row>26</xdr:row>
      <xdr:rowOff>139700</xdr:rowOff>
    </xdr:to>
    <xdr:sp macro="" textlink="Topselling">
      <xdr:nvSpPr>
        <xdr:cNvPr id="51" name="TextBox 50">
          <a:extLst>
            <a:ext uri="{FF2B5EF4-FFF2-40B4-BE49-F238E27FC236}">
              <a16:creationId xmlns:a16="http://schemas.microsoft.com/office/drawing/2014/main" id="{610A48FC-A984-4306-A5F9-77AD55FC7ED9}"/>
            </a:ext>
          </a:extLst>
        </xdr:cNvPr>
        <xdr:cNvSpPr txBox="1"/>
      </xdr:nvSpPr>
      <xdr:spPr>
        <a:xfrm>
          <a:off x="15227300" y="4711700"/>
          <a:ext cx="2971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FE7D22-4CEE-4C29-AB25-5DA49FB23000}" type="TxLink">
            <a:rPr lang="en-US" sz="1200" b="1" i="0" u="none" strike="noStrike">
              <a:solidFill>
                <a:srgbClr val="000000"/>
              </a:solidFill>
              <a:latin typeface="Calibri"/>
              <a:cs typeface="Calibri"/>
            </a:rPr>
            <a:pPr/>
            <a:t>Top Selling City: New York City(75,691)</a:t>
          </a:fld>
          <a:endParaRPr lang="en-US" sz="1200" b="1"/>
        </a:p>
      </xdr:txBody>
    </xdr:sp>
    <xdr:clientData/>
  </xdr:twoCellAnchor>
  <xdr:twoCellAnchor>
    <xdr:from>
      <xdr:col>4</xdr:col>
      <xdr:colOff>368300</xdr:colOff>
      <xdr:row>19</xdr:row>
      <xdr:rowOff>0</xdr:rowOff>
    </xdr:from>
    <xdr:to>
      <xdr:col>14</xdr:col>
      <xdr:colOff>38100</xdr:colOff>
      <xdr:row>28</xdr:row>
      <xdr:rowOff>38100</xdr:rowOff>
    </xdr:to>
    <xdr:graphicFrame macro="">
      <xdr:nvGraphicFramePr>
        <xdr:cNvPr id="52" name="Chart 51">
          <a:extLst>
            <a:ext uri="{FF2B5EF4-FFF2-40B4-BE49-F238E27FC236}">
              <a16:creationId xmlns:a16="http://schemas.microsoft.com/office/drawing/2014/main" id="{A1F884A1-891D-4C4F-B439-641193469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444500</xdr:colOff>
      <xdr:row>17</xdr:row>
      <xdr:rowOff>38100</xdr:rowOff>
    </xdr:from>
    <xdr:to>
      <xdr:col>9</xdr:col>
      <xdr:colOff>508000</xdr:colOff>
      <xdr:row>19</xdr:row>
      <xdr:rowOff>12700</xdr:rowOff>
    </xdr:to>
    <xdr:sp macro="" textlink="mostorders">
      <xdr:nvSpPr>
        <xdr:cNvPr id="53" name="TextBox 52">
          <a:extLst>
            <a:ext uri="{FF2B5EF4-FFF2-40B4-BE49-F238E27FC236}">
              <a16:creationId xmlns:a16="http://schemas.microsoft.com/office/drawing/2014/main" id="{B4DA1C32-920A-45CF-B984-D42689045F8D}"/>
            </a:ext>
          </a:extLst>
        </xdr:cNvPr>
        <xdr:cNvSpPr txBox="1"/>
      </xdr:nvSpPr>
      <xdr:spPr>
        <a:xfrm>
          <a:off x="2882900" y="3276600"/>
          <a:ext cx="31115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B347AA-8640-46E6-83C8-1B0EA216EE72}" type="TxLink">
            <a:rPr lang="en-US" sz="1200" b="1" i="0" u="none" strike="noStrike">
              <a:solidFill>
                <a:srgbClr val="000000"/>
              </a:solidFill>
              <a:latin typeface="Calibri"/>
              <a:cs typeface="Calibri"/>
            </a:rPr>
            <a:pPr/>
            <a:t>Most Orders used:  Standard Class( 59%)</a:t>
          </a:fld>
          <a:endParaRPr lang="en-US" sz="1200" b="1"/>
        </a:p>
      </xdr:txBody>
    </xdr:sp>
    <xdr:clientData/>
  </xdr:twoCellAnchor>
  <xdr:twoCellAnchor>
    <xdr:from>
      <xdr:col>6</xdr:col>
      <xdr:colOff>431800</xdr:colOff>
      <xdr:row>19</xdr:row>
      <xdr:rowOff>177800</xdr:rowOff>
    </xdr:from>
    <xdr:to>
      <xdr:col>8</xdr:col>
      <xdr:colOff>520700</xdr:colOff>
      <xdr:row>26</xdr:row>
      <xdr:rowOff>101600</xdr:rowOff>
    </xdr:to>
    <xdr:sp macro="" textlink="">
      <xdr:nvSpPr>
        <xdr:cNvPr id="54" name="Oval 53">
          <a:extLst>
            <a:ext uri="{FF2B5EF4-FFF2-40B4-BE49-F238E27FC236}">
              <a16:creationId xmlns:a16="http://schemas.microsoft.com/office/drawing/2014/main" id="{0BAD53F7-D373-4146-8BA5-03C9E675C720}"/>
            </a:ext>
          </a:extLst>
        </xdr:cNvPr>
        <xdr:cNvSpPr/>
      </xdr:nvSpPr>
      <xdr:spPr>
        <a:xfrm>
          <a:off x="4089400" y="3797300"/>
          <a:ext cx="1308100" cy="1257300"/>
        </a:xfrm>
        <a:prstGeom prst="ellipse">
          <a:avLst/>
        </a:prstGeom>
        <a:solidFill>
          <a:schemeClr val="accent6">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558800</xdr:colOff>
      <xdr:row>22</xdr:row>
      <xdr:rowOff>165100</xdr:rowOff>
    </xdr:from>
    <xdr:to>
      <xdr:col>8</xdr:col>
      <xdr:colOff>419100</xdr:colOff>
      <xdr:row>24</xdr:row>
      <xdr:rowOff>63500</xdr:rowOff>
    </xdr:to>
    <xdr:sp macro="" textlink="">
      <xdr:nvSpPr>
        <xdr:cNvPr id="55" name="TextBox 54">
          <a:extLst>
            <a:ext uri="{FF2B5EF4-FFF2-40B4-BE49-F238E27FC236}">
              <a16:creationId xmlns:a16="http://schemas.microsoft.com/office/drawing/2014/main" id="{84B2D644-EB02-4579-A3AF-B9632744B6DD}"/>
            </a:ext>
          </a:extLst>
        </xdr:cNvPr>
        <xdr:cNvSpPr txBox="1"/>
      </xdr:nvSpPr>
      <xdr:spPr>
        <a:xfrm>
          <a:off x="4216400" y="4356100"/>
          <a:ext cx="1079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Ship Mode</a:t>
          </a:r>
        </a:p>
      </xdr:txBody>
    </xdr:sp>
    <xdr:clientData/>
  </xdr:twoCellAnchor>
  <xdr:twoCellAnchor>
    <xdr:from>
      <xdr:col>4</xdr:col>
      <xdr:colOff>63500</xdr:colOff>
      <xdr:row>30</xdr:row>
      <xdr:rowOff>25400</xdr:rowOff>
    </xdr:from>
    <xdr:to>
      <xdr:col>14</xdr:col>
      <xdr:colOff>50800</xdr:colOff>
      <xdr:row>41</xdr:row>
      <xdr:rowOff>95250</xdr:rowOff>
    </xdr:to>
    <xdr:graphicFrame macro="">
      <xdr:nvGraphicFramePr>
        <xdr:cNvPr id="56" name="Chart 55">
          <a:extLst>
            <a:ext uri="{FF2B5EF4-FFF2-40B4-BE49-F238E27FC236}">
              <a16:creationId xmlns:a16="http://schemas.microsoft.com/office/drawing/2014/main" id="{EF2BC724-1C52-4D26-926D-CDAC3831A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482600</xdr:colOff>
      <xdr:row>29</xdr:row>
      <xdr:rowOff>63500</xdr:rowOff>
    </xdr:from>
    <xdr:to>
      <xdr:col>9</xdr:col>
      <xdr:colOff>431800</xdr:colOff>
      <xdr:row>31</xdr:row>
      <xdr:rowOff>76200</xdr:rowOff>
    </xdr:to>
    <xdr:sp macro="" textlink="highestcategory">
      <xdr:nvSpPr>
        <xdr:cNvPr id="57" name="TextBox 56">
          <a:extLst>
            <a:ext uri="{FF2B5EF4-FFF2-40B4-BE49-F238E27FC236}">
              <a16:creationId xmlns:a16="http://schemas.microsoft.com/office/drawing/2014/main" id="{4B86A5EF-F8D3-40D7-81DF-912DF5933D92}"/>
            </a:ext>
          </a:extLst>
        </xdr:cNvPr>
        <xdr:cNvSpPr txBox="1"/>
      </xdr:nvSpPr>
      <xdr:spPr>
        <a:xfrm>
          <a:off x="2921000" y="5588000"/>
          <a:ext cx="299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927BD3-AAC2-46C7-9D7D-C58E9D6E9E97}" type="TxLink">
            <a:rPr lang="en-US" sz="1200" b="1" i="0" u="none" strike="noStrike">
              <a:solidFill>
                <a:srgbClr val="000000"/>
              </a:solidFill>
              <a:latin typeface="Calibri"/>
              <a:cs typeface="Calibri"/>
            </a:rPr>
            <a:pPr/>
            <a:t>Highest Sales By Category: Chairs($328,449)</a:t>
          </a:fld>
          <a:endParaRPr lang="en-US" sz="1200" b="1"/>
        </a:p>
      </xdr:txBody>
    </xdr:sp>
    <xdr:clientData/>
  </xdr:twoCellAnchor>
  <xdr:twoCellAnchor editAs="oneCell">
    <xdr:from>
      <xdr:col>20</xdr:col>
      <xdr:colOff>310444</xdr:colOff>
      <xdr:row>3</xdr:row>
      <xdr:rowOff>38099</xdr:rowOff>
    </xdr:from>
    <xdr:to>
      <xdr:col>27</xdr:col>
      <xdr:colOff>194733</xdr:colOff>
      <xdr:row>5</xdr:row>
      <xdr:rowOff>50800</xdr:rowOff>
    </xdr:to>
    <mc:AlternateContent xmlns:mc="http://schemas.openxmlformats.org/markup-compatibility/2006" xmlns:a14="http://schemas.microsoft.com/office/drawing/2010/main">
      <mc:Choice Requires="a14">
        <xdr:graphicFrame macro="">
          <xdr:nvGraphicFramePr>
            <xdr:cNvPr id="58" name="Segment">
              <a:extLst>
                <a:ext uri="{FF2B5EF4-FFF2-40B4-BE49-F238E27FC236}">
                  <a16:creationId xmlns:a16="http://schemas.microsoft.com/office/drawing/2014/main" id="{26F467C0-92AD-420B-8EAB-7FB0FAA6C4E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446000" y="588432"/>
              <a:ext cx="4131733" cy="379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465667</xdr:colOff>
      <xdr:row>3</xdr:row>
      <xdr:rowOff>50799</xdr:rowOff>
    </xdr:from>
    <xdr:to>
      <xdr:col>33</xdr:col>
      <xdr:colOff>228599</xdr:colOff>
      <xdr:row>5</xdr:row>
      <xdr:rowOff>50800</xdr:rowOff>
    </xdr:to>
    <mc:AlternateContent xmlns:mc="http://schemas.openxmlformats.org/markup-compatibility/2006" xmlns:a14="http://schemas.microsoft.com/office/drawing/2010/main">
      <mc:Choice Requires="a14">
        <xdr:graphicFrame macro="">
          <xdr:nvGraphicFramePr>
            <xdr:cNvPr id="59" name="Region">
              <a:extLst>
                <a:ext uri="{FF2B5EF4-FFF2-40B4-BE49-F238E27FC236}">
                  <a16:creationId xmlns:a16="http://schemas.microsoft.com/office/drawing/2014/main" id="{9E1B8F5B-CB53-4F24-ACBA-297E1D2058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322800" y="622299"/>
              <a:ext cx="3022599" cy="38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317501</xdr:colOff>
      <xdr:row>2</xdr:row>
      <xdr:rowOff>12700</xdr:rowOff>
    </xdr:from>
    <xdr:to>
      <xdr:col>37</xdr:col>
      <xdr:colOff>279401</xdr:colOff>
      <xdr:row>49</xdr:row>
      <xdr:rowOff>50800</xdr:rowOff>
    </xdr:to>
    <xdr:sp macro="" textlink="">
      <xdr:nvSpPr>
        <xdr:cNvPr id="66" name="Rectangle: Rounded Corners 65">
          <a:extLst>
            <a:ext uri="{FF2B5EF4-FFF2-40B4-BE49-F238E27FC236}">
              <a16:creationId xmlns:a16="http://schemas.microsoft.com/office/drawing/2014/main" id="{0C984B1E-E135-4025-9FBC-D35EBDB2A7BB}"/>
            </a:ext>
          </a:extLst>
        </xdr:cNvPr>
        <xdr:cNvSpPr/>
      </xdr:nvSpPr>
      <xdr:spPr>
        <a:xfrm>
          <a:off x="2146301" y="393700"/>
          <a:ext cx="20688300" cy="8991600"/>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155223</xdr:colOff>
      <xdr:row>4</xdr:row>
      <xdr:rowOff>86590</xdr:rowOff>
    </xdr:from>
    <xdr:to>
      <xdr:col>36</xdr:col>
      <xdr:colOff>190500</xdr:colOff>
      <xdr:row>47</xdr:row>
      <xdr:rowOff>27260</xdr:rowOff>
    </xdr:to>
    <xdr:sp macro="" textlink="">
      <xdr:nvSpPr>
        <xdr:cNvPr id="6" name="Rectangle: Rounded Corners 5">
          <a:extLst>
            <a:ext uri="{FF2B5EF4-FFF2-40B4-BE49-F238E27FC236}">
              <a16:creationId xmlns:a16="http://schemas.microsoft.com/office/drawing/2014/main" id="{FB5DD8BF-E8D1-4ECD-BF3D-58AB01EA715D}"/>
            </a:ext>
          </a:extLst>
        </xdr:cNvPr>
        <xdr:cNvSpPr/>
      </xdr:nvSpPr>
      <xdr:spPr>
        <a:xfrm>
          <a:off x="2579768" y="837045"/>
          <a:ext cx="19431641" cy="8008056"/>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381001</xdr:colOff>
      <xdr:row>9</xdr:row>
      <xdr:rowOff>127000</xdr:rowOff>
    </xdr:from>
    <xdr:to>
      <xdr:col>14</xdr:col>
      <xdr:colOff>127001</xdr:colOff>
      <xdr:row>18</xdr:row>
      <xdr:rowOff>177800</xdr:rowOff>
    </xdr:to>
    <xdr:sp macro="" textlink="">
      <xdr:nvSpPr>
        <xdr:cNvPr id="8" name="Rectangle: Rounded Corners 7">
          <a:extLst>
            <a:ext uri="{FF2B5EF4-FFF2-40B4-BE49-F238E27FC236}">
              <a16:creationId xmlns:a16="http://schemas.microsoft.com/office/drawing/2014/main" id="{F9257404-4080-4368-8C1E-4051270AE430}"/>
            </a:ext>
          </a:extLst>
        </xdr:cNvPr>
        <xdr:cNvSpPr/>
      </xdr:nvSpPr>
      <xdr:spPr>
        <a:xfrm>
          <a:off x="2808112" y="1778000"/>
          <a:ext cx="5813778" cy="1701800"/>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366889</xdr:colOff>
      <xdr:row>20</xdr:row>
      <xdr:rowOff>42333</xdr:rowOff>
    </xdr:from>
    <xdr:to>
      <xdr:col>14</xdr:col>
      <xdr:colOff>87489</xdr:colOff>
      <xdr:row>45</xdr:row>
      <xdr:rowOff>174977</xdr:rowOff>
    </xdr:to>
    <xdr:sp macro="" textlink="">
      <xdr:nvSpPr>
        <xdr:cNvPr id="10" name="Rectangle: Rounded Corners 9">
          <a:extLst>
            <a:ext uri="{FF2B5EF4-FFF2-40B4-BE49-F238E27FC236}">
              <a16:creationId xmlns:a16="http://schemas.microsoft.com/office/drawing/2014/main" id="{C515A757-D85F-4826-94F1-11EBC2D1F45E}"/>
            </a:ext>
          </a:extLst>
        </xdr:cNvPr>
        <xdr:cNvSpPr/>
      </xdr:nvSpPr>
      <xdr:spPr>
        <a:xfrm>
          <a:off x="2794000" y="3711222"/>
          <a:ext cx="5788378" cy="4718755"/>
        </a:xfrm>
        <a:prstGeom prst="roundRect">
          <a:avLst>
            <a:gd name="adj" fmla="val 177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493891</xdr:colOff>
      <xdr:row>10</xdr:row>
      <xdr:rowOff>70556</xdr:rowOff>
    </xdr:from>
    <xdr:to>
      <xdr:col>7</xdr:col>
      <xdr:colOff>445914</xdr:colOff>
      <xdr:row>18</xdr:row>
      <xdr:rowOff>45155</xdr:rowOff>
    </xdr:to>
    <xdr:sp macro="" textlink="">
      <xdr:nvSpPr>
        <xdr:cNvPr id="12" name="Rectangle: Rounded Corners 11">
          <a:extLst>
            <a:ext uri="{FF2B5EF4-FFF2-40B4-BE49-F238E27FC236}">
              <a16:creationId xmlns:a16="http://schemas.microsoft.com/office/drawing/2014/main" id="{0496EF76-A846-45C7-8E2E-FCBE97F8FD2F}"/>
            </a:ext>
          </a:extLst>
        </xdr:cNvPr>
        <xdr:cNvSpPr/>
      </xdr:nvSpPr>
      <xdr:spPr>
        <a:xfrm>
          <a:off x="2932291" y="1975556"/>
          <a:ext cx="1780823" cy="1498599"/>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589845</xdr:colOff>
      <xdr:row>10</xdr:row>
      <xdr:rowOff>81845</xdr:rowOff>
    </xdr:from>
    <xdr:to>
      <xdr:col>10</xdr:col>
      <xdr:colOff>541867</xdr:colOff>
      <xdr:row>18</xdr:row>
      <xdr:rowOff>56444</xdr:rowOff>
    </xdr:to>
    <xdr:sp macro="" textlink="">
      <xdr:nvSpPr>
        <xdr:cNvPr id="14" name="Rectangle: Rounded Corners 13">
          <a:extLst>
            <a:ext uri="{FF2B5EF4-FFF2-40B4-BE49-F238E27FC236}">
              <a16:creationId xmlns:a16="http://schemas.microsoft.com/office/drawing/2014/main" id="{018D57C6-7B82-4989-8F77-A23C74AD5EB3}"/>
            </a:ext>
          </a:extLst>
        </xdr:cNvPr>
        <xdr:cNvSpPr/>
      </xdr:nvSpPr>
      <xdr:spPr>
        <a:xfrm>
          <a:off x="4837289" y="1916289"/>
          <a:ext cx="1772356" cy="1442155"/>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50801</xdr:colOff>
      <xdr:row>10</xdr:row>
      <xdr:rowOff>93134</xdr:rowOff>
    </xdr:from>
    <xdr:to>
      <xdr:col>14</xdr:col>
      <xdr:colOff>2824</xdr:colOff>
      <xdr:row>18</xdr:row>
      <xdr:rowOff>67733</xdr:rowOff>
    </xdr:to>
    <xdr:sp macro="" textlink="">
      <xdr:nvSpPr>
        <xdr:cNvPr id="16" name="Rectangle: Rounded Corners 15">
          <a:extLst>
            <a:ext uri="{FF2B5EF4-FFF2-40B4-BE49-F238E27FC236}">
              <a16:creationId xmlns:a16="http://schemas.microsoft.com/office/drawing/2014/main" id="{7C37F00A-352D-46E2-B6B0-A7A2729DB35B}"/>
            </a:ext>
          </a:extLst>
        </xdr:cNvPr>
        <xdr:cNvSpPr/>
      </xdr:nvSpPr>
      <xdr:spPr>
        <a:xfrm>
          <a:off x="6725357" y="1927578"/>
          <a:ext cx="1772356" cy="1442155"/>
        </a:xfrm>
        <a:prstGeom prst="roundRect">
          <a:avLst>
            <a:gd name="adj" fmla="val 591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476250</xdr:colOff>
      <xdr:row>9</xdr:row>
      <xdr:rowOff>50800</xdr:rowOff>
    </xdr:from>
    <xdr:to>
      <xdr:col>25</xdr:col>
      <xdr:colOff>304799</xdr:colOff>
      <xdr:row>26</xdr:row>
      <xdr:rowOff>76200</xdr:rowOff>
    </xdr:to>
    <xdr:sp macro="" textlink="">
      <xdr:nvSpPr>
        <xdr:cNvPr id="17" name="Rectangle: Rounded Corners 16">
          <a:extLst>
            <a:ext uri="{FF2B5EF4-FFF2-40B4-BE49-F238E27FC236}">
              <a16:creationId xmlns:a16="http://schemas.microsoft.com/office/drawing/2014/main" id="{CCF9EE36-C7AA-4108-85FE-EE5C9CAF4592}"/>
            </a:ext>
          </a:extLst>
        </xdr:cNvPr>
        <xdr:cNvSpPr/>
      </xdr:nvSpPr>
      <xdr:spPr>
        <a:xfrm>
          <a:off x="8962159" y="1739323"/>
          <a:ext cx="6496049" cy="3214832"/>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461818</xdr:colOff>
      <xdr:row>26</xdr:row>
      <xdr:rowOff>158751</xdr:rowOff>
    </xdr:from>
    <xdr:to>
      <xdr:col>25</xdr:col>
      <xdr:colOff>330200</xdr:colOff>
      <xdr:row>46</xdr:row>
      <xdr:rowOff>1</xdr:rowOff>
    </xdr:to>
    <xdr:sp macro="" textlink="">
      <xdr:nvSpPr>
        <xdr:cNvPr id="20" name="Rectangle: Rounded Corners 19">
          <a:extLst>
            <a:ext uri="{FF2B5EF4-FFF2-40B4-BE49-F238E27FC236}">
              <a16:creationId xmlns:a16="http://schemas.microsoft.com/office/drawing/2014/main" id="{5D993FB6-2EB4-4008-9B51-485BF997603D}"/>
            </a:ext>
          </a:extLst>
        </xdr:cNvPr>
        <xdr:cNvSpPr/>
      </xdr:nvSpPr>
      <xdr:spPr>
        <a:xfrm>
          <a:off x="8947727" y="5036706"/>
          <a:ext cx="6535882" cy="3593522"/>
        </a:xfrm>
        <a:prstGeom prst="roundRect">
          <a:avLst>
            <a:gd name="adj" fmla="val 5918"/>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127000</xdr:colOff>
      <xdr:row>9</xdr:row>
      <xdr:rowOff>139700</xdr:rowOff>
    </xdr:from>
    <xdr:to>
      <xdr:col>35</xdr:col>
      <xdr:colOff>544690</xdr:colOff>
      <xdr:row>46</xdr:row>
      <xdr:rowOff>15523</xdr:rowOff>
    </xdr:to>
    <xdr:sp macro="" textlink="">
      <xdr:nvSpPr>
        <xdr:cNvPr id="21" name="Rectangle: Rounded Corners 20">
          <a:extLst>
            <a:ext uri="{FF2B5EF4-FFF2-40B4-BE49-F238E27FC236}">
              <a16:creationId xmlns:a16="http://schemas.microsoft.com/office/drawing/2014/main" id="{2B10B558-3ABE-4BA8-92D4-3732446CA4B8}"/>
            </a:ext>
          </a:extLst>
        </xdr:cNvPr>
        <xdr:cNvSpPr/>
      </xdr:nvSpPr>
      <xdr:spPr>
        <a:xfrm>
          <a:off x="15976600" y="1854200"/>
          <a:ext cx="5904090" cy="6924323"/>
        </a:xfrm>
        <a:prstGeom prst="roundRect">
          <a:avLst>
            <a:gd name="adj" fmla="val 177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165100</xdr:colOff>
      <xdr:row>11</xdr:row>
      <xdr:rowOff>88900</xdr:rowOff>
    </xdr:from>
    <xdr:to>
      <xdr:col>35</xdr:col>
      <xdr:colOff>469900</xdr:colOff>
      <xdr:row>27</xdr:row>
      <xdr:rowOff>165100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09D695E1-5F2D-4359-BCC5-830D486CE0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014700" y="2114550"/>
              <a:ext cx="5791200" cy="302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562841</xdr:colOff>
      <xdr:row>10</xdr:row>
      <xdr:rowOff>114300</xdr:rowOff>
    </xdr:from>
    <xdr:to>
      <xdr:col>25</xdr:col>
      <xdr:colOff>292100</xdr:colOff>
      <xdr:row>26</xdr:row>
      <xdr:rowOff>25400</xdr:rowOff>
    </xdr:to>
    <xdr:graphicFrame macro="">
      <xdr:nvGraphicFramePr>
        <xdr:cNvPr id="23" name="Chart 22">
          <a:extLst>
            <a:ext uri="{FF2B5EF4-FFF2-40B4-BE49-F238E27FC236}">
              <a16:creationId xmlns:a16="http://schemas.microsoft.com/office/drawing/2014/main" id="{8C2F6391-3E90-43ED-AC78-F7F883BA5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30</xdr:row>
      <xdr:rowOff>25400</xdr:rowOff>
    </xdr:from>
    <xdr:to>
      <xdr:col>25</xdr:col>
      <xdr:colOff>304800</xdr:colOff>
      <xdr:row>46</xdr:row>
      <xdr:rowOff>38100</xdr:rowOff>
    </xdr:to>
    <xdr:graphicFrame macro="">
      <xdr:nvGraphicFramePr>
        <xdr:cNvPr id="24" name="Chart 23">
          <a:extLst>
            <a:ext uri="{FF2B5EF4-FFF2-40B4-BE49-F238E27FC236}">
              <a16:creationId xmlns:a16="http://schemas.microsoft.com/office/drawing/2014/main" id="{A56A567C-885B-40E6-9882-A6CAC45C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355600</xdr:colOff>
      <xdr:row>23</xdr:row>
      <xdr:rowOff>152400</xdr:rowOff>
    </xdr:from>
    <xdr:to>
      <xdr:col>14</xdr:col>
      <xdr:colOff>88900</xdr:colOff>
      <xdr:row>45</xdr:row>
      <xdr:rowOff>165100</xdr:rowOff>
    </xdr:to>
    <xdr:graphicFrame macro="">
      <xdr:nvGraphicFramePr>
        <xdr:cNvPr id="25" name="Chart 24">
          <a:extLst>
            <a:ext uri="{FF2B5EF4-FFF2-40B4-BE49-F238E27FC236}">
              <a16:creationId xmlns:a16="http://schemas.microsoft.com/office/drawing/2014/main" id="{0B5CB039-0553-46DD-9D05-43C0EE108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203200</xdr:colOff>
      <xdr:row>31</xdr:row>
      <xdr:rowOff>5773</xdr:rowOff>
    </xdr:from>
    <xdr:to>
      <xdr:col>35</xdr:col>
      <xdr:colOff>596900</xdr:colOff>
      <xdr:row>46</xdr:row>
      <xdr:rowOff>129887</xdr:rowOff>
    </xdr:to>
    <xdr:graphicFrame macro="">
      <xdr:nvGraphicFramePr>
        <xdr:cNvPr id="26" name="Chart 25">
          <a:extLst>
            <a:ext uri="{FF2B5EF4-FFF2-40B4-BE49-F238E27FC236}">
              <a16:creationId xmlns:a16="http://schemas.microsoft.com/office/drawing/2014/main" id="{54CBE40C-EFDE-49D2-995B-FF7916E0D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266700</xdr:colOff>
      <xdr:row>11</xdr:row>
      <xdr:rowOff>12700</xdr:rowOff>
    </xdr:from>
    <xdr:to>
      <xdr:col>10</xdr:col>
      <xdr:colOff>139700</xdr:colOff>
      <xdr:row>13</xdr:row>
      <xdr:rowOff>101600</xdr:rowOff>
    </xdr:to>
    <xdr:sp macro="" textlink="">
      <xdr:nvSpPr>
        <xdr:cNvPr id="3" name="TextBox 2">
          <a:extLst>
            <a:ext uri="{FF2B5EF4-FFF2-40B4-BE49-F238E27FC236}">
              <a16:creationId xmlns:a16="http://schemas.microsoft.com/office/drawing/2014/main" id="{285CC71F-E5A2-419A-AD7E-A393C4414680}"/>
            </a:ext>
          </a:extLst>
        </xdr:cNvPr>
        <xdr:cNvSpPr txBox="1"/>
      </xdr:nvSpPr>
      <xdr:spPr>
        <a:xfrm>
          <a:off x="5143500" y="21082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QUANTITY</a:t>
          </a:r>
        </a:p>
      </xdr:txBody>
    </xdr:sp>
    <xdr:clientData/>
  </xdr:twoCellAnchor>
  <xdr:twoCellAnchor>
    <xdr:from>
      <xdr:col>11</xdr:col>
      <xdr:colOff>368300</xdr:colOff>
      <xdr:row>11</xdr:row>
      <xdr:rowOff>25400</xdr:rowOff>
    </xdr:from>
    <xdr:to>
      <xdr:col>13</xdr:col>
      <xdr:colOff>241300</xdr:colOff>
      <xdr:row>13</xdr:row>
      <xdr:rowOff>114300</xdr:rowOff>
    </xdr:to>
    <xdr:sp macro="" textlink="">
      <xdr:nvSpPr>
        <xdr:cNvPr id="32" name="TextBox 31">
          <a:extLst>
            <a:ext uri="{FF2B5EF4-FFF2-40B4-BE49-F238E27FC236}">
              <a16:creationId xmlns:a16="http://schemas.microsoft.com/office/drawing/2014/main" id="{067FA71A-8CCE-4957-AC3A-A4268FD6A83B}"/>
            </a:ext>
          </a:extLst>
        </xdr:cNvPr>
        <xdr:cNvSpPr txBox="1"/>
      </xdr:nvSpPr>
      <xdr:spPr>
        <a:xfrm>
          <a:off x="7073900" y="21209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PROFIT</a:t>
          </a:r>
        </a:p>
      </xdr:txBody>
    </xdr:sp>
    <xdr:clientData/>
  </xdr:twoCellAnchor>
  <xdr:twoCellAnchor>
    <xdr:from>
      <xdr:col>11</xdr:col>
      <xdr:colOff>317500</xdr:colOff>
      <xdr:row>15</xdr:row>
      <xdr:rowOff>88900</xdr:rowOff>
    </xdr:from>
    <xdr:to>
      <xdr:col>13</xdr:col>
      <xdr:colOff>406400</xdr:colOff>
      <xdr:row>17</xdr:row>
      <xdr:rowOff>165100</xdr:rowOff>
    </xdr:to>
    <xdr:sp macro="" textlink="profityoy">
      <xdr:nvSpPr>
        <xdr:cNvPr id="34" name="TextBox 33">
          <a:extLst>
            <a:ext uri="{FF2B5EF4-FFF2-40B4-BE49-F238E27FC236}">
              <a16:creationId xmlns:a16="http://schemas.microsoft.com/office/drawing/2014/main" id="{DE4EF96C-F619-441C-BA4E-1A9F2BE6593F}"/>
            </a:ext>
          </a:extLst>
        </xdr:cNvPr>
        <xdr:cNvSpPr txBox="1"/>
      </xdr:nvSpPr>
      <xdr:spPr>
        <a:xfrm>
          <a:off x="7023100" y="2946400"/>
          <a:ext cx="1308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081481-E011-4EB3-BDA4-F2207ACF4E9A}" type="TxLink">
            <a:rPr lang="en-US" sz="1600" b="1" i="0" u="none" strike="noStrike">
              <a:solidFill>
                <a:srgbClr val="000000"/>
              </a:solidFill>
              <a:latin typeface="Calibri"/>
              <a:cs typeface="Calibri"/>
            </a:rPr>
            <a:pPr algn="ctr"/>
            <a:t>🔽57% YoY</a:t>
          </a:fld>
          <a:endParaRPr lang="en-US" sz="1600" b="1"/>
        </a:p>
      </xdr:txBody>
    </xdr:sp>
    <xdr:clientData/>
  </xdr:twoCellAnchor>
  <xdr:twoCellAnchor>
    <xdr:from>
      <xdr:col>5</xdr:col>
      <xdr:colOff>177800</xdr:colOff>
      <xdr:row>10</xdr:row>
      <xdr:rowOff>177800</xdr:rowOff>
    </xdr:from>
    <xdr:to>
      <xdr:col>7</xdr:col>
      <xdr:colOff>50800</xdr:colOff>
      <xdr:row>13</xdr:row>
      <xdr:rowOff>76200</xdr:rowOff>
    </xdr:to>
    <xdr:sp macro="" textlink="">
      <xdr:nvSpPr>
        <xdr:cNvPr id="35" name="TextBox 34">
          <a:extLst>
            <a:ext uri="{FF2B5EF4-FFF2-40B4-BE49-F238E27FC236}">
              <a16:creationId xmlns:a16="http://schemas.microsoft.com/office/drawing/2014/main" id="{DC42C573-9939-4400-B180-0E3A533B9DFB}"/>
            </a:ext>
          </a:extLst>
        </xdr:cNvPr>
        <xdr:cNvSpPr txBox="1"/>
      </xdr:nvSpPr>
      <xdr:spPr>
        <a:xfrm>
          <a:off x="3225800" y="20828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SALES</a:t>
          </a:r>
        </a:p>
      </xdr:txBody>
    </xdr:sp>
    <xdr:clientData/>
  </xdr:twoCellAnchor>
  <xdr:twoCellAnchor>
    <xdr:from>
      <xdr:col>8</xdr:col>
      <xdr:colOff>254000</xdr:colOff>
      <xdr:row>13</xdr:row>
      <xdr:rowOff>76200</xdr:rowOff>
    </xdr:from>
    <xdr:to>
      <xdr:col>10</xdr:col>
      <xdr:colOff>127000</xdr:colOff>
      <xdr:row>15</xdr:row>
      <xdr:rowOff>165100</xdr:rowOff>
    </xdr:to>
    <xdr:sp macro="" textlink="quantity">
      <xdr:nvSpPr>
        <xdr:cNvPr id="37" name="TextBox 36">
          <a:extLst>
            <a:ext uri="{FF2B5EF4-FFF2-40B4-BE49-F238E27FC236}">
              <a16:creationId xmlns:a16="http://schemas.microsoft.com/office/drawing/2014/main" id="{E1FBCF0C-0856-4A12-B6A2-FEA27471909E}"/>
            </a:ext>
          </a:extLst>
        </xdr:cNvPr>
        <xdr:cNvSpPr txBox="1"/>
      </xdr:nvSpPr>
      <xdr:spPr>
        <a:xfrm>
          <a:off x="5130800" y="25527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0EEAB5-9952-455E-AFDB-73112FF3E6F3}" type="TxLink">
            <a:rPr lang="en-US" sz="1600" b="1" i="0" u="none" strike="noStrike">
              <a:solidFill>
                <a:srgbClr val="000000"/>
              </a:solidFill>
              <a:latin typeface="Calibri"/>
              <a:cs typeface="Calibri"/>
            </a:rPr>
            <a:pPr algn="ctr"/>
            <a:t>8028.0K</a:t>
          </a:fld>
          <a:endParaRPr lang="en-US" sz="1600" b="1"/>
        </a:p>
      </xdr:txBody>
    </xdr:sp>
    <xdr:clientData/>
  </xdr:twoCellAnchor>
  <xdr:twoCellAnchor>
    <xdr:from>
      <xdr:col>5</xdr:col>
      <xdr:colOff>139700</xdr:colOff>
      <xdr:row>13</xdr:row>
      <xdr:rowOff>88900</xdr:rowOff>
    </xdr:from>
    <xdr:to>
      <xdr:col>7</xdr:col>
      <xdr:colOff>12700</xdr:colOff>
      <xdr:row>15</xdr:row>
      <xdr:rowOff>177800</xdr:rowOff>
    </xdr:to>
    <xdr:sp macro="" textlink="sales">
      <xdr:nvSpPr>
        <xdr:cNvPr id="39" name="TextBox 38">
          <a:extLst>
            <a:ext uri="{FF2B5EF4-FFF2-40B4-BE49-F238E27FC236}">
              <a16:creationId xmlns:a16="http://schemas.microsoft.com/office/drawing/2014/main" id="{45DD8C6E-88E4-4D13-A935-E0514258A2E0}"/>
            </a:ext>
          </a:extLst>
        </xdr:cNvPr>
        <xdr:cNvSpPr txBox="1"/>
      </xdr:nvSpPr>
      <xdr:spPr>
        <a:xfrm>
          <a:off x="3187700" y="25654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116EA7-A996-49CF-8CC5-3C03936847A6}" type="TxLink">
            <a:rPr lang="en-US" sz="1600" b="1" i="0" u="none" strike="noStrike">
              <a:solidFill>
                <a:srgbClr val="000000"/>
              </a:solidFill>
              <a:latin typeface="Calibri"/>
              <a:cs typeface="Calibri"/>
            </a:rPr>
            <a:pPr algn="ctr"/>
            <a:t>$742.0K</a:t>
          </a:fld>
          <a:endParaRPr lang="en-US" sz="1600" b="1"/>
        </a:p>
      </xdr:txBody>
    </xdr:sp>
    <xdr:clientData/>
  </xdr:twoCellAnchor>
  <xdr:twoCellAnchor>
    <xdr:from>
      <xdr:col>8</xdr:col>
      <xdr:colOff>241300</xdr:colOff>
      <xdr:row>15</xdr:row>
      <xdr:rowOff>88900</xdr:rowOff>
    </xdr:from>
    <xdr:to>
      <xdr:col>10</xdr:col>
      <xdr:colOff>228600</xdr:colOff>
      <xdr:row>17</xdr:row>
      <xdr:rowOff>165100</xdr:rowOff>
    </xdr:to>
    <xdr:sp macro="" textlink="quantityyoy">
      <xdr:nvSpPr>
        <xdr:cNvPr id="41" name="TextBox 40">
          <a:extLst>
            <a:ext uri="{FF2B5EF4-FFF2-40B4-BE49-F238E27FC236}">
              <a16:creationId xmlns:a16="http://schemas.microsoft.com/office/drawing/2014/main" id="{AA643DD2-7FBB-414A-BC7A-82C1A92401F2}"/>
            </a:ext>
          </a:extLst>
        </xdr:cNvPr>
        <xdr:cNvSpPr txBox="1"/>
      </xdr:nvSpPr>
      <xdr:spPr>
        <a:xfrm>
          <a:off x="5118100" y="2946400"/>
          <a:ext cx="1206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5BD196-5B6A-4748-B73C-A5FF5E94D99D}" type="TxLink">
            <a:rPr lang="en-US" sz="1600" b="1" i="0" u="none" strike="noStrike">
              <a:solidFill>
                <a:srgbClr val="000000"/>
              </a:solidFill>
              <a:latin typeface="Calibri"/>
              <a:cs typeface="Calibri"/>
            </a:rPr>
            <a:pPr algn="ctr"/>
            <a:t>🔼11% YoY</a:t>
          </a:fld>
          <a:endParaRPr lang="en-US" sz="1600" b="1"/>
        </a:p>
      </xdr:txBody>
    </xdr:sp>
    <xdr:clientData/>
  </xdr:twoCellAnchor>
  <xdr:twoCellAnchor>
    <xdr:from>
      <xdr:col>5</xdr:col>
      <xdr:colOff>152400</xdr:colOff>
      <xdr:row>15</xdr:row>
      <xdr:rowOff>101600</xdr:rowOff>
    </xdr:from>
    <xdr:to>
      <xdr:col>7</xdr:col>
      <xdr:colOff>25400</xdr:colOff>
      <xdr:row>18</xdr:row>
      <xdr:rowOff>0</xdr:rowOff>
    </xdr:to>
    <xdr:sp macro="" textlink="salesyoy">
      <xdr:nvSpPr>
        <xdr:cNvPr id="43" name="TextBox 42">
          <a:extLst>
            <a:ext uri="{FF2B5EF4-FFF2-40B4-BE49-F238E27FC236}">
              <a16:creationId xmlns:a16="http://schemas.microsoft.com/office/drawing/2014/main" id="{24C443F1-1DB4-48DE-A335-12DE75ADB162}"/>
            </a:ext>
          </a:extLst>
        </xdr:cNvPr>
        <xdr:cNvSpPr txBox="1"/>
      </xdr:nvSpPr>
      <xdr:spPr>
        <a:xfrm>
          <a:off x="3200400" y="29591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AA33EB-B87D-420E-9C0F-63432815314B}" type="TxLink">
            <a:rPr lang="en-US" sz="1600" b="1" i="0" u="none" strike="noStrike">
              <a:solidFill>
                <a:srgbClr val="000000"/>
              </a:solidFill>
              <a:latin typeface="Calibri"/>
              <a:cs typeface="Calibri"/>
            </a:rPr>
            <a:pPr algn="ctr"/>
            <a:t>🔼8% YoY</a:t>
          </a:fld>
          <a:endParaRPr lang="en-US" sz="1600" b="1"/>
        </a:p>
      </xdr:txBody>
    </xdr:sp>
    <xdr:clientData/>
  </xdr:twoCellAnchor>
  <xdr:twoCellAnchor>
    <xdr:from>
      <xdr:col>11</xdr:col>
      <xdr:colOff>330200</xdr:colOff>
      <xdr:row>13</xdr:row>
      <xdr:rowOff>50800</xdr:rowOff>
    </xdr:from>
    <xdr:to>
      <xdr:col>13</xdr:col>
      <xdr:colOff>203200</xdr:colOff>
      <xdr:row>15</xdr:row>
      <xdr:rowOff>139700</xdr:rowOff>
    </xdr:to>
    <xdr:sp macro="" textlink="profit">
      <xdr:nvSpPr>
        <xdr:cNvPr id="45" name="TextBox 44">
          <a:extLst>
            <a:ext uri="{FF2B5EF4-FFF2-40B4-BE49-F238E27FC236}">
              <a16:creationId xmlns:a16="http://schemas.microsoft.com/office/drawing/2014/main" id="{F59A367C-EEC0-4EA4-8EAA-369F0175EE54}"/>
            </a:ext>
          </a:extLst>
        </xdr:cNvPr>
        <xdr:cNvSpPr txBox="1"/>
      </xdr:nvSpPr>
      <xdr:spPr>
        <a:xfrm>
          <a:off x="7035800" y="2527300"/>
          <a:ext cx="10922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2835F0-8828-4CF3-9DEB-E807AA0A3F86}" type="TxLink">
            <a:rPr lang="en-US" sz="1600" b="1" i="0" u="none" strike="noStrike">
              <a:solidFill>
                <a:srgbClr val="000000"/>
              </a:solidFill>
              <a:latin typeface="Calibri"/>
              <a:cs typeface="Calibri"/>
            </a:rPr>
            <a:pPr algn="ctr"/>
            <a:t>$18.5K</a:t>
          </a:fld>
          <a:endParaRPr lang="en-US" sz="1600" b="1"/>
        </a:p>
      </xdr:txBody>
    </xdr:sp>
    <xdr:clientData/>
  </xdr:twoCellAnchor>
  <xdr:twoCellAnchor>
    <xdr:from>
      <xdr:col>15</xdr:col>
      <xdr:colOff>106218</xdr:colOff>
      <xdr:row>10</xdr:row>
      <xdr:rowOff>4619</xdr:rowOff>
    </xdr:from>
    <xdr:to>
      <xdr:col>18</xdr:col>
      <xdr:colOff>96631</xdr:colOff>
      <xdr:row>11</xdr:row>
      <xdr:rowOff>82826</xdr:rowOff>
    </xdr:to>
    <xdr:sp macro="" textlink="">
      <xdr:nvSpPr>
        <xdr:cNvPr id="46" name="TextBox 45">
          <a:extLst>
            <a:ext uri="{FF2B5EF4-FFF2-40B4-BE49-F238E27FC236}">
              <a16:creationId xmlns:a16="http://schemas.microsoft.com/office/drawing/2014/main" id="{0E134418-6A16-4CD6-9DA2-C7E4688557C6}"/>
            </a:ext>
          </a:extLst>
        </xdr:cNvPr>
        <xdr:cNvSpPr txBox="1"/>
      </xdr:nvSpPr>
      <xdr:spPr>
        <a:xfrm>
          <a:off x="9217088" y="1799184"/>
          <a:ext cx="1812586" cy="257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PROFIT</a:t>
          </a:r>
          <a:r>
            <a:rPr lang="en-US" sz="1600" b="1" baseline="0"/>
            <a:t> BY MONTH</a:t>
          </a:r>
          <a:endParaRPr lang="en-US" sz="1600" b="1"/>
        </a:p>
      </xdr:txBody>
    </xdr:sp>
    <xdr:clientData/>
  </xdr:twoCellAnchor>
  <xdr:twoCellAnchor>
    <xdr:from>
      <xdr:col>15</xdr:col>
      <xdr:colOff>92412</xdr:colOff>
      <xdr:row>11</xdr:row>
      <xdr:rowOff>133625</xdr:rowOff>
    </xdr:from>
    <xdr:to>
      <xdr:col>22</xdr:col>
      <xdr:colOff>55216</xdr:colOff>
      <xdr:row>13</xdr:row>
      <xdr:rowOff>124239</xdr:rowOff>
    </xdr:to>
    <xdr:sp macro="" textlink="lowestprofit">
      <xdr:nvSpPr>
        <xdr:cNvPr id="48" name="TextBox 47">
          <a:extLst>
            <a:ext uri="{FF2B5EF4-FFF2-40B4-BE49-F238E27FC236}">
              <a16:creationId xmlns:a16="http://schemas.microsoft.com/office/drawing/2014/main" id="{26A46651-42ED-4EA4-A700-4B0347084E36}"/>
            </a:ext>
          </a:extLst>
        </xdr:cNvPr>
        <xdr:cNvSpPr txBox="1"/>
      </xdr:nvSpPr>
      <xdr:spPr>
        <a:xfrm>
          <a:off x="9203282" y="2107647"/>
          <a:ext cx="4214543" cy="349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B8FC87-A089-4F36-A117-53DE4A3FACE7}" type="TxLink">
            <a:rPr lang="en-US" sz="1400" b="1" i="0" u="none" strike="noStrike">
              <a:solidFill>
                <a:srgbClr val="000000"/>
              </a:solidFill>
              <a:latin typeface="Calibri"/>
              <a:cs typeface="Calibri"/>
            </a:rPr>
            <a:pPr/>
            <a:t>Lowest Profit Per Month: Oct with -$3,028 in profit </a:t>
          </a:fld>
          <a:endParaRPr lang="en-US" sz="1600" b="1"/>
        </a:p>
      </xdr:txBody>
    </xdr:sp>
    <xdr:clientData/>
  </xdr:twoCellAnchor>
  <xdr:twoCellAnchor>
    <xdr:from>
      <xdr:col>26</xdr:col>
      <xdr:colOff>279400</xdr:colOff>
      <xdr:row>9</xdr:row>
      <xdr:rowOff>177800</xdr:rowOff>
    </xdr:from>
    <xdr:to>
      <xdr:col>29</xdr:col>
      <xdr:colOff>427935</xdr:colOff>
      <xdr:row>11</xdr:row>
      <xdr:rowOff>138043</xdr:rowOff>
    </xdr:to>
    <xdr:sp macro="" textlink="">
      <xdr:nvSpPr>
        <xdr:cNvPr id="50" name="TextBox 49">
          <a:extLst>
            <a:ext uri="{FF2B5EF4-FFF2-40B4-BE49-F238E27FC236}">
              <a16:creationId xmlns:a16="http://schemas.microsoft.com/office/drawing/2014/main" id="{62B4A468-5C28-41E6-994E-81A971DFBED1}"/>
            </a:ext>
          </a:extLst>
        </xdr:cNvPr>
        <xdr:cNvSpPr txBox="1"/>
      </xdr:nvSpPr>
      <xdr:spPr>
        <a:xfrm>
          <a:off x="16071574" y="1792909"/>
          <a:ext cx="1970709" cy="319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PROFIT</a:t>
          </a:r>
          <a:r>
            <a:rPr lang="en-US" sz="1600" b="1" baseline="0"/>
            <a:t> BY SATE</a:t>
          </a:r>
          <a:endParaRPr lang="en-US" sz="1600" b="1"/>
        </a:p>
      </xdr:txBody>
    </xdr:sp>
    <xdr:clientData/>
  </xdr:twoCellAnchor>
  <xdr:twoCellAnchor>
    <xdr:from>
      <xdr:col>4</xdr:col>
      <xdr:colOff>495299</xdr:colOff>
      <xdr:row>20</xdr:row>
      <xdr:rowOff>152400</xdr:rowOff>
    </xdr:from>
    <xdr:to>
      <xdr:col>11</xdr:col>
      <xdr:colOff>165653</xdr:colOff>
      <xdr:row>22</xdr:row>
      <xdr:rowOff>96631</xdr:rowOff>
    </xdr:to>
    <xdr:sp macro="" textlink="">
      <xdr:nvSpPr>
        <xdr:cNvPr id="51" name="TextBox 50">
          <a:extLst>
            <a:ext uri="{FF2B5EF4-FFF2-40B4-BE49-F238E27FC236}">
              <a16:creationId xmlns:a16="http://schemas.microsoft.com/office/drawing/2014/main" id="{7ABCB225-B62A-4F84-A21A-AD0C223960C6}"/>
            </a:ext>
          </a:extLst>
        </xdr:cNvPr>
        <xdr:cNvSpPr txBox="1"/>
      </xdr:nvSpPr>
      <xdr:spPr>
        <a:xfrm>
          <a:off x="2924864" y="3741530"/>
          <a:ext cx="3922093" cy="303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YoY GROWTH VS COST</a:t>
          </a:r>
          <a:r>
            <a:rPr lang="en-US" sz="1600" b="1" baseline="0"/>
            <a:t> </a:t>
          </a:r>
          <a:r>
            <a:rPr lang="en-US" sz="1600" b="1"/>
            <a:t>YoY GROWTH</a:t>
          </a:r>
        </a:p>
      </xdr:txBody>
    </xdr:sp>
    <xdr:clientData/>
  </xdr:twoCellAnchor>
  <xdr:twoCellAnchor>
    <xdr:from>
      <xdr:col>4</xdr:col>
      <xdr:colOff>520700</xdr:colOff>
      <xdr:row>22</xdr:row>
      <xdr:rowOff>127000</xdr:rowOff>
    </xdr:from>
    <xdr:to>
      <xdr:col>13</xdr:col>
      <xdr:colOff>524565</xdr:colOff>
      <xdr:row>24</xdr:row>
      <xdr:rowOff>124239</xdr:rowOff>
    </xdr:to>
    <xdr:sp macro="" textlink="">
      <xdr:nvSpPr>
        <xdr:cNvPr id="53" name="TextBox 52">
          <a:extLst>
            <a:ext uri="{FF2B5EF4-FFF2-40B4-BE49-F238E27FC236}">
              <a16:creationId xmlns:a16="http://schemas.microsoft.com/office/drawing/2014/main" id="{9912DAD3-3709-4AA8-BE20-06E1992DB9FD}"/>
            </a:ext>
          </a:extLst>
        </xdr:cNvPr>
        <xdr:cNvSpPr txBox="1"/>
      </xdr:nvSpPr>
      <xdr:spPr>
        <a:xfrm>
          <a:off x="2950265" y="4075043"/>
          <a:ext cx="5470387" cy="356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Are Costs of Goods Sold (COGS) Increasing Disproportionately to Sales?</a:t>
          </a:r>
        </a:p>
      </xdr:txBody>
    </xdr:sp>
    <xdr:clientData/>
  </xdr:twoCellAnchor>
  <xdr:twoCellAnchor>
    <xdr:from>
      <xdr:col>26</xdr:col>
      <xdr:colOff>280505</xdr:colOff>
      <xdr:row>29</xdr:row>
      <xdr:rowOff>99391</xdr:rowOff>
    </xdr:from>
    <xdr:to>
      <xdr:col>34</xdr:col>
      <xdr:colOff>220870</xdr:colOff>
      <xdr:row>31</xdr:row>
      <xdr:rowOff>27609</xdr:rowOff>
    </xdr:to>
    <xdr:sp macro="" textlink="">
      <xdr:nvSpPr>
        <xdr:cNvPr id="2049" name="Text Box 1">
          <a:extLst>
            <a:ext uri="{FF2B5EF4-FFF2-40B4-BE49-F238E27FC236}">
              <a16:creationId xmlns:a16="http://schemas.microsoft.com/office/drawing/2014/main" id="{16E504F7-0E58-495C-BFED-BCB2A0580737}"/>
            </a:ext>
          </a:extLst>
        </xdr:cNvPr>
        <xdr:cNvSpPr txBox="1">
          <a:spLocks noChangeArrowheads="1"/>
        </xdr:cNvSpPr>
      </xdr:nvSpPr>
      <xdr:spPr bwMode="auto">
        <a:xfrm>
          <a:off x="16072679" y="5303630"/>
          <a:ext cx="4799495" cy="287131"/>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400" b="1" i="0" u="none" strike="noStrike" baseline="0">
              <a:solidFill>
                <a:srgbClr val="000000"/>
              </a:solidFill>
              <a:latin typeface="Calibri"/>
              <a:cs typeface="Calibri"/>
            </a:rPr>
            <a:t>Is There a Shift in Product Mix Towards Lower-Margin Items?</a:t>
          </a:r>
        </a:p>
      </xdr:txBody>
    </xdr:sp>
    <xdr:clientData/>
  </xdr:twoCellAnchor>
  <xdr:twoCellAnchor>
    <xdr:from>
      <xdr:col>26</xdr:col>
      <xdr:colOff>266700</xdr:colOff>
      <xdr:row>28</xdr:row>
      <xdr:rowOff>25399</xdr:rowOff>
    </xdr:from>
    <xdr:to>
      <xdr:col>34</xdr:col>
      <xdr:colOff>76200</xdr:colOff>
      <xdr:row>29</xdr:row>
      <xdr:rowOff>96630</xdr:rowOff>
    </xdr:to>
    <xdr:sp macro="" textlink="">
      <xdr:nvSpPr>
        <xdr:cNvPr id="58" name="Text Box 1">
          <a:extLst>
            <a:ext uri="{FF2B5EF4-FFF2-40B4-BE49-F238E27FC236}">
              <a16:creationId xmlns:a16="http://schemas.microsoft.com/office/drawing/2014/main" id="{134FAE8B-60B9-4953-8B17-47A7D3717687}"/>
            </a:ext>
          </a:extLst>
        </xdr:cNvPr>
        <xdr:cNvSpPr txBox="1">
          <a:spLocks noChangeArrowheads="1"/>
        </xdr:cNvSpPr>
      </xdr:nvSpPr>
      <xdr:spPr bwMode="auto">
        <a:xfrm>
          <a:off x="16058874" y="5050182"/>
          <a:ext cx="4668630" cy="250687"/>
        </a:xfrm>
        <a:prstGeom prst="rect">
          <a:avLst/>
        </a:prstGeom>
        <a:noFill/>
        <a:ln w="9525">
          <a:noFill/>
          <a:miter lim="800000"/>
          <a:headEnd/>
          <a:tailEnd/>
        </a:ln>
      </xdr:spPr>
      <xdr:txBody>
        <a:bodyPr vertOverflow="clip" wrap="square" lIns="27432" tIns="18288" rIns="0" bIns="0" anchor="t" upright="1"/>
        <a:lstStyle/>
        <a:p>
          <a:pPr algn="l" rtl="0">
            <a:defRPr sz="1000"/>
          </a:pPr>
          <a:r>
            <a:rPr lang="en-US" sz="1600" b="1"/>
            <a:t>SALES &amp; PROFIT BY</a:t>
          </a:r>
          <a:r>
            <a:rPr lang="en-US" sz="1600" b="1" baseline="0"/>
            <a:t> PRODUCT CATEGORY</a:t>
          </a:r>
          <a:endParaRPr lang="en-US" sz="1600" b="1" i="0" u="none" strike="noStrike" baseline="0">
            <a:solidFill>
              <a:srgbClr val="000000"/>
            </a:solidFill>
            <a:latin typeface="Calibri"/>
            <a:cs typeface="Calibri"/>
          </a:endParaRPr>
        </a:p>
      </xdr:txBody>
    </xdr:sp>
    <xdr:clientData/>
  </xdr:twoCellAnchor>
  <xdr:twoCellAnchor>
    <xdr:from>
      <xdr:col>15</xdr:col>
      <xdr:colOff>114300</xdr:colOff>
      <xdr:row>28</xdr:row>
      <xdr:rowOff>127000</xdr:rowOff>
    </xdr:from>
    <xdr:to>
      <xdr:col>21</xdr:col>
      <xdr:colOff>524566</xdr:colOff>
      <xdr:row>30</xdr:row>
      <xdr:rowOff>13804</xdr:rowOff>
    </xdr:to>
    <xdr:sp macro="" textlink="">
      <xdr:nvSpPr>
        <xdr:cNvPr id="54" name="TextBox 53">
          <a:extLst>
            <a:ext uri="{FF2B5EF4-FFF2-40B4-BE49-F238E27FC236}">
              <a16:creationId xmlns:a16="http://schemas.microsoft.com/office/drawing/2014/main" id="{C865E20E-B4A8-4E24-A74D-29842E63A030}"/>
            </a:ext>
          </a:extLst>
        </xdr:cNvPr>
        <xdr:cNvSpPr txBox="1"/>
      </xdr:nvSpPr>
      <xdr:spPr>
        <a:xfrm>
          <a:off x="9225170" y="5151783"/>
          <a:ext cx="4054613" cy="24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Are Discounts Too High or Ineffectively Applied?</a:t>
          </a:r>
        </a:p>
      </xdr:txBody>
    </xdr:sp>
    <xdr:clientData/>
  </xdr:twoCellAnchor>
  <xdr:twoCellAnchor>
    <xdr:from>
      <xdr:col>15</xdr:col>
      <xdr:colOff>129822</xdr:colOff>
      <xdr:row>27</xdr:row>
      <xdr:rowOff>38100</xdr:rowOff>
    </xdr:from>
    <xdr:to>
      <xdr:col>21</xdr:col>
      <xdr:colOff>91722</xdr:colOff>
      <xdr:row>28</xdr:row>
      <xdr:rowOff>101600</xdr:rowOff>
    </xdr:to>
    <xdr:sp macro="" textlink="">
      <xdr:nvSpPr>
        <xdr:cNvPr id="63" name="TextBox 62">
          <a:extLst>
            <a:ext uri="{FF2B5EF4-FFF2-40B4-BE49-F238E27FC236}">
              <a16:creationId xmlns:a16="http://schemas.microsoft.com/office/drawing/2014/main" id="{8CD0A02B-0B4E-45E9-8A4D-0930F6E09FEC}"/>
            </a:ext>
          </a:extLst>
        </xdr:cNvPr>
        <xdr:cNvSpPr txBox="1"/>
      </xdr:nvSpPr>
      <xdr:spPr>
        <a:xfrm>
          <a:off x="9273822" y="5181600"/>
          <a:ext cx="3619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PROFIT</a:t>
          </a:r>
          <a:r>
            <a:rPr lang="en-US" sz="1600" b="1" baseline="0"/>
            <a:t> BY DISCOUNT RATE</a:t>
          </a:r>
          <a:endParaRPr lang="en-US" sz="1800" b="1"/>
        </a:p>
      </xdr:txBody>
    </xdr:sp>
    <xdr:clientData/>
  </xdr:twoCellAnchor>
  <xdr:twoCellAnchor>
    <xdr:from>
      <xdr:col>4</xdr:col>
      <xdr:colOff>494723</xdr:colOff>
      <xdr:row>5</xdr:row>
      <xdr:rowOff>36945</xdr:rowOff>
    </xdr:from>
    <xdr:to>
      <xdr:col>13</xdr:col>
      <xdr:colOff>104486</xdr:colOff>
      <xdr:row>7</xdr:row>
      <xdr:rowOff>72159</xdr:rowOff>
    </xdr:to>
    <xdr:sp macro="" textlink="">
      <xdr:nvSpPr>
        <xdr:cNvPr id="60" name="TextBox 59">
          <a:extLst>
            <a:ext uri="{FF2B5EF4-FFF2-40B4-BE49-F238E27FC236}">
              <a16:creationId xmlns:a16="http://schemas.microsoft.com/office/drawing/2014/main" id="{989E394D-319D-4BF5-83BA-FA7E00B01526}"/>
            </a:ext>
          </a:extLst>
        </xdr:cNvPr>
        <xdr:cNvSpPr txBox="1"/>
      </xdr:nvSpPr>
      <xdr:spPr>
        <a:xfrm>
          <a:off x="2919268" y="975013"/>
          <a:ext cx="5064991" cy="410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FURNITURE SALES DEEPER INSIGHTS</a:t>
          </a:r>
        </a:p>
      </xdr:txBody>
    </xdr:sp>
    <xdr:clientData/>
  </xdr:twoCellAnchor>
  <xdr:twoCellAnchor>
    <xdr:from>
      <xdr:col>4</xdr:col>
      <xdr:colOff>488373</xdr:colOff>
      <xdr:row>7</xdr:row>
      <xdr:rowOff>117188</xdr:rowOff>
    </xdr:from>
    <xdr:to>
      <xdr:col>14</xdr:col>
      <xdr:colOff>400326</xdr:colOff>
      <xdr:row>9</xdr:row>
      <xdr:rowOff>82827</xdr:rowOff>
    </xdr:to>
    <xdr:sp macro="" textlink="">
      <xdr:nvSpPr>
        <xdr:cNvPr id="68" name="TextBox 67">
          <a:extLst>
            <a:ext uri="{FF2B5EF4-FFF2-40B4-BE49-F238E27FC236}">
              <a16:creationId xmlns:a16="http://schemas.microsoft.com/office/drawing/2014/main" id="{8175B62C-2CCA-43A8-B13C-2A15533FFB18}"/>
            </a:ext>
          </a:extLst>
        </xdr:cNvPr>
        <xdr:cNvSpPr txBox="1"/>
      </xdr:nvSpPr>
      <xdr:spPr>
        <a:xfrm>
          <a:off x="2917938" y="1373384"/>
          <a:ext cx="5985866" cy="324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A</a:t>
          </a:r>
          <a:r>
            <a:rPr lang="en-US" sz="1200" baseline="0">
              <a:solidFill>
                <a:schemeClr val="dk1"/>
              </a:solidFill>
              <a:effectLst/>
              <a:latin typeface="+mn-lt"/>
              <a:ea typeface="+mn-ea"/>
              <a:cs typeface="+mn-cs"/>
            </a:rPr>
            <a:t> Summary of Sales Performance, shipping trends and regional distribution across the U.S</a:t>
          </a:r>
          <a:endParaRPr lang="en-US" sz="2800">
            <a:effectLst/>
          </a:endParaRPr>
        </a:p>
        <a:p>
          <a:endParaRPr lang="en-US" sz="2800" b="1"/>
        </a:p>
      </xdr:txBody>
    </xdr:sp>
    <xdr:clientData/>
  </xdr:twoCellAnchor>
  <xdr:twoCellAnchor editAs="oneCell">
    <xdr:from>
      <xdr:col>23</xdr:col>
      <xdr:colOff>72160</xdr:colOff>
      <xdr:row>6</xdr:row>
      <xdr:rowOff>144318</xdr:rowOff>
    </xdr:from>
    <xdr:to>
      <xdr:col>29</xdr:col>
      <xdr:colOff>476251</xdr:colOff>
      <xdr:row>8</xdr:row>
      <xdr:rowOff>175490</xdr:rowOff>
    </xdr:to>
    <mc:AlternateContent xmlns:mc="http://schemas.openxmlformats.org/markup-compatibility/2006" xmlns:a14="http://schemas.microsoft.com/office/drawing/2010/main">
      <mc:Choice Requires="a14">
        <xdr:graphicFrame macro="">
          <xdr:nvGraphicFramePr>
            <xdr:cNvPr id="69" name="Segment 1">
              <a:extLst>
                <a:ext uri="{FF2B5EF4-FFF2-40B4-BE49-F238E27FC236}">
                  <a16:creationId xmlns:a16="http://schemas.microsoft.com/office/drawing/2014/main" id="{97FFCA4B-98D7-496D-A634-130D4E7EDA2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4042160" y="1221057"/>
              <a:ext cx="4048439" cy="39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573744</xdr:colOff>
      <xdr:row>6</xdr:row>
      <xdr:rowOff>158750</xdr:rowOff>
    </xdr:from>
    <xdr:to>
      <xdr:col>35</xdr:col>
      <xdr:colOff>577272</xdr:colOff>
      <xdr:row>8</xdr:row>
      <xdr:rowOff>183572</xdr:rowOff>
    </xdr:to>
    <mc:AlternateContent xmlns:mc="http://schemas.openxmlformats.org/markup-compatibility/2006" xmlns:a14="http://schemas.microsoft.com/office/drawing/2010/main">
      <mc:Choice Requires="a14">
        <xdr:graphicFrame macro="">
          <xdr:nvGraphicFramePr>
            <xdr:cNvPr id="70" name="Region 1">
              <a:extLst>
                <a:ext uri="{FF2B5EF4-FFF2-40B4-BE49-F238E27FC236}">
                  <a16:creationId xmlns:a16="http://schemas.microsoft.com/office/drawing/2014/main" id="{EF6DCFBD-DEF6-4509-8D8E-F930E2FA763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188092" y="1235489"/>
              <a:ext cx="3647876" cy="383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5.812412384257" createdVersion="6" refreshedVersion="6" minRefreshableVersion="3" recordCount="2121" xr:uid="{4F3031F1-053E-4E9B-AC42-B610B933C5D6}">
  <cacheSource type="worksheet">
    <worksheetSource name="Furniture_Sales"/>
  </cacheSource>
  <cacheFields count="29">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8" base="1">
        <rangePr groupBy="months" startDate="2014-01-06T00:00:00" endDate="2017-12-31T00:00:00"/>
        <groupItems count="14">
          <s v="&lt;1/6/2014"/>
          <s v="Jan"/>
          <s v="Feb"/>
          <s v="Mar"/>
          <s v="Apr"/>
          <s v="May"/>
          <s v="Jun"/>
          <s v="Jul"/>
          <s v="Aug"/>
          <s v="Sep"/>
          <s v="Oct"/>
          <s v="Nov"/>
          <s v="Dec"/>
          <s v="&gt;12/31/2017"/>
        </groupItems>
      </fieldGroup>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Postal Code" numFmtId="0">
      <sharedItems containsSemiMixedTypes="0" containsString="0" containsNumber="1" containsInteger="1" minValue="1040" maxValue="99301"/>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Discount" numFmtId="164">
      <sharedItems containsSemiMixedTypes="0" containsString="0" containsNumber="1" minValue="0" maxValue="0.7" count="11">
        <n v="0"/>
        <n v="0.45"/>
        <n v="0.2"/>
        <n v="0.3"/>
        <n v="0.5"/>
        <n v="0.6"/>
        <n v="0.32"/>
        <n v="0.1"/>
        <n v="0.15"/>
        <n v="0.4"/>
        <n v="0.7"/>
      </sharedItems>
      <fieldGroup base="18">
        <rangePr startNum="0" endNum="0.7" groupInterval="0.2"/>
        <groupItems count="6">
          <s v="&lt;0"/>
          <s v="0-0.2"/>
          <s v="0.2-0.4"/>
          <s v="0.4-0.6"/>
          <s v="0.6-0.8"/>
          <s v="&gt;0.8"/>
        </groupItems>
      </fieldGroup>
    </cacheField>
    <cacheField name="Profit" numFmtId="0">
      <sharedItems containsSemiMixedTypes="0" containsString="0" containsNumber="1" minValue="-1862.3124" maxValue="1013.127"/>
    </cacheField>
    <cacheField name="Duration" numFmtId="0">
      <sharedItems count="8">
        <s v="3-days"/>
        <s v="7-days"/>
        <s v="5-days"/>
        <s v="2-days"/>
        <s v="4-days"/>
        <s v="1-days"/>
        <s v="6-days"/>
        <s v="0-days"/>
      </sharedItems>
    </cacheField>
    <cacheField name="Profit Margin %" numFmtId="9">
      <sharedItems containsSemiMixedTypes="0" containsString="0" containsNumber="1" minValue="-2.1" maxValue="0.5"/>
    </cacheField>
    <cacheField name="Average Discount %" numFmtId="9">
      <sharedItems containsSemiMixedTypes="0" containsString="0" containsNumber="1" minValue="0" maxValue="0.31712473572938699"/>
    </cacheField>
    <cacheField name="Profit per Unit" numFmtId="0">
      <sharedItems containsSemiMixedTypes="0" containsString="0" containsNumber="1" minValue="-237.8646" maxValue="202.62540000000001"/>
    </cacheField>
    <cacheField name="Cost per Unit" numFmtId="0">
      <sharedItems containsSemiMixedTypes="0" containsString="0" containsNumber="1" minValue="0.98560000000000003" maxValue="678.3546"/>
    </cacheField>
    <cacheField name="Month" numFmtId="0">
      <sharedItems count="12">
        <s v="Nov"/>
        <s v="Oct"/>
        <s v="Jun"/>
        <s v="Jul"/>
        <s v="Sep"/>
        <s v="Dec"/>
        <s v="Apr"/>
        <s v="May"/>
        <s v="Jan"/>
        <s v="Mar"/>
        <s v="Aug"/>
        <s v="Feb"/>
      </sharedItems>
    </cacheField>
    <cacheField name="Cost" numFmtId="0">
      <sharedItems containsSemiMixedTypes="0" containsString="0" containsNumber="1" minValue="1.5423000000000002" maxValue="6159.9564"/>
    </cacheField>
    <cacheField name="Quarters" numFmtId="0" databaseField="0">
      <fieldGroup base="1">
        <rangePr groupBy="quarters" startDate="2014-01-06T00:00:00" endDate="2017-12-31T00:00:00"/>
        <groupItems count="6">
          <s v="&lt;1/6/2014"/>
          <s v="Qtr1"/>
          <s v="Qtr2"/>
          <s v="Qtr3"/>
          <s v="Qtr4"/>
          <s v="&gt;12/31/2017"/>
        </groupItems>
      </fieldGroup>
    </cacheField>
    <cacheField name="Years"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2143836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s v="CA-2016-152156"/>
    <x v="0"/>
    <d v="2016-11-11T00:00:00"/>
    <x v="0"/>
    <s v="CG-12520"/>
    <s v="Claire Gute"/>
    <x v="0"/>
    <x v="0"/>
    <x v="0"/>
    <x v="0"/>
    <n v="42420"/>
    <x v="0"/>
    <s v="FUR-BO-10001798"/>
    <s v="Furniture"/>
    <x v="0"/>
    <s v="Bush Somerset Collection Bookcase"/>
    <n v="261.95999999999998"/>
    <n v="2"/>
    <x v="0"/>
    <n v="41.913600000000002"/>
    <x v="0"/>
    <n v="0.16"/>
    <n v="0"/>
    <n v="20.956800000000001"/>
    <n v="110.0232"/>
    <x v="0"/>
    <n v="220.04639999999998"/>
  </r>
  <r>
    <s v="CA-2016-152156"/>
    <x v="0"/>
    <d v="2016-11-11T00:00:00"/>
    <x v="0"/>
    <s v="CG-12520"/>
    <s v="Claire Gute"/>
    <x v="0"/>
    <x v="0"/>
    <x v="0"/>
    <x v="0"/>
    <n v="42420"/>
    <x v="0"/>
    <s v="FUR-CH-10000454"/>
    <s v="Furniture"/>
    <x v="1"/>
    <s v="Hon Deluxe Fabric Upholstered Stacking Chairs, Rounded Back"/>
    <n v="731.94"/>
    <n v="3"/>
    <x v="0"/>
    <n v="219.58199999999999"/>
    <x v="0"/>
    <n v="0.3"/>
    <n v="0"/>
    <n v="73.194000000000003"/>
    <n v="170.786"/>
    <x v="0"/>
    <n v="512.35800000000006"/>
  </r>
  <r>
    <s v="US-2015-108966"/>
    <x v="1"/>
    <d v="2015-10-18T00:00:00"/>
    <x v="1"/>
    <s v="SO-20335"/>
    <s v="Sean O'Donnell"/>
    <x v="0"/>
    <x v="0"/>
    <x v="1"/>
    <x v="1"/>
    <n v="33311"/>
    <x v="0"/>
    <s v="FUR-TA-10000577"/>
    <s v="Furniture"/>
    <x v="2"/>
    <s v="Bretford CR4500 Series Slim Rectangular Table"/>
    <n v="957.57749999999999"/>
    <n v="5"/>
    <x v="1"/>
    <n v="-383.03100000000001"/>
    <x v="1"/>
    <n v="-0.4"/>
    <n v="4.6993585375596202E-4"/>
    <n v="-76.606200000000001"/>
    <n v="268.12169999999998"/>
    <x v="1"/>
    <n v="1340.6085"/>
  </r>
  <r>
    <s v="CA-2014-115812"/>
    <x v="2"/>
    <d v="2014-06-14T00:00:00"/>
    <x v="1"/>
    <s v="BH-11710"/>
    <s v="Brosina Hoffman"/>
    <x v="0"/>
    <x v="0"/>
    <x v="2"/>
    <x v="2"/>
    <n v="90032"/>
    <x v="1"/>
    <s v="FUR-FU-10001487"/>
    <s v="Furniture"/>
    <x v="3"/>
    <s v="Eldon Expressions Wood and Plastic Desk Accessories, Cherry Wood"/>
    <n v="48.86"/>
    <n v="7"/>
    <x v="0"/>
    <n v="14.1694"/>
    <x v="2"/>
    <n v="0.28999999999999998"/>
    <n v="0"/>
    <n v="2.0242"/>
    <n v="4.9558"/>
    <x v="2"/>
    <n v="34.690600000000003"/>
  </r>
  <r>
    <s v="CA-2014-115812"/>
    <x v="2"/>
    <d v="2014-06-14T00:00:00"/>
    <x v="1"/>
    <s v="BH-11710"/>
    <s v="Brosina Hoffman"/>
    <x v="0"/>
    <x v="0"/>
    <x v="2"/>
    <x v="2"/>
    <n v="90032"/>
    <x v="1"/>
    <s v="FUR-TA-10001539"/>
    <s v="Furniture"/>
    <x v="2"/>
    <s v="Chromcraft Rectangular Conference Tables"/>
    <n v="1706.184"/>
    <n v="9"/>
    <x v="2"/>
    <n v="85.309200000000004"/>
    <x v="2"/>
    <n v="0.05"/>
    <n v="1.1722065146549299E-4"/>
    <n v="9.4787999999999997"/>
    <n v="180.09719999999999"/>
    <x v="2"/>
    <n v="1620.8748000000001"/>
  </r>
  <r>
    <s v="US-2017-156909"/>
    <x v="3"/>
    <d v="2017-07-18T00:00:00"/>
    <x v="0"/>
    <s v="SF-20065"/>
    <s v="Sandra Flanagan"/>
    <x v="0"/>
    <x v="0"/>
    <x v="3"/>
    <x v="3"/>
    <n v="19140"/>
    <x v="2"/>
    <s v="FUR-CH-10002774"/>
    <s v="Furniture"/>
    <x v="1"/>
    <s v="Global Deluxe Stacking Chair, Gray"/>
    <n v="71.372"/>
    <n v="2"/>
    <x v="3"/>
    <n v="-1.0196000000000001"/>
    <x v="3"/>
    <n v="-1.4285714285714299E-2"/>
    <n v="4.2033290365969802E-3"/>
    <n v="-0.50980000000000003"/>
    <n v="36.195799999999998"/>
    <x v="3"/>
    <n v="72.391599999999997"/>
  </r>
  <r>
    <s v="CA-2015-106320"/>
    <x v="4"/>
    <d v="2015-09-30T00:00:00"/>
    <x v="1"/>
    <s v="EB-13870"/>
    <s v="Emily Burns"/>
    <x v="0"/>
    <x v="0"/>
    <x v="4"/>
    <x v="4"/>
    <n v="84057"/>
    <x v="1"/>
    <s v="FUR-TA-10000577"/>
    <s v="Furniture"/>
    <x v="2"/>
    <s v="Bretford CR4500 Series Slim Rectangular Table"/>
    <n v="1044.6300000000001"/>
    <n v="3"/>
    <x v="0"/>
    <n v="240.26490000000001"/>
    <x v="2"/>
    <n v="0.23"/>
    <n v="0"/>
    <n v="80.088300000000004"/>
    <n v="268.12169999999998"/>
    <x v="4"/>
    <n v="804.3651000000001"/>
  </r>
  <r>
    <s v="US-2015-150630"/>
    <x v="5"/>
    <d v="2015-09-21T00:00:00"/>
    <x v="1"/>
    <s v="TB-21520"/>
    <s v="Tracy Blumstein"/>
    <x v="0"/>
    <x v="0"/>
    <x v="3"/>
    <x v="3"/>
    <n v="19140"/>
    <x v="2"/>
    <s v="FUR-BO-10004834"/>
    <s v="Furniture"/>
    <x v="0"/>
    <s v="Riverside Palais Royal Lawyers Bookcase, Royale Cherry Finish"/>
    <n v="3083.43"/>
    <n v="7"/>
    <x v="4"/>
    <n v="-1665.0522000000001"/>
    <x v="4"/>
    <n v="-0.54"/>
    <n v="1.6215707831862601E-4"/>
    <n v="-237.8646"/>
    <n v="678.3546"/>
    <x v="4"/>
    <n v="4748.4822000000004"/>
  </r>
  <r>
    <s v="US-2015-150630"/>
    <x v="5"/>
    <d v="2015-09-21T00:00:00"/>
    <x v="1"/>
    <s v="TB-21520"/>
    <s v="Tracy Blumstein"/>
    <x v="0"/>
    <x v="0"/>
    <x v="3"/>
    <x v="3"/>
    <n v="19140"/>
    <x v="2"/>
    <s v="FUR-FU-10004848"/>
    <s v="Furniture"/>
    <x v="3"/>
    <s v="Howard Miller 13-3/4&quot; Diameter Brushed Chrome Round Wall Clock"/>
    <n v="124.2"/>
    <n v="3"/>
    <x v="2"/>
    <n v="15.525"/>
    <x v="4"/>
    <n v="0.125"/>
    <n v="1.6103059581320401E-3"/>
    <n v="5.1749999999999998"/>
    <n v="36.225000000000001"/>
    <x v="4"/>
    <n v="108.675"/>
  </r>
  <r>
    <s v="CA-2016-117590"/>
    <x v="6"/>
    <d v="2016-12-10T00:00:00"/>
    <x v="2"/>
    <s v="GH-14485"/>
    <s v="Gene Hale"/>
    <x v="1"/>
    <x v="0"/>
    <x v="5"/>
    <x v="5"/>
    <n v="75080"/>
    <x v="3"/>
    <s v="FUR-FU-10003664"/>
    <s v="Furniture"/>
    <x v="3"/>
    <s v="Electrix Architect's Clamp-On Swing Arm Lamp, Black"/>
    <n v="190.92"/>
    <n v="5"/>
    <x v="5"/>
    <n v="-147.96299999999999"/>
    <x v="3"/>
    <n v="-0.77500000000000002"/>
    <n v="3.1426775612822099E-3"/>
    <n v="-29.592600000000001"/>
    <n v="67.776600000000002"/>
    <x v="5"/>
    <n v="338.88299999999998"/>
  </r>
  <r>
    <s v="CA-2015-117415"/>
    <x v="7"/>
    <d v="2015-12-31T00:00:00"/>
    <x v="1"/>
    <s v="SN-20710"/>
    <s v="Steve Nguyen"/>
    <x v="2"/>
    <x v="0"/>
    <x v="6"/>
    <x v="5"/>
    <n v="77041"/>
    <x v="3"/>
    <s v="FUR-BO-10002545"/>
    <s v="Furniture"/>
    <x v="0"/>
    <s v="Atlantic Metals Mobile 3-Shelf Bookcases, Custom Colors"/>
    <n v="532.39919999999995"/>
    <n v="3"/>
    <x v="6"/>
    <n v="-46.976399999999998"/>
    <x v="4"/>
    <n v="-8.8235294117647106E-2"/>
    <n v="6.0105274388090699E-4"/>
    <n v="-15.658799999999999"/>
    <n v="193.12520000000001"/>
    <x v="5"/>
    <n v="579.37559999999996"/>
  </r>
  <r>
    <s v="CA-2015-117415"/>
    <x v="7"/>
    <d v="2015-12-31T00:00:00"/>
    <x v="1"/>
    <s v="SN-20710"/>
    <s v="Steve Nguyen"/>
    <x v="2"/>
    <x v="0"/>
    <x v="6"/>
    <x v="5"/>
    <n v="77041"/>
    <x v="3"/>
    <s v="FUR-CH-10004218"/>
    <s v="Furniture"/>
    <x v="1"/>
    <s v="Global Fabric Manager's Chair, Dark Gray"/>
    <n v="212.05799999999999"/>
    <n v="3"/>
    <x v="3"/>
    <n v="-15.147"/>
    <x v="4"/>
    <n v="-7.1428571428571397E-2"/>
    <n v="1.41470729706024E-3"/>
    <n v="-5.0490000000000004"/>
    <n v="75.734999999999999"/>
    <x v="5"/>
    <n v="227.20499999999998"/>
  </r>
  <r>
    <s v="CA-2015-115742"/>
    <x v="8"/>
    <d v="2015-04-22T00:00:00"/>
    <x v="1"/>
    <s v="DP-13000"/>
    <s v="Darren Powers"/>
    <x v="0"/>
    <x v="0"/>
    <x v="7"/>
    <x v="6"/>
    <n v="47150"/>
    <x v="3"/>
    <s v="FUR-FU-10001706"/>
    <s v="Furniture"/>
    <x v="3"/>
    <s v="Longer-Life Soft White Bulbs"/>
    <n v="6.16"/>
    <n v="2"/>
    <x v="0"/>
    <n v="2.9567999999999999"/>
    <x v="4"/>
    <n v="0.48"/>
    <n v="0"/>
    <n v="1.4783999999999999"/>
    <n v="1.6015999999999999"/>
    <x v="6"/>
    <n v="3.2032000000000003"/>
  </r>
  <r>
    <s v="CA-2015-115742"/>
    <x v="8"/>
    <d v="2015-04-22T00:00:00"/>
    <x v="1"/>
    <s v="DP-13000"/>
    <s v="Darren Powers"/>
    <x v="0"/>
    <x v="0"/>
    <x v="7"/>
    <x v="6"/>
    <n v="47150"/>
    <x v="3"/>
    <s v="FUR-CH-10003061"/>
    <s v="Furniture"/>
    <x v="1"/>
    <s v="Global Leather Task Chair, Black"/>
    <n v="89.99"/>
    <n v="1"/>
    <x v="0"/>
    <n v="17.098099999999999"/>
    <x v="4"/>
    <n v="0.19"/>
    <n v="0"/>
    <n v="17.098099999999999"/>
    <n v="72.891900000000007"/>
    <x v="6"/>
    <n v="72.891899999999993"/>
  </r>
  <r>
    <s v="CA-2016-111682"/>
    <x v="9"/>
    <d v="2016-06-18T00:00:00"/>
    <x v="2"/>
    <s v="TB-21055"/>
    <s v="Ted Butterfield"/>
    <x v="0"/>
    <x v="0"/>
    <x v="8"/>
    <x v="7"/>
    <n v="12180"/>
    <x v="2"/>
    <s v="FUR-CH-10003968"/>
    <s v="Furniture"/>
    <x v="1"/>
    <s v="Novimex Turbo Task Chair"/>
    <n v="319.41000000000003"/>
    <n v="5"/>
    <x v="7"/>
    <n v="7.0979999999999999"/>
    <x v="5"/>
    <n v="2.2222222222222199E-2"/>
    <n v="3.1307723615415898E-4"/>
    <n v="1.4196"/>
    <n v="62.462400000000002"/>
    <x v="2"/>
    <n v="312.31200000000001"/>
  </r>
  <r>
    <s v="CA-2015-135545"/>
    <x v="10"/>
    <d v="2015-11-30T00:00:00"/>
    <x v="1"/>
    <s v="KM-16720"/>
    <s v="Kunst Miller"/>
    <x v="0"/>
    <x v="0"/>
    <x v="2"/>
    <x v="2"/>
    <n v="90004"/>
    <x v="1"/>
    <s v="FUR-FU-10000397"/>
    <s v="Furniture"/>
    <x v="3"/>
    <s v="Luxo Economy Swing Arm Lamp"/>
    <n v="79.760000000000005"/>
    <n v="4"/>
    <x v="0"/>
    <n v="22.332799999999999"/>
    <x v="6"/>
    <n v="0.28000000000000003"/>
    <n v="0"/>
    <n v="5.5831999999999997"/>
    <n v="14.3568"/>
    <x v="0"/>
    <n v="57.427200000000006"/>
  </r>
  <r>
    <s v="US-2015-164175"/>
    <x v="11"/>
    <d v="2015-05-05T00:00:00"/>
    <x v="1"/>
    <s v="PS-18970"/>
    <s v="Paul Stevenson"/>
    <x v="2"/>
    <x v="0"/>
    <x v="9"/>
    <x v="8"/>
    <n v="60610"/>
    <x v="3"/>
    <s v="FUR-CH-10001146"/>
    <s v="Furniture"/>
    <x v="1"/>
    <s v="Global Value Mid-Back Manager's Chair, Gray"/>
    <n v="213.11500000000001"/>
    <n v="5"/>
    <x v="3"/>
    <n v="-15.2225"/>
    <x v="2"/>
    <n v="-7.1428571428571397E-2"/>
    <n v="1.40769068343383E-3"/>
    <n v="-3.0445000000000002"/>
    <n v="45.667499999999997"/>
    <x v="6"/>
    <n v="228.33750000000001"/>
  </r>
  <r>
    <s v="US-2015-134026"/>
    <x v="12"/>
    <d v="2015-05-02T00:00:00"/>
    <x v="1"/>
    <s v="JE-15745"/>
    <s v="Joel Eaton"/>
    <x v="0"/>
    <x v="0"/>
    <x v="10"/>
    <x v="9"/>
    <n v="38109"/>
    <x v="0"/>
    <s v="FUR-CH-10000513"/>
    <s v="Furniture"/>
    <x v="1"/>
    <s v="High-Back Leather Manager's Chair"/>
    <n v="831.93600000000004"/>
    <n v="8"/>
    <x v="2"/>
    <n v="-114.3912"/>
    <x v="6"/>
    <n v="-0.13750000000000001"/>
    <n v="2.4040310793137901E-4"/>
    <n v="-14.2989"/>
    <n v="118.29089999999999"/>
    <x v="6"/>
    <n v="946.32720000000006"/>
  </r>
  <r>
    <s v="US-2015-134026"/>
    <x v="12"/>
    <d v="2015-05-02T00:00:00"/>
    <x v="1"/>
    <s v="JE-15745"/>
    <s v="Joel Eaton"/>
    <x v="0"/>
    <x v="0"/>
    <x v="10"/>
    <x v="9"/>
    <n v="38109"/>
    <x v="0"/>
    <s v="FUR-FU-10003708"/>
    <s v="Furniture"/>
    <x v="3"/>
    <s v="Tenex Traditional Chairmats for Medium Pile Carpet, Standard Lip, 36&quot; x 48&quot;"/>
    <n v="97.04"/>
    <n v="2"/>
    <x v="2"/>
    <n v="1.2130000000000001"/>
    <x v="6"/>
    <n v="1.2500000000000001E-2"/>
    <n v="2.0610057708161599E-3"/>
    <n v="0.60650000000000004"/>
    <n v="47.913499999999999"/>
    <x v="6"/>
    <n v="95.827000000000012"/>
  </r>
  <r>
    <s v="US-2017-118038"/>
    <x v="13"/>
    <d v="2017-12-11T00:00:00"/>
    <x v="2"/>
    <s v="KB-16600"/>
    <s v="Ken Brennan"/>
    <x v="1"/>
    <x v="0"/>
    <x v="6"/>
    <x v="5"/>
    <n v="77041"/>
    <x v="3"/>
    <s v="FUR-FU-10000260"/>
    <s v="Furniture"/>
    <x v="3"/>
    <s v="6&quot; Cubicle Wall Clock, Black"/>
    <n v="9.7080000000000002"/>
    <n v="3"/>
    <x v="5"/>
    <n v="-5.8247999999999998"/>
    <x v="3"/>
    <n v="-0.6"/>
    <n v="6.1804697156983897E-2"/>
    <n v="-1.9416"/>
    <n v="5.1776"/>
    <x v="5"/>
    <n v="15.5328"/>
  </r>
  <r>
    <s v="US-2014-147606"/>
    <x v="14"/>
    <d v="2014-12-01T00:00:00"/>
    <x v="0"/>
    <s v="JE-15745"/>
    <s v="Joel Eaton"/>
    <x v="0"/>
    <x v="0"/>
    <x v="6"/>
    <x v="5"/>
    <n v="77070"/>
    <x v="3"/>
    <s v="FUR-FU-10003194"/>
    <s v="Furniture"/>
    <x v="3"/>
    <s v="Eldon Expressions Desk Accessory, Wood Pencil Holder, Oak"/>
    <n v="19.3"/>
    <n v="5"/>
    <x v="5"/>
    <n v="-14.475"/>
    <x v="2"/>
    <n v="-0.75"/>
    <n v="3.10880829015544E-2"/>
    <n v="-2.895"/>
    <n v="6.7549999999999999"/>
    <x v="0"/>
    <n v="33.774999999999999"/>
  </r>
  <r>
    <s v="CA-2017-140088"/>
    <x v="15"/>
    <d v="2017-05-30T00:00:00"/>
    <x v="0"/>
    <s v="PO-18865"/>
    <s v="Patrick O'Donnell"/>
    <x v="0"/>
    <x v="0"/>
    <x v="11"/>
    <x v="10"/>
    <n v="29203"/>
    <x v="0"/>
    <s v="FUR-CH-10000863"/>
    <s v="Furniture"/>
    <x v="1"/>
    <s v="Novimex Swivel Fabric Task Chair"/>
    <n v="301.95999999999998"/>
    <n v="2"/>
    <x v="0"/>
    <n v="33.215600000000002"/>
    <x v="3"/>
    <n v="0.11"/>
    <n v="0"/>
    <n v="16.607800000000001"/>
    <n v="134.37219999999999"/>
    <x v="7"/>
    <n v="268.74439999999998"/>
  </r>
  <r>
    <s v="CA-2015-149587"/>
    <x v="16"/>
    <d v="2015-02-05T00:00:00"/>
    <x v="0"/>
    <s v="KB-16315"/>
    <s v="Karl Braun"/>
    <x v="0"/>
    <x v="0"/>
    <x v="12"/>
    <x v="11"/>
    <n v="55407"/>
    <x v="3"/>
    <s v="FUR-FU-10003799"/>
    <s v="Furniture"/>
    <x v="3"/>
    <s v="Seth Thomas 13 1/2&quot; Wall Clock"/>
    <n v="53.34"/>
    <n v="3"/>
    <x v="0"/>
    <n v="16.535399999999999"/>
    <x v="2"/>
    <n v="0.31"/>
    <n v="0"/>
    <n v="5.5118"/>
    <n v="12.2682"/>
    <x v="8"/>
    <n v="36.804600000000008"/>
  </r>
  <r>
    <s v="CA-2017-161018"/>
    <x v="17"/>
    <d v="2017-11-11T00:00:00"/>
    <x v="0"/>
    <s v="PN-18775"/>
    <s v="Parhena Norris"/>
    <x v="2"/>
    <x v="0"/>
    <x v="13"/>
    <x v="7"/>
    <n v="10009"/>
    <x v="2"/>
    <s v="FUR-FU-10000629"/>
    <s v="Furniture"/>
    <x v="3"/>
    <s v="9-3/4 Diameter Round Wall Clock"/>
    <n v="96.53"/>
    <n v="7"/>
    <x v="0"/>
    <n v="40.5426"/>
    <x v="3"/>
    <n v="0.42"/>
    <n v="0"/>
    <n v="5.7918000000000003"/>
    <n v="7.9981999999999998"/>
    <x v="0"/>
    <n v="55.987400000000001"/>
  </r>
  <r>
    <s v="US-2015-156867"/>
    <x v="18"/>
    <d v="2015-11-17T00:00:00"/>
    <x v="1"/>
    <s v="LC-16870"/>
    <s v="Lena Cacioppo"/>
    <x v="0"/>
    <x v="0"/>
    <x v="14"/>
    <x v="12"/>
    <n v="80013"/>
    <x v="1"/>
    <s v="FUR-FU-10004006"/>
    <s v="Furniture"/>
    <x v="3"/>
    <s v="Deflect-o DuraMat Lighweight, Studded, Beveled Mat for Low Pile Carpeting"/>
    <n v="102.36"/>
    <n v="3"/>
    <x v="2"/>
    <n v="-3.8384999999999998"/>
    <x v="4"/>
    <n v="-3.7499999999999999E-2"/>
    <n v="1.95388823759281E-3"/>
    <n v="-1.2795000000000001"/>
    <n v="35.399500000000003"/>
    <x v="0"/>
    <n v="106.1985"/>
  </r>
  <r>
    <s v="CA-2017-146780"/>
    <x v="19"/>
    <d v="2017-12-30T00:00:00"/>
    <x v="1"/>
    <s v="CV-12805"/>
    <s v="Cynthia Voltz"/>
    <x v="1"/>
    <x v="0"/>
    <x v="13"/>
    <x v="7"/>
    <n v="10035"/>
    <x v="2"/>
    <s v="FUR-FU-10001934"/>
    <s v="Furniture"/>
    <x v="3"/>
    <s v="Magnifier Swing Arm Lamp"/>
    <n v="41.96"/>
    <n v="2"/>
    <x v="0"/>
    <n v="10.909599999999999"/>
    <x v="2"/>
    <n v="0.26"/>
    <n v="0"/>
    <n v="5.4547999999999996"/>
    <n v="15.5252"/>
    <x v="5"/>
    <n v="31.050400000000003"/>
  </r>
  <r>
    <s v="CA-2015-110457"/>
    <x v="20"/>
    <d v="2015-03-06T00:00:00"/>
    <x v="1"/>
    <s v="DK-13090"/>
    <s v="Dave Kipp"/>
    <x v="0"/>
    <x v="0"/>
    <x v="15"/>
    <x v="13"/>
    <n v="98103"/>
    <x v="1"/>
    <s v="FUR-TA-10001768"/>
    <s v="Furniture"/>
    <x v="2"/>
    <s v="Hon Racetrack Conference Tables"/>
    <n v="787.53"/>
    <n v="3"/>
    <x v="0"/>
    <n v="165.38130000000001"/>
    <x v="4"/>
    <n v="0.21"/>
    <n v="0"/>
    <n v="55.127099999999999"/>
    <n v="207.38290000000001"/>
    <x v="9"/>
    <n v="622.14869999999996"/>
  </r>
  <r>
    <s v="CA-2016-103730"/>
    <x v="21"/>
    <d v="2016-06-15T00:00:00"/>
    <x v="2"/>
    <s v="SC-20725"/>
    <s v="Steven Cartwright"/>
    <x v="0"/>
    <x v="0"/>
    <x v="16"/>
    <x v="14"/>
    <n v="19805"/>
    <x v="2"/>
    <s v="FUR-FU-10002157"/>
    <s v="Furniture"/>
    <x v="3"/>
    <s v="Artistic Insta-Plaque"/>
    <n v="47.04"/>
    <n v="3"/>
    <x v="0"/>
    <n v="18.345600000000001"/>
    <x v="0"/>
    <n v="0.39"/>
    <n v="0"/>
    <n v="6.1151999999999997"/>
    <n v="9.5648"/>
    <x v="2"/>
    <n v="28.694399999999998"/>
  </r>
  <r>
    <s v="US-2014-152030"/>
    <x v="22"/>
    <d v="2014-12-28T00:00:00"/>
    <x v="0"/>
    <s v="AD-10180"/>
    <s v="Alan Dominguez"/>
    <x v="2"/>
    <x v="0"/>
    <x v="6"/>
    <x v="5"/>
    <n v="77041"/>
    <x v="3"/>
    <s v="FUR-CH-10004063"/>
    <s v="Furniture"/>
    <x v="1"/>
    <s v="Global Deluxe High-Back Manager's Chair"/>
    <n v="600.55799999999999"/>
    <n v="3"/>
    <x v="3"/>
    <n v="-8.5793999999999997"/>
    <x v="3"/>
    <n v="-1.4285714285714299E-2"/>
    <n v="4.9953543204819502E-4"/>
    <n v="-2.8597999999999999"/>
    <n v="203.04580000000001"/>
    <x v="5"/>
    <n v="609.13739999999996"/>
  </r>
  <r>
    <s v="US-2014-134614"/>
    <x v="23"/>
    <d v="2014-09-25T00:00:00"/>
    <x v="1"/>
    <s v="PF-19165"/>
    <s v="Philip Fox"/>
    <x v="0"/>
    <x v="0"/>
    <x v="17"/>
    <x v="8"/>
    <n v="61701"/>
    <x v="3"/>
    <s v="FUR-TA-10004534"/>
    <s v="Furniture"/>
    <x v="2"/>
    <s v="Bevis 44 x 96 Conference Tables"/>
    <n v="617.70000000000005"/>
    <n v="6"/>
    <x v="4"/>
    <n v="-407.68200000000002"/>
    <x v="2"/>
    <n v="-0.66"/>
    <n v="8.0945442771571997E-4"/>
    <n v="-67.947000000000003"/>
    <n v="170.89699999999999"/>
    <x v="4"/>
    <n v="1025.3820000000001"/>
  </r>
  <r>
    <s v="US-2016-125969"/>
    <x v="24"/>
    <d v="2016-11-10T00:00:00"/>
    <x v="0"/>
    <s v="LS-16975"/>
    <s v="Lindsay Shagiari"/>
    <x v="2"/>
    <x v="0"/>
    <x v="2"/>
    <x v="2"/>
    <n v="90004"/>
    <x v="1"/>
    <s v="FUR-CH-10001146"/>
    <s v="Furniture"/>
    <x v="1"/>
    <s v="Global Task Chair, Black"/>
    <n v="81.424000000000007"/>
    <n v="2"/>
    <x v="2"/>
    <n v="-9.1601999999999997"/>
    <x v="4"/>
    <n v="-0.1125"/>
    <n v="2.4562782471998401E-3"/>
    <n v="-4.5800999999999998"/>
    <n v="45.292099999999998"/>
    <x v="0"/>
    <n v="90.58420000000001"/>
  </r>
  <r>
    <s v="US-2016-125969"/>
    <x v="24"/>
    <d v="2016-11-10T00:00:00"/>
    <x v="0"/>
    <s v="LS-16975"/>
    <s v="Lindsay Shagiari"/>
    <x v="2"/>
    <x v="0"/>
    <x v="2"/>
    <x v="2"/>
    <n v="90004"/>
    <x v="1"/>
    <s v="FUR-FU-10003773"/>
    <s v="Furniture"/>
    <x v="3"/>
    <s v="Eldon Cleatmat Plus Chair Mats for High Pile Carpets"/>
    <n v="238.56"/>
    <n v="3"/>
    <x v="0"/>
    <n v="26.241599999999998"/>
    <x v="4"/>
    <n v="0.11"/>
    <n v="0"/>
    <n v="8.7471999999999994"/>
    <n v="70.772800000000004"/>
    <x v="0"/>
    <n v="212.3184"/>
  </r>
  <r>
    <s v="CA-2016-145583"/>
    <x v="25"/>
    <d v="2016-10-19T00:00:00"/>
    <x v="1"/>
    <s v="LC-16885"/>
    <s v="Lena Creighton"/>
    <x v="0"/>
    <x v="0"/>
    <x v="18"/>
    <x v="2"/>
    <n v="95661"/>
    <x v="1"/>
    <s v="FUR-FU-10001706"/>
    <s v="Furniture"/>
    <x v="3"/>
    <s v="Longer-Life Soft White Bulbs"/>
    <n v="43.12"/>
    <n v="14"/>
    <x v="0"/>
    <n v="20.697600000000001"/>
    <x v="6"/>
    <n v="0.48"/>
    <n v="0"/>
    <n v="1.4783999999999999"/>
    <n v="1.6015999999999999"/>
    <x v="1"/>
    <n v="22.422399999999996"/>
  </r>
  <r>
    <s v="CA-2016-110366"/>
    <x v="26"/>
    <d v="2016-09-07T00:00:00"/>
    <x v="0"/>
    <s v="JD-15895"/>
    <s v="Jonathan Doherty"/>
    <x v="1"/>
    <x v="0"/>
    <x v="3"/>
    <x v="3"/>
    <n v="19140"/>
    <x v="2"/>
    <s v="FUR-FU-10004848"/>
    <s v="Furniture"/>
    <x v="3"/>
    <s v="Howard Miller 13-3/4&quot; Diameter Brushed Chrome Round Wall Clock"/>
    <n v="82.8"/>
    <n v="2"/>
    <x v="2"/>
    <n v="10.35"/>
    <x v="3"/>
    <n v="0.125"/>
    <n v="2.4154589371980701E-3"/>
    <n v="5.1749999999999998"/>
    <n v="36.225000000000001"/>
    <x v="4"/>
    <n v="72.45"/>
  </r>
  <r>
    <s v="CA-2014-110072"/>
    <x v="27"/>
    <d v="2014-10-28T00:00:00"/>
    <x v="1"/>
    <s v="MG-17680"/>
    <s v="Maureen Gastineau"/>
    <x v="2"/>
    <x v="0"/>
    <x v="19"/>
    <x v="15"/>
    <n v="43055"/>
    <x v="2"/>
    <s v="FUR-FU-10000521"/>
    <s v="Furniture"/>
    <x v="3"/>
    <s v="Seth Thomas 14&quot; Putty-Colored Wall Clock"/>
    <n v="93.888000000000005"/>
    <n v="4"/>
    <x v="2"/>
    <n v="12.909599999999999"/>
    <x v="6"/>
    <n v="0.13750000000000001"/>
    <n v="2.1301976823449201E-3"/>
    <n v="3.2273999999999998"/>
    <n v="20.244599999999998"/>
    <x v="1"/>
    <n v="80.978400000000008"/>
  </r>
  <r>
    <s v="CA-2016-114489"/>
    <x v="28"/>
    <d v="2016-12-09T00:00:00"/>
    <x v="1"/>
    <s v="JE-16165"/>
    <s v="Justin Ellison"/>
    <x v="1"/>
    <x v="0"/>
    <x v="20"/>
    <x v="16"/>
    <n v="53132"/>
    <x v="3"/>
    <s v="FUR-CH-10000454"/>
    <s v="Furniture"/>
    <x v="1"/>
    <s v="Hon Deluxe Fabric Upholstered Stacking Chairs, Rounded Back"/>
    <n v="1951.84"/>
    <n v="8"/>
    <x v="0"/>
    <n v="585.55200000000002"/>
    <x v="4"/>
    <n v="0.3"/>
    <n v="0"/>
    <n v="73.194000000000003"/>
    <n v="170.786"/>
    <x v="5"/>
    <n v="1366.288"/>
  </r>
  <r>
    <s v="CA-2014-104269"/>
    <x v="29"/>
    <d v="2014-03-06T00:00:00"/>
    <x v="0"/>
    <s v="DB-13060"/>
    <s v="Dave Brooks"/>
    <x v="0"/>
    <x v="0"/>
    <x v="15"/>
    <x v="13"/>
    <n v="98115"/>
    <x v="1"/>
    <s v="FUR-CH-10004063"/>
    <s v="Furniture"/>
    <x v="1"/>
    <s v="Global Deluxe High-Back Manager's Chair"/>
    <n v="457.56799999999998"/>
    <n v="2"/>
    <x v="2"/>
    <n v="51.476399999999998"/>
    <x v="2"/>
    <n v="0.1125"/>
    <n v="4.3709350304217101E-4"/>
    <n v="25.738199999999999"/>
    <n v="203.04580000000001"/>
    <x v="9"/>
    <n v="406.09159999999997"/>
  </r>
  <r>
    <s v="CA-2014-139892"/>
    <x v="30"/>
    <d v="2014-09-12T00:00:00"/>
    <x v="1"/>
    <s v="BM-11140"/>
    <s v="Becky Martin"/>
    <x v="0"/>
    <x v="0"/>
    <x v="21"/>
    <x v="5"/>
    <n v="78207"/>
    <x v="3"/>
    <s v="FUR-CH-10004287"/>
    <s v="Furniture"/>
    <x v="1"/>
    <s v="SAFCO Arco Folding Chair"/>
    <n v="1740.06"/>
    <n v="9"/>
    <x v="3"/>
    <n v="-24.858000000000001"/>
    <x v="4"/>
    <n v="-1.4285714285714299E-2"/>
    <n v="1.72407848005241E-4"/>
    <n v="-2.762"/>
    <n v="196.102"/>
    <x v="4"/>
    <n v="1764.9179999999999"/>
  </r>
  <r>
    <s v="CA-2014-118962"/>
    <x v="31"/>
    <d v="2014-08-09T00:00:00"/>
    <x v="1"/>
    <s v="CS-12130"/>
    <s v="Chad Sievert"/>
    <x v="0"/>
    <x v="0"/>
    <x v="2"/>
    <x v="2"/>
    <n v="90004"/>
    <x v="1"/>
    <s v="FUR-CH-10003817"/>
    <s v="Furniture"/>
    <x v="1"/>
    <s v="Global Value Steno Chair, Gray"/>
    <n v="340.14400000000001"/>
    <n v="7"/>
    <x v="2"/>
    <n v="21.259"/>
    <x v="4"/>
    <n v="6.25E-2"/>
    <n v="5.8798626464085803E-4"/>
    <n v="3.0369999999999999"/>
    <n v="45.555"/>
    <x v="10"/>
    <n v="318.88499999999999"/>
  </r>
  <r>
    <s v="US-2015-101511"/>
    <x v="32"/>
    <d v="2015-11-23T00:00:00"/>
    <x v="0"/>
    <s v="JE-15745"/>
    <s v="Joel Eaton"/>
    <x v="0"/>
    <x v="0"/>
    <x v="19"/>
    <x v="15"/>
    <n v="43055"/>
    <x v="2"/>
    <s v="FUR-CH-10004698"/>
    <s v="Furniture"/>
    <x v="1"/>
    <s v="Padded Folding Chairs, Black, 4/Carton"/>
    <n v="396.80200000000002"/>
    <n v="7"/>
    <x v="3"/>
    <n v="-11.337199999999999"/>
    <x v="3"/>
    <n v="-2.8571428571428598E-2"/>
    <n v="7.5604457638822403E-4"/>
    <n v="-1.6195999999999999"/>
    <n v="58.305599999999998"/>
    <x v="0"/>
    <n v="408.13920000000002"/>
  </r>
  <r>
    <s v="CA-2015-102281"/>
    <x v="33"/>
    <d v="2015-10-14T00:00:00"/>
    <x v="2"/>
    <s v="MP-17470"/>
    <s v="Mark Packer"/>
    <x v="2"/>
    <x v="0"/>
    <x v="13"/>
    <x v="7"/>
    <n v="10035"/>
    <x v="2"/>
    <s v="FUR-BO-10002613"/>
    <s v="Furniture"/>
    <x v="0"/>
    <s v="Atlantic Metals Mobile 4-Shelf Bookcases, Custom Colors"/>
    <n v="899.13599999999997"/>
    <n v="4"/>
    <x v="2"/>
    <n v="112.392"/>
    <x v="3"/>
    <n v="0.125"/>
    <n v="2.2243576055235199E-4"/>
    <n v="28.097999999999999"/>
    <n v="196.68600000000001"/>
    <x v="1"/>
    <n v="786.74399999999991"/>
  </r>
  <r>
    <s v="CA-2015-102281"/>
    <x v="33"/>
    <d v="2015-10-14T00:00:00"/>
    <x v="2"/>
    <s v="MP-17470"/>
    <s v="Mark Packer"/>
    <x v="2"/>
    <x v="0"/>
    <x v="13"/>
    <x v="7"/>
    <n v="10035"/>
    <x v="2"/>
    <s v="FUR-BO-10002545"/>
    <s v="Furniture"/>
    <x v="0"/>
    <s v="Atlantic Metals Mobile 3-Shelf Bookcases, Custom Colors"/>
    <n v="626.35199999999998"/>
    <n v="3"/>
    <x v="2"/>
    <n v="46.976399999999998"/>
    <x v="3"/>
    <n v="7.4999999999999997E-2"/>
    <n v="3.1930927018673203E-4"/>
    <n v="15.658799999999999"/>
    <n v="193.12520000000001"/>
    <x v="1"/>
    <n v="579.37559999999996"/>
  </r>
  <r>
    <s v="CA-2014-133690"/>
    <x v="34"/>
    <d v="2014-08-05T00:00:00"/>
    <x v="2"/>
    <s v="BS-11755"/>
    <s v="Bruce Stewart"/>
    <x v="0"/>
    <x v="0"/>
    <x v="22"/>
    <x v="12"/>
    <n v="80219"/>
    <x v="1"/>
    <s v="FUR-TA-10004289"/>
    <s v="Furniture"/>
    <x v="2"/>
    <s v="BoxOffice By Design Rectangular and Half-Moon Meeting Room Tables"/>
    <n v="218.75"/>
    <n v="2"/>
    <x v="4"/>
    <n v="-161.875"/>
    <x v="3"/>
    <n v="-0.74"/>
    <n v="2.2857142857142898E-3"/>
    <n v="-80.9375"/>
    <n v="190.3125"/>
    <x v="10"/>
    <n v="380.625"/>
  </r>
  <r>
    <s v="CA-2017-126382"/>
    <x v="35"/>
    <d v="2017-06-07T00:00:00"/>
    <x v="1"/>
    <s v="HK-14890"/>
    <s v="Heather Kirkland"/>
    <x v="1"/>
    <x v="0"/>
    <x v="20"/>
    <x v="9"/>
    <n v="37064"/>
    <x v="0"/>
    <s v="FUR-FU-10002960"/>
    <s v="Furniture"/>
    <x v="3"/>
    <s v="Eldon 200 Class Desk Accessories, Burgundy"/>
    <n v="35.167999999999999"/>
    <n v="7"/>
    <x v="2"/>
    <n v="9.6712000000000007"/>
    <x v="4"/>
    <n v="0.27500000000000002"/>
    <n v="5.6869881710645996E-3"/>
    <n v="1.3815999999999999"/>
    <n v="3.6423999999999999"/>
    <x v="2"/>
    <n v="25.4968"/>
  </r>
  <r>
    <s v="CA-2015-146262"/>
    <x v="36"/>
    <d v="2015-01-09T00:00:00"/>
    <x v="1"/>
    <s v="VW-21775"/>
    <s v="Victoria Wilson"/>
    <x v="1"/>
    <x v="0"/>
    <x v="23"/>
    <x v="15"/>
    <n v="44256"/>
    <x v="2"/>
    <s v="FUR-BO-10004695"/>
    <s v="Furniture"/>
    <x v="0"/>
    <s v="O'Sullivan 2-Door Barrister Bookcase in Odessa Pine"/>
    <n v="452.45"/>
    <n v="5"/>
    <x v="4"/>
    <n v="-244.32300000000001"/>
    <x v="1"/>
    <n v="-0.54"/>
    <n v="1.1050944855785199E-3"/>
    <n v="-48.864600000000003"/>
    <n v="139.3546"/>
    <x v="8"/>
    <n v="696.77300000000002"/>
  </r>
  <r>
    <s v="CA-2015-169397"/>
    <x v="37"/>
    <d v="2015-12-27T00:00:00"/>
    <x v="2"/>
    <s v="JB-15925"/>
    <s v="Joni Blumstein"/>
    <x v="0"/>
    <x v="0"/>
    <x v="24"/>
    <x v="15"/>
    <n v="43017"/>
    <x v="2"/>
    <s v="FUR-FU-10000087"/>
    <s v="Furniture"/>
    <x v="3"/>
    <s v="Executive Impressions 14&quot; Two-Color Numerals Wall Clock"/>
    <n v="72.703999999999994"/>
    <n v="4"/>
    <x v="2"/>
    <n v="19.084800000000001"/>
    <x v="0"/>
    <n v="0.26250000000000001"/>
    <n v="2.7508802816901402E-3"/>
    <n v="4.7712000000000003"/>
    <n v="13.4048"/>
    <x v="5"/>
    <n v="53.619199999999992"/>
  </r>
  <r>
    <s v="CA-2015-163055"/>
    <x v="38"/>
    <d v="2015-08-16T00:00:00"/>
    <x v="1"/>
    <s v="DS-13180"/>
    <s v="David Smith"/>
    <x v="1"/>
    <x v="0"/>
    <x v="25"/>
    <x v="17"/>
    <n v="48227"/>
    <x v="3"/>
    <s v="FUR-TA-10003748"/>
    <s v="Furniture"/>
    <x v="2"/>
    <s v="Bevis 36 x 72 Conference Tables"/>
    <n v="622.45000000000005"/>
    <n v="5"/>
    <x v="0"/>
    <n v="136.93899999999999"/>
    <x v="1"/>
    <n v="0.22"/>
    <n v="0"/>
    <n v="27.387799999999999"/>
    <n v="97.102199999999996"/>
    <x v="10"/>
    <n v="485.51100000000008"/>
  </r>
  <r>
    <s v="US-2015-145436"/>
    <x v="39"/>
    <d v="2015-03-04T00:00:00"/>
    <x v="1"/>
    <s v="VD-21670"/>
    <s v="Valerie Dominguez"/>
    <x v="0"/>
    <x v="0"/>
    <x v="11"/>
    <x v="9"/>
    <n v="38401"/>
    <x v="0"/>
    <s v="FUR-CH-10004860"/>
    <s v="Furniture"/>
    <x v="1"/>
    <s v="Global Low Back Tilter Chair"/>
    <n v="161.56800000000001"/>
    <n v="2"/>
    <x v="2"/>
    <n v="-28.2744"/>
    <x v="4"/>
    <n v="-0.17499999999999999"/>
    <n v="1.2378688849277099E-3"/>
    <n v="-14.1372"/>
    <n v="94.921199999999999"/>
    <x v="11"/>
    <n v="189.8424"/>
  </r>
  <r>
    <s v="US-2015-145436"/>
    <x v="39"/>
    <d v="2015-03-04T00:00:00"/>
    <x v="1"/>
    <s v="VD-21670"/>
    <s v="Valerie Dominguez"/>
    <x v="0"/>
    <x v="0"/>
    <x v="11"/>
    <x v="9"/>
    <n v="38401"/>
    <x v="0"/>
    <s v="FUR-CH-10004477"/>
    <s v="Furniture"/>
    <x v="1"/>
    <s v="Global Push Button Manager's Chair, Indigo"/>
    <n v="389.69600000000003"/>
    <n v="8"/>
    <x v="2"/>
    <n v="43.840800000000002"/>
    <x v="4"/>
    <n v="0.1125"/>
    <n v="5.1322056166858295E-4"/>
    <n v="5.4801000000000002"/>
    <n v="43.231900000000003"/>
    <x v="11"/>
    <n v="345.85520000000002"/>
  </r>
  <r>
    <s v="US-2017-100930"/>
    <x v="40"/>
    <d v="2017-04-12T00:00:00"/>
    <x v="1"/>
    <s v="CS-12400"/>
    <s v="Christopher Schild"/>
    <x v="2"/>
    <x v="0"/>
    <x v="26"/>
    <x v="1"/>
    <n v="33614"/>
    <x v="0"/>
    <s v="FUR-TA-10001705"/>
    <s v="Furniture"/>
    <x v="2"/>
    <s v="Bush Advantage Collection Round Conference Table"/>
    <n v="233.86"/>
    <n v="2"/>
    <x v="1"/>
    <n v="-102.048"/>
    <x v="2"/>
    <n v="-0.43636363636363601"/>
    <n v="1.92422817070042E-3"/>
    <n v="-51.024000000000001"/>
    <n v="167.95400000000001"/>
    <x v="6"/>
    <n v="335.90800000000002"/>
  </r>
  <r>
    <s v="US-2017-100930"/>
    <x v="40"/>
    <d v="2017-04-12T00:00:00"/>
    <x v="1"/>
    <s v="CS-12400"/>
    <s v="Christopher Schild"/>
    <x v="2"/>
    <x v="0"/>
    <x v="26"/>
    <x v="1"/>
    <n v="33614"/>
    <x v="0"/>
    <s v="FUR-TA-10003473"/>
    <s v="Furniture"/>
    <x v="2"/>
    <s v="Bretford Rectangular Conference Table Tops"/>
    <n v="620.61450000000002"/>
    <n v="3"/>
    <x v="1"/>
    <n v="-248.2458"/>
    <x v="2"/>
    <n v="-0.4"/>
    <n v="7.2508779604730502E-4"/>
    <n v="-82.748599999999996"/>
    <n v="289.62009999999998"/>
    <x v="6"/>
    <n v="868.86030000000005"/>
  </r>
  <r>
    <s v="US-2017-100930"/>
    <x v="40"/>
    <d v="2017-04-12T00:00:00"/>
    <x v="1"/>
    <s v="CS-12400"/>
    <s v="Christopher Schild"/>
    <x v="2"/>
    <x v="0"/>
    <x v="26"/>
    <x v="1"/>
    <n v="33614"/>
    <x v="0"/>
    <s v="FUR-FU-10004017"/>
    <s v="Furniture"/>
    <x v="3"/>
    <s v="Tenex Contemporary Contur Chairmats for Low and Medium Pile Carpet, Computer, 39&quot; x 49&quot;"/>
    <n v="258.072"/>
    <n v="3"/>
    <x v="2"/>
    <n v="0"/>
    <x v="2"/>
    <n v="0"/>
    <n v="7.74977525651756E-4"/>
    <n v="0"/>
    <n v="86.024000000000001"/>
    <x v="6"/>
    <n v="258.072"/>
  </r>
  <r>
    <s v="CA-2016-157749"/>
    <x v="41"/>
    <d v="2016-06-09T00:00:00"/>
    <x v="0"/>
    <s v="KL-16645"/>
    <s v="Ken Lonsdale"/>
    <x v="0"/>
    <x v="0"/>
    <x v="9"/>
    <x v="8"/>
    <n v="60610"/>
    <x v="3"/>
    <s v="FUR-FU-10000576"/>
    <s v="Furniture"/>
    <x v="3"/>
    <s v="Luxo Professional Fluorescent Magnifier Lamp with Clamp-Mount Base"/>
    <n v="419.68"/>
    <n v="5"/>
    <x v="5"/>
    <n v="-356.72800000000001"/>
    <x v="2"/>
    <n v="-0.85"/>
    <n v="1.4296606938619899E-3"/>
    <n v="-71.345600000000005"/>
    <n v="155.2816"/>
    <x v="2"/>
    <n v="776.40800000000002"/>
  </r>
  <r>
    <s v="CA-2016-157749"/>
    <x v="41"/>
    <d v="2016-06-09T00:00:00"/>
    <x v="0"/>
    <s v="KL-16645"/>
    <s v="Ken Lonsdale"/>
    <x v="0"/>
    <x v="0"/>
    <x v="9"/>
    <x v="8"/>
    <n v="60610"/>
    <x v="3"/>
    <s v="FUR-FU-10004351"/>
    <s v="Furniture"/>
    <x v="3"/>
    <s v="Staple-based wall hangings"/>
    <n v="11.688000000000001"/>
    <n v="3"/>
    <x v="5"/>
    <n v="-4.6752000000000002"/>
    <x v="2"/>
    <n v="-0.4"/>
    <n v="5.1334702258726897E-2"/>
    <n v="-1.5584"/>
    <n v="5.4543999999999997"/>
    <x v="2"/>
    <n v="16.363199999999999"/>
  </r>
  <r>
    <s v="CA-2016-157749"/>
    <x v="41"/>
    <d v="2016-06-09T00:00:00"/>
    <x v="0"/>
    <s v="KL-16645"/>
    <s v="Ken Lonsdale"/>
    <x v="0"/>
    <x v="0"/>
    <x v="9"/>
    <x v="8"/>
    <n v="60610"/>
    <x v="3"/>
    <s v="FUR-TA-10002607"/>
    <s v="Furniture"/>
    <x v="2"/>
    <s v="KI Conference Tables"/>
    <n v="177.22499999999999"/>
    <n v="5"/>
    <x v="4"/>
    <n v="-120.51300000000001"/>
    <x v="2"/>
    <n v="-0.68"/>
    <n v="2.8212723938496301E-3"/>
    <n v="-24.102599999999999"/>
    <n v="59.547600000000003"/>
    <x v="2"/>
    <n v="297.738"/>
  </r>
  <r>
    <s v="CA-2016-157749"/>
    <x v="41"/>
    <d v="2016-06-09T00:00:00"/>
    <x v="0"/>
    <s v="KL-16645"/>
    <s v="Ken Lonsdale"/>
    <x v="0"/>
    <x v="0"/>
    <x v="9"/>
    <x v="8"/>
    <n v="60610"/>
    <x v="3"/>
    <s v="FUR-FU-10002505"/>
    <s v="Furniture"/>
    <x v="3"/>
    <s v="Eldon 100 Class Desk Accessories"/>
    <n v="4.0439999999999996"/>
    <n v="3"/>
    <x v="5"/>
    <n v="-2.8308"/>
    <x v="2"/>
    <n v="-0.7"/>
    <n v="0.14836795252225499"/>
    <n v="-0.94359999999999999"/>
    <n v="2.2915999999999999"/>
    <x v="2"/>
    <n v="6.8747999999999996"/>
  </r>
  <r>
    <s v="CA-2014-131926"/>
    <x v="42"/>
    <d v="2014-06-06T00:00:00"/>
    <x v="0"/>
    <s v="DW-13480"/>
    <s v="Dianna Wilson"/>
    <x v="2"/>
    <x v="0"/>
    <x v="27"/>
    <x v="11"/>
    <n v="55044"/>
    <x v="3"/>
    <s v="FUR-CH-10004063"/>
    <s v="Furniture"/>
    <x v="1"/>
    <s v="Global Deluxe High-Back Manager's Chair"/>
    <n v="2001.86"/>
    <n v="7"/>
    <x v="0"/>
    <n v="580.5394"/>
    <x v="2"/>
    <n v="0.28999999999999998"/>
    <n v="0"/>
    <n v="82.934200000000004"/>
    <n v="203.04580000000001"/>
    <x v="2"/>
    <n v="1421.3206"/>
  </r>
  <r>
    <s v="CA-2016-154739"/>
    <x v="43"/>
    <d v="2016-12-15T00:00:00"/>
    <x v="0"/>
    <s v="LH-17155"/>
    <s v="Logan Haushalter"/>
    <x v="0"/>
    <x v="0"/>
    <x v="28"/>
    <x v="2"/>
    <n v="94109"/>
    <x v="1"/>
    <s v="FUR-CH-10002965"/>
    <s v="Furniture"/>
    <x v="1"/>
    <s v="Global Leather Highback Executive Chair with Pneumatic Height Adjustment, Black"/>
    <n v="321.56799999999998"/>
    <n v="2"/>
    <x v="2"/>
    <n v="28.1372"/>
    <x v="2"/>
    <n v="8.7499999999999994E-2"/>
    <n v="6.2195243307791798E-4"/>
    <n v="14.0686"/>
    <n v="146.71539999999999"/>
    <x v="5"/>
    <n v="293.43079999999998"/>
  </r>
  <r>
    <s v="US-2015-159982"/>
    <x v="44"/>
    <d v="2015-12-04T00:00:00"/>
    <x v="1"/>
    <s v="DR-12880"/>
    <s v="Dan Reichenbach"/>
    <x v="1"/>
    <x v="0"/>
    <x v="9"/>
    <x v="8"/>
    <n v="60623"/>
    <x v="3"/>
    <s v="FUR-FU-10002505"/>
    <s v="Furniture"/>
    <x v="3"/>
    <s v="Eldon 100 Class Desk Accessories"/>
    <n v="12.132"/>
    <n v="9"/>
    <x v="5"/>
    <n v="-8.4923999999999999"/>
    <x v="6"/>
    <n v="-0.7"/>
    <n v="4.9455984174085102E-2"/>
    <n v="-0.94359999999999999"/>
    <n v="2.2915999999999999"/>
    <x v="0"/>
    <n v="20.624400000000001"/>
  </r>
  <r>
    <s v="CA-2015-155334"/>
    <x v="45"/>
    <d v="2015-07-31T00:00:00"/>
    <x v="2"/>
    <s v="HA-14920"/>
    <s v="Helen Andreada"/>
    <x v="0"/>
    <x v="0"/>
    <x v="28"/>
    <x v="2"/>
    <n v="94109"/>
    <x v="1"/>
    <s v="FUR-FU-10003274"/>
    <s v="Furniture"/>
    <x v="3"/>
    <s v="Regeneration Desk Collection"/>
    <n v="5.28"/>
    <n v="3"/>
    <x v="0"/>
    <n v="2.3231999999999999"/>
    <x v="5"/>
    <n v="0.44"/>
    <n v="0"/>
    <n v="0.77439999999999998"/>
    <n v="0.98560000000000003"/>
    <x v="3"/>
    <n v="2.9568000000000003"/>
  </r>
  <r>
    <s v="CA-2015-130890"/>
    <x v="46"/>
    <d v="2015-11-06T00:00:00"/>
    <x v="1"/>
    <s v="JO-15280"/>
    <s v="Jas O'Carroll"/>
    <x v="0"/>
    <x v="0"/>
    <x v="2"/>
    <x v="2"/>
    <n v="90004"/>
    <x v="1"/>
    <s v="FUR-TA-10002903"/>
    <s v="Furniture"/>
    <x v="2"/>
    <s v="Bevis Round Bullnose 29&quot; High Table Top"/>
    <n v="1038.8399999999999"/>
    <n v="5"/>
    <x v="2"/>
    <n v="51.942"/>
    <x v="4"/>
    <n v="0.05"/>
    <n v="1.92522428862963E-4"/>
    <n v="10.388400000000001"/>
    <n v="197.37960000000001"/>
    <x v="0"/>
    <n v="986.89799999999991"/>
  </r>
  <r>
    <s v="CA-2016-110772"/>
    <x v="47"/>
    <d v="2016-11-24T00:00:00"/>
    <x v="0"/>
    <s v="NZ-18565"/>
    <s v="Nick Zandusky"/>
    <x v="2"/>
    <x v="0"/>
    <x v="29"/>
    <x v="15"/>
    <n v="43229"/>
    <x v="2"/>
    <s v="FUR-BO-10004709"/>
    <s v="Furniture"/>
    <x v="0"/>
    <s v="Bush Westfield Collection Bookcases, Medium Cherry Finish"/>
    <n v="86.97"/>
    <n v="3"/>
    <x v="4"/>
    <n v="-48.703200000000002"/>
    <x v="4"/>
    <n v="-0.56000000000000005"/>
    <n v="5.7491088881223397E-3"/>
    <n v="-16.234400000000001"/>
    <n v="45.224400000000003"/>
    <x v="0"/>
    <n v="135.67320000000001"/>
  </r>
  <r>
    <s v="CA-2014-111451"/>
    <x v="22"/>
    <d v="2014-12-28T00:00:00"/>
    <x v="2"/>
    <s v="KL-16555"/>
    <s v="Kelly Lampkin"/>
    <x v="1"/>
    <x v="0"/>
    <x v="30"/>
    <x v="12"/>
    <n v="80906"/>
    <x v="1"/>
    <s v="FUR-FU-10004091"/>
    <s v="Furniture"/>
    <x v="3"/>
    <s v="Howard Miller 13&quot; Diameter Goldtone Round Wall Clock"/>
    <n v="300.416"/>
    <n v="8"/>
    <x v="2"/>
    <n v="78.859200000000001"/>
    <x v="3"/>
    <n v="0.26250000000000001"/>
    <n v="6.6574350234341697E-4"/>
    <n v="9.8574000000000002"/>
    <n v="27.694600000000001"/>
    <x v="5"/>
    <n v="221.55680000000001"/>
  </r>
  <r>
    <s v="CA-2014-111451"/>
    <x v="22"/>
    <d v="2014-12-28T00:00:00"/>
    <x v="2"/>
    <s v="KL-16555"/>
    <s v="Kelly Lampkin"/>
    <x v="1"/>
    <x v="0"/>
    <x v="30"/>
    <x v="12"/>
    <n v="80906"/>
    <x v="1"/>
    <s v="FUR-CH-10001891"/>
    <s v="Furniture"/>
    <x v="1"/>
    <s v="Global Deluxe Office Fabric Chairs"/>
    <n v="230.352"/>
    <n v="3"/>
    <x v="2"/>
    <n v="20.155799999999999"/>
    <x v="3"/>
    <n v="8.7499999999999994E-2"/>
    <n v="8.6823643814683596E-4"/>
    <n v="6.7186000000000003"/>
    <n v="70.065399999999997"/>
    <x v="5"/>
    <n v="210.1962"/>
  </r>
  <r>
    <s v="CA-2014-111451"/>
    <x v="22"/>
    <d v="2014-12-28T00:00:00"/>
    <x v="2"/>
    <s v="KL-16555"/>
    <s v="Kelly Lampkin"/>
    <x v="1"/>
    <x v="0"/>
    <x v="30"/>
    <x v="12"/>
    <n v="80906"/>
    <x v="1"/>
    <s v="FUR-FU-10002918"/>
    <s v="Furniture"/>
    <x v="3"/>
    <s v="Eldon ClusterMat Chair Mat with Cordless Antistatic Protection"/>
    <n v="218.352"/>
    <n v="3"/>
    <x v="2"/>
    <n v="-24.564599999999999"/>
    <x v="3"/>
    <n v="-0.1125"/>
    <n v="9.1595222393200005E-4"/>
    <n v="-8.1882000000000001"/>
    <n v="80.972200000000001"/>
    <x v="5"/>
    <n v="242.91660000000002"/>
  </r>
  <r>
    <s v="CA-2016-142545"/>
    <x v="48"/>
    <d v="2016-11-03T00:00:00"/>
    <x v="1"/>
    <s v="JD-15895"/>
    <s v="Jonathan Doherty"/>
    <x v="1"/>
    <x v="0"/>
    <x v="31"/>
    <x v="18"/>
    <n v="7109"/>
    <x v="2"/>
    <s v="FUR-FU-10001861"/>
    <s v="Furniture"/>
    <x v="3"/>
    <s v="Floodlight Indoor Halogen Bulbs, 1 Bulb per Pack, 60 Watts"/>
    <n v="77.599999999999994"/>
    <n v="4"/>
    <x v="0"/>
    <n v="38.024000000000001"/>
    <x v="6"/>
    <n v="0.49"/>
    <n v="0"/>
    <n v="9.5060000000000002"/>
    <n v="9.8940000000000001"/>
    <x v="1"/>
    <n v="39.575999999999993"/>
  </r>
  <r>
    <s v="US-2017-152380"/>
    <x v="49"/>
    <d v="2017-11-23T00:00:00"/>
    <x v="1"/>
    <s v="JH-15910"/>
    <s v="Jonathan Howell"/>
    <x v="0"/>
    <x v="0"/>
    <x v="9"/>
    <x v="8"/>
    <n v="60623"/>
    <x v="3"/>
    <s v="FUR-TA-10002533"/>
    <s v="Furniture"/>
    <x v="2"/>
    <s v="BPI Conference Tables"/>
    <n v="219.07499999999999"/>
    <n v="3"/>
    <x v="4"/>
    <n v="-131.44499999999999"/>
    <x v="4"/>
    <n v="-0.6"/>
    <n v="2.28232340522652E-3"/>
    <n v="-43.814999999999998"/>
    <n v="116.84"/>
    <x v="0"/>
    <n v="350.52"/>
  </r>
  <r>
    <s v="CA-2015-144253"/>
    <x v="50"/>
    <d v="2015-05-09T00:00:00"/>
    <x v="0"/>
    <s v="AS-10225"/>
    <s v="Alan Schoenberger"/>
    <x v="1"/>
    <x v="0"/>
    <x v="13"/>
    <x v="7"/>
    <n v="10024"/>
    <x v="2"/>
    <s v="FUR-FU-10002671"/>
    <s v="Furniture"/>
    <x v="3"/>
    <s v="Electrix 20W Halogen Replacement Bulb for Zoom-In Desk Lamp"/>
    <n v="26.8"/>
    <n v="2"/>
    <x v="0"/>
    <n v="12.864000000000001"/>
    <x v="2"/>
    <n v="0.48"/>
    <n v="0"/>
    <n v="6.4320000000000004"/>
    <n v="6.968"/>
    <x v="7"/>
    <n v="13.936"/>
  </r>
  <r>
    <s v="CA-2016-142902"/>
    <x v="51"/>
    <d v="2016-09-14T00:00:00"/>
    <x v="0"/>
    <s v="BP-11185"/>
    <s v="Ben Peterman"/>
    <x v="1"/>
    <x v="0"/>
    <x v="32"/>
    <x v="12"/>
    <n v="80004"/>
    <x v="1"/>
    <s v="FUR-FU-10001918"/>
    <s v="Furniture"/>
    <x v="3"/>
    <s v="C-Line Cubicle Keepers Polyproplyene Holder With Velcro Backings"/>
    <n v="15.135999999999999"/>
    <n v="4"/>
    <x v="2"/>
    <n v="3.5948000000000002"/>
    <x v="3"/>
    <n v="0.23749999999999999"/>
    <n v="1.32135306553911E-2"/>
    <n v="0.89870000000000005"/>
    <n v="2.8853"/>
    <x v="4"/>
    <n v="11.5412"/>
  </r>
  <r>
    <s v="CA-2016-142902"/>
    <x v="51"/>
    <d v="2016-09-14T00:00:00"/>
    <x v="0"/>
    <s v="BP-11185"/>
    <s v="Ben Peterman"/>
    <x v="1"/>
    <x v="0"/>
    <x v="32"/>
    <x v="12"/>
    <n v="80004"/>
    <x v="1"/>
    <s v="FUR-CH-10004086"/>
    <s v="Furniture"/>
    <x v="1"/>
    <s v="Hon 4070 Series Pagoda Armless Upholstered Stacking Chairs"/>
    <n v="466.76799999999997"/>
    <n v="2"/>
    <x v="2"/>
    <n v="52.511400000000002"/>
    <x v="3"/>
    <n v="0.1125"/>
    <n v="4.28478387550132E-4"/>
    <n v="26.255700000000001"/>
    <n v="207.1283"/>
    <x v="4"/>
    <n v="414.25659999999999"/>
  </r>
  <r>
    <s v="CA-2016-142902"/>
    <x v="51"/>
    <d v="2016-09-14T00:00:00"/>
    <x v="0"/>
    <s v="BP-11185"/>
    <s v="Ben Peterman"/>
    <x v="1"/>
    <x v="0"/>
    <x v="32"/>
    <x v="12"/>
    <n v="80004"/>
    <x v="1"/>
    <s v="FUR-FU-10001756"/>
    <s v="Furniture"/>
    <x v="3"/>
    <s v="Eldon Expressions Desk Accessory, Wood Photo Frame, Mahogany"/>
    <n v="15.231999999999999"/>
    <n v="1"/>
    <x v="2"/>
    <n v="1.7136"/>
    <x v="3"/>
    <n v="0.1125"/>
    <n v="1.31302521008403E-2"/>
    <n v="1.7136"/>
    <n v="13.5184"/>
    <x v="4"/>
    <n v="13.5184"/>
  </r>
  <r>
    <s v="CA-2014-120887"/>
    <x v="52"/>
    <d v="2014-10-03T00:00:00"/>
    <x v="1"/>
    <s v="TS-21205"/>
    <s v="Thomas Seio"/>
    <x v="1"/>
    <x v="0"/>
    <x v="33"/>
    <x v="18"/>
    <n v="7601"/>
    <x v="2"/>
    <s v="FUR-FU-10001588"/>
    <s v="Furniture"/>
    <x v="3"/>
    <s v="Deflect-o SuperTray Unbreakable Stackable Tray, Letter, Black"/>
    <n v="87.54"/>
    <n v="3"/>
    <x v="0"/>
    <n v="37.642200000000003"/>
    <x v="6"/>
    <n v="0.43"/>
    <n v="0"/>
    <n v="12.5474"/>
    <n v="16.6326"/>
    <x v="4"/>
    <n v="49.897800000000004"/>
  </r>
  <r>
    <s v="CA-2014-164973"/>
    <x v="53"/>
    <d v="2014-11-09T00:00:00"/>
    <x v="1"/>
    <s v="NM-18445"/>
    <s v="Nathan Mautz"/>
    <x v="2"/>
    <x v="0"/>
    <x v="13"/>
    <x v="7"/>
    <n v="10024"/>
    <x v="2"/>
    <s v="FUR-CH-10002602"/>
    <s v="Furniture"/>
    <x v="1"/>
    <s v="DMI Arturo Collection Mission-style Design Wood Chair"/>
    <n v="135.88200000000001"/>
    <n v="1"/>
    <x v="7"/>
    <n v="24.1568"/>
    <x v="2"/>
    <n v="0.17777777777777801"/>
    <n v="7.3593264744410605E-4"/>
    <n v="24.1568"/>
    <n v="111.7252"/>
    <x v="0"/>
    <n v="111.7252"/>
  </r>
  <r>
    <s v="CA-2017-153339"/>
    <x v="54"/>
    <d v="2017-11-05T00:00:00"/>
    <x v="0"/>
    <s v="DJ-13510"/>
    <s v="Don Jones"/>
    <x v="1"/>
    <x v="0"/>
    <x v="34"/>
    <x v="9"/>
    <n v="37130"/>
    <x v="0"/>
    <s v="FUR-FU-10001967"/>
    <s v="Furniture"/>
    <x v="3"/>
    <s v="Telescoping Adjustable Floor Lamp"/>
    <n v="15.992000000000001"/>
    <n v="1"/>
    <x v="2"/>
    <n v="0.99950000000000006"/>
    <x v="3"/>
    <n v="6.25E-2"/>
    <n v="1.25062531265633E-2"/>
    <n v="0.99950000000000006"/>
    <n v="14.9925"/>
    <x v="0"/>
    <n v="14.992500000000001"/>
  </r>
  <r>
    <s v="US-2016-141544"/>
    <x v="55"/>
    <d v="2016-09-01T00:00:00"/>
    <x v="2"/>
    <s v="PO-18850"/>
    <s v="Patrick O'Brill"/>
    <x v="0"/>
    <x v="0"/>
    <x v="3"/>
    <x v="3"/>
    <n v="19143"/>
    <x v="2"/>
    <s v="FUR-CH-10003312"/>
    <s v="Furniture"/>
    <x v="1"/>
    <s v="Hon 2090 ÒPillow SoftÓ Series Mid Back Swivel/Tilt Chairs"/>
    <n v="786.74400000000003"/>
    <n v="4"/>
    <x v="3"/>
    <n v="-258.5016"/>
    <x v="3"/>
    <n v="-0.32857142857142901"/>
    <n v="3.8131844666117599E-4"/>
    <n v="-64.625399999999999"/>
    <n v="261.31139999999999"/>
    <x v="10"/>
    <n v="1045.2456"/>
  </r>
  <r>
    <s v="CA-2014-129924"/>
    <x v="56"/>
    <d v="2014-07-17T00:00:00"/>
    <x v="1"/>
    <s v="AC-10420"/>
    <s v="Alyssa Crouse"/>
    <x v="1"/>
    <x v="0"/>
    <x v="28"/>
    <x v="2"/>
    <n v="94122"/>
    <x v="1"/>
    <s v="FUR-TA-10004575"/>
    <s v="Furniture"/>
    <x v="2"/>
    <s v="Hon 5100 Series Wood Tables"/>
    <n v="698.35199999999998"/>
    <n v="3"/>
    <x v="2"/>
    <n v="-17.4588"/>
    <x v="2"/>
    <n v="-2.5000000000000001E-2"/>
    <n v="2.8638852613008898E-4"/>
    <n v="-5.8196000000000003"/>
    <n v="238.6036"/>
    <x v="3"/>
    <n v="715.81079999999997"/>
  </r>
  <r>
    <s v="CA-2016-138520"/>
    <x v="57"/>
    <d v="2016-04-13T00:00:00"/>
    <x v="1"/>
    <s v="JL-15505"/>
    <s v="Jeremy Lonsdale"/>
    <x v="0"/>
    <x v="0"/>
    <x v="13"/>
    <x v="7"/>
    <n v="10035"/>
    <x v="2"/>
    <s v="FUR-BO-10002268"/>
    <s v="Furniture"/>
    <x v="0"/>
    <s v="Sauder Barrister Bookcases"/>
    <n v="388.70400000000001"/>
    <n v="6"/>
    <x v="2"/>
    <n v="-4.8587999999999996"/>
    <x v="2"/>
    <n v="-1.2500000000000001E-2"/>
    <n v="5.1453033670865198E-4"/>
    <n v="-0.80979999999999996"/>
    <n v="65.593800000000002"/>
    <x v="6"/>
    <n v="393.56279999999998"/>
  </r>
  <r>
    <s v="CA-2017-144904"/>
    <x v="58"/>
    <d v="2017-10-01T00:00:00"/>
    <x v="1"/>
    <s v="KW-16435"/>
    <s v="Katrina Willman"/>
    <x v="0"/>
    <x v="0"/>
    <x v="13"/>
    <x v="7"/>
    <n v="10009"/>
    <x v="2"/>
    <s v="FUR-CH-10000785"/>
    <s v="Furniture"/>
    <x v="1"/>
    <s v="Global Ergonomic Managers Chair"/>
    <n v="488.64600000000002"/>
    <n v="3"/>
    <x v="7"/>
    <n v="86.870400000000004"/>
    <x v="6"/>
    <n v="0.17777777777777801"/>
    <n v="2.0464712695898501E-4"/>
    <n v="28.956800000000001"/>
    <n v="133.92519999999999"/>
    <x v="4"/>
    <n v="401.7756"/>
  </r>
  <r>
    <s v="CA-2017-144904"/>
    <x v="58"/>
    <d v="2017-10-01T00:00:00"/>
    <x v="1"/>
    <s v="KW-16435"/>
    <s v="Katrina Willman"/>
    <x v="0"/>
    <x v="0"/>
    <x v="13"/>
    <x v="7"/>
    <n v="10009"/>
    <x v="2"/>
    <s v="FUR-FU-10000023"/>
    <s v="Furniture"/>
    <x v="3"/>
    <s v="Eldon Wave Desk Accessories"/>
    <n v="47.12"/>
    <n v="8"/>
    <x v="0"/>
    <n v="20.732800000000001"/>
    <x v="6"/>
    <n v="0.44"/>
    <n v="0"/>
    <n v="2.5916000000000001"/>
    <n v="3.2984"/>
    <x v="4"/>
    <n v="26.387199999999996"/>
  </r>
  <r>
    <s v="CA-2016-155516"/>
    <x v="59"/>
    <d v="2016-10-21T00:00:00"/>
    <x v="3"/>
    <s v="MK-17905"/>
    <s v="Michael Kennedy"/>
    <x v="1"/>
    <x v="0"/>
    <x v="35"/>
    <x v="19"/>
    <n v="6040"/>
    <x v="2"/>
    <s v="FUR-BO-10002545"/>
    <s v="Furniture"/>
    <x v="0"/>
    <s v="Atlantic Metals Mobile 3-Shelf Bookcases, Custom Colors"/>
    <n v="1043.92"/>
    <n v="4"/>
    <x v="0"/>
    <n v="271.41919999999999"/>
    <x v="7"/>
    <n v="0.26"/>
    <n v="0"/>
    <n v="67.854799999999997"/>
    <n v="193.12520000000001"/>
    <x v="1"/>
    <n v="772.50080000000003"/>
  </r>
  <r>
    <s v="US-2017-134481"/>
    <x v="60"/>
    <d v="2017-09-01T00:00:00"/>
    <x v="1"/>
    <s v="AR-10405"/>
    <s v="Allen Rosenblatt"/>
    <x v="1"/>
    <x v="0"/>
    <x v="20"/>
    <x v="20"/>
    <n v="2038"/>
    <x v="2"/>
    <s v="FUR-TA-10004915"/>
    <s v="Furniture"/>
    <x v="2"/>
    <s v="Office Impressions End Table, 20-1/2&quot;H x 24&quot;W x 20&quot;D"/>
    <n v="1488.424"/>
    <n v="7"/>
    <x v="3"/>
    <n v="-297.6848"/>
    <x v="2"/>
    <n v="-0.2"/>
    <n v="2.0155547075295801E-4"/>
    <n v="-42.526400000000002"/>
    <n v="255.1584"/>
    <x v="10"/>
    <n v="1786.1088"/>
  </r>
  <r>
    <s v="US-2015-168935"/>
    <x v="61"/>
    <d v="2015-12-02T00:00:00"/>
    <x v="1"/>
    <s v="DO-13435"/>
    <s v="Denny Ordway"/>
    <x v="0"/>
    <x v="0"/>
    <x v="36"/>
    <x v="1"/>
    <n v="33024"/>
    <x v="0"/>
    <s v="FUR-TA-10000617"/>
    <s v="Furniture"/>
    <x v="2"/>
    <s v="Hon Practical Foundations 30 x 60 Training Table, Light Gray/Charcoal"/>
    <n v="375.45749999999998"/>
    <n v="3"/>
    <x v="1"/>
    <n v="-157.0095"/>
    <x v="2"/>
    <n v="-0.41818181818181799"/>
    <n v="1.1985377839036401E-3"/>
    <n v="-52.336500000000001"/>
    <n v="177.489"/>
    <x v="0"/>
    <n v="532.46699999999998"/>
  </r>
  <r>
    <s v="CA-2015-122756"/>
    <x v="62"/>
    <d v="2015-12-07T00:00:00"/>
    <x v="1"/>
    <s v="DK-13225"/>
    <s v="Dean Katz"/>
    <x v="1"/>
    <x v="0"/>
    <x v="3"/>
    <x v="3"/>
    <n v="19140"/>
    <x v="2"/>
    <s v="FUR-FU-10001935"/>
    <s v="Furniture"/>
    <x v="3"/>
    <s v="3M Hangers With Command Adhesive"/>
    <n v="2.96"/>
    <n v="1"/>
    <x v="2"/>
    <n v="0.77700000000000002"/>
    <x v="4"/>
    <n v="0.26250000000000001"/>
    <n v="6.7567567567567599E-2"/>
    <n v="0.77700000000000002"/>
    <n v="2.1829999999999998"/>
    <x v="5"/>
    <n v="2.1829999999999998"/>
  </r>
  <r>
    <s v="CA-2016-108987"/>
    <x v="63"/>
    <d v="2016-09-10T00:00:00"/>
    <x v="0"/>
    <s v="AG-10675"/>
    <s v="Anna Gayman"/>
    <x v="0"/>
    <x v="0"/>
    <x v="6"/>
    <x v="5"/>
    <n v="77036"/>
    <x v="3"/>
    <s v="FUR-BO-10004834"/>
    <s v="Furniture"/>
    <x v="0"/>
    <s v="Riverside Palais Royal Lawyers Bookcase, Royale Cherry Finish"/>
    <n v="2396.2656000000002"/>
    <n v="4"/>
    <x v="6"/>
    <n v="-317.15280000000001"/>
    <x v="3"/>
    <n v="-0.13235294117647101"/>
    <n v="1.3354112332122101E-4"/>
    <n v="-79.288200000000003"/>
    <n v="678.3546"/>
    <x v="4"/>
    <n v="2713.4184"/>
  </r>
  <r>
    <s v="CA-2017-117457"/>
    <x v="64"/>
    <d v="2017-12-12T00:00:00"/>
    <x v="1"/>
    <s v="KH-16510"/>
    <s v="Keith Herrera"/>
    <x v="0"/>
    <x v="0"/>
    <x v="28"/>
    <x v="2"/>
    <n v="94110"/>
    <x v="1"/>
    <s v="FUR-TA-10002041"/>
    <s v="Furniture"/>
    <x v="2"/>
    <s v="Bevis Round Conference Table Top, X-Base"/>
    <n v="1004.024"/>
    <n v="7"/>
    <x v="2"/>
    <n v="-112.95269999999999"/>
    <x v="4"/>
    <n v="-0.1125"/>
    <n v="1.9919842553564501E-4"/>
    <n v="-16.136099999999999"/>
    <n v="159.56809999999999"/>
    <x v="5"/>
    <n v="1116.9766999999999"/>
  </r>
  <r>
    <s v="CA-2017-117457"/>
    <x v="64"/>
    <d v="2017-12-12T00:00:00"/>
    <x v="1"/>
    <s v="KH-16510"/>
    <s v="Keith Herrera"/>
    <x v="0"/>
    <x v="0"/>
    <x v="28"/>
    <x v="2"/>
    <n v="94110"/>
    <x v="1"/>
    <s v="FUR-BO-10001972"/>
    <s v="Furniture"/>
    <x v="0"/>
    <s v="O'Sullivan 4-Shelf Bookcase in Odessa Pine"/>
    <n v="1336.829"/>
    <n v="13"/>
    <x v="8"/>
    <n v="31.454799999999999"/>
    <x v="4"/>
    <n v="2.3529411764705899E-2"/>
    <n v="1.1220582437993199E-4"/>
    <n v="2.4196"/>
    <n v="100.4134"/>
    <x v="5"/>
    <n v="1305.3742"/>
  </r>
  <r>
    <s v="CA-2017-117457"/>
    <x v="64"/>
    <d v="2017-12-12T00:00:00"/>
    <x v="1"/>
    <s v="KH-16510"/>
    <s v="Keith Herrera"/>
    <x v="0"/>
    <x v="0"/>
    <x v="28"/>
    <x v="2"/>
    <n v="94110"/>
    <x v="1"/>
    <s v="FUR-CH-10003956"/>
    <s v="Furniture"/>
    <x v="1"/>
    <s v="Novimex High-Tech Fabric Mesh Task Chair"/>
    <n v="113.568"/>
    <n v="2"/>
    <x v="2"/>
    <n v="-18.454799999999999"/>
    <x v="4"/>
    <n v="-0.16250000000000001"/>
    <n v="1.76105945336715E-3"/>
    <n v="-9.2273999999999994"/>
    <n v="66.011399999999995"/>
    <x v="5"/>
    <n v="132.02279999999999"/>
  </r>
  <r>
    <s v="CA-2017-142636"/>
    <x v="54"/>
    <d v="2017-11-07T00:00:00"/>
    <x v="1"/>
    <s v="KC-16675"/>
    <s v="Kimberly Carter"/>
    <x v="1"/>
    <x v="0"/>
    <x v="15"/>
    <x v="13"/>
    <n v="98105"/>
    <x v="1"/>
    <s v="FUR-CH-10001891"/>
    <s v="Furniture"/>
    <x v="1"/>
    <s v="Global Deluxe Office Fabric Chairs"/>
    <n v="307.13600000000002"/>
    <n v="4"/>
    <x v="2"/>
    <n v="26.874400000000001"/>
    <x v="4"/>
    <n v="8.7499999999999994E-2"/>
    <n v="6.5117732861012703E-4"/>
    <n v="6.7186000000000003"/>
    <n v="70.065399999999997"/>
    <x v="0"/>
    <n v="280.26160000000004"/>
  </r>
  <r>
    <s v="CA-2016-148796"/>
    <x v="65"/>
    <d v="2016-04-18T00:00:00"/>
    <x v="1"/>
    <s v="PB-19150"/>
    <s v="Philip Brown"/>
    <x v="0"/>
    <x v="0"/>
    <x v="2"/>
    <x v="2"/>
    <n v="90004"/>
    <x v="1"/>
    <s v="FUR-CH-10004886"/>
    <s v="Furniture"/>
    <x v="1"/>
    <s v="Bevis Steel Folding Chairs"/>
    <n v="383.8"/>
    <n v="5"/>
    <x v="2"/>
    <n v="38.380000000000003"/>
    <x v="4"/>
    <n v="0.1"/>
    <n v="5.2110474205315296E-4"/>
    <n v="7.6760000000000002"/>
    <n v="69.084000000000003"/>
    <x v="6"/>
    <n v="345.42"/>
  </r>
  <r>
    <s v="CA-2017-125388"/>
    <x v="66"/>
    <d v="2017-10-23T00:00:00"/>
    <x v="1"/>
    <s v="MP-17965"/>
    <s v="Michael Paige"/>
    <x v="1"/>
    <x v="0"/>
    <x v="37"/>
    <x v="20"/>
    <n v="1841"/>
    <x v="2"/>
    <s v="FUR-FU-10004712"/>
    <s v="Furniture"/>
    <x v="3"/>
    <s v="Westinghouse Mesh Shade Clip-On Gooseneck Lamp, Black"/>
    <n v="56.56"/>
    <n v="4"/>
    <x v="0"/>
    <n v="14.7056"/>
    <x v="4"/>
    <n v="0.26"/>
    <n v="0"/>
    <n v="3.6764000000000001"/>
    <n v="10.4636"/>
    <x v="1"/>
    <n v="41.854399999999998"/>
  </r>
  <r>
    <s v="CA-2017-155705"/>
    <x v="67"/>
    <d v="2017-08-23T00:00:00"/>
    <x v="0"/>
    <s v="NF-18385"/>
    <s v="Natalie Fritzler"/>
    <x v="0"/>
    <x v="0"/>
    <x v="38"/>
    <x v="21"/>
    <n v="39212"/>
    <x v="0"/>
    <s v="FUR-CH-10000015"/>
    <s v="Furniture"/>
    <x v="1"/>
    <s v="Hon Multipurpose Stacking Arm Chairs"/>
    <n v="866.4"/>
    <n v="4"/>
    <x v="0"/>
    <n v="225.26400000000001"/>
    <x v="3"/>
    <n v="0.26"/>
    <n v="0"/>
    <n v="56.316000000000003"/>
    <n v="160.28399999999999"/>
    <x v="10"/>
    <n v="641.13599999999997"/>
  </r>
  <r>
    <s v="CA-2017-149160"/>
    <x v="68"/>
    <d v="2017-11-26T00:00:00"/>
    <x v="0"/>
    <s v="JM-15265"/>
    <s v="Janet Molinari"/>
    <x v="1"/>
    <x v="0"/>
    <x v="39"/>
    <x v="17"/>
    <n v="48187"/>
    <x v="3"/>
    <s v="FUR-FU-10003347"/>
    <s v="Furniture"/>
    <x v="3"/>
    <s v="Coloredge Poster Frame"/>
    <n v="28.4"/>
    <n v="2"/>
    <x v="0"/>
    <n v="11.076000000000001"/>
    <x v="0"/>
    <n v="0.39"/>
    <n v="0"/>
    <n v="5.5380000000000003"/>
    <n v="8.6620000000000008"/>
    <x v="0"/>
    <n v="17.323999999999998"/>
  </r>
  <r>
    <s v="CA-2017-157252"/>
    <x v="69"/>
    <d v="2017-01-23T00:00:00"/>
    <x v="0"/>
    <s v="CV-12805"/>
    <s v="Cynthia Voltz"/>
    <x v="1"/>
    <x v="0"/>
    <x v="13"/>
    <x v="7"/>
    <n v="10024"/>
    <x v="2"/>
    <s v="FUR-CH-10003396"/>
    <s v="Furniture"/>
    <x v="1"/>
    <s v="Global Deluxe Steno Chair"/>
    <n v="207.846"/>
    <n v="3"/>
    <x v="7"/>
    <n v="2.3094000000000001"/>
    <x v="0"/>
    <n v="1.1111111111111099E-2"/>
    <n v="4.8112544864948101E-4"/>
    <n v="0.76980000000000004"/>
    <n v="68.512200000000007"/>
    <x v="8"/>
    <n v="205.53659999999999"/>
  </r>
  <r>
    <s v="CA-2016-115756"/>
    <x v="26"/>
    <d v="2016-09-07T00:00:00"/>
    <x v="0"/>
    <s v="PK-19075"/>
    <s v="Pete Kriz"/>
    <x v="0"/>
    <x v="0"/>
    <x v="25"/>
    <x v="17"/>
    <n v="48227"/>
    <x v="3"/>
    <s v="FUR-FU-10000246"/>
    <s v="Furniture"/>
    <x v="3"/>
    <s v="Aluminum Document Frame"/>
    <n v="12.22"/>
    <n v="1"/>
    <x v="0"/>
    <n v="3.6659999999999999"/>
    <x v="3"/>
    <n v="0.3"/>
    <n v="0"/>
    <n v="3.6659999999999999"/>
    <n v="8.5540000000000003"/>
    <x v="4"/>
    <n v="8.5540000000000003"/>
  </r>
  <r>
    <s v="CA-2016-115756"/>
    <x v="26"/>
    <d v="2016-09-07T00:00:00"/>
    <x v="0"/>
    <s v="PK-19075"/>
    <s v="Pete Kriz"/>
    <x v="0"/>
    <x v="0"/>
    <x v="25"/>
    <x v="17"/>
    <n v="48227"/>
    <x v="3"/>
    <s v="FUR-CH-10002372"/>
    <s v="Furniture"/>
    <x v="1"/>
    <s v="Office Star - Ergonomically Designed Knee Chair"/>
    <n v="242.94"/>
    <n v="3"/>
    <x v="0"/>
    <n v="29.152799999999999"/>
    <x v="3"/>
    <n v="0.12"/>
    <n v="0"/>
    <n v="9.7175999999999991"/>
    <n v="71.2624"/>
    <x v="4"/>
    <n v="213.78719999999998"/>
  </r>
  <r>
    <s v="CA-2017-154214"/>
    <x v="70"/>
    <d v="2017-03-25T00:00:00"/>
    <x v="0"/>
    <s v="TB-21595"/>
    <s v="Troy Blackwell"/>
    <x v="0"/>
    <x v="0"/>
    <x v="29"/>
    <x v="6"/>
    <n v="47201"/>
    <x v="3"/>
    <s v="FUR-FU-10000206"/>
    <s v="Furniture"/>
    <x v="3"/>
    <s v="GE General Purpose, Extra Long Life, Showcase &amp; Floodlight Incandescent Bulbs"/>
    <n v="2.91"/>
    <n v="1"/>
    <x v="0"/>
    <n v="1.3676999999999999"/>
    <x v="2"/>
    <n v="0.47"/>
    <n v="0"/>
    <n v="1.3676999999999999"/>
    <n v="1.5423"/>
    <x v="9"/>
    <n v="1.5423000000000002"/>
  </r>
  <r>
    <s v="CA-2017-147277"/>
    <x v="71"/>
    <d v="2017-10-24T00:00:00"/>
    <x v="1"/>
    <s v="EB-13705"/>
    <s v="Ed Braxton"/>
    <x v="1"/>
    <x v="0"/>
    <x v="40"/>
    <x v="15"/>
    <n v="44312"/>
    <x v="2"/>
    <s v="FUR-TA-10001539"/>
    <s v="Furniture"/>
    <x v="2"/>
    <s v="Chromcraft Rectangular Conference Tables"/>
    <n v="284.36399999999998"/>
    <n v="2"/>
    <x v="9"/>
    <n v="-75.830399999999997"/>
    <x v="4"/>
    <n v="-0.266666666666667"/>
    <n v="1.40664781758591E-3"/>
    <n v="-37.915199999999999"/>
    <n v="180.09719999999999"/>
    <x v="1"/>
    <n v="360.19439999999997"/>
  </r>
  <r>
    <s v="US-2014-110674"/>
    <x v="72"/>
    <d v="2014-02-18T00:00:00"/>
    <x v="1"/>
    <s v="SC-20095"/>
    <s v="Sanjit Chand"/>
    <x v="0"/>
    <x v="0"/>
    <x v="41"/>
    <x v="2"/>
    <n v="94521"/>
    <x v="1"/>
    <s v="FUR-CH-10000225"/>
    <s v="Furniture"/>
    <x v="1"/>
    <s v="Global Geo Office Task Chair, Gray"/>
    <n v="129.56800000000001"/>
    <n v="2"/>
    <x v="2"/>
    <n v="-24.294"/>
    <x v="6"/>
    <n v="-0.1875"/>
    <n v="1.5435910101259599E-3"/>
    <n v="-12.147"/>
    <n v="76.930999999999997"/>
    <x v="11"/>
    <n v="153.86200000000002"/>
  </r>
  <r>
    <s v="US-2016-157945"/>
    <x v="73"/>
    <d v="2016-10-01T00:00:00"/>
    <x v="1"/>
    <s v="NF-18385"/>
    <s v="Natalie Fritzler"/>
    <x v="0"/>
    <x v="0"/>
    <x v="42"/>
    <x v="8"/>
    <n v="62521"/>
    <x v="3"/>
    <s v="FUR-CH-10002331"/>
    <s v="Furniture"/>
    <x v="1"/>
    <s v="Hon 4700 Series Mobuis Mid-Back Task Chairs with Adjustable Arms"/>
    <n v="747.55799999999999"/>
    <n v="3"/>
    <x v="3"/>
    <n v="-96.114599999999996"/>
    <x v="2"/>
    <n v="-0.128571428571429"/>
    <n v="4.01306654466944E-4"/>
    <n v="-32.038200000000003"/>
    <n v="281.2242"/>
    <x v="4"/>
    <n v="843.67259999999999"/>
  </r>
  <r>
    <s v="CA-2016-109869"/>
    <x v="74"/>
    <d v="2016-04-29T00:00:00"/>
    <x v="1"/>
    <s v="TN-21040"/>
    <s v="Tanja Norvell"/>
    <x v="2"/>
    <x v="0"/>
    <x v="43"/>
    <x v="22"/>
    <n v="85023"/>
    <x v="1"/>
    <s v="FUR-FU-10000023"/>
    <s v="Furniture"/>
    <x v="3"/>
    <s v="Eldon Wave Desk Accessories"/>
    <n v="23.56"/>
    <n v="5"/>
    <x v="2"/>
    <n v="7.0679999999999996"/>
    <x v="1"/>
    <n v="0.3"/>
    <n v="8.4889643463497404E-3"/>
    <n v="1.4136"/>
    <n v="3.2984"/>
    <x v="6"/>
    <n v="16.491999999999997"/>
  </r>
  <r>
    <s v="CA-2016-109869"/>
    <x v="74"/>
    <d v="2016-04-29T00:00:00"/>
    <x v="1"/>
    <s v="TN-21040"/>
    <s v="Tanja Norvell"/>
    <x v="2"/>
    <x v="0"/>
    <x v="43"/>
    <x v="22"/>
    <n v="85023"/>
    <x v="1"/>
    <s v="FUR-TA-10001889"/>
    <s v="Furniture"/>
    <x v="2"/>
    <s v="Bush Advantage Collection Racetrack Conference Table"/>
    <n v="1272.6300000000001"/>
    <n v="6"/>
    <x v="4"/>
    <n v="-814.48320000000001"/>
    <x v="1"/>
    <n v="-0.64"/>
    <n v="3.9288717066232902E-4"/>
    <n v="-135.74719999999999"/>
    <n v="347.85219999999998"/>
    <x v="6"/>
    <n v="2087.1132000000002"/>
  </r>
  <r>
    <s v="US-2015-101399"/>
    <x v="75"/>
    <d v="2015-01-24T00:00:00"/>
    <x v="1"/>
    <s v="JS-15940"/>
    <s v="Joni Sundaresam"/>
    <x v="2"/>
    <x v="0"/>
    <x v="44"/>
    <x v="8"/>
    <n v="60068"/>
    <x v="3"/>
    <s v="FUR-FU-10002918"/>
    <s v="Furniture"/>
    <x v="3"/>
    <s v="Eldon ClusterMat Chair Mat with Cordless Antistatic Protection"/>
    <n v="254.744"/>
    <n v="7"/>
    <x v="5"/>
    <n v="-312.06139999999999"/>
    <x v="1"/>
    <n v="-1.2250000000000001"/>
    <n v="2.3553057186822802E-3"/>
    <n v="-44.580199999999998"/>
    <n v="80.972200000000001"/>
    <x v="8"/>
    <n v="566.80539999999996"/>
  </r>
  <r>
    <s v="CA-2017-154907"/>
    <x v="76"/>
    <d v="2017-04-04T00:00:00"/>
    <x v="1"/>
    <s v="DS-13180"/>
    <s v="David Smith"/>
    <x v="1"/>
    <x v="0"/>
    <x v="45"/>
    <x v="5"/>
    <n v="79109"/>
    <x v="3"/>
    <s v="FUR-BO-10002824"/>
    <s v="Furniture"/>
    <x v="0"/>
    <s v="Bush Mission Pointe Library"/>
    <n v="205.33279999999999"/>
    <n v="2"/>
    <x v="6"/>
    <n v="-36.235199999999999"/>
    <x v="4"/>
    <n v="-0.17647058823529399"/>
    <n v="1.5584456063522201E-3"/>
    <n v="-18.117599999999999"/>
    <n v="120.78400000000001"/>
    <x v="9"/>
    <n v="241.56799999999998"/>
  </r>
  <r>
    <s v="CA-2014-144666"/>
    <x v="77"/>
    <d v="2014-11-11T00:00:00"/>
    <x v="0"/>
    <s v="JP-15520"/>
    <s v="Jeremy Pistek"/>
    <x v="0"/>
    <x v="0"/>
    <x v="28"/>
    <x v="2"/>
    <n v="94110"/>
    <x v="1"/>
    <s v="FUR-BO-10001601"/>
    <s v="Furniture"/>
    <x v="0"/>
    <s v="Sauder Mission Library with Doors, Fruitwood Finish"/>
    <n v="222.666"/>
    <n v="2"/>
    <x v="8"/>
    <n v="10.478400000000001"/>
    <x v="3"/>
    <n v="4.7058823529411799E-2"/>
    <n v="6.7365471154105197E-4"/>
    <n v="5.2392000000000003"/>
    <n v="106.0938"/>
    <x v="0"/>
    <n v="212.1876"/>
  </r>
  <r>
    <s v="CA-2016-152632"/>
    <x v="78"/>
    <d v="2016-11-02T00:00:00"/>
    <x v="1"/>
    <s v="JE-15475"/>
    <s v="Jeremy Ellison"/>
    <x v="0"/>
    <x v="0"/>
    <x v="8"/>
    <x v="7"/>
    <n v="12180"/>
    <x v="2"/>
    <s v="FUR-FU-10002671"/>
    <s v="Furniture"/>
    <x v="3"/>
    <s v="Electrix 20W Halogen Replacement Bulb for Zoom-In Desk Lamp"/>
    <n v="40.200000000000003"/>
    <n v="3"/>
    <x v="0"/>
    <n v="19.295999999999999"/>
    <x v="6"/>
    <n v="0.48"/>
    <n v="0"/>
    <n v="6.4320000000000004"/>
    <n v="6.968"/>
    <x v="1"/>
    <n v="20.904000000000003"/>
  </r>
  <r>
    <s v="CA-2017-140963"/>
    <x v="79"/>
    <d v="2017-06-13T00:00:00"/>
    <x v="2"/>
    <s v="MT-18070"/>
    <s v="Michelle Tran"/>
    <x v="2"/>
    <x v="0"/>
    <x v="2"/>
    <x v="2"/>
    <n v="90045"/>
    <x v="1"/>
    <s v="FUR-BO-10001337"/>
    <s v="Furniture"/>
    <x v="0"/>
    <s v="O'Sullivan Living Dimensions 2-Shelf Bookcases"/>
    <n v="514.16499999999996"/>
    <n v="5"/>
    <x v="8"/>
    <n v="-30.245000000000001"/>
    <x v="0"/>
    <n v="-5.8823529411764698E-2"/>
    <n v="2.9173514338782299E-4"/>
    <n v="-6.0490000000000004"/>
    <n v="108.88200000000001"/>
    <x v="2"/>
    <n v="544.41"/>
  </r>
  <r>
    <s v="US-2016-120929"/>
    <x v="80"/>
    <d v="2016-03-21T00:00:00"/>
    <x v="0"/>
    <s v="RO-19780"/>
    <s v="Rose O'Brian"/>
    <x v="0"/>
    <x v="0"/>
    <x v="10"/>
    <x v="9"/>
    <n v="38109"/>
    <x v="0"/>
    <s v="FUR-TA-10001857"/>
    <s v="Furniture"/>
    <x v="2"/>
    <s v="Balt Solid Wood Rectangular Table"/>
    <n v="189.88200000000001"/>
    <n v="3"/>
    <x v="9"/>
    <n v="-94.941000000000003"/>
    <x v="0"/>
    <n v="-0.5"/>
    <n v="2.1065714496371398E-3"/>
    <n v="-31.646999999999998"/>
    <n v="94.941000000000003"/>
    <x v="9"/>
    <n v="284.82299999999998"/>
  </r>
  <r>
    <s v="CA-2016-126158"/>
    <x v="81"/>
    <d v="2016-07-31T00:00:00"/>
    <x v="1"/>
    <s v="SC-20095"/>
    <s v="Sanjit Chand"/>
    <x v="0"/>
    <x v="0"/>
    <x v="46"/>
    <x v="2"/>
    <n v="92627"/>
    <x v="1"/>
    <s v="FUR-FU-10004864"/>
    <s v="Furniture"/>
    <x v="3"/>
    <s v="Howard Miller 14-1/2&quot; Diameter Chrome Round Wall Clock"/>
    <n v="255.76"/>
    <n v="4"/>
    <x v="0"/>
    <n v="81.843199999999996"/>
    <x v="6"/>
    <n v="0.32"/>
    <n v="0"/>
    <n v="20.460799999999999"/>
    <n v="43.479199999999999"/>
    <x v="3"/>
    <n v="173.91679999999999"/>
  </r>
  <r>
    <s v="CA-2016-126158"/>
    <x v="81"/>
    <d v="2016-07-31T00:00:00"/>
    <x v="1"/>
    <s v="SC-20095"/>
    <s v="Sanjit Chand"/>
    <x v="0"/>
    <x v="0"/>
    <x v="46"/>
    <x v="2"/>
    <n v="92627"/>
    <x v="1"/>
    <s v="FUR-CH-10002602"/>
    <s v="Furniture"/>
    <x v="1"/>
    <s v="DMI Arturo Collection Mission-style Design Wood Chair"/>
    <n v="241.56800000000001"/>
    <n v="2"/>
    <x v="2"/>
    <n v="18.117599999999999"/>
    <x v="6"/>
    <n v="7.4999999999999997E-2"/>
    <n v="8.2792422837461898E-4"/>
    <n v="9.0587999999999997"/>
    <n v="111.7252"/>
    <x v="3"/>
    <n v="223.4504"/>
  </r>
  <r>
    <s v="CA-2016-126158"/>
    <x v="81"/>
    <d v="2016-07-31T00:00:00"/>
    <x v="1"/>
    <s v="SC-20095"/>
    <s v="Sanjit Chand"/>
    <x v="0"/>
    <x v="0"/>
    <x v="46"/>
    <x v="2"/>
    <n v="92627"/>
    <x v="1"/>
    <s v="FUR-FU-10000073"/>
    <s v="Furniture"/>
    <x v="3"/>
    <s v="Deflect-O Glasstique Clear Desk Accessories"/>
    <n v="69.3"/>
    <n v="9"/>
    <x v="0"/>
    <n v="22.869"/>
    <x v="6"/>
    <n v="0.33"/>
    <n v="0"/>
    <n v="2.5409999999999999"/>
    <n v="5.1589999999999998"/>
    <x v="3"/>
    <n v="46.430999999999997"/>
  </r>
  <r>
    <s v="US-2016-105578"/>
    <x v="82"/>
    <d v="2016-06-04T00:00:00"/>
    <x v="1"/>
    <s v="MY-17380"/>
    <s v="Maribeth Yedwab"/>
    <x v="1"/>
    <x v="0"/>
    <x v="47"/>
    <x v="12"/>
    <n v="80134"/>
    <x v="1"/>
    <s v="FUR-CH-10001215"/>
    <s v="Furniture"/>
    <x v="1"/>
    <s v="Global Troy Executive Leather Low-Back Tilter"/>
    <n v="801.56799999999998"/>
    <n v="2"/>
    <x v="2"/>
    <n v="50.097999999999999"/>
    <x v="2"/>
    <n v="6.25E-2"/>
    <n v="2.4951095852129802E-4"/>
    <n v="25.048999999999999"/>
    <n v="375.73500000000001"/>
    <x v="7"/>
    <n v="751.47"/>
  </r>
  <r>
    <s v="CA-2017-135307"/>
    <x v="83"/>
    <d v="2017-11-27T00:00:00"/>
    <x v="2"/>
    <s v="LS-17245"/>
    <s v="Lynn Smith"/>
    <x v="0"/>
    <x v="0"/>
    <x v="48"/>
    <x v="23"/>
    <n v="64118"/>
    <x v="3"/>
    <s v="FUR-FU-10001290"/>
    <s v="Furniture"/>
    <x v="3"/>
    <s v="Executive Impressions Supervisor Wall Clock"/>
    <n v="126.3"/>
    <n v="3"/>
    <x v="0"/>
    <n v="40.415999999999997"/>
    <x v="5"/>
    <n v="0.32"/>
    <n v="0"/>
    <n v="13.472"/>
    <n v="28.628"/>
    <x v="0"/>
    <n v="85.884"/>
  </r>
  <r>
    <s v="CA-2017-145142"/>
    <x v="84"/>
    <d v="2017-01-25T00:00:00"/>
    <x v="2"/>
    <s v="MC-17605"/>
    <s v="Matt Connell"/>
    <x v="1"/>
    <x v="0"/>
    <x v="25"/>
    <x v="17"/>
    <n v="48234"/>
    <x v="3"/>
    <s v="FUR-TA-10001857"/>
    <s v="Furniture"/>
    <x v="2"/>
    <s v="Balt Solid Wood Rectangular Table"/>
    <n v="210.98"/>
    <n v="2"/>
    <x v="0"/>
    <n v="21.097999999999999"/>
    <x v="3"/>
    <n v="0.1"/>
    <n v="0"/>
    <n v="10.548999999999999"/>
    <n v="94.941000000000003"/>
    <x v="8"/>
    <n v="189.88200000000001"/>
  </r>
  <r>
    <s v="CA-2017-113558"/>
    <x v="85"/>
    <d v="2017-10-26T00:00:00"/>
    <x v="1"/>
    <s v="PH-18790"/>
    <s v="Patricia Hirasaki"/>
    <x v="2"/>
    <x v="0"/>
    <x v="49"/>
    <x v="1"/>
    <n v="33801"/>
    <x v="0"/>
    <s v="FUR-CH-10003379"/>
    <s v="Furniture"/>
    <x v="1"/>
    <s v="Global Commerce Series High-Back Swivel/Tilt Chairs"/>
    <n v="683.952"/>
    <n v="3"/>
    <x v="2"/>
    <n v="42.747"/>
    <x v="2"/>
    <n v="6.25E-2"/>
    <n v="2.9241818139284602E-4"/>
    <n v="14.249000000000001"/>
    <n v="213.73500000000001"/>
    <x v="1"/>
    <n v="641.20500000000004"/>
  </r>
  <r>
    <s v="CA-2017-113558"/>
    <x v="85"/>
    <d v="2017-10-26T00:00:00"/>
    <x v="1"/>
    <s v="PH-18790"/>
    <s v="Patricia Hirasaki"/>
    <x v="2"/>
    <x v="0"/>
    <x v="49"/>
    <x v="1"/>
    <n v="33801"/>
    <x v="0"/>
    <s v="FUR-FU-10001756"/>
    <s v="Furniture"/>
    <x v="3"/>
    <s v="Eldon Expressions Desk Accessory, Wood Photo Frame, Mahogany"/>
    <n v="45.695999999999998"/>
    <n v="3"/>
    <x v="2"/>
    <n v="5.1407999999999996"/>
    <x v="2"/>
    <n v="0.1125"/>
    <n v="4.3767507002801104E-3"/>
    <n v="1.7136"/>
    <n v="13.5184"/>
    <x v="1"/>
    <n v="40.555199999999999"/>
  </r>
  <r>
    <s v="CA-2015-102848"/>
    <x v="86"/>
    <d v="2015-11-09T00:00:00"/>
    <x v="0"/>
    <s v="KB-16240"/>
    <s v="Karen Bern"/>
    <x v="1"/>
    <x v="0"/>
    <x v="2"/>
    <x v="2"/>
    <n v="90036"/>
    <x v="1"/>
    <s v="FUR-CH-10000595"/>
    <s v="Furniture"/>
    <x v="1"/>
    <s v="Safco Contoured Stacking Chairs"/>
    <n v="190.72"/>
    <n v="1"/>
    <x v="2"/>
    <n v="11.92"/>
    <x v="3"/>
    <n v="6.25E-2"/>
    <n v="1.0486577181208099E-3"/>
    <n v="11.92"/>
    <n v="178.8"/>
    <x v="0"/>
    <n v="178.8"/>
  </r>
  <r>
    <s v="US-2017-129441"/>
    <x v="87"/>
    <d v="2017-09-11T00:00:00"/>
    <x v="1"/>
    <s v="JC-15340"/>
    <s v="Jasper Cacioppo"/>
    <x v="0"/>
    <x v="0"/>
    <x v="2"/>
    <x v="2"/>
    <n v="90032"/>
    <x v="1"/>
    <s v="FUR-FU-10000448"/>
    <s v="Furniture"/>
    <x v="3"/>
    <s v="Tenex Chairmats For Use With Carpeted Floors"/>
    <n v="47.94"/>
    <n v="3"/>
    <x v="0"/>
    <n v="2.3969999999999998"/>
    <x v="4"/>
    <n v="0.05"/>
    <n v="0"/>
    <n v="0.79900000000000004"/>
    <n v="15.180999999999999"/>
    <x v="4"/>
    <n v="45.542999999999999"/>
  </r>
  <r>
    <s v="CA-2015-134894"/>
    <x v="88"/>
    <d v="2015-12-11T00:00:00"/>
    <x v="1"/>
    <s v="DK-12985"/>
    <s v="Darren Koutras"/>
    <x v="0"/>
    <x v="0"/>
    <x v="0"/>
    <x v="0"/>
    <n v="42420"/>
    <x v="0"/>
    <s v="FUR-CH-10002647"/>
    <s v="Furniture"/>
    <x v="1"/>
    <s v="Situations Contoured Folding Chairs, 4/Set"/>
    <n v="283.92"/>
    <n v="4"/>
    <x v="0"/>
    <n v="70.98"/>
    <x v="4"/>
    <n v="0.25"/>
    <n v="0"/>
    <n v="17.745000000000001"/>
    <n v="53.234999999999999"/>
    <x v="5"/>
    <n v="212.94"/>
  </r>
  <r>
    <s v="CA-2014-103849"/>
    <x v="89"/>
    <d v="2014-05-16T00:00:00"/>
    <x v="1"/>
    <s v="PG-18895"/>
    <s v="Paul Gonzalez"/>
    <x v="0"/>
    <x v="0"/>
    <x v="50"/>
    <x v="5"/>
    <n v="76106"/>
    <x v="3"/>
    <s v="FUR-FU-10000723"/>
    <s v="Furniture"/>
    <x v="3"/>
    <s v="Deflect-o EconoMat Studded, No Bevel Mat for Low Pile Carpeting"/>
    <n v="66.111999999999995"/>
    <n v="4"/>
    <x v="5"/>
    <n v="-84.2928"/>
    <x v="2"/>
    <n v="-1.2749999999999999"/>
    <n v="9.0755082284608001E-3"/>
    <n v="-21.0732"/>
    <n v="37.601199999999999"/>
    <x v="7"/>
    <n v="150.40479999999999"/>
  </r>
  <r>
    <s v="CA-2016-136406"/>
    <x v="90"/>
    <d v="2016-04-17T00:00:00"/>
    <x v="0"/>
    <s v="BD-11320"/>
    <s v="Bill Donatelli"/>
    <x v="0"/>
    <x v="0"/>
    <x v="28"/>
    <x v="2"/>
    <n v="94110"/>
    <x v="1"/>
    <s v="FUR-CH-10002024"/>
    <s v="Furniture"/>
    <x v="1"/>
    <s v="HON 5400 Series Task Chairs for Big and Tall"/>
    <n v="1121.568"/>
    <n v="2"/>
    <x v="2"/>
    <n v="0"/>
    <x v="3"/>
    <n v="0"/>
    <n v="1.7832177808211399E-4"/>
    <n v="0"/>
    <n v="560.78399999999999"/>
    <x v="6"/>
    <n v="1121.568"/>
  </r>
  <r>
    <s v="CA-2017-112774"/>
    <x v="91"/>
    <d v="2017-09-12T00:00:00"/>
    <x v="2"/>
    <s v="RC-19960"/>
    <s v="Ryan Crowe"/>
    <x v="0"/>
    <x v="0"/>
    <x v="51"/>
    <x v="1"/>
    <n v="32216"/>
    <x v="0"/>
    <s v="FUR-FU-10003039"/>
    <s v="Furniture"/>
    <x v="3"/>
    <s v="Howard Miller 11-1/2&quot; Diameter Grantwood Wall Clock"/>
    <n v="34.503999999999998"/>
    <n v="1"/>
    <x v="2"/>
    <n v="6.0381999999999998"/>
    <x v="5"/>
    <n v="0.17499999999999999"/>
    <n v="5.79642939948992E-3"/>
    <n v="6.0381999999999998"/>
    <n v="28.465800000000002"/>
    <x v="4"/>
    <n v="28.465799999999998"/>
  </r>
  <r>
    <s v="CA-2016-113243"/>
    <x v="92"/>
    <d v="2016-06-15T00:00:00"/>
    <x v="1"/>
    <s v="OT-18730"/>
    <s v="Olvera Toch"/>
    <x v="0"/>
    <x v="0"/>
    <x v="2"/>
    <x v="2"/>
    <n v="90045"/>
    <x v="1"/>
    <s v="FUR-TA-10004256"/>
    <s v="Furniture"/>
    <x v="2"/>
    <s v="Bretford ÒJust In TimeÓ Height-Adjustable Multi-Task Work Tables"/>
    <n v="1335.68"/>
    <n v="4"/>
    <x v="2"/>
    <n v="-217.048"/>
    <x v="2"/>
    <n v="-0.16250000000000001"/>
    <n v="1.4973646382366999E-4"/>
    <n v="-54.262"/>
    <n v="388.18200000000002"/>
    <x v="2"/>
    <n v="1552.7280000000001"/>
  </r>
  <r>
    <s v="CA-2017-118731"/>
    <x v="93"/>
    <d v="2017-11-22T00:00:00"/>
    <x v="0"/>
    <s v="LP-17080"/>
    <s v="Liz Pelletier"/>
    <x v="0"/>
    <x v="0"/>
    <x v="28"/>
    <x v="2"/>
    <n v="94110"/>
    <x v="1"/>
    <s v="FUR-FU-10003347"/>
    <s v="Furniture"/>
    <x v="3"/>
    <s v="Coloredge Poster Frame"/>
    <n v="42.6"/>
    <n v="3"/>
    <x v="0"/>
    <n v="16.614000000000001"/>
    <x v="3"/>
    <n v="0.39"/>
    <n v="0"/>
    <n v="5.5380000000000003"/>
    <n v="8.6620000000000008"/>
    <x v="0"/>
    <n v="25.986000000000001"/>
  </r>
  <r>
    <s v="CA-2014-145576"/>
    <x v="94"/>
    <d v="2014-09-18T00:00:00"/>
    <x v="0"/>
    <s v="CA-12775"/>
    <s v="Cynthia Arntzen"/>
    <x v="0"/>
    <x v="0"/>
    <x v="26"/>
    <x v="1"/>
    <n v="33614"/>
    <x v="0"/>
    <s v="FUR-FU-10004020"/>
    <s v="Furniture"/>
    <x v="3"/>
    <s v="Advantus Panel Wall Acrylic Frame"/>
    <n v="13.128"/>
    <n v="3"/>
    <x v="2"/>
    <n v="3.7743000000000002"/>
    <x v="4"/>
    <n v="0.28749999999999998"/>
    <n v="1.52346130408288E-2"/>
    <n v="1.2581"/>
    <n v="3.1179000000000001"/>
    <x v="4"/>
    <n v="9.3536999999999999"/>
  </r>
  <r>
    <s v="CA-2017-156951"/>
    <x v="95"/>
    <d v="2017-10-08T00:00:00"/>
    <x v="1"/>
    <s v="EB-13840"/>
    <s v="Ellis Ballard"/>
    <x v="1"/>
    <x v="0"/>
    <x v="15"/>
    <x v="13"/>
    <n v="98105"/>
    <x v="1"/>
    <s v="FUR-CH-10004997"/>
    <s v="Furniture"/>
    <x v="1"/>
    <s v="Hon Every-Day Series Multi-Task Chairs"/>
    <n v="451.15199999999999"/>
    <n v="3"/>
    <x v="2"/>
    <n v="0"/>
    <x v="1"/>
    <n v="0"/>
    <n v="4.4330957194027701E-4"/>
    <n v="0"/>
    <n v="150.38399999999999"/>
    <x v="1"/>
    <n v="451.15199999999999"/>
  </r>
  <r>
    <s v="CA-2017-118640"/>
    <x v="96"/>
    <d v="2017-07-26T00:00:00"/>
    <x v="1"/>
    <s v="CS-11950"/>
    <s v="Carlos Soltero"/>
    <x v="0"/>
    <x v="0"/>
    <x v="9"/>
    <x v="8"/>
    <n v="60610"/>
    <x v="3"/>
    <s v="FUR-FU-10001475"/>
    <s v="Furniture"/>
    <x v="3"/>
    <s v="Contract Clock, 14&quot;, Brown"/>
    <n v="8.7919999999999998"/>
    <n v="1"/>
    <x v="5"/>
    <n v="-5.7148000000000003"/>
    <x v="6"/>
    <n v="-0.65"/>
    <n v="6.8243858052775205E-2"/>
    <n v="-5.7148000000000003"/>
    <n v="14.5068"/>
    <x v="3"/>
    <n v="14.5068"/>
  </r>
  <r>
    <s v="CA-2015-128139"/>
    <x v="97"/>
    <d v="2015-07-09T00:00:00"/>
    <x v="1"/>
    <s v="BD-11725"/>
    <s v="Bruce Degenhardt"/>
    <x v="0"/>
    <x v="0"/>
    <x v="52"/>
    <x v="0"/>
    <n v="40475"/>
    <x v="0"/>
    <s v="FUR-CH-10003956"/>
    <s v="Furniture"/>
    <x v="1"/>
    <s v="Novimex High-Tech Fabric Mesh Task Chair"/>
    <n v="70.98"/>
    <n v="1"/>
    <x v="0"/>
    <n v="4.9686000000000003"/>
    <x v="6"/>
    <n v="7.0000000000000007E-2"/>
    <n v="0"/>
    <n v="4.9686000000000003"/>
    <n v="66.011399999999995"/>
    <x v="3"/>
    <n v="66.011400000000009"/>
  </r>
  <r>
    <s v="CA-2014-131450"/>
    <x v="98"/>
    <d v="2014-08-15T00:00:00"/>
    <x v="1"/>
    <s v="LR-16915"/>
    <s v="Lena Radford"/>
    <x v="0"/>
    <x v="0"/>
    <x v="53"/>
    <x v="2"/>
    <n v="92024"/>
    <x v="1"/>
    <s v="FUR-FU-10001979"/>
    <s v="Furniture"/>
    <x v="3"/>
    <s v="Dana Halogen Swing-Arm Architect Lamp"/>
    <n v="327.76"/>
    <n v="8"/>
    <x v="0"/>
    <n v="91.772800000000004"/>
    <x v="1"/>
    <n v="0.28000000000000003"/>
    <n v="0"/>
    <n v="11.4716"/>
    <n v="29.4984"/>
    <x v="10"/>
    <n v="235.98719999999997"/>
  </r>
  <r>
    <s v="CA-2014-149958"/>
    <x v="99"/>
    <d v="2014-03-19T00:00:00"/>
    <x v="1"/>
    <s v="AS-10240"/>
    <s v="Alan Shonely"/>
    <x v="0"/>
    <x v="0"/>
    <x v="26"/>
    <x v="1"/>
    <n v="33614"/>
    <x v="0"/>
    <s v="FUR-FU-10001756"/>
    <s v="Furniture"/>
    <x v="3"/>
    <s v="Eldon Expressions Desk Accessory, Wood Photo Frame, Mahogany"/>
    <n v="45.695999999999998"/>
    <n v="3"/>
    <x v="2"/>
    <n v="5.1407999999999996"/>
    <x v="4"/>
    <n v="0.1125"/>
    <n v="4.3767507002801104E-3"/>
    <n v="1.7136"/>
    <n v="13.5184"/>
    <x v="9"/>
    <n v="40.555199999999999"/>
  </r>
  <r>
    <s v="CA-2017-117947"/>
    <x v="100"/>
    <d v="2017-08-23T00:00:00"/>
    <x v="0"/>
    <s v="NG-18355"/>
    <s v="Nat Gilpin"/>
    <x v="1"/>
    <x v="0"/>
    <x v="13"/>
    <x v="7"/>
    <n v="10011"/>
    <x v="2"/>
    <s v="FUR-FU-10003849"/>
    <s v="Furniture"/>
    <x v="3"/>
    <s v="DAX Metal Frame, Desktop, Stepped-Edge"/>
    <n v="40.479999999999997"/>
    <n v="2"/>
    <x v="0"/>
    <n v="15.7872"/>
    <x v="2"/>
    <n v="0.39"/>
    <n v="0"/>
    <n v="7.8936000000000002"/>
    <n v="12.346399999999999"/>
    <x v="10"/>
    <n v="24.692799999999998"/>
  </r>
  <r>
    <s v="CA-2017-117947"/>
    <x v="100"/>
    <d v="2017-08-23T00:00:00"/>
    <x v="0"/>
    <s v="NG-18355"/>
    <s v="Nat Gilpin"/>
    <x v="1"/>
    <x v="0"/>
    <x v="13"/>
    <x v="7"/>
    <n v="10011"/>
    <x v="2"/>
    <s v="FUR-FU-10000010"/>
    <s v="Furniture"/>
    <x v="3"/>
    <s v="DAX Value U-Channel Document Frames, Easel Back"/>
    <n v="9.94"/>
    <n v="2"/>
    <x v="0"/>
    <n v="3.0813999999999999"/>
    <x v="2"/>
    <n v="0.31"/>
    <n v="0"/>
    <n v="1.5407"/>
    <n v="3.4293"/>
    <x v="10"/>
    <n v="6.8585999999999991"/>
  </r>
  <r>
    <s v="CA-2017-117947"/>
    <x v="100"/>
    <d v="2017-08-23T00:00:00"/>
    <x v="0"/>
    <s v="NG-18355"/>
    <s v="Nat Gilpin"/>
    <x v="1"/>
    <x v="0"/>
    <x v="13"/>
    <x v="7"/>
    <n v="10011"/>
    <x v="2"/>
    <s v="FUR-FU-10000521"/>
    <s v="Furniture"/>
    <x v="3"/>
    <s v="Seth Thomas 14&quot; Putty-Colored Wall Clock"/>
    <n v="88.02"/>
    <n v="3"/>
    <x v="0"/>
    <n v="27.286200000000001"/>
    <x v="2"/>
    <n v="0.31"/>
    <n v="0"/>
    <n v="9.0953999999999997"/>
    <n v="20.244599999999998"/>
    <x v="10"/>
    <n v="60.733799999999995"/>
  </r>
  <r>
    <s v="CA-2015-138009"/>
    <x v="101"/>
    <d v="2015-12-03T00:00:00"/>
    <x v="1"/>
    <s v="SF-20965"/>
    <s v="Sylvia Foulston"/>
    <x v="1"/>
    <x v="0"/>
    <x v="54"/>
    <x v="17"/>
    <n v="48126"/>
    <x v="3"/>
    <s v="FUR-CH-10004853"/>
    <s v="Furniture"/>
    <x v="1"/>
    <s v="Global Manager's Adjustable Task Chair, Storm"/>
    <n v="301.95999999999998"/>
    <n v="2"/>
    <x v="0"/>
    <n v="87.568399999999997"/>
    <x v="4"/>
    <n v="0.28999999999999998"/>
    <n v="0"/>
    <n v="43.784199999999998"/>
    <n v="107.19580000000001"/>
    <x v="0"/>
    <n v="214.39159999999998"/>
  </r>
  <r>
    <s v="CA-2017-163020"/>
    <x v="102"/>
    <d v="2017-09-19T00:00:00"/>
    <x v="1"/>
    <s v="MO-17800"/>
    <s v="Meg O'Connel"/>
    <x v="2"/>
    <x v="0"/>
    <x v="13"/>
    <x v="7"/>
    <n v="10009"/>
    <x v="2"/>
    <s v="FUR-FU-10000221"/>
    <s v="Furniture"/>
    <x v="3"/>
    <s v="Master Caster Door Stop, Brown"/>
    <n v="35.56"/>
    <n v="7"/>
    <x v="0"/>
    <n v="12.090400000000001"/>
    <x v="4"/>
    <n v="0.34"/>
    <n v="0"/>
    <n v="1.7272000000000001"/>
    <n v="3.3527999999999998"/>
    <x v="4"/>
    <n v="23.4696"/>
  </r>
  <r>
    <s v="CA-2015-168004"/>
    <x v="103"/>
    <d v="2015-10-09T00:00:00"/>
    <x v="0"/>
    <s v="DJ-13420"/>
    <s v="Denny Joy"/>
    <x v="1"/>
    <x v="0"/>
    <x v="55"/>
    <x v="24"/>
    <n v="31088"/>
    <x v="0"/>
    <s v="FUR-CH-10001482"/>
    <s v="Furniture"/>
    <x v="1"/>
    <s v="Office Star - Mesh Screen back chair with Vinyl seat"/>
    <n v="392.94"/>
    <n v="3"/>
    <x v="0"/>
    <n v="43.223399999999998"/>
    <x v="2"/>
    <n v="0.11"/>
    <n v="0"/>
    <n v="14.4078"/>
    <n v="116.5722"/>
    <x v="1"/>
    <n v="349.71659999999997"/>
  </r>
  <r>
    <s v="CA-2016-115917"/>
    <x v="104"/>
    <d v="2016-05-25T00:00:00"/>
    <x v="1"/>
    <s v="RB-19465"/>
    <s v="Rick Bensley"/>
    <x v="2"/>
    <x v="0"/>
    <x v="56"/>
    <x v="2"/>
    <n v="94591"/>
    <x v="1"/>
    <s v="FUR-FU-10000576"/>
    <s v="Furniture"/>
    <x v="3"/>
    <s v="Luxo Professional Fluorescent Magnifier Lamp with Clamp-Mount Base"/>
    <n v="1049.2"/>
    <n v="5"/>
    <x v="0"/>
    <n v="272.79199999999997"/>
    <x v="2"/>
    <n v="0.26"/>
    <n v="0"/>
    <n v="54.558399999999999"/>
    <n v="155.2816"/>
    <x v="7"/>
    <n v="776.40800000000013"/>
  </r>
  <r>
    <s v="CA-2016-147067"/>
    <x v="105"/>
    <d v="2016-12-22T00:00:00"/>
    <x v="1"/>
    <s v="JD-16150"/>
    <s v="Justin Deggeller"/>
    <x v="1"/>
    <x v="0"/>
    <x v="12"/>
    <x v="11"/>
    <n v="55407"/>
    <x v="3"/>
    <s v="FUR-FU-10000732"/>
    <s v="Furniture"/>
    <x v="3"/>
    <s v="Eldon 200 Class Desk Accessories"/>
    <n v="18.84"/>
    <n v="3"/>
    <x v="0"/>
    <n v="6.0288000000000004"/>
    <x v="4"/>
    <n v="0.32"/>
    <n v="0"/>
    <n v="2.0095999999999998"/>
    <n v="4.2704000000000004"/>
    <x v="5"/>
    <n v="12.811199999999999"/>
  </r>
  <r>
    <s v="CA-2016-160745"/>
    <x v="106"/>
    <d v="2016-12-16T00:00:00"/>
    <x v="0"/>
    <s v="AR-10825"/>
    <s v="Anthony Rawles"/>
    <x v="1"/>
    <x v="0"/>
    <x v="57"/>
    <x v="13"/>
    <n v="98661"/>
    <x v="1"/>
    <s v="FUR-FU-10001935"/>
    <s v="Furniture"/>
    <x v="3"/>
    <s v="3M Hangers With Command Adhesive"/>
    <n v="14.8"/>
    <n v="4"/>
    <x v="0"/>
    <n v="6.0679999999999996"/>
    <x v="2"/>
    <n v="0.41"/>
    <n v="0"/>
    <n v="1.5169999999999999"/>
    <n v="2.1829999999999998"/>
    <x v="5"/>
    <n v="8.7320000000000011"/>
  </r>
  <r>
    <s v="US-2016-156097"/>
    <x v="107"/>
    <d v="2016-09-19T00:00:00"/>
    <x v="3"/>
    <s v="EH-14125"/>
    <s v="Eugene Hildebrand"/>
    <x v="2"/>
    <x v="0"/>
    <x v="14"/>
    <x v="8"/>
    <n v="60505"/>
    <x v="3"/>
    <s v="FUR-CH-10001215"/>
    <s v="Furniture"/>
    <x v="1"/>
    <s v="Global Troy Executive Leather Low-Back Tilter"/>
    <n v="701.37199999999996"/>
    <n v="2"/>
    <x v="3"/>
    <n v="-50.097999999999999"/>
    <x v="7"/>
    <n v="-7.1428571428571397E-2"/>
    <n v="4.27733071750797E-4"/>
    <n v="-25.048999999999999"/>
    <n v="375.73500000000001"/>
    <x v="4"/>
    <n v="751.46999999999991"/>
  </r>
  <r>
    <s v="CA-2015-146563"/>
    <x v="108"/>
    <d v="2015-08-28T00:00:00"/>
    <x v="1"/>
    <s v="CB-12025"/>
    <s v="Cassandra Brandow"/>
    <x v="0"/>
    <x v="0"/>
    <x v="58"/>
    <x v="5"/>
    <n v="76017"/>
    <x v="3"/>
    <s v="FUR-TA-10001768"/>
    <s v="Furniture"/>
    <x v="2"/>
    <s v="Hon Racetrack Conference Tables"/>
    <n v="918.78499999999997"/>
    <n v="5"/>
    <x v="3"/>
    <n v="-118.12949999999999"/>
    <x v="4"/>
    <n v="-0.128571428571429"/>
    <n v="3.2651817345733799E-4"/>
    <n v="-23.625900000000001"/>
    <n v="207.38290000000001"/>
    <x v="10"/>
    <n v="1036.9144999999999"/>
  </r>
  <r>
    <s v="CA-2014-156314"/>
    <x v="109"/>
    <d v="2014-12-26T00:00:00"/>
    <x v="2"/>
    <s v="RP-19390"/>
    <s v="Resi Pšlking"/>
    <x v="0"/>
    <x v="0"/>
    <x v="59"/>
    <x v="15"/>
    <n v="44105"/>
    <x v="2"/>
    <s v="FUR-FU-10003096"/>
    <s v="Furniture"/>
    <x v="3"/>
    <s v="Master Giant Foot Doorstop, Safety Yellow"/>
    <n v="30.36"/>
    <n v="5"/>
    <x v="2"/>
    <n v="8.7285000000000004"/>
    <x v="3"/>
    <n v="0.28749999999999998"/>
    <n v="6.5876152832674596E-3"/>
    <n v="1.7457"/>
    <n v="4.3262999999999998"/>
    <x v="5"/>
    <n v="21.631499999999999"/>
  </r>
  <r>
    <s v="US-2017-106663"/>
    <x v="110"/>
    <d v="2017-06-13T00:00:00"/>
    <x v="1"/>
    <s v="MO-17800"/>
    <s v="Meg O'Connel"/>
    <x v="2"/>
    <x v="0"/>
    <x v="9"/>
    <x v="8"/>
    <n v="60653"/>
    <x v="3"/>
    <s v="FUR-FU-10002759"/>
    <s v="Furniture"/>
    <x v="3"/>
    <s v="12-1/2 Diameter Round Wall Clock"/>
    <n v="23.975999999999999"/>
    <n v="3"/>
    <x v="5"/>
    <n v="-14.3856"/>
    <x v="4"/>
    <n v="-0.6"/>
    <n v="2.5025025025024999E-2"/>
    <n v="-4.7952000000000004"/>
    <n v="12.7872"/>
    <x v="2"/>
    <n v="38.361599999999996"/>
  </r>
  <r>
    <s v="US-2017-106663"/>
    <x v="110"/>
    <d v="2017-06-13T00:00:00"/>
    <x v="1"/>
    <s v="MO-17800"/>
    <s v="Meg O'Connel"/>
    <x v="2"/>
    <x v="0"/>
    <x v="9"/>
    <x v="8"/>
    <n v="60653"/>
    <x v="3"/>
    <s v="FUR-TA-10000688"/>
    <s v="Furniture"/>
    <x v="2"/>
    <s v="Chromcraft Bull-Nose Wood Round Conference Table Top, Wood Base"/>
    <n v="108.925"/>
    <n v="1"/>
    <x v="4"/>
    <n v="-71.890500000000003"/>
    <x v="4"/>
    <n v="-0.66"/>
    <n v="4.5903144365389004E-3"/>
    <n v="-71.890500000000003"/>
    <n v="180.81549999999999"/>
    <x v="2"/>
    <n v="180.81549999999999"/>
  </r>
  <r>
    <s v="US-2017-119438"/>
    <x v="111"/>
    <d v="2017-03-23T00:00:00"/>
    <x v="1"/>
    <s v="CD-11980"/>
    <s v="Carol Darley"/>
    <x v="0"/>
    <x v="0"/>
    <x v="60"/>
    <x v="5"/>
    <n v="75701"/>
    <x v="3"/>
    <s v="FUR-FU-10003553"/>
    <s v="Furniture"/>
    <x v="3"/>
    <s v="Howard Miller 13-1/2&quot; Diameter Rosebrook Wall Clock"/>
    <n v="82.524000000000001"/>
    <n v="3"/>
    <x v="5"/>
    <n v="-41.262"/>
    <x v="2"/>
    <n v="-0.5"/>
    <n v="7.2706121855460196E-3"/>
    <n v="-13.754"/>
    <n v="41.262"/>
    <x v="9"/>
    <n v="123.786"/>
  </r>
  <r>
    <s v="CA-2017-161480"/>
    <x v="19"/>
    <d v="2017-12-29T00:00:00"/>
    <x v="1"/>
    <s v="RA-19285"/>
    <s v="Ralph Arnett"/>
    <x v="0"/>
    <x v="0"/>
    <x v="13"/>
    <x v="7"/>
    <n v="10035"/>
    <x v="2"/>
    <s v="FUR-BO-10004015"/>
    <s v="Furniture"/>
    <x v="0"/>
    <s v="Bush Andora Bookcase, Maple/Graphite Gray Finish"/>
    <n v="191.98400000000001"/>
    <n v="2"/>
    <x v="2"/>
    <n v="4.7995999999999999"/>
    <x v="4"/>
    <n v="2.5000000000000001E-2"/>
    <n v="1.0417534794566201E-3"/>
    <n v="2.3997999999999999"/>
    <n v="93.592200000000005"/>
    <x v="5"/>
    <n v="187.18440000000001"/>
  </r>
  <r>
    <s v="US-2014-117135"/>
    <x v="112"/>
    <d v="2014-06-23T00:00:00"/>
    <x v="0"/>
    <s v="NP-18325"/>
    <s v="Naresj Patel"/>
    <x v="0"/>
    <x v="0"/>
    <x v="61"/>
    <x v="25"/>
    <n v="22980"/>
    <x v="0"/>
    <s v="FUR-FU-10004071"/>
    <s v="Furniture"/>
    <x v="3"/>
    <s v="Luxo Professional Magnifying Clamp-On Fluorescent Lamps"/>
    <n v="104.01"/>
    <n v="1"/>
    <x v="0"/>
    <n v="14.561400000000001"/>
    <x v="3"/>
    <n v="0.14000000000000001"/>
    <n v="0"/>
    <n v="14.561400000000001"/>
    <n v="89.448599999999999"/>
    <x v="2"/>
    <n v="89.448599999999999"/>
  </r>
  <r>
    <s v="CA-2017-114552"/>
    <x v="113"/>
    <d v="2017-09-08T00:00:00"/>
    <x v="1"/>
    <s v="Dl-13600"/>
    <s v="Dorris liebe"/>
    <x v="1"/>
    <x v="0"/>
    <x v="59"/>
    <x v="15"/>
    <n v="44105"/>
    <x v="2"/>
    <s v="FUR-FU-10002960"/>
    <s v="Furniture"/>
    <x v="3"/>
    <s v="Eldon 200 Class Desk Accessories, Burgundy"/>
    <n v="15.071999999999999"/>
    <n v="3"/>
    <x v="2"/>
    <n v="4.1448"/>
    <x v="6"/>
    <n v="0.27500000000000002"/>
    <n v="1.32696390658174E-2"/>
    <n v="1.3815999999999999"/>
    <n v="3.6423999999999999"/>
    <x v="4"/>
    <n v="10.927199999999999"/>
  </r>
  <r>
    <s v="CA-2016-163755"/>
    <x v="114"/>
    <d v="2016-11-08T00:00:00"/>
    <x v="0"/>
    <s v="AS-10285"/>
    <s v="Alejandro Savely"/>
    <x v="1"/>
    <x v="0"/>
    <x v="15"/>
    <x v="13"/>
    <n v="98103"/>
    <x v="1"/>
    <s v="FUR-FU-10003394"/>
    <s v="Furniture"/>
    <x v="3"/>
    <s v="Tenex &quot;The Solids&quot; Textured Chair Mats"/>
    <n v="209.88"/>
    <n v="3"/>
    <x v="0"/>
    <n v="35.679600000000001"/>
    <x v="4"/>
    <n v="0.17"/>
    <n v="0"/>
    <n v="11.8932"/>
    <n v="58.066800000000001"/>
    <x v="0"/>
    <n v="174.2004"/>
  </r>
  <r>
    <s v="CA-2015-142027"/>
    <x v="115"/>
    <d v="2015-04-14T00:00:00"/>
    <x v="1"/>
    <s v="JK-15370"/>
    <s v="Jay Kimmel"/>
    <x v="0"/>
    <x v="0"/>
    <x v="62"/>
    <x v="2"/>
    <n v="90805"/>
    <x v="1"/>
    <s v="FUR-TA-10002774"/>
    <s v="Furniture"/>
    <x v="2"/>
    <s v="Laminate Occasional Tables"/>
    <n v="369.91199999999998"/>
    <n v="3"/>
    <x v="2"/>
    <n v="-13.871700000000001"/>
    <x v="2"/>
    <n v="-3.7499999999999999E-2"/>
    <n v="5.4066913211790898E-4"/>
    <n v="-4.6238999999999999"/>
    <n v="127.92789999999999"/>
    <x v="6"/>
    <n v="383.78369999999995"/>
  </r>
  <r>
    <s v="CA-2014-112158"/>
    <x v="116"/>
    <d v="2014-12-04T00:00:00"/>
    <x v="2"/>
    <s v="DP-13165"/>
    <s v="David Philippe"/>
    <x v="0"/>
    <x v="0"/>
    <x v="13"/>
    <x v="7"/>
    <n v="10035"/>
    <x v="2"/>
    <s v="FUR-BO-10003272"/>
    <s v="Furniture"/>
    <x v="0"/>
    <s v="O'Sullivan Living Dimensions 5-Shelf Bookcases"/>
    <n v="883.92"/>
    <n v="5"/>
    <x v="2"/>
    <n v="-110.49"/>
    <x v="3"/>
    <n v="-0.125"/>
    <n v="2.2626482034573299E-4"/>
    <n v="-22.097999999999999"/>
    <n v="198.88200000000001"/>
    <x v="5"/>
    <n v="994.41"/>
  </r>
  <r>
    <s v="CA-2014-130092"/>
    <x v="117"/>
    <d v="2014-01-14T00:00:00"/>
    <x v="2"/>
    <s v="SV-20365"/>
    <s v="Seth Vernon"/>
    <x v="0"/>
    <x v="0"/>
    <x v="63"/>
    <x v="14"/>
    <n v="19901"/>
    <x v="2"/>
    <s v="FUR-FU-10000010"/>
    <s v="Furniture"/>
    <x v="3"/>
    <s v="DAX Value U-Channel Document Frames, Easel Back"/>
    <n v="9.94"/>
    <n v="2"/>
    <x v="0"/>
    <n v="3.0813999999999999"/>
    <x v="0"/>
    <n v="0.31"/>
    <n v="0"/>
    <n v="1.5407"/>
    <n v="3.4293"/>
    <x v="8"/>
    <n v="6.8585999999999991"/>
  </r>
  <r>
    <s v="CA-2017-108910"/>
    <x v="118"/>
    <d v="2017-09-29T00:00:00"/>
    <x v="1"/>
    <s v="KC-16540"/>
    <s v="Kelly Collister"/>
    <x v="0"/>
    <x v="0"/>
    <x v="19"/>
    <x v="15"/>
    <n v="43055"/>
    <x v="2"/>
    <s v="FUR-FU-10002253"/>
    <s v="Furniture"/>
    <x v="3"/>
    <s v="Howard Miller 13&quot; Diameter Pewter Finish Round Wall Clock"/>
    <n v="103.056"/>
    <n v="3"/>
    <x v="2"/>
    <n v="24.4758"/>
    <x v="2"/>
    <n v="0.23749999999999999"/>
    <n v="1.94069243906226E-3"/>
    <n v="8.1585999999999999"/>
    <n v="26.1934"/>
    <x v="4"/>
    <n v="78.580199999999991"/>
  </r>
  <r>
    <s v="CA-2014-104472"/>
    <x v="119"/>
    <d v="2014-06-07T00:00:00"/>
    <x v="1"/>
    <s v="CK-12325"/>
    <s v="Christine Kargatis"/>
    <x v="2"/>
    <x v="0"/>
    <x v="4"/>
    <x v="4"/>
    <n v="84057"/>
    <x v="1"/>
    <s v="FUR-FU-10000246"/>
    <s v="Furniture"/>
    <x v="3"/>
    <s v="Aluminum Document Frame"/>
    <n v="73.319999999999993"/>
    <n v="6"/>
    <x v="0"/>
    <n v="21.995999999999999"/>
    <x v="2"/>
    <n v="0.3"/>
    <n v="0"/>
    <n v="3.6659999999999999"/>
    <n v="8.5540000000000003"/>
    <x v="2"/>
    <n v="51.323999999999998"/>
  </r>
  <r>
    <s v="CA-2016-142335"/>
    <x v="120"/>
    <d v="2016-12-19T00:00:00"/>
    <x v="1"/>
    <s v="MP-17965"/>
    <s v="Michael Paige"/>
    <x v="1"/>
    <x v="0"/>
    <x v="25"/>
    <x v="17"/>
    <n v="48205"/>
    <x v="3"/>
    <s v="FUR-TA-10000198"/>
    <s v="Furniture"/>
    <x v="2"/>
    <s v="Chromcraft Bull-Nose Wood Oval Conference Tables &amp; Bases"/>
    <n v="1652.94"/>
    <n v="3"/>
    <x v="0"/>
    <n v="231.41159999999999"/>
    <x v="4"/>
    <n v="0.14000000000000001"/>
    <n v="0"/>
    <n v="77.137200000000007"/>
    <n v="473.84280000000001"/>
    <x v="5"/>
    <n v="1421.5284000000001"/>
  </r>
  <r>
    <s v="CA-2014-117429"/>
    <x v="121"/>
    <d v="2014-10-13T00:00:00"/>
    <x v="1"/>
    <s v="MR-17545"/>
    <s v="Mathew Reese"/>
    <x v="2"/>
    <x v="0"/>
    <x v="3"/>
    <x v="3"/>
    <n v="19140"/>
    <x v="2"/>
    <s v="FUR-FU-10000222"/>
    <s v="Furniture"/>
    <x v="3"/>
    <s v="Seth Thomas 16&quot; Steel Case Clock"/>
    <n v="129.91999999999999"/>
    <n v="5"/>
    <x v="2"/>
    <n v="21.111999999999998"/>
    <x v="6"/>
    <n v="0.16250000000000001"/>
    <n v="1.5394088669950701E-3"/>
    <n v="4.2224000000000004"/>
    <n v="21.761600000000001"/>
    <x v="1"/>
    <n v="108.80799999999999"/>
  </r>
  <r>
    <s v="US-2016-150861"/>
    <x v="122"/>
    <d v="2016-12-06T00:00:00"/>
    <x v="2"/>
    <s v="EG-13900"/>
    <s v="Emily Grady"/>
    <x v="0"/>
    <x v="0"/>
    <x v="64"/>
    <x v="7"/>
    <n v="11572"/>
    <x v="2"/>
    <s v="FUR-TA-10002228"/>
    <s v="Furniture"/>
    <x v="2"/>
    <s v="Bevis Traditional Conference Table Top, Plinth Base"/>
    <n v="400.03199999999998"/>
    <n v="2"/>
    <x v="9"/>
    <n v="-153.34559999999999"/>
    <x v="0"/>
    <n v="-0.38333333333333303"/>
    <n v="9.9992000639948799E-4"/>
    <n v="-76.672799999999995"/>
    <n v="276.68880000000001"/>
    <x v="5"/>
    <n v="553.37760000000003"/>
  </r>
  <r>
    <s v="US-2016-150861"/>
    <x v="122"/>
    <d v="2016-12-06T00:00:00"/>
    <x v="2"/>
    <s v="EG-13900"/>
    <s v="Emily Grady"/>
    <x v="0"/>
    <x v="0"/>
    <x v="64"/>
    <x v="7"/>
    <n v="11572"/>
    <x v="2"/>
    <s v="FUR-CH-10002965"/>
    <s v="Furniture"/>
    <x v="1"/>
    <s v="Global Leather Highback Executive Chair with Pneumatic Height Adjustment, Black"/>
    <n v="542.64599999999996"/>
    <n v="3"/>
    <x v="7"/>
    <n v="102.49979999999999"/>
    <x v="0"/>
    <n v="0.18888888888888899"/>
    <n v="1.84282202393457E-4"/>
    <n v="34.166600000000003"/>
    <n v="146.71539999999999"/>
    <x v="5"/>
    <n v="440.14619999999996"/>
  </r>
  <r>
    <s v="CA-2017-131954"/>
    <x v="123"/>
    <d v="2017-01-25T00:00:00"/>
    <x v="1"/>
    <s v="DS-13030"/>
    <s v="Darrin Sayre"/>
    <x v="2"/>
    <x v="0"/>
    <x v="15"/>
    <x v="13"/>
    <n v="98115"/>
    <x v="1"/>
    <s v="FUR-BO-10001619"/>
    <s v="Furniture"/>
    <x v="0"/>
    <s v="O'Sullivan Cherrywood Estates Traditional Bookcase"/>
    <n v="84.98"/>
    <n v="1"/>
    <x v="0"/>
    <n v="18.695599999999999"/>
    <x v="4"/>
    <n v="0.22"/>
    <n v="0"/>
    <n v="18.695599999999999"/>
    <n v="66.284400000000005"/>
    <x v="8"/>
    <n v="66.284400000000005"/>
  </r>
  <r>
    <s v="CA-2014-124429"/>
    <x v="124"/>
    <d v="2014-05-27T00:00:00"/>
    <x v="3"/>
    <s v="MH-17785"/>
    <s v="Maya Herman"/>
    <x v="1"/>
    <x v="0"/>
    <x v="53"/>
    <x v="2"/>
    <n v="92105"/>
    <x v="1"/>
    <s v="FUR-TA-10002607"/>
    <s v="Furniture"/>
    <x v="2"/>
    <s v="KI Conference Tables"/>
    <n v="567.12"/>
    <n v="10"/>
    <x v="2"/>
    <n v="-28.356000000000002"/>
    <x v="7"/>
    <n v="-0.05"/>
    <n v="3.52659049231203E-4"/>
    <n v="-2.8355999999999999"/>
    <n v="59.547600000000003"/>
    <x v="7"/>
    <n v="595.476"/>
  </r>
  <r>
    <s v="CA-2017-126074"/>
    <x v="125"/>
    <d v="2017-10-06T00:00:00"/>
    <x v="1"/>
    <s v="RF-19735"/>
    <s v="Roland Fjeld"/>
    <x v="0"/>
    <x v="0"/>
    <x v="65"/>
    <x v="17"/>
    <n v="48183"/>
    <x v="3"/>
    <s v="FUR-FU-10003577"/>
    <s v="Furniture"/>
    <x v="3"/>
    <s v="Nu-Dell Leatherette Frames"/>
    <n v="157.74"/>
    <n v="11"/>
    <x v="0"/>
    <n v="56.7864"/>
    <x v="4"/>
    <n v="0.36"/>
    <n v="0"/>
    <n v="5.1623999999999999"/>
    <n v="9.1776"/>
    <x v="1"/>
    <n v="100.95360000000001"/>
  </r>
  <r>
    <s v="CA-2015-135272"/>
    <x v="88"/>
    <d v="2015-12-12T00:00:00"/>
    <x v="1"/>
    <s v="MS-17830"/>
    <s v="Melanie Seite"/>
    <x v="0"/>
    <x v="0"/>
    <x v="2"/>
    <x v="2"/>
    <n v="90036"/>
    <x v="1"/>
    <s v="FUR-FU-10002759"/>
    <s v="Furniture"/>
    <x v="3"/>
    <s v="12-1/2 Diameter Round Wall Clock"/>
    <n v="79.92"/>
    <n v="4"/>
    <x v="0"/>
    <n v="28.7712"/>
    <x v="2"/>
    <n v="0.36"/>
    <n v="0"/>
    <n v="7.1928000000000001"/>
    <n v="12.7872"/>
    <x v="5"/>
    <n v="51.148800000000001"/>
  </r>
  <r>
    <s v="CA-2016-140928"/>
    <x v="126"/>
    <d v="2016-09-22T00:00:00"/>
    <x v="1"/>
    <s v="NB-18655"/>
    <s v="Nona Balk"/>
    <x v="1"/>
    <x v="0"/>
    <x v="51"/>
    <x v="1"/>
    <n v="32216"/>
    <x v="0"/>
    <s v="FUR-TA-10001095"/>
    <s v="Furniture"/>
    <x v="2"/>
    <s v="Chromcraft Round Conference Tables"/>
    <n v="383.43799999999999"/>
    <n v="4"/>
    <x v="1"/>
    <n v="-167.3184"/>
    <x v="4"/>
    <n v="-0.43636363636363601"/>
    <n v="1.17359260167224E-3"/>
    <n v="-41.829599999999999"/>
    <n v="137.6891"/>
    <x v="4"/>
    <n v="550.75639999999999"/>
  </r>
  <r>
    <s v="CA-2014-106810"/>
    <x v="127"/>
    <d v="2014-05-20T00:00:00"/>
    <x v="1"/>
    <s v="AJ-10795"/>
    <s v="Anthony Johnson"/>
    <x v="1"/>
    <x v="0"/>
    <x v="66"/>
    <x v="1"/>
    <n v="33710"/>
    <x v="0"/>
    <s v="FUR-FU-10004306"/>
    <s v="Furniture"/>
    <x v="3"/>
    <s v="Electrix Halogen Magnifier Lamp"/>
    <n v="310.88"/>
    <n v="2"/>
    <x v="2"/>
    <n v="23.315999999999999"/>
    <x v="6"/>
    <n v="7.4999999999999997E-2"/>
    <n v="6.4333504889346402E-4"/>
    <n v="11.657999999999999"/>
    <n v="143.78200000000001"/>
    <x v="7"/>
    <n v="287.56400000000002"/>
  </r>
  <r>
    <s v="CA-2016-157245"/>
    <x v="128"/>
    <d v="2016-05-24T00:00:00"/>
    <x v="1"/>
    <s v="LE-16810"/>
    <s v="Laurel Elliston"/>
    <x v="0"/>
    <x v="0"/>
    <x v="58"/>
    <x v="25"/>
    <n v="22204"/>
    <x v="0"/>
    <s v="FUR-CH-10003746"/>
    <s v="Furniture"/>
    <x v="1"/>
    <s v="Hon 4070 Series Pagoda Round Back Stacking Chairs"/>
    <n v="641.96"/>
    <n v="2"/>
    <x v="0"/>
    <n v="179.74879999999999"/>
    <x v="2"/>
    <n v="0.28000000000000003"/>
    <n v="0"/>
    <n v="89.874399999999994"/>
    <n v="231.10560000000001"/>
    <x v="7"/>
    <n v="462.21120000000008"/>
  </r>
  <r>
    <s v="CA-2017-104220"/>
    <x v="129"/>
    <d v="2017-02-05T00:00:00"/>
    <x v="1"/>
    <s v="BV-11245"/>
    <s v="Benjamin Venier"/>
    <x v="1"/>
    <x v="0"/>
    <x v="67"/>
    <x v="26"/>
    <n v="50315"/>
    <x v="3"/>
    <s v="FUR-FU-10002597"/>
    <s v="Furniture"/>
    <x v="3"/>
    <s v="C-Line Magnetic Cubicle Keepers, Clear Polypropylene"/>
    <n v="34.58"/>
    <n v="7"/>
    <x v="0"/>
    <n v="14.5236"/>
    <x v="6"/>
    <n v="0.42"/>
    <n v="0"/>
    <n v="2.0748000000000002"/>
    <n v="2.8652000000000002"/>
    <x v="8"/>
    <n v="20.056399999999996"/>
  </r>
  <r>
    <s v="CA-2015-144267"/>
    <x v="130"/>
    <d v="2015-08-23T00:00:00"/>
    <x v="2"/>
    <s v="NZ-18565"/>
    <s v="Nick Zandusky"/>
    <x v="2"/>
    <x v="0"/>
    <x v="28"/>
    <x v="2"/>
    <n v="94110"/>
    <x v="1"/>
    <s v="FUR-CH-10002335"/>
    <s v="Furniture"/>
    <x v="1"/>
    <s v="Hon GuestStacker Chair"/>
    <n v="544.00800000000004"/>
    <n v="3"/>
    <x v="2"/>
    <n v="40.800600000000003"/>
    <x v="3"/>
    <n v="7.4999999999999997E-2"/>
    <n v="3.6764165232864199E-4"/>
    <n v="13.600199999999999"/>
    <n v="167.73580000000001"/>
    <x v="10"/>
    <n v="503.20740000000001"/>
  </r>
  <r>
    <s v="US-2015-157014"/>
    <x v="131"/>
    <d v="2015-10-06T00:00:00"/>
    <x v="0"/>
    <s v="BM-11785"/>
    <s v="Bryan Mills"/>
    <x v="0"/>
    <x v="0"/>
    <x v="29"/>
    <x v="15"/>
    <n v="43229"/>
    <x v="2"/>
    <s v="FUR-BO-10004409"/>
    <s v="Furniture"/>
    <x v="0"/>
    <s v="Safco Value Mate Series Steel Bookcases, Baked Enamel Finish on Steel, Gray"/>
    <n v="35.49"/>
    <n v="1"/>
    <x v="4"/>
    <n v="-15.615600000000001"/>
    <x v="0"/>
    <n v="-0.44"/>
    <n v="1.40884756269372E-2"/>
    <n v="-15.615600000000001"/>
    <n v="51.105600000000003"/>
    <x v="1"/>
    <n v="51.105600000000003"/>
  </r>
  <r>
    <s v="CA-2015-154620"/>
    <x v="132"/>
    <d v="2015-12-16T00:00:00"/>
    <x v="1"/>
    <s v="LT-17110"/>
    <s v="Liz Thompson"/>
    <x v="0"/>
    <x v="0"/>
    <x v="68"/>
    <x v="2"/>
    <n v="93534"/>
    <x v="1"/>
    <s v="FUR-CH-10004675"/>
    <s v="Furniture"/>
    <x v="1"/>
    <s v="Lifetime Advantage Folding Chairs, 4/Carton"/>
    <n v="348.928"/>
    <n v="2"/>
    <x v="2"/>
    <n v="34.892800000000001"/>
    <x v="4"/>
    <n v="0.1"/>
    <n v="5.7318415260454903E-4"/>
    <n v="17.446400000000001"/>
    <n v="157.01759999999999"/>
    <x v="5"/>
    <n v="314.03519999999997"/>
  </r>
  <r>
    <s v="CA-2015-115938"/>
    <x v="133"/>
    <d v="2015-06-30T00:00:00"/>
    <x v="1"/>
    <s v="SA-20830"/>
    <s v="Sue Ann Reed"/>
    <x v="0"/>
    <x v="0"/>
    <x v="52"/>
    <x v="25"/>
    <n v="23223"/>
    <x v="0"/>
    <s v="FUR-CH-10003199"/>
    <s v="Furniture"/>
    <x v="1"/>
    <s v="Office Star - Contemporary Task Swivel Chair"/>
    <n v="332.94"/>
    <n v="3"/>
    <x v="0"/>
    <n v="79.905600000000007"/>
    <x v="4"/>
    <n v="0.24"/>
    <n v="0"/>
    <n v="26.635200000000001"/>
    <n v="84.344800000000006"/>
    <x v="2"/>
    <n v="253.03440000000001"/>
  </r>
  <r>
    <s v="CA-2015-101910"/>
    <x v="61"/>
    <d v="2015-12-03T00:00:00"/>
    <x v="1"/>
    <s v="CD-11920"/>
    <s v="Carlos Daly"/>
    <x v="0"/>
    <x v="0"/>
    <x v="69"/>
    <x v="2"/>
    <n v="92530"/>
    <x v="1"/>
    <s v="FUR-CH-10002647"/>
    <s v="Furniture"/>
    <x v="1"/>
    <s v="Situations Contoured Folding Chairs, 4/Set"/>
    <n v="283.92"/>
    <n v="5"/>
    <x v="2"/>
    <n v="17.745000000000001"/>
    <x v="6"/>
    <n v="6.25E-2"/>
    <n v="7.0442378134685801E-4"/>
    <n v="3.5489999999999999"/>
    <n v="53.234999999999999"/>
    <x v="0"/>
    <n v="266.17500000000001"/>
  </r>
  <r>
    <s v="CA-2017-105809"/>
    <x v="134"/>
    <d v="2017-02-23T00:00:00"/>
    <x v="2"/>
    <s v="HW-14935"/>
    <s v="Helen Wasserman"/>
    <x v="1"/>
    <x v="0"/>
    <x v="53"/>
    <x v="2"/>
    <n v="92105"/>
    <x v="1"/>
    <s v="FUR-FU-10004090"/>
    <s v="Furniture"/>
    <x v="3"/>
    <s v="Executive Impressions 14&quot; Contract Wall Clock"/>
    <n v="22.23"/>
    <n v="1"/>
    <x v="0"/>
    <n v="7.3358999999999996"/>
    <x v="0"/>
    <n v="0.33"/>
    <n v="0"/>
    <n v="7.3358999999999996"/>
    <n v="14.8941"/>
    <x v="11"/>
    <n v="14.894100000000002"/>
  </r>
  <r>
    <s v="CA-2017-135783"/>
    <x v="135"/>
    <d v="2017-04-24T00:00:00"/>
    <x v="2"/>
    <s v="GM-14440"/>
    <s v="Gary McGarr"/>
    <x v="0"/>
    <x v="0"/>
    <x v="28"/>
    <x v="2"/>
    <n v="94122"/>
    <x v="1"/>
    <s v="FUR-FU-10000794"/>
    <s v="Furniture"/>
    <x v="3"/>
    <s v="Eldon Stackable Tray, Side-Load, Legal, Smoke"/>
    <n v="18.28"/>
    <n v="2"/>
    <x v="0"/>
    <n v="6.2152000000000003"/>
    <x v="3"/>
    <n v="0.34"/>
    <n v="0"/>
    <n v="3.1076000000000001"/>
    <n v="6.0324"/>
    <x v="6"/>
    <n v="12.064800000000002"/>
  </r>
  <r>
    <s v="CA-2015-140921"/>
    <x v="136"/>
    <d v="2015-02-05T00:00:00"/>
    <x v="2"/>
    <s v="AA-10375"/>
    <s v="Allen Armold"/>
    <x v="0"/>
    <x v="0"/>
    <x v="70"/>
    <x v="27"/>
    <n v="68104"/>
    <x v="3"/>
    <s v="FUR-FU-10003347"/>
    <s v="Furniture"/>
    <x v="3"/>
    <s v="Coloredge Poster Frame"/>
    <n v="28.4"/>
    <n v="2"/>
    <x v="0"/>
    <n v="11.076000000000001"/>
    <x v="3"/>
    <n v="0.39"/>
    <n v="0"/>
    <n v="5.5380000000000003"/>
    <n v="8.6620000000000008"/>
    <x v="11"/>
    <n v="17.323999999999998"/>
  </r>
  <r>
    <s v="CA-2014-151995"/>
    <x v="137"/>
    <d v="2014-10-15T00:00:00"/>
    <x v="2"/>
    <s v="ZC-21910"/>
    <s v="Zuschuss Carroll"/>
    <x v="0"/>
    <x v="0"/>
    <x v="71"/>
    <x v="13"/>
    <n v="98026"/>
    <x v="1"/>
    <s v="FUR-TA-10002903"/>
    <s v="Furniture"/>
    <x v="2"/>
    <s v="Bevis Round Bullnose 29&quot; High Table Top"/>
    <n v="1298.55"/>
    <n v="5"/>
    <x v="0"/>
    <n v="311.65199999999999"/>
    <x v="3"/>
    <n v="0.24"/>
    <n v="0"/>
    <n v="62.330399999999997"/>
    <n v="197.37960000000001"/>
    <x v="1"/>
    <n v="986.89799999999991"/>
  </r>
  <r>
    <s v="CA-2017-143686"/>
    <x v="138"/>
    <d v="2017-05-14T00:00:00"/>
    <x v="3"/>
    <s v="PJ-19015"/>
    <s v="Pauline Johnson"/>
    <x v="0"/>
    <x v="0"/>
    <x v="72"/>
    <x v="2"/>
    <n v="92704"/>
    <x v="1"/>
    <s v="FUR-FU-10000794"/>
    <s v="Furniture"/>
    <x v="3"/>
    <s v="Eldon Stackable Tray, Side-Load, Legal, Smoke"/>
    <n v="18.28"/>
    <n v="2"/>
    <x v="0"/>
    <n v="6.2152000000000003"/>
    <x v="7"/>
    <n v="0.34"/>
    <n v="0"/>
    <n v="3.1076000000000001"/>
    <n v="6.0324"/>
    <x v="7"/>
    <n v="12.064800000000002"/>
  </r>
  <r>
    <s v="CA-2014-140858"/>
    <x v="139"/>
    <d v="2014-07-02T00:00:00"/>
    <x v="1"/>
    <s v="CA-12775"/>
    <s v="Cynthia Arntzen"/>
    <x v="0"/>
    <x v="0"/>
    <x v="3"/>
    <x v="3"/>
    <n v="19140"/>
    <x v="2"/>
    <s v="FUR-CH-10001394"/>
    <s v="Furniture"/>
    <x v="1"/>
    <s v="Global Leather Executive Chair"/>
    <n v="1228.4649999999999"/>
    <n v="5"/>
    <x v="3"/>
    <n v="0"/>
    <x v="4"/>
    <n v="0"/>
    <n v="2.4420720167037699E-4"/>
    <n v="0"/>
    <n v="245.69300000000001"/>
    <x v="2"/>
    <n v="1228.4649999999999"/>
  </r>
  <r>
    <s v="CA-2017-129462"/>
    <x v="140"/>
    <d v="2017-06-21T00:00:00"/>
    <x v="0"/>
    <s v="JE-15745"/>
    <s v="Joel Eaton"/>
    <x v="0"/>
    <x v="0"/>
    <x v="73"/>
    <x v="0"/>
    <n v="41042"/>
    <x v="0"/>
    <s v="FUR-CH-10000665"/>
    <s v="Furniture"/>
    <x v="1"/>
    <s v="Global Airflow Leather Mesh Back Chair, Black"/>
    <n v="301.95999999999998"/>
    <n v="2"/>
    <x v="0"/>
    <n v="90.587999999999994"/>
    <x v="2"/>
    <n v="0.3"/>
    <n v="0"/>
    <n v="45.293999999999997"/>
    <n v="105.68600000000001"/>
    <x v="2"/>
    <n v="211.37199999999999"/>
  </r>
  <r>
    <s v="CA-2015-100454"/>
    <x v="141"/>
    <d v="2015-11-25T00:00:00"/>
    <x v="1"/>
    <s v="BM-11650"/>
    <s v="Brian Moss"/>
    <x v="1"/>
    <x v="0"/>
    <x v="13"/>
    <x v="7"/>
    <n v="10035"/>
    <x v="2"/>
    <s v="FUR-BO-10001519"/>
    <s v="Furniture"/>
    <x v="0"/>
    <s v="O'Sullivan 3-Shelf Heavy-Duty Bookcases"/>
    <n v="186.048"/>
    <n v="4"/>
    <x v="2"/>
    <n v="9.3024000000000004"/>
    <x v="2"/>
    <n v="0.05"/>
    <n v="1.0749914000688001E-3"/>
    <n v="2.3256000000000001"/>
    <n v="44.186399999999999"/>
    <x v="0"/>
    <n v="176.7456"/>
  </r>
  <r>
    <s v="CA-2015-114300"/>
    <x v="142"/>
    <d v="2015-10-17T00:00:00"/>
    <x v="1"/>
    <s v="AF-10885"/>
    <s v="Art Foster"/>
    <x v="0"/>
    <x v="0"/>
    <x v="74"/>
    <x v="0"/>
    <n v="40214"/>
    <x v="0"/>
    <s v="FUR-CH-10001891"/>
    <s v="Furniture"/>
    <x v="1"/>
    <s v="Global Deluxe Office Fabric Chairs"/>
    <n v="287.94"/>
    <n v="3"/>
    <x v="0"/>
    <n v="77.743799999999993"/>
    <x v="4"/>
    <n v="0.27"/>
    <n v="0"/>
    <n v="25.9146"/>
    <n v="70.065399999999997"/>
    <x v="1"/>
    <n v="210.1962"/>
  </r>
  <r>
    <s v="CA-2017-107503"/>
    <x v="143"/>
    <d v="2017-01-06T00:00:00"/>
    <x v="1"/>
    <s v="GA-14725"/>
    <s v="Guy Armstrong"/>
    <x v="0"/>
    <x v="0"/>
    <x v="75"/>
    <x v="15"/>
    <n v="44052"/>
    <x v="2"/>
    <s v="FUR-FU-10003878"/>
    <s v="Furniture"/>
    <x v="3"/>
    <s v="Linden 10&quot; Round Wall Clock, Black"/>
    <n v="48.896000000000001"/>
    <n v="4"/>
    <x v="2"/>
    <n v="8.5568000000000008"/>
    <x v="2"/>
    <n v="0.17499999999999999"/>
    <n v="4.0903141361256501E-3"/>
    <n v="2.1392000000000002"/>
    <n v="10.0848"/>
    <x v="8"/>
    <n v="40.339199999999998"/>
  </r>
  <r>
    <s v="CA-2016-123274"/>
    <x v="144"/>
    <d v="2016-02-24T00:00:00"/>
    <x v="1"/>
    <s v="GT-14710"/>
    <s v="Greg Tran"/>
    <x v="0"/>
    <x v="0"/>
    <x v="13"/>
    <x v="7"/>
    <n v="10035"/>
    <x v="2"/>
    <s v="FUR-FU-10004090"/>
    <s v="Furniture"/>
    <x v="3"/>
    <s v="Executive Impressions 14&quot; Contract Wall Clock"/>
    <n v="44.46"/>
    <n v="2"/>
    <x v="0"/>
    <n v="14.671799999999999"/>
    <x v="2"/>
    <n v="0.33"/>
    <n v="0"/>
    <n v="7.3358999999999996"/>
    <n v="14.8941"/>
    <x v="11"/>
    <n v="29.788200000000003"/>
  </r>
  <r>
    <s v="CA-2014-149020"/>
    <x v="145"/>
    <d v="2014-01-15T00:00:00"/>
    <x v="1"/>
    <s v="AJ-10780"/>
    <s v="Anthony Jacobs"/>
    <x v="1"/>
    <x v="0"/>
    <x v="76"/>
    <x v="25"/>
    <n v="22153"/>
    <x v="0"/>
    <s v="FUR-FU-10000965"/>
    <s v="Furniture"/>
    <x v="3"/>
    <s v="Howard Miller 11-1/2&quot; Diameter Ridgewood Wall Clock"/>
    <n v="51.94"/>
    <n v="1"/>
    <x v="0"/>
    <n v="21.295400000000001"/>
    <x v="2"/>
    <n v="0.41"/>
    <n v="0"/>
    <n v="21.295400000000001"/>
    <n v="30.644600000000001"/>
    <x v="8"/>
    <n v="30.644599999999997"/>
  </r>
  <r>
    <s v="CA-2016-116736"/>
    <x v="146"/>
    <d v="2016-01-21T00:00:00"/>
    <x v="1"/>
    <s v="CC-12430"/>
    <s v="Chuck Clark"/>
    <x v="2"/>
    <x v="0"/>
    <x v="41"/>
    <x v="28"/>
    <n v="3301"/>
    <x v="2"/>
    <s v="FUR-FU-10004017"/>
    <s v="Furniture"/>
    <x v="3"/>
    <s v="Tenex Contemporary Contur Chairmats for Low and Medium Pile Carpet, Computer, 39&quot; x 49&quot;"/>
    <n v="322.58999999999997"/>
    <n v="3"/>
    <x v="0"/>
    <n v="64.518000000000001"/>
    <x v="4"/>
    <n v="0.2"/>
    <n v="0"/>
    <n v="21.506"/>
    <n v="86.024000000000001"/>
    <x v="8"/>
    <n v="258.072"/>
  </r>
  <r>
    <s v="CA-2017-111689"/>
    <x v="147"/>
    <d v="2017-12-02T00:00:00"/>
    <x v="0"/>
    <s v="HP-14815"/>
    <s v="Harold Pawlan"/>
    <x v="2"/>
    <x v="0"/>
    <x v="13"/>
    <x v="7"/>
    <n v="10024"/>
    <x v="2"/>
    <s v="FUR-CH-10004287"/>
    <s v="Furniture"/>
    <x v="1"/>
    <s v="SAFCO Arco Folding Chair"/>
    <n v="1242.9000000000001"/>
    <n v="5"/>
    <x v="7"/>
    <n v="262.39"/>
    <x v="3"/>
    <n v="0.211111111111111"/>
    <n v="8.0456995735779193E-5"/>
    <n v="52.478000000000002"/>
    <n v="196.102"/>
    <x v="0"/>
    <n v="980.5100000000001"/>
  </r>
  <r>
    <s v="CA-2016-165148"/>
    <x v="148"/>
    <d v="2016-10-24T00:00:00"/>
    <x v="2"/>
    <s v="PM-19135"/>
    <s v="Peter McVee"/>
    <x v="2"/>
    <x v="0"/>
    <x v="25"/>
    <x v="17"/>
    <n v="48227"/>
    <x v="3"/>
    <s v="FUR-FU-10000732"/>
    <s v="Furniture"/>
    <x v="3"/>
    <s v="Eldon 200 Class Desk Accessories"/>
    <n v="31.4"/>
    <n v="5"/>
    <x v="0"/>
    <n v="10.048"/>
    <x v="3"/>
    <n v="0.32"/>
    <n v="0"/>
    <n v="2.0095999999999998"/>
    <n v="4.2704000000000004"/>
    <x v="1"/>
    <n v="21.351999999999997"/>
  </r>
  <r>
    <s v="CA-2014-134061"/>
    <x v="149"/>
    <d v="2014-05-04T00:00:00"/>
    <x v="1"/>
    <s v="LL-16840"/>
    <s v="Lauren Leatherbury"/>
    <x v="0"/>
    <x v="0"/>
    <x v="77"/>
    <x v="7"/>
    <n v="14609"/>
    <x v="2"/>
    <s v="FUR-FU-10001424"/>
    <s v="Furniture"/>
    <x v="3"/>
    <s v="Dax Clear Box Frame"/>
    <n v="17.46"/>
    <n v="2"/>
    <x v="0"/>
    <n v="5.9363999999999999"/>
    <x v="2"/>
    <n v="0.34"/>
    <n v="0"/>
    <n v="2.9681999999999999"/>
    <n v="5.7618"/>
    <x v="6"/>
    <n v="11.523600000000002"/>
  </r>
  <r>
    <s v="CA-2017-143259"/>
    <x v="150"/>
    <d v="2018-01-03T00:00:00"/>
    <x v="1"/>
    <s v="PO-18865"/>
    <s v="Patrick O'Donnell"/>
    <x v="0"/>
    <x v="0"/>
    <x v="13"/>
    <x v="7"/>
    <n v="10009"/>
    <x v="2"/>
    <s v="FUR-BO-10003441"/>
    <s v="Furniture"/>
    <x v="0"/>
    <s v="Bush Westfield Collection Bookcases, Fully Assembled"/>
    <n v="323.13600000000002"/>
    <n v="4"/>
    <x v="2"/>
    <n v="12.117599999999999"/>
    <x v="4"/>
    <n v="3.7499999999999999E-2"/>
    <n v="6.1893444246385399E-4"/>
    <n v="3.0293999999999999"/>
    <n v="77.754599999999996"/>
    <x v="5"/>
    <n v="311.01840000000004"/>
  </r>
  <r>
    <s v="CA-2015-133627"/>
    <x v="151"/>
    <d v="2015-06-07T00:00:00"/>
    <x v="1"/>
    <s v="SC-20050"/>
    <s v="Sample Company A"/>
    <x v="2"/>
    <x v="0"/>
    <x v="78"/>
    <x v="19"/>
    <n v="6360"/>
    <x v="2"/>
    <s v="FUR-FU-10001935"/>
    <s v="Furniture"/>
    <x v="3"/>
    <s v="3M Hangers With Command Adhesive"/>
    <n v="22.2"/>
    <n v="6"/>
    <x v="0"/>
    <n v="9.1020000000000003"/>
    <x v="1"/>
    <n v="0.41"/>
    <n v="0"/>
    <n v="1.5169999999999999"/>
    <n v="2.1829999999999998"/>
    <x v="7"/>
    <n v="13.097999999999999"/>
  </r>
  <r>
    <s v="CA-2017-102519"/>
    <x v="152"/>
    <d v="2017-11-29T00:00:00"/>
    <x v="2"/>
    <s v="BM-11650"/>
    <s v="Brian Moss"/>
    <x v="1"/>
    <x v="0"/>
    <x v="79"/>
    <x v="16"/>
    <n v="53209"/>
    <x v="3"/>
    <s v="FUR-FU-10004091"/>
    <s v="Furniture"/>
    <x v="3"/>
    <s v="Howard Miller 13&quot; Diameter Goldtone Round Wall Clock"/>
    <n v="46.94"/>
    <n v="1"/>
    <x v="0"/>
    <n v="19.2454"/>
    <x v="3"/>
    <n v="0.41"/>
    <n v="0"/>
    <n v="19.2454"/>
    <n v="27.694600000000001"/>
    <x v="0"/>
    <n v="27.694599999999998"/>
  </r>
  <r>
    <s v="US-2014-141215"/>
    <x v="153"/>
    <d v="2014-06-21T00:00:00"/>
    <x v="1"/>
    <s v="KL-16555"/>
    <s v="Kelly Lampkin"/>
    <x v="1"/>
    <x v="0"/>
    <x v="21"/>
    <x v="5"/>
    <n v="78207"/>
    <x v="3"/>
    <s v="FUR-TA-10001520"/>
    <s v="Furniture"/>
    <x v="2"/>
    <s v="Lesro Sheffield Collection Coffee Table, End Table, Center Table, Corner Table"/>
    <n v="99.918000000000006"/>
    <n v="2"/>
    <x v="3"/>
    <n v="-18.5562"/>
    <x v="6"/>
    <n v="-0.185714285714286"/>
    <n v="3.0024620188554602E-3"/>
    <n v="-9.2781000000000002"/>
    <n v="59.237099999999998"/>
    <x v="2"/>
    <n v="118.47420000000001"/>
  </r>
  <r>
    <s v="US-2014-141215"/>
    <x v="153"/>
    <d v="2014-06-21T00:00:00"/>
    <x v="1"/>
    <s v="KL-16555"/>
    <s v="Kelly Lampkin"/>
    <x v="1"/>
    <x v="0"/>
    <x v="21"/>
    <x v="5"/>
    <n v="78207"/>
    <x v="3"/>
    <s v="FUR-CH-10003379"/>
    <s v="Furniture"/>
    <x v="1"/>
    <s v="Global Commerce Series High-Back Swivel/Tilt Chairs"/>
    <n v="797.94399999999996"/>
    <n v="4"/>
    <x v="3"/>
    <n v="-56.996000000000002"/>
    <x v="6"/>
    <n v="-7.1428571428571397E-2"/>
    <n v="3.7596623321937397E-4"/>
    <n v="-14.249000000000001"/>
    <n v="213.73500000000001"/>
    <x v="2"/>
    <n v="854.93999999999994"/>
  </r>
  <r>
    <s v="CA-2016-142958"/>
    <x v="154"/>
    <d v="2016-12-20T00:00:00"/>
    <x v="1"/>
    <s v="RW-19630"/>
    <s v="Rob Williams"/>
    <x v="1"/>
    <x v="0"/>
    <x v="80"/>
    <x v="2"/>
    <n v="90503"/>
    <x v="1"/>
    <s v="FUR-TA-10000577"/>
    <s v="Furniture"/>
    <x v="2"/>
    <s v="Bretford CR4500 Series Slim Rectangular Table"/>
    <n v="1114.2719999999999"/>
    <n v="4"/>
    <x v="2"/>
    <n v="41.785200000000003"/>
    <x v="1"/>
    <n v="3.7499999999999999E-2"/>
    <n v="1.7948938858734699E-4"/>
    <n v="10.446300000000001"/>
    <n v="268.12169999999998"/>
    <x v="5"/>
    <n v="1072.4867999999999"/>
  </r>
  <r>
    <s v="US-2015-140200"/>
    <x v="155"/>
    <d v="2015-07-28T00:00:00"/>
    <x v="2"/>
    <s v="CA-12775"/>
    <s v="Cynthia Arntzen"/>
    <x v="0"/>
    <x v="0"/>
    <x v="81"/>
    <x v="22"/>
    <n v="85204"/>
    <x v="1"/>
    <s v="FUR-TA-10002356"/>
    <s v="Furniture"/>
    <x v="2"/>
    <s v="Bevis Boat-Shaped Conference Table"/>
    <n v="393.16500000000002"/>
    <n v="3"/>
    <x v="4"/>
    <n v="-204.44579999999999"/>
    <x v="3"/>
    <n v="-0.52"/>
    <n v="1.2717306983073299E-3"/>
    <n v="-68.148600000000002"/>
    <n v="199.20359999999999"/>
    <x v="3"/>
    <n v="597.61080000000004"/>
  </r>
  <r>
    <s v="US-2017-110576"/>
    <x v="156"/>
    <d v="2017-12-02T00:00:00"/>
    <x v="1"/>
    <s v="RB-19795"/>
    <s v="Ross Baird"/>
    <x v="2"/>
    <x v="0"/>
    <x v="3"/>
    <x v="3"/>
    <n v="19120"/>
    <x v="2"/>
    <s v="FUR-FU-10003601"/>
    <s v="Furniture"/>
    <x v="3"/>
    <s v="Deflect-o RollaMat Studded, Beveled Mat for Medium Pile Carpeting"/>
    <n v="516.48800000000006"/>
    <n v="7"/>
    <x v="2"/>
    <n v="-12.9122"/>
    <x v="4"/>
    <n v="-2.5000000000000001E-2"/>
    <n v="3.8723068106132199E-4"/>
    <n v="-1.8446"/>
    <n v="75.628600000000006"/>
    <x v="0"/>
    <n v="529.40020000000004"/>
  </r>
  <r>
    <s v="US-2017-110576"/>
    <x v="156"/>
    <d v="2017-12-02T00:00:00"/>
    <x v="1"/>
    <s v="RB-19795"/>
    <s v="Ross Baird"/>
    <x v="2"/>
    <x v="0"/>
    <x v="3"/>
    <x v="3"/>
    <n v="19120"/>
    <x v="2"/>
    <s v="FUR-FU-10000576"/>
    <s v="Furniture"/>
    <x v="3"/>
    <s v="Luxo Professional Fluorescent Magnifier Lamp with Clamp-Mount Base"/>
    <n v="1007.232"/>
    <n v="6"/>
    <x v="2"/>
    <n v="75.542400000000001"/>
    <x v="4"/>
    <n v="7.4999999999999997E-2"/>
    <n v="1.9856398525861001E-4"/>
    <n v="12.590400000000001"/>
    <n v="155.2816"/>
    <x v="0"/>
    <n v="931.68959999999993"/>
  </r>
  <r>
    <s v="US-2017-110576"/>
    <x v="156"/>
    <d v="2017-12-02T00:00:00"/>
    <x v="1"/>
    <s v="RB-19795"/>
    <s v="Ross Baird"/>
    <x v="2"/>
    <x v="0"/>
    <x v="3"/>
    <x v="3"/>
    <n v="19120"/>
    <x v="2"/>
    <s v="FUR-TA-10004154"/>
    <s v="Furniture"/>
    <x v="2"/>
    <s v="Riverside Furniture Oval Coffee Table, Oval End Table, End Table with Drawer"/>
    <n v="2065.3200000000002"/>
    <n v="12"/>
    <x v="9"/>
    <n v="-619.596"/>
    <x v="4"/>
    <n v="-0.3"/>
    <n v="1.9367458795731401E-4"/>
    <n v="-51.633000000000003"/>
    <n v="223.74299999999999"/>
    <x v="0"/>
    <n v="2684.9160000000002"/>
  </r>
  <r>
    <s v="CA-2017-131156"/>
    <x v="157"/>
    <d v="2017-04-07T00:00:00"/>
    <x v="1"/>
    <s v="KH-16360"/>
    <s v="Katherine Hughes"/>
    <x v="0"/>
    <x v="0"/>
    <x v="3"/>
    <x v="3"/>
    <n v="19143"/>
    <x v="2"/>
    <s v="FUR-FU-10001940"/>
    <s v="Furniture"/>
    <x v="3"/>
    <s v="Staple-based wall hangings"/>
    <n v="25.472000000000001"/>
    <n v="4"/>
    <x v="2"/>
    <n v="7.6416000000000004"/>
    <x v="4"/>
    <n v="0.3"/>
    <n v="7.8517587939698503E-3"/>
    <n v="1.9104000000000001"/>
    <n v="4.4576000000000002"/>
    <x v="6"/>
    <n v="17.830400000000001"/>
  </r>
  <r>
    <s v="CA-2017-136539"/>
    <x v="158"/>
    <d v="2018-01-01T00:00:00"/>
    <x v="1"/>
    <s v="GH-14665"/>
    <s v="Greg Hansen"/>
    <x v="0"/>
    <x v="0"/>
    <x v="82"/>
    <x v="5"/>
    <n v="78664"/>
    <x v="3"/>
    <s v="FUR-BO-10004709"/>
    <s v="Furniture"/>
    <x v="0"/>
    <s v="Bush Westfield Collection Bookcases, Medium Cherry Finish"/>
    <n v="78.852800000000002"/>
    <n v="2"/>
    <x v="6"/>
    <n v="-11.596"/>
    <x v="4"/>
    <n v="-0.14705882352941199"/>
    <n v="4.05819450926283E-3"/>
    <n v="-5.798"/>
    <n v="45.224400000000003"/>
    <x v="5"/>
    <n v="90.448800000000006"/>
  </r>
  <r>
    <s v="CA-2015-112571"/>
    <x v="159"/>
    <d v="2015-09-22T00:00:00"/>
    <x v="3"/>
    <s v="DL-12925"/>
    <s v="Daniel Lacy"/>
    <x v="0"/>
    <x v="0"/>
    <x v="64"/>
    <x v="2"/>
    <n v="92054"/>
    <x v="1"/>
    <s v="FUR-FU-10004188"/>
    <s v="Furniture"/>
    <x v="3"/>
    <s v="Luxo Professional Combination Clamp-On Lamps"/>
    <n v="204.6"/>
    <n v="2"/>
    <x v="0"/>
    <n v="53.195999999999998"/>
    <x v="7"/>
    <n v="0.26"/>
    <n v="0"/>
    <n v="26.597999999999999"/>
    <n v="75.701999999999998"/>
    <x v="4"/>
    <n v="151.404"/>
  </r>
  <r>
    <s v="CA-2017-152142"/>
    <x v="160"/>
    <d v="2017-11-19T00:00:00"/>
    <x v="1"/>
    <s v="LW-16990"/>
    <s v="Lindsay Williams"/>
    <x v="1"/>
    <x v="0"/>
    <x v="28"/>
    <x v="2"/>
    <n v="94110"/>
    <x v="1"/>
    <s v="FUR-CH-10002965"/>
    <s v="Furniture"/>
    <x v="1"/>
    <s v="Global Leather Highback Executive Chair with Pneumatic Height Adjustment, Black"/>
    <n v="321.56799999999998"/>
    <n v="2"/>
    <x v="2"/>
    <n v="28.1372"/>
    <x v="2"/>
    <n v="8.7499999999999994E-2"/>
    <n v="6.2195243307791798E-4"/>
    <n v="14.0686"/>
    <n v="146.71539999999999"/>
    <x v="0"/>
    <n v="293.43079999999998"/>
  </r>
  <r>
    <s v="CA-2014-115791"/>
    <x v="161"/>
    <d v="2014-01-18T00:00:00"/>
    <x v="0"/>
    <s v="DL-13315"/>
    <s v="Delfina Latchford"/>
    <x v="0"/>
    <x v="0"/>
    <x v="3"/>
    <x v="3"/>
    <n v="19134"/>
    <x v="2"/>
    <s v="FUR-FU-10001095"/>
    <s v="Furniture"/>
    <x v="3"/>
    <s v="DAX Black Cherry Wood-Tone Poster Frame"/>
    <n v="127.104"/>
    <n v="6"/>
    <x v="2"/>
    <n v="28.598400000000002"/>
    <x v="3"/>
    <n v="0.22500000000000001"/>
    <n v="1.5735146022155099E-3"/>
    <n v="4.7664"/>
    <n v="16.4176"/>
    <x v="8"/>
    <n v="98.505600000000001"/>
  </r>
  <r>
    <s v="CA-2016-144939"/>
    <x v="162"/>
    <d v="2016-10-08T00:00:00"/>
    <x v="1"/>
    <s v="EB-13870"/>
    <s v="Emily Burns"/>
    <x v="0"/>
    <x v="0"/>
    <x v="13"/>
    <x v="7"/>
    <n v="10035"/>
    <x v="2"/>
    <s v="FUR-CH-10003199"/>
    <s v="Furniture"/>
    <x v="1"/>
    <s v="Office Star - Contemporary Task Swivel Chair"/>
    <n v="599.29200000000003"/>
    <n v="6"/>
    <x v="7"/>
    <n v="93.223200000000006"/>
    <x v="2"/>
    <n v="0.155555555555556"/>
    <n v="1.66863565674162E-4"/>
    <n v="15.5372"/>
    <n v="84.344800000000006"/>
    <x v="1"/>
    <n v="506.06880000000001"/>
  </r>
  <r>
    <s v="CA-2014-163419"/>
    <x v="163"/>
    <d v="2014-11-14T00:00:00"/>
    <x v="0"/>
    <s v="TZ-21580"/>
    <s v="Tracy Zic"/>
    <x v="0"/>
    <x v="0"/>
    <x v="74"/>
    <x v="12"/>
    <n v="80027"/>
    <x v="1"/>
    <s v="FUR-CH-10000665"/>
    <s v="Furniture"/>
    <x v="1"/>
    <s v="Global Airflow Leather Mesh Back Chair, Black"/>
    <n v="603.91999999999996"/>
    <n v="5"/>
    <x v="2"/>
    <n v="75.489999999999995"/>
    <x v="0"/>
    <n v="0.125"/>
    <n v="3.31169691349848E-4"/>
    <n v="15.098000000000001"/>
    <n v="105.68600000000001"/>
    <x v="0"/>
    <n v="528.42999999999995"/>
  </r>
  <r>
    <s v="CA-2017-167899"/>
    <x v="164"/>
    <d v="2017-05-26T00:00:00"/>
    <x v="1"/>
    <s v="JG-15805"/>
    <s v="John Grady"/>
    <x v="1"/>
    <x v="0"/>
    <x v="83"/>
    <x v="7"/>
    <n v="13021"/>
    <x v="2"/>
    <s v="FUR-FU-10004071"/>
    <s v="Furniture"/>
    <x v="3"/>
    <s v="Luxo Professional Magnifying Clamp-On Fluorescent Lamps"/>
    <n v="520.04999999999995"/>
    <n v="5"/>
    <x v="0"/>
    <n v="72.807000000000002"/>
    <x v="2"/>
    <n v="0.14000000000000001"/>
    <n v="0"/>
    <n v="14.561400000000001"/>
    <n v="89.448599999999999"/>
    <x v="7"/>
    <n v="447.24299999999994"/>
  </r>
  <r>
    <s v="CA-2015-153549"/>
    <x v="165"/>
    <d v="2015-03-31T00:00:00"/>
    <x v="0"/>
    <s v="SL-20155"/>
    <s v="Sara Luxemburg"/>
    <x v="2"/>
    <x v="0"/>
    <x v="51"/>
    <x v="1"/>
    <n v="32216"/>
    <x v="0"/>
    <s v="FUR-CH-10004086"/>
    <s v="Furniture"/>
    <x v="1"/>
    <s v="Hon 4070 Series Pagoda Armless Upholstered Stacking Chairs"/>
    <n v="1166.92"/>
    <n v="5"/>
    <x v="2"/>
    <n v="131.27850000000001"/>
    <x v="3"/>
    <n v="0.1125"/>
    <n v="1.71391355020053E-4"/>
    <n v="26.255700000000001"/>
    <n v="207.1283"/>
    <x v="9"/>
    <n v="1035.6415000000002"/>
  </r>
  <r>
    <s v="CA-2015-162537"/>
    <x v="166"/>
    <d v="2015-11-03T00:00:00"/>
    <x v="1"/>
    <s v="RD-19585"/>
    <s v="Rob Dowd"/>
    <x v="0"/>
    <x v="0"/>
    <x v="0"/>
    <x v="0"/>
    <n v="42420"/>
    <x v="0"/>
    <s v="FUR-FU-10002885"/>
    <s v="Furniture"/>
    <x v="3"/>
    <s v="Magna Visual Magnetic Picture Hangers"/>
    <n v="24.1"/>
    <n v="5"/>
    <x v="0"/>
    <n v="9.1579999999999995"/>
    <x v="6"/>
    <n v="0.38"/>
    <n v="0"/>
    <n v="1.8315999999999999"/>
    <n v="2.9883999999999999"/>
    <x v="1"/>
    <n v="14.942000000000002"/>
  </r>
  <r>
    <s v="CA-2015-162537"/>
    <x v="166"/>
    <d v="2015-11-03T00:00:00"/>
    <x v="1"/>
    <s v="RD-19585"/>
    <s v="Rob Dowd"/>
    <x v="0"/>
    <x v="0"/>
    <x v="0"/>
    <x v="0"/>
    <n v="42420"/>
    <x v="0"/>
    <s v="FUR-FU-10001918"/>
    <s v="Furniture"/>
    <x v="3"/>
    <s v="C-Line Cubicle Keepers Polyproplyene Holder With Velcro Backings"/>
    <n v="33.11"/>
    <n v="7"/>
    <x v="0"/>
    <n v="12.9129"/>
    <x v="6"/>
    <n v="0.39"/>
    <n v="0"/>
    <n v="1.8447"/>
    <n v="2.8853"/>
    <x v="1"/>
    <n v="20.197099999999999"/>
  </r>
  <r>
    <s v="CA-2015-124891"/>
    <x v="167"/>
    <d v="2015-07-31T00:00:00"/>
    <x v="3"/>
    <s v="RH-19495"/>
    <s v="Rick Hansen"/>
    <x v="0"/>
    <x v="0"/>
    <x v="13"/>
    <x v="7"/>
    <n v="10024"/>
    <x v="2"/>
    <s v="FUR-TA-10002903"/>
    <s v="Furniture"/>
    <x v="2"/>
    <s v="Bevis Round Bullnose 29&quot; High Table Top"/>
    <n v="1090.7819999999999"/>
    <n v="7"/>
    <x v="9"/>
    <n v="-290.87520000000001"/>
    <x v="7"/>
    <n v="-0.266666666666667"/>
    <n v="3.6670938831040499E-4"/>
    <n v="-41.553600000000003"/>
    <n v="197.37960000000001"/>
    <x v="3"/>
    <n v="1381.6571999999999"/>
  </r>
  <r>
    <s v="CA-2014-158540"/>
    <x v="168"/>
    <d v="2014-11-26T00:00:00"/>
    <x v="2"/>
    <s v="VG-21790"/>
    <s v="Vivek Gonzalez"/>
    <x v="0"/>
    <x v="0"/>
    <x v="53"/>
    <x v="2"/>
    <n v="92037"/>
    <x v="1"/>
    <s v="FUR-FU-10001602"/>
    <s v="Furniture"/>
    <x v="3"/>
    <s v="Eldon Delta Triangular Chair Mat, 52&quot; x 58&quot;, Clear"/>
    <n v="151.72"/>
    <n v="4"/>
    <x v="0"/>
    <n v="27.3096"/>
    <x v="3"/>
    <n v="0.18"/>
    <n v="0"/>
    <n v="6.8273999999999999"/>
    <n v="31.102599999999999"/>
    <x v="0"/>
    <n v="124.4104"/>
  </r>
  <r>
    <s v="CA-2017-118437"/>
    <x v="169"/>
    <d v="2017-06-21T00:00:00"/>
    <x v="0"/>
    <s v="PF-19165"/>
    <s v="Philip Fox"/>
    <x v="0"/>
    <x v="0"/>
    <x v="84"/>
    <x v="13"/>
    <n v="98502"/>
    <x v="1"/>
    <s v="FUR-FU-10004848"/>
    <s v="Furniture"/>
    <x v="3"/>
    <s v="Howard Miller 13-3/4&quot; Diameter Brushed Chrome Round Wall Clock"/>
    <n v="155.25"/>
    <n v="3"/>
    <x v="0"/>
    <n v="46.575000000000003"/>
    <x v="4"/>
    <n v="0.3"/>
    <n v="0"/>
    <n v="15.525"/>
    <n v="36.225000000000001"/>
    <x v="2"/>
    <n v="108.675"/>
  </r>
  <r>
    <s v="US-2015-126214"/>
    <x v="170"/>
    <d v="2015-12-24T00:00:00"/>
    <x v="0"/>
    <s v="JS-15880"/>
    <s v="John Stevenson"/>
    <x v="0"/>
    <x v="0"/>
    <x v="15"/>
    <x v="13"/>
    <n v="98103"/>
    <x v="1"/>
    <s v="FUR-TA-10003748"/>
    <s v="Furniture"/>
    <x v="2"/>
    <s v="Bevis 36 x 72 Conference Tables"/>
    <n v="1618.37"/>
    <n v="13"/>
    <x v="0"/>
    <n v="356.04140000000001"/>
    <x v="0"/>
    <n v="0.22"/>
    <n v="0"/>
    <n v="27.387799999999999"/>
    <n v="97.102199999999996"/>
    <x v="5"/>
    <n v="1262.3285999999998"/>
  </r>
  <r>
    <s v="CA-2015-108665"/>
    <x v="171"/>
    <d v="2015-07-10T00:00:00"/>
    <x v="1"/>
    <s v="KM-16225"/>
    <s v="Kalyca Meade"/>
    <x v="1"/>
    <x v="0"/>
    <x v="13"/>
    <x v="7"/>
    <n v="10011"/>
    <x v="2"/>
    <s v="FUR-FU-10002191"/>
    <s v="Furniture"/>
    <x v="3"/>
    <s v="G.E. Halogen Desk Lamp Bulbs"/>
    <n v="13.96"/>
    <n v="2"/>
    <x v="0"/>
    <n v="6.7008000000000001"/>
    <x v="4"/>
    <n v="0.48"/>
    <n v="0"/>
    <n v="3.3504"/>
    <n v="3.6295999999999999"/>
    <x v="3"/>
    <n v="7.2592000000000008"/>
  </r>
  <r>
    <s v="CA-2015-108665"/>
    <x v="171"/>
    <d v="2015-07-10T00:00:00"/>
    <x v="1"/>
    <s v="KM-16225"/>
    <s v="Kalyca Meade"/>
    <x v="1"/>
    <x v="0"/>
    <x v="13"/>
    <x v="7"/>
    <n v="10011"/>
    <x v="2"/>
    <s v="FUR-FU-10000965"/>
    <s v="Furniture"/>
    <x v="3"/>
    <s v="Howard Miller 11-1/2&quot; Diameter Ridgewood Wall Clock"/>
    <n v="155.82"/>
    <n v="3"/>
    <x v="0"/>
    <n v="63.886200000000002"/>
    <x v="4"/>
    <n v="0.41"/>
    <n v="0"/>
    <n v="21.295400000000001"/>
    <n v="30.644600000000001"/>
    <x v="3"/>
    <n v="91.933799999999991"/>
  </r>
  <r>
    <s v="CA-2015-124450"/>
    <x v="172"/>
    <d v="2015-05-03T00:00:00"/>
    <x v="1"/>
    <s v="GT-14710"/>
    <s v="Greg Tran"/>
    <x v="0"/>
    <x v="0"/>
    <x v="85"/>
    <x v="29"/>
    <n v="20016"/>
    <x v="2"/>
    <s v="FUR-CH-10000309"/>
    <s v="Furniture"/>
    <x v="1"/>
    <s v="Global Comet Stacking Arm Chair"/>
    <n v="1267.53"/>
    <n v="3"/>
    <x v="0"/>
    <n v="316.88249999999999"/>
    <x v="6"/>
    <n v="0.25"/>
    <n v="0"/>
    <n v="105.6275"/>
    <n v="316.88249999999999"/>
    <x v="6"/>
    <n v="950.64750000000004"/>
  </r>
  <r>
    <s v="CA-2014-163552"/>
    <x v="173"/>
    <d v="2014-07-15T00:00:00"/>
    <x v="1"/>
    <s v="LA-16780"/>
    <s v="Laura Armstrong"/>
    <x v="1"/>
    <x v="0"/>
    <x v="33"/>
    <x v="18"/>
    <n v="7601"/>
    <x v="2"/>
    <s v="FUR-CH-10003379"/>
    <s v="Furniture"/>
    <x v="1"/>
    <s v="Global Commerce Series High-Back Swivel/Tilt Chairs"/>
    <n v="854.94"/>
    <n v="3"/>
    <x v="0"/>
    <n v="213.73500000000001"/>
    <x v="4"/>
    <n v="0.25"/>
    <n v="0"/>
    <n v="71.245000000000005"/>
    <n v="213.73500000000001"/>
    <x v="3"/>
    <n v="641.20500000000004"/>
  </r>
  <r>
    <s v="CA-2014-163552"/>
    <x v="173"/>
    <d v="2014-07-15T00:00:00"/>
    <x v="1"/>
    <s v="LA-16780"/>
    <s v="Laura Armstrong"/>
    <x v="1"/>
    <x v="0"/>
    <x v="33"/>
    <x v="18"/>
    <n v="7601"/>
    <x v="2"/>
    <s v="FUR-FU-10000629"/>
    <s v="Furniture"/>
    <x v="3"/>
    <s v="9-3/4 Diameter Round Wall Clock"/>
    <n v="124.11"/>
    <n v="9"/>
    <x v="0"/>
    <n v="52.126199999999997"/>
    <x v="4"/>
    <n v="0.42"/>
    <n v="0"/>
    <n v="5.7918000000000003"/>
    <n v="7.9981999999999998"/>
    <x v="3"/>
    <n v="71.983800000000002"/>
  </r>
  <r>
    <s v="CA-2016-113061"/>
    <x v="74"/>
    <d v="2016-04-26T00:00:00"/>
    <x v="1"/>
    <s v="EL-13735"/>
    <s v="Ed Ludwig"/>
    <x v="2"/>
    <x v="0"/>
    <x v="86"/>
    <x v="23"/>
    <n v="65109"/>
    <x v="3"/>
    <s v="FUR-FU-10003975"/>
    <s v="Furniture"/>
    <x v="3"/>
    <s v="Eldon Advantage Chair Mats for Low to Medium Pile Carpets"/>
    <n v="86.62"/>
    <n v="2"/>
    <x v="0"/>
    <n v="8.6620000000000008"/>
    <x v="4"/>
    <n v="0.1"/>
    <n v="0"/>
    <n v="4.3310000000000004"/>
    <n v="38.978999999999999"/>
    <x v="6"/>
    <n v="77.957999999999998"/>
  </r>
  <r>
    <s v="CA-2016-127670"/>
    <x v="174"/>
    <d v="2016-03-24T00:00:00"/>
    <x v="1"/>
    <s v="RD-19660"/>
    <s v="Robert Dilbeck"/>
    <x v="2"/>
    <x v="0"/>
    <x v="87"/>
    <x v="23"/>
    <n v="63376"/>
    <x v="3"/>
    <s v="FUR-TA-10001095"/>
    <s v="Furniture"/>
    <x v="2"/>
    <s v="Chromcraft Round Conference Tables"/>
    <n v="697.16"/>
    <n v="4"/>
    <x v="0"/>
    <n v="146.40360000000001"/>
    <x v="4"/>
    <n v="0.21"/>
    <n v="0"/>
    <n v="36.600900000000003"/>
    <n v="137.6891"/>
    <x v="9"/>
    <n v="550.75639999999999"/>
  </r>
  <r>
    <s v="CA-2016-102981"/>
    <x v="175"/>
    <d v="2016-09-09T00:00:00"/>
    <x v="0"/>
    <s v="MO-17500"/>
    <s v="Mary O'Rourke"/>
    <x v="0"/>
    <x v="0"/>
    <x v="13"/>
    <x v="7"/>
    <n v="10035"/>
    <x v="2"/>
    <s v="FUR-BO-10001811"/>
    <s v="Furniture"/>
    <x v="0"/>
    <s v="Atlantic Metals Mobile 5-Shelf Bookcases, Custom Colors"/>
    <n v="722.35199999999998"/>
    <n v="3"/>
    <x v="2"/>
    <n v="90.293999999999997"/>
    <x v="0"/>
    <n v="0.125"/>
    <n v="2.7687332491638402E-4"/>
    <n v="30.097999999999999"/>
    <n v="210.68600000000001"/>
    <x v="4"/>
    <n v="632.05799999999999"/>
  </r>
  <r>
    <s v="CA-2017-152702"/>
    <x v="176"/>
    <d v="2017-10-16T00:00:00"/>
    <x v="1"/>
    <s v="SN-20710"/>
    <s v="Steve Nguyen"/>
    <x v="2"/>
    <x v="0"/>
    <x v="88"/>
    <x v="8"/>
    <n v="61107"/>
    <x v="3"/>
    <s v="FUR-CH-10002304"/>
    <s v="Furniture"/>
    <x v="1"/>
    <s v="Global Stack Chair without Arms, Black"/>
    <n v="254.60400000000001"/>
    <n v="14"/>
    <x v="3"/>
    <n v="-18.186"/>
    <x v="4"/>
    <n v="-7.1428571428571397E-2"/>
    <n v="1.17830041947495E-3"/>
    <n v="-1.2989999999999999"/>
    <n v="19.484999999999999"/>
    <x v="1"/>
    <n v="272.79000000000002"/>
  </r>
  <r>
    <s v="CA-2016-169103"/>
    <x v="177"/>
    <d v="2016-03-13T00:00:00"/>
    <x v="1"/>
    <s v="ZC-21910"/>
    <s v="Zuschuss Carroll"/>
    <x v="0"/>
    <x v="0"/>
    <x v="89"/>
    <x v="1"/>
    <n v="33142"/>
    <x v="0"/>
    <s v="FUR-FU-10004006"/>
    <s v="Furniture"/>
    <x v="3"/>
    <s v="Deflect-o DuraMat Lighweight, Studded, Beveled Mat for Low Pile Carpeting"/>
    <n v="102.36"/>
    <n v="3"/>
    <x v="2"/>
    <n v="-3.8384999999999998"/>
    <x v="2"/>
    <n v="-3.7499999999999999E-2"/>
    <n v="1.95388823759281E-3"/>
    <n v="-1.2795000000000001"/>
    <n v="35.399500000000003"/>
    <x v="9"/>
    <n v="106.1985"/>
  </r>
  <r>
    <s v="US-2015-153500"/>
    <x v="97"/>
    <d v="2015-07-05T00:00:00"/>
    <x v="2"/>
    <s v="DG-13300"/>
    <s v="Deirdre Greer"/>
    <x v="1"/>
    <x v="0"/>
    <x v="3"/>
    <x v="3"/>
    <n v="19134"/>
    <x v="2"/>
    <s v="FUR-FU-10000293"/>
    <s v="Furniture"/>
    <x v="3"/>
    <s v="Eldon Antistatic Chair Mats for Low to Medium Pile Carpets"/>
    <n v="168.464"/>
    <n v="2"/>
    <x v="2"/>
    <n v="-29.481200000000001"/>
    <x v="3"/>
    <n v="-0.17499999999999999"/>
    <n v="1.1871972646975001E-3"/>
    <n v="-14.740600000000001"/>
    <n v="98.9726"/>
    <x v="3"/>
    <n v="197.9452"/>
  </r>
  <r>
    <s v="US-2015-153500"/>
    <x v="97"/>
    <d v="2015-07-05T00:00:00"/>
    <x v="2"/>
    <s v="DG-13300"/>
    <s v="Deirdre Greer"/>
    <x v="1"/>
    <x v="0"/>
    <x v="3"/>
    <x v="3"/>
    <n v="19134"/>
    <x v="2"/>
    <s v="FUR-FU-10004460"/>
    <s v="Furniture"/>
    <x v="3"/>
    <s v="Howard Miller 12&quot; Round Wall Clock"/>
    <n v="282.88799999999998"/>
    <n v="9"/>
    <x v="2"/>
    <n v="56.577599999999997"/>
    <x v="3"/>
    <n v="0.2"/>
    <n v="7.0699358049828903E-4"/>
    <n v="6.2864000000000004"/>
    <n v="25.145600000000002"/>
    <x v="3"/>
    <n v="226.31039999999999"/>
  </r>
  <r>
    <s v="CA-2015-110667"/>
    <x v="178"/>
    <d v="2015-04-08T00:00:00"/>
    <x v="1"/>
    <s v="NF-18595"/>
    <s v="Nicole Fjeld"/>
    <x v="2"/>
    <x v="0"/>
    <x v="13"/>
    <x v="7"/>
    <n v="10009"/>
    <x v="2"/>
    <s v="FUR-FU-10004622"/>
    <s v="Furniture"/>
    <x v="3"/>
    <s v="Eldon Advantage Foldable Chair Mats for Low Pile Carpets"/>
    <n v="108.4"/>
    <n v="2"/>
    <x v="0"/>
    <n v="22.763999999999999"/>
    <x v="4"/>
    <n v="0.21"/>
    <n v="0"/>
    <n v="11.382"/>
    <n v="42.817999999999998"/>
    <x v="6"/>
    <n v="85.63600000000001"/>
  </r>
  <r>
    <s v="US-2015-125374"/>
    <x v="179"/>
    <d v="2015-03-29T00:00:00"/>
    <x v="1"/>
    <s v="JD-16060"/>
    <s v="Julia Dunbar"/>
    <x v="0"/>
    <x v="0"/>
    <x v="6"/>
    <x v="5"/>
    <n v="77095"/>
    <x v="3"/>
    <s v="FUR-CH-10003396"/>
    <s v="Furniture"/>
    <x v="1"/>
    <s v="Global Deluxe Steno Chair"/>
    <n v="107.77200000000001"/>
    <n v="2"/>
    <x v="3"/>
    <n v="-29.252400000000002"/>
    <x v="6"/>
    <n v="-0.27142857142857102"/>
    <n v="2.7836543814719998E-3"/>
    <n v="-14.626200000000001"/>
    <n v="68.512200000000007"/>
    <x v="9"/>
    <n v="137.02440000000001"/>
  </r>
  <r>
    <s v="CA-2016-157686"/>
    <x v="180"/>
    <d v="2016-10-02T00:00:00"/>
    <x v="2"/>
    <s v="BD-11620"/>
    <s v="Brian DeCherney"/>
    <x v="0"/>
    <x v="0"/>
    <x v="28"/>
    <x v="2"/>
    <n v="94122"/>
    <x v="1"/>
    <s v="FUR-CH-10001146"/>
    <s v="Furniture"/>
    <x v="1"/>
    <s v="Global Value Mid-Back Manager's Chair, Gray"/>
    <n v="194.84800000000001"/>
    <n v="4"/>
    <x v="2"/>
    <n v="12.178000000000001"/>
    <x v="5"/>
    <n v="6.25E-2"/>
    <n v="1.02644112333717E-3"/>
    <n v="3.0445000000000002"/>
    <n v="45.667499999999997"/>
    <x v="1"/>
    <n v="182.67000000000002"/>
  </r>
  <r>
    <s v="CA-2015-110016"/>
    <x v="101"/>
    <d v="2015-12-04T00:00:00"/>
    <x v="1"/>
    <s v="BT-11395"/>
    <s v="Bill Tyler"/>
    <x v="1"/>
    <x v="0"/>
    <x v="25"/>
    <x v="17"/>
    <n v="48227"/>
    <x v="3"/>
    <s v="FUR-CH-10002880"/>
    <s v="Furniture"/>
    <x v="1"/>
    <s v="Global High-Back Leather Tilter, Burgundy"/>
    <n v="1106.9100000000001"/>
    <n v="9"/>
    <x v="0"/>
    <n v="121.76009999999999"/>
    <x v="2"/>
    <n v="0.11"/>
    <n v="0"/>
    <n v="13.5289"/>
    <n v="109.4611"/>
    <x v="0"/>
    <n v="985.14990000000012"/>
  </r>
  <r>
    <s v="US-2016-143819"/>
    <x v="181"/>
    <d v="2016-03-05T00:00:00"/>
    <x v="1"/>
    <s v="KD-16270"/>
    <s v="Karen Daniels"/>
    <x v="0"/>
    <x v="0"/>
    <x v="90"/>
    <x v="7"/>
    <n v="10701"/>
    <x v="2"/>
    <s v="FUR-TA-10001095"/>
    <s v="Furniture"/>
    <x v="2"/>
    <s v="Chromcraft Round Conference Tables"/>
    <n v="836.59199999999998"/>
    <n v="8"/>
    <x v="9"/>
    <n v="-264.92079999999999"/>
    <x v="4"/>
    <n v="-0.31666666666666698"/>
    <n v="4.7813031919980098E-4"/>
    <n v="-33.115099999999998"/>
    <n v="137.6891"/>
    <x v="9"/>
    <n v="1101.5128"/>
  </r>
  <r>
    <s v="CA-2017-158407"/>
    <x v="182"/>
    <d v="2017-06-10T00:00:00"/>
    <x v="1"/>
    <s v="LW-16990"/>
    <s v="Lindsay Williams"/>
    <x v="1"/>
    <x v="0"/>
    <x v="91"/>
    <x v="30"/>
    <n v="28110"/>
    <x v="0"/>
    <s v="FUR-FU-10001967"/>
    <s v="Furniture"/>
    <x v="3"/>
    <s v="Telescoping Adjustable Floor Lamp"/>
    <n v="31.984000000000002"/>
    <n v="2"/>
    <x v="2"/>
    <n v="1.9990000000000001"/>
    <x v="6"/>
    <n v="6.25E-2"/>
    <n v="6.2531265632816404E-3"/>
    <n v="0.99950000000000006"/>
    <n v="14.9925"/>
    <x v="2"/>
    <n v="29.985000000000003"/>
  </r>
  <r>
    <s v="CA-2014-159338"/>
    <x v="183"/>
    <d v="2014-06-28T00:00:00"/>
    <x v="2"/>
    <s v="NS-18640"/>
    <s v="Noel Staavos"/>
    <x v="1"/>
    <x v="0"/>
    <x v="2"/>
    <x v="2"/>
    <n v="90049"/>
    <x v="1"/>
    <s v="FUR-TA-10004147"/>
    <s v="Furniture"/>
    <x v="2"/>
    <s v="Hon 4060 Series Tables"/>
    <n v="447.84"/>
    <n v="5"/>
    <x v="2"/>
    <n v="11.196"/>
    <x v="0"/>
    <n v="2.5000000000000001E-2"/>
    <n v="4.4658806716684499E-4"/>
    <n v="2.2391999999999999"/>
    <n v="87.328800000000001"/>
    <x v="2"/>
    <n v="436.64399999999995"/>
  </r>
  <r>
    <s v="CA-2016-107216"/>
    <x v="184"/>
    <d v="2016-06-17T00:00:00"/>
    <x v="2"/>
    <s v="PV-18985"/>
    <s v="Paul Van Hugh"/>
    <x v="2"/>
    <x v="0"/>
    <x v="28"/>
    <x v="2"/>
    <n v="94122"/>
    <x v="1"/>
    <s v="FUR-FU-10000206"/>
    <s v="Furniture"/>
    <x v="3"/>
    <s v="GE General Purpose, Extra Long Life, Showcase &amp; Floodlight Incandescent Bulbs"/>
    <n v="8.73"/>
    <n v="3"/>
    <x v="0"/>
    <n v="4.1031000000000004"/>
    <x v="0"/>
    <n v="0.47"/>
    <n v="0"/>
    <n v="1.3676999999999999"/>
    <n v="1.5423"/>
    <x v="2"/>
    <n v="4.6269"/>
  </r>
  <r>
    <s v="US-2016-110156"/>
    <x v="185"/>
    <d v="2016-11-24T00:00:00"/>
    <x v="1"/>
    <s v="EH-13945"/>
    <s v="Eric Hoffmann"/>
    <x v="0"/>
    <x v="0"/>
    <x v="6"/>
    <x v="5"/>
    <n v="77041"/>
    <x v="3"/>
    <s v="FUR-FU-10000206"/>
    <s v="Furniture"/>
    <x v="3"/>
    <s v="GE General Purpose, Extra Long Life, Showcase &amp; Floodlight Incandescent Bulbs"/>
    <n v="2.3279999999999998"/>
    <n v="2"/>
    <x v="5"/>
    <n v="-0.75660000000000005"/>
    <x v="2"/>
    <n v="-0.32500000000000001"/>
    <n v="0.25773195876288701"/>
    <n v="-0.37830000000000003"/>
    <n v="1.5423"/>
    <x v="0"/>
    <n v="3.0846"/>
  </r>
  <r>
    <s v="CA-2017-140585"/>
    <x v="186"/>
    <d v="2017-12-23T00:00:00"/>
    <x v="0"/>
    <s v="RA-19915"/>
    <s v="Russell Applegate"/>
    <x v="0"/>
    <x v="0"/>
    <x v="92"/>
    <x v="2"/>
    <n v="92024"/>
    <x v="1"/>
    <s v="FUR-BO-10002206"/>
    <s v="Furniture"/>
    <x v="0"/>
    <s v="Bush Saratoga Collection 5-Shelf Bookcase, Hanover Cherry, *Special Order"/>
    <n v="119.833"/>
    <n v="1"/>
    <x v="8"/>
    <n v="-12.6882"/>
    <x v="2"/>
    <n v="-0.105882352941176"/>
    <n v="1.25174200762728E-3"/>
    <n v="-12.6882"/>
    <n v="132.52119999999999"/>
    <x v="5"/>
    <n v="132.52119999999999"/>
  </r>
  <r>
    <s v="US-2014-147627"/>
    <x v="187"/>
    <d v="2014-01-26T00:00:00"/>
    <x v="1"/>
    <s v="HL-15040"/>
    <s v="Hunter Lopez"/>
    <x v="0"/>
    <x v="0"/>
    <x v="93"/>
    <x v="31"/>
    <n v="72401"/>
    <x v="0"/>
    <s v="FUR-FU-10003194"/>
    <s v="Furniture"/>
    <x v="3"/>
    <s v="Eldon Expressions Desk Accessory, Wood Pencil Holder, Oak"/>
    <n v="38.6"/>
    <n v="4"/>
    <x v="0"/>
    <n v="11.58"/>
    <x v="6"/>
    <n v="0.3"/>
    <n v="0"/>
    <n v="2.895"/>
    <n v="6.7549999999999999"/>
    <x v="8"/>
    <n v="27.020000000000003"/>
  </r>
  <r>
    <s v="US-2014-147627"/>
    <x v="187"/>
    <d v="2014-01-26T00:00:00"/>
    <x v="1"/>
    <s v="HL-15040"/>
    <s v="Hunter Lopez"/>
    <x v="0"/>
    <x v="0"/>
    <x v="93"/>
    <x v="31"/>
    <n v="72401"/>
    <x v="0"/>
    <s v="FUR-CH-10002331"/>
    <s v="Furniture"/>
    <x v="1"/>
    <s v="Hon 4700 Series Mobuis Mid-Back Task Chairs with Adjustable Arms"/>
    <n v="1067.94"/>
    <n v="3"/>
    <x v="0"/>
    <n v="224.26740000000001"/>
    <x v="6"/>
    <n v="0.21"/>
    <n v="0"/>
    <n v="74.755799999999994"/>
    <n v="281.2242"/>
    <x v="8"/>
    <n v="843.6726000000001"/>
  </r>
  <r>
    <s v="CA-2016-112102"/>
    <x v="188"/>
    <d v="2016-04-16T00:00:00"/>
    <x v="1"/>
    <s v="BD-11605"/>
    <s v="Brian Dahlen"/>
    <x v="0"/>
    <x v="0"/>
    <x v="76"/>
    <x v="25"/>
    <n v="22153"/>
    <x v="0"/>
    <s v="FUR-TA-10004086"/>
    <s v="Furniture"/>
    <x v="2"/>
    <s v="KI Adjustable-Height Table"/>
    <n v="343.92"/>
    <n v="4"/>
    <x v="0"/>
    <n v="75.662400000000005"/>
    <x v="4"/>
    <n v="0.22"/>
    <n v="0"/>
    <n v="18.915600000000001"/>
    <n v="67.064400000000006"/>
    <x v="6"/>
    <n v="268.25760000000002"/>
  </r>
  <r>
    <s v="CA-2014-146969"/>
    <x v="189"/>
    <d v="2014-10-03T00:00:00"/>
    <x v="1"/>
    <s v="AP-10915"/>
    <s v="Arthur Prichep"/>
    <x v="0"/>
    <x v="0"/>
    <x v="2"/>
    <x v="2"/>
    <n v="90045"/>
    <x v="1"/>
    <s v="FUR-FU-10004188"/>
    <s v="Furniture"/>
    <x v="3"/>
    <s v="Luxo Professional Combination Clamp-On Lamps"/>
    <n v="204.6"/>
    <n v="2"/>
    <x v="0"/>
    <n v="53.195999999999998"/>
    <x v="4"/>
    <n v="0.26"/>
    <n v="0"/>
    <n v="26.597999999999999"/>
    <n v="75.701999999999998"/>
    <x v="4"/>
    <n v="151.404"/>
  </r>
  <r>
    <s v="CA-2015-113971"/>
    <x v="190"/>
    <d v="2015-05-14T00:00:00"/>
    <x v="1"/>
    <s v="CB-12535"/>
    <s v="Claudia Bergmann"/>
    <x v="1"/>
    <x v="0"/>
    <x v="94"/>
    <x v="15"/>
    <n v="44221"/>
    <x v="2"/>
    <s v="FUR-FU-10001852"/>
    <s v="Furniture"/>
    <x v="3"/>
    <s v="Eldon Regeneration Recycled Desk Accessories, Smoke"/>
    <n v="8.3520000000000003"/>
    <n v="6"/>
    <x v="2"/>
    <n v="1.2527999999999999"/>
    <x v="6"/>
    <n v="0.15"/>
    <n v="2.3946360153256699E-2"/>
    <n v="0.20880000000000001"/>
    <n v="1.1832"/>
    <x v="7"/>
    <n v="7.0992000000000006"/>
  </r>
  <r>
    <s v="CA-2014-136567"/>
    <x v="191"/>
    <d v="2014-12-21T00:00:00"/>
    <x v="2"/>
    <s v="PS-19045"/>
    <s v="Penelope Sewall"/>
    <x v="2"/>
    <x v="0"/>
    <x v="95"/>
    <x v="25"/>
    <n v="22801"/>
    <x v="0"/>
    <s v="FUR-TA-10001932"/>
    <s v="Furniture"/>
    <x v="2"/>
    <s v="Chromcraft 48&quot; x 96&quot; Racetrack Double Pedestal Table"/>
    <n v="2244.48"/>
    <n v="7"/>
    <x v="0"/>
    <n v="493.78559999999999"/>
    <x v="5"/>
    <n v="0.22"/>
    <n v="0"/>
    <n v="70.540800000000004"/>
    <n v="250.0992"/>
    <x v="5"/>
    <n v="1750.6944000000001"/>
  </r>
  <r>
    <s v="CA-2014-136567"/>
    <x v="191"/>
    <d v="2014-12-21T00:00:00"/>
    <x v="2"/>
    <s v="PS-19045"/>
    <s v="Penelope Sewall"/>
    <x v="2"/>
    <x v="0"/>
    <x v="95"/>
    <x v="25"/>
    <n v="22801"/>
    <x v="0"/>
    <s v="FUR-TA-10000617"/>
    <s v="Furniture"/>
    <x v="2"/>
    <s v="Hon Practical Foundations 30 x 60 Training Table, Light Gray/Charcoal"/>
    <n v="455.1"/>
    <n v="2"/>
    <x v="0"/>
    <n v="100.122"/>
    <x v="5"/>
    <n v="0.22"/>
    <n v="0"/>
    <n v="50.061"/>
    <n v="177.489"/>
    <x v="5"/>
    <n v="354.97800000000001"/>
  </r>
  <r>
    <s v="CA-2016-149314"/>
    <x v="192"/>
    <d v="2016-07-07T00:00:00"/>
    <x v="0"/>
    <s v="GB-14530"/>
    <s v="George Bell"/>
    <x v="1"/>
    <x v="0"/>
    <x v="2"/>
    <x v="2"/>
    <n v="90004"/>
    <x v="1"/>
    <s v="FUR-CH-10002126"/>
    <s v="Furniture"/>
    <x v="1"/>
    <s v="Hon Deluxe Fabric Upholstered Stacking Chairs"/>
    <n v="195.184"/>
    <n v="1"/>
    <x v="2"/>
    <n v="19.5184"/>
    <x v="2"/>
    <n v="0.1"/>
    <n v="1.0246741536191499E-3"/>
    <n v="19.5184"/>
    <n v="175.66560000000001"/>
    <x v="3"/>
    <n v="175.66559999999998"/>
  </r>
  <r>
    <s v="CA-2017-145226"/>
    <x v="64"/>
    <d v="2017-12-10T00:00:00"/>
    <x v="0"/>
    <s v="DL-13315"/>
    <s v="Delfina Latchford"/>
    <x v="0"/>
    <x v="0"/>
    <x v="13"/>
    <x v="7"/>
    <n v="10035"/>
    <x v="2"/>
    <s v="FUR-FU-10004952"/>
    <s v="Furniture"/>
    <x v="3"/>
    <s v="C-Line Cubicle Keepers Polyproplyene Holder w/Velcro Back, 8-1/2x11, 25/Bx"/>
    <n v="109.48"/>
    <n v="2"/>
    <x v="0"/>
    <n v="33.938800000000001"/>
    <x v="3"/>
    <n v="0.31"/>
    <n v="0"/>
    <n v="16.9694"/>
    <n v="37.770600000000002"/>
    <x v="5"/>
    <n v="75.541200000000003"/>
  </r>
  <r>
    <s v="CA-2016-113621"/>
    <x v="193"/>
    <d v="2016-12-05T00:00:00"/>
    <x v="1"/>
    <s v="JE-15745"/>
    <s v="Joel Eaton"/>
    <x v="0"/>
    <x v="0"/>
    <x v="96"/>
    <x v="32"/>
    <n v="20852"/>
    <x v="2"/>
    <s v="FUR-CH-10001270"/>
    <s v="Furniture"/>
    <x v="1"/>
    <s v="Harbour Creations Steel Folding Chair"/>
    <n v="172.5"/>
    <n v="2"/>
    <x v="0"/>
    <n v="51.75"/>
    <x v="4"/>
    <n v="0.3"/>
    <n v="0"/>
    <n v="25.875"/>
    <n v="60.375"/>
    <x v="5"/>
    <n v="120.75"/>
  </r>
  <r>
    <s v="CA-2017-117212"/>
    <x v="194"/>
    <d v="2017-02-28T00:00:00"/>
    <x v="0"/>
    <s v="BT-11530"/>
    <s v="Bradley Talbott"/>
    <x v="2"/>
    <x v="0"/>
    <x v="2"/>
    <x v="2"/>
    <n v="90036"/>
    <x v="1"/>
    <s v="FUR-CH-10003973"/>
    <s v="Furniture"/>
    <x v="1"/>
    <s v="GuestStacker Chair with Chrome Finish Legs"/>
    <n v="892.22400000000005"/>
    <n v="3"/>
    <x v="2"/>
    <n v="89.222399999999993"/>
    <x v="3"/>
    <n v="0.1"/>
    <n v="2.2415895559859401E-4"/>
    <n v="29.7408"/>
    <n v="267.66719999999998"/>
    <x v="11"/>
    <n v="803.00160000000005"/>
  </r>
  <r>
    <s v="US-2015-130519"/>
    <x v="195"/>
    <d v="2015-09-15T00:00:00"/>
    <x v="3"/>
    <s v="NG-18355"/>
    <s v="Nat Gilpin"/>
    <x v="1"/>
    <x v="0"/>
    <x v="97"/>
    <x v="1"/>
    <n v="33065"/>
    <x v="0"/>
    <s v="FUR-FU-10002268"/>
    <s v="Furniture"/>
    <x v="3"/>
    <s v="Ultra Door Push Plate"/>
    <n v="15.712"/>
    <n v="4"/>
    <x v="2"/>
    <n v="2.5531999999999999"/>
    <x v="7"/>
    <n v="0.16250000000000001"/>
    <n v="1.27291242362525E-2"/>
    <n v="0.63829999999999998"/>
    <n v="3.2896999999999998"/>
    <x v="4"/>
    <n v="13.158799999999999"/>
  </r>
  <r>
    <s v="US-2015-130519"/>
    <x v="195"/>
    <d v="2015-09-15T00:00:00"/>
    <x v="3"/>
    <s v="NG-18355"/>
    <s v="Nat Gilpin"/>
    <x v="1"/>
    <x v="0"/>
    <x v="97"/>
    <x v="1"/>
    <n v="33065"/>
    <x v="0"/>
    <s v="FUR-FU-10003394"/>
    <s v="Furniture"/>
    <x v="3"/>
    <s v="Tenex &quot;The Solids&quot; Textured Chair Mats"/>
    <n v="55.968000000000004"/>
    <n v="1"/>
    <x v="2"/>
    <n v="-2.0988000000000002"/>
    <x v="7"/>
    <n v="-3.7499999999999999E-2"/>
    <n v="3.5734705546026299E-3"/>
    <n v="-2.0988000000000002"/>
    <n v="58.066800000000001"/>
    <x v="4"/>
    <n v="58.066800000000001"/>
  </r>
  <r>
    <s v="CA-2016-130946"/>
    <x v="57"/>
    <d v="2016-04-12T00:00:00"/>
    <x v="1"/>
    <s v="ZC-21910"/>
    <s v="Zuschuss Carroll"/>
    <x v="0"/>
    <x v="0"/>
    <x v="6"/>
    <x v="5"/>
    <n v="77041"/>
    <x v="3"/>
    <s v="FUR-CH-10004540"/>
    <s v="Furniture"/>
    <x v="1"/>
    <s v="Global Chrome Stack Chair"/>
    <n v="95.983999999999995"/>
    <n v="4"/>
    <x v="3"/>
    <n v="-4.1135999999999999"/>
    <x v="4"/>
    <n v="-4.2857142857142899E-2"/>
    <n v="3.1255209201533599E-3"/>
    <n v="-1.0284"/>
    <n v="25.0244"/>
    <x v="6"/>
    <n v="100.0976"/>
  </r>
  <r>
    <s v="CA-2016-114727"/>
    <x v="196"/>
    <d v="2016-07-24T00:00:00"/>
    <x v="1"/>
    <s v="LS-16945"/>
    <s v="Linda Southworth"/>
    <x v="1"/>
    <x v="0"/>
    <x v="22"/>
    <x v="12"/>
    <n v="80219"/>
    <x v="1"/>
    <s v="FUR-CH-10002335"/>
    <s v="Furniture"/>
    <x v="1"/>
    <s v="Hon GuestStacker Chair"/>
    <n v="544.00800000000004"/>
    <n v="3"/>
    <x v="2"/>
    <n v="40.800600000000003"/>
    <x v="6"/>
    <n v="7.4999999999999997E-2"/>
    <n v="3.6764165232864199E-4"/>
    <n v="13.600199999999999"/>
    <n v="167.73580000000001"/>
    <x v="3"/>
    <n v="503.20740000000001"/>
  </r>
  <r>
    <s v="CA-2016-114727"/>
    <x v="196"/>
    <d v="2016-07-24T00:00:00"/>
    <x v="1"/>
    <s v="LS-16945"/>
    <s v="Linda Southworth"/>
    <x v="1"/>
    <x v="0"/>
    <x v="22"/>
    <x v="12"/>
    <n v="80219"/>
    <x v="1"/>
    <s v="FUR-CH-10002331"/>
    <s v="Furniture"/>
    <x v="1"/>
    <s v="Hon 4700 Series Mobuis Mid-Back Task Chairs with Adjustable Arms"/>
    <n v="854.35199999999998"/>
    <n v="3"/>
    <x v="2"/>
    <n v="10.679399999999999"/>
    <x v="6"/>
    <n v="1.2500000000000001E-2"/>
    <n v="2.3409554843905101E-4"/>
    <n v="3.5598000000000001"/>
    <n v="281.2242"/>
    <x v="3"/>
    <n v="843.67259999999999"/>
  </r>
  <r>
    <s v="CA-2016-137050"/>
    <x v="197"/>
    <d v="2016-07-18T00:00:00"/>
    <x v="0"/>
    <s v="SW-20755"/>
    <s v="Steven Ward"/>
    <x v="1"/>
    <x v="0"/>
    <x v="13"/>
    <x v="7"/>
    <n v="10009"/>
    <x v="2"/>
    <s v="FUR-BO-10004695"/>
    <s v="Furniture"/>
    <x v="0"/>
    <s v="O'Sullivan 2-Door Barrister Bookcase in Odessa Pine"/>
    <n v="579.13599999999997"/>
    <n v="4"/>
    <x v="2"/>
    <n v="21.717600000000001"/>
    <x v="4"/>
    <n v="3.7499999999999999E-2"/>
    <n v="3.45342026743287E-4"/>
    <n v="5.4294000000000002"/>
    <n v="139.3546"/>
    <x v="3"/>
    <n v="557.41840000000002"/>
  </r>
  <r>
    <s v="US-2017-118087"/>
    <x v="198"/>
    <d v="2017-09-13T00:00:00"/>
    <x v="1"/>
    <s v="SP-20620"/>
    <s v="Stefania Perrino"/>
    <x v="1"/>
    <x v="0"/>
    <x v="3"/>
    <x v="3"/>
    <n v="19134"/>
    <x v="2"/>
    <s v="FUR-CH-10004860"/>
    <s v="Furniture"/>
    <x v="1"/>
    <s v="Global Low Back Tilter Chair"/>
    <n v="141.37200000000001"/>
    <n v="2"/>
    <x v="3"/>
    <n v="-48.470399999999998"/>
    <x v="4"/>
    <n v="-0.34285714285714303"/>
    <n v="2.1220609455903602E-3"/>
    <n v="-24.235199999999999"/>
    <n v="94.921199999999999"/>
    <x v="4"/>
    <n v="189.8424"/>
  </r>
  <r>
    <s v="US-2017-118087"/>
    <x v="198"/>
    <d v="2017-09-13T00:00:00"/>
    <x v="1"/>
    <s v="SP-20620"/>
    <s v="Stefania Perrino"/>
    <x v="1"/>
    <x v="0"/>
    <x v="3"/>
    <x v="3"/>
    <n v="19134"/>
    <x v="2"/>
    <s v="FUR-FU-10001867"/>
    <s v="Furniture"/>
    <x v="3"/>
    <s v="Eldon Expressions Punched Metal &amp; Wood Desk Accessories, Pewter &amp; Cherry"/>
    <n v="17.024000000000001"/>
    <n v="2"/>
    <x v="2"/>
    <n v="1.7023999999999999"/>
    <x v="4"/>
    <n v="0.1"/>
    <n v="1.17481203007519E-2"/>
    <n v="0.85119999999999996"/>
    <n v="7.6608000000000001"/>
    <x v="4"/>
    <n v="15.3216"/>
  </r>
  <r>
    <s v="CA-2016-126004"/>
    <x v="199"/>
    <d v="2016-12-05T00:00:00"/>
    <x v="2"/>
    <s v="BM-11140"/>
    <s v="Becky Martin"/>
    <x v="0"/>
    <x v="0"/>
    <x v="13"/>
    <x v="7"/>
    <n v="10024"/>
    <x v="2"/>
    <s v="FUR-FU-10001602"/>
    <s v="Furniture"/>
    <x v="3"/>
    <s v="Eldon Delta Triangular Chair Mat, 52&quot; x 58&quot;, Clear"/>
    <n v="113.79"/>
    <n v="3"/>
    <x v="0"/>
    <n v="20.482199999999999"/>
    <x v="5"/>
    <n v="0.18"/>
    <n v="0"/>
    <n v="6.8273999999999999"/>
    <n v="31.102599999999999"/>
    <x v="5"/>
    <n v="93.307800000000015"/>
  </r>
  <r>
    <s v="CA-2017-100013"/>
    <x v="200"/>
    <d v="2017-11-11T00:00:00"/>
    <x v="1"/>
    <s v="ZC-21910"/>
    <s v="Zuschuss Carroll"/>
    <x v="0"/>
    <x v="0"/>
    <x v="2"/>
    <x v="2"/>
    <n v="90045"/>
    <x v="1"/>
    <s v="FUR-FU-10001424"/>
    <s v="Furniture"/>
    <x v="3"/>
    <s v="Dax Clear Box Frame"/>
    <n v="8.73"/>
    <n v="1"/>
    <x v="0"/>
    <n v="2.9681999999999999"/>
    <x v="2"/>
    <n v="0.34"/>
    <n v="0"/>
    <n v="2.9681999999999999"/>
    <n v="5.7618"/>
    <x v="0"/>
    <n v="5.7618000000000009"/>
  </r>
  <r>
    <s v="CA-2016-144344"/>
    <x v="48"/>
    <d v="2016-10-28T00:00:00"/>
    <x v="3"/>
    <s v="PG-18820"/>
    <s v="Patrick Gardner"/>
    <x v="0"/>
    <x v="0"/>
    <x v="98"/>
    <x v="1"/>
    <n v="33437"/>
    <x v="0"/>
    <s v="FUR-FU-10000076"/>
    <s v="Furniture"/>
    <x v="3"/>
    <s v="24-Hour Round Wall Clock"/>
    <n v="47.951999999999998"/>
    <n v="3"/>
    <x v="2"/>
    <n v="13.786199999999999"/>
    <x v="7"/>
    <n v="0.28749999999999998"/>
    <n v="4.1708375041708398E-3"/>
    <n v="4.5953999999999997"/>
    <n v="11.3886"/>
    <x v="1"/>
    <n v="34.165799999999997"/>
  </r>
  <r>
    <s v="CA-2016-144344"/>
    <x v="48"/>
    <d v="2016-10-28T00:00:00"/>
    <x v="3"/>
    <s v="PG-18820"/>
    <s v="Patrick Gardner"/>
    <x v="0"/>
    <x v="0"/>
    <x v="98"/>
    <x v="1"/>
    <n v="33437"/>
    <x v="0"/>
    <s v="FUR-FU-10003268"/>
    <s v="Furniture"/>
    <x v="3"/>
    <s v="Eldon Radial Chair Mat for Low to Medium Pile Carpets"/>
    <n v="63.968000000000004"/>
    <n v="2"/>
    <x v="2"/>
    <n v="0"/>
    <x v="7"/>
    <n v="0"/>
    <n v="3.1265632816408202E-3"/>
    <n v="0"/>
    <n v="31.984000000000002"/>
    <x v="1"/>
    <n v="63.968000000000004"/>
  </r>
  <r>
    <s v="CA-2016-144344"/>
    <x v="48"/>
    <d v="2016-10-28T00:00:00"/>
    <x v="3"/>
    <s v="PG-18820"/>
    <s v="Patrick Gardner"/>
    <x v="0"/>
    <x v="0"/>
    <x v="98"/>
    <x v="1"/>
    <n v="33437"/>
    <x v="0"/>
    <s v="FUR-FU-10003553"/>
    <s v="Furniture"/>
    <x v="3"/>
    <s v="Howard Miller 13-1/2&quot; Diameter Rosebrook Wall Clock"/>
    <n v="165.048"/>
    <n v="3"/>
    <x v="2"/>
    <n v="41.262"/>
    <x v="7"/>
    <n v="0.25"/>
    <n v="1.2117686975909999E-3"/>
    <n v="13.754"/>
    <n v="41.262"/>
    <x v="1"/>
    <n v="123.786"/>
  </r>
  <r>
    <s v="CA-2014-127012"/>
    <x v="201"/>
    <d v="2014-08-15T00:00:00"/>
    <x v="1"/>
    <s v="GM-14680"/>
    <s v="Greg Matthias"/>
    <x v="0"/>
    <x v="0"/>
    <x v="15"/>
    <x v="13"/>
    <n v="98105"/>
    <x v="1"/>
    <s v="FUR-FU-10003691"/>
    <s v="Furniture"/>
    <x v="3"/>
    <s v="Eldon Image Series Desk Accessories, Ebony"/>
    <n v="12.35"/>
    <n v="1"/>
    <x v="0"/>
    <n v="5.4340000000000002"/>
    <x v="4"/>
    <n v="0.44"/>
    <n v="0"/>
    <n v="5.4340000000000002"/>
    <n v="6.9160000000000004"/>
    <x v="10"/>
    <n v="6.9159999999999995"/>
  </r>
  <r>
    <s v="CA-2014-168494"/>
    <x v="202"/>
    <d v="2014-12-14T00:00:00"/>
    <x v="0"/>
    <s v="NP-18700"/>
    <s v="Nora Preis"/>
    <x v="0"/>
    <x v="0"/>
    <x v="99"/>
    <x v="2"/>
    <n v="93727"/>
    <x v="1"/>
    <s v="FUR-TA-10004619"/>
    <s v="Furniture"/>
    <x v="2"/>
    <s v="Hon Non-Folding Utility Tables"/>
    <n v="764.68799999999999"/>
    <n v="6"/>
    <x v="2"/>
    <n v="95.585999999999999"/>
    <x v="3"/>
    <n v="0.125"/>
    <n v="2.6154457765781601E-4"/>
    <n v="15.930999999999999"/>
    <n v="111.517"/>
    <x v="5"/>
    <n v="669.10199999999998"/>
  </r>
  <r>
    <s v="CA-2014-168494"/>
    <x v="202"/>
    <d v="2014-12-14T00:00:00"/>
    <x v="0"/>
    <s v="NP-18700"/>
    <s v="Nora Preis"/>
    <x v="0"/>
    <x v="0"/>
    <x v="99"/>
    <x v="2"/>
    <n v="93727"/>
    <x v="1"/>
    <s v="FUR-TA-10003473"/>
    <s v="Furniture"/>
    <x v="2"/>
    <s v="Bretford Rectangular Conference Table Tops"/>
    <n v="3610.848"/>
    <n v="12"/>
    <x v="2"/>
    <n v="135.4068"/>
    <x v="3"/>
    <n v="3.7499999999999999E-2"/>
    <n v="5.5388651086946902E-5"/>
    <n v="11.283899999999999"/>
    <n v="289.62009999999998"/>
    <x v="5"/>
    <n v="3475.4411999999998"/>
  </r>
  <r>
    <s v="CA-2014-168494"/>
    <x v="202"/>
    <d v="2014-12-14T00:00:00"/>
    <x v="0"/>
    <s v="NP-18700"/>
    <s v="Nora Preis"/>
    <x v="0"/>
    <x v="0"/>
    <x v="99"/>
    <x v="2"/>
    <n v="93727"/>
    <x v="1"/>
    <s v="FUR-BO-10004467"/>
    <s v="Furniture"/>
    <x v="0"/>
    <s v="Bestar Classic Bookcase"/>
    <n v="254.97450000000001"/>
    <n v="3"/>
    <x v="8"/>
    <n v="11.998799999999999"/>
    <x v="3"/>
    <n v="4.7058823529411799E-2"/>
    <n v="5.8829412352999998E-4"/>
    <n v="3.9996"/>
    <n v="80.991900000000001"/>
    <x v="5"/>
    <n v="242.97570000000002"/>
  </r>
  <r>
    <s v="CA-2017-115602"/>
    <x v="186"/>
    <d v="2017-12-24T00:00:00"/>
    <x v="1"/>
    <s v="DJ-13630"/>
    <s v="Doug Jacobs"/>
    <x v="0"/>
    <x v="0"/>
    <x v="13"/>
    <x v="7"/>
    <n v="10009"/>
    <x v="2"/>
    <s v="FUR-CH-10001708"/>
    <s v="Furniture"/>
    <x v="1"/>
    <s v="Office Star - Contemporary Swivel Chair with Padded Adjustable Arms and Flex Back"/>
    <n v="1141.9380000000001"/>
    <n v="9"/>
    <x v="7"/>
    <n v="139.5702"/>
    <x v="6"/>
    <n v="0.122222222222222"/>
    <n v="8.7570428517134906E-5"/>
    <n v="15.5078"/>
    <n v="111.3742"/>
    <x v="5"/>
    <n v="1002.3678000000001"/>
  </r>
  <r>
    <s v="CA-2017-144638"/>
    <x v="203"/>
    <d v="2017-03-14T00:00:00"/>
    <x v="1"/>
    <s v="MH-18115"/>
    <s v="Mick Hernandez"/>
    <x v="2"/>
    <x v="0"/>
    <x v="100"/>
    <x v="3"/>
    <n v="19013"/>
    <x v="2"/>
    <s v="FUR-FU-10003724"/>
    <s v="Furniture"/>
    <x v="3"/>
    <s v="Westinghouse Clip-On Gooseneck Lamps"/>
    <n v="6.6959999999999997"/>
    <n v="1"/>
    <x v="2"/>
    <n v="0.50219999999999998"/>
    <x v="4"/>
    <n v="7.4999999999999997E-2"/>
    <n v="2.9868578255674998E-2"/>
    <n v="0.50219999999999998"/>
    <n v="6.1938000000000004"/>
    <x v="9"/>
    <n v="6.1937999999999995"/>
  </r>
  <r>
    <s v="CA-2017-144638"/>
    <x v="203"/>
    <d v="2017-03-14T00:00:00"/>
    <x v="1"/>
    <s v="MH-18115"/>
    <s v="Mick Hernandez"/>
    <x v="2"/>
    <x v="0"/>
    <x v="100"/>
    <x v="3"/>
    <n v="19013"/>
    <x v="2"/>
    <s v="FUR-FU-10003535"/>
    <s v="Furniture"/>
    <x v="3"/>
    <s v="Howard Miller Distant Time Traveler Alarm Clock"/>
    <n v="43.872"/>
    <n v="2"/>
    <x v="2"/>
    <n v="11.516400000000001"/>
    <x v="4"/>
    <n v="0.26250000000000001"/>
    <n v="4.5587162654996396E-3"/>
    <n v="5.7582000000000004"/>
    <n v="16.177800000000001"/>
    <x v="9"/>
    <n v="32.355599999999995"/>
  </r>
  <r>
    <s v="CA-2016-155992"/>
    <x v="180"/>
    <d v="2016-10-02T00:00:00"/>
    <x v="2"/>
    <s v="CC-12220"/>
    <s v="Chris Cortes"/>
    <x v="0"/>
    <x v="0"/>
    <x v="101"/>
    <x v="6"/>
    <n v="46350"/>
    <x v="3"/>
    <s v="FUR-FU-10003724"/>
    <s v="Furniture"/>
    <x v="3"/>
    <s v="Westinghouse Clip-On Gooseneck Lamps"/>
    <n v="41.85"/>
    <n v="5"/>
    <x v="0"/>
    <n v="10.881"/>
    <x v="5"/>
    <n v="0.26"/>
    <n v="0"/>
    <n v="2.1762000000000001"/>
    <n v="6.1938000000000004"/>
    <x v="1"/>
    <n v="30.969000000000001"/>
  </r>
  <r>
    <s v="US-2014-167738"/>
    <x v="109"/>
    <d v="2014-12-29T00:00:00"/>
    <x v="1"/>
    <s v="JC-16105"/>
    <s v="Julie Creighton"/>
    <x v="1"/>
    <x v="0"/>
    <x v="2"/>
    <x v="2"/>
    <n v="90045"/>
    <x v="1"/>
    <s v="FUR-CH-10001146"/>
    <s v="Furniture"/>
    <x v="1"/>
    <s v="Global Value Mid-Back Manager's Chair, Gray"/>
    <n v="292.27199999999999"/>
    <n v="6"/>
    <x v="2"/>
    <n v="18.266999999999999"/>
    <x v="2"/>
    <n v="6.25E-2"/>
    <n v="6.8429408222477701E-4"/>
    <n v="3.0445000000000002"/>
    <n v="45.667499999999997"/>
    <x v="5"/>
    <n v="274.005"/>
  </r>
  <r>
    <s v="CA-2017-121412"/>
    <x v="204"/>
    <d v="2017-09-27T00:00:00"/>
    <x v="1"/>
    <s v="BG-11695"/>
    <s v="Brooke Gillingham"/>
    <x v="1"/>
    <x v="0"/>
    <x v="74"/>
    <x v="12"/>
    <n v="80027"/>
    <x v="1"/>
    <s v="FUR-FU-10000246"/>
    <s v="Furniture"/>
    <x v="3"/>
    <s v="Aluminum Document Frame"/>
    <n v="29.327999999999999"/>
    <n v="3"/>
    <x v="2"/>
    <n v="3.6659999999999999"/>
    <x v="4"/>
    <n v="0.125"/>
    <n v="6.81942171303874E-3"/>
    <n v="1.222"/>
    <n v="8.5540000000000003"/>
    <x v="4"/>
    <n v="25.661999999999999"/>
  </r>
  <r>
    <s v="CA-2016-119186"/>
    <x v="205"/>
    <d v="2016-05-26T00:00:00"/>
    <x v="3"/>
    <s v="MS-17710"/>
    <s v="Maurice Satty"/>
    <x v="0"/>
    <x v="0"/>
    <x v="50"/>
    <x v="5"/>
    <n v="76106"/>
    <x v="3"/>
    <s v="FUR-CH-10001973"/>
    <s v="Furniture"/>
    <x v="1"/>
    <s v="Office Star Flex Back Scooter Chair with White Frame"/>
    <n v="388.43"/>
    <n v="5"/>
    <x v="3"/>
    <n v="-88.784000000000006"/>
    <x v="7"/>
    <n v="-0.22857142857142901"/>
    <n v="7.7233993254897904E-4"/>
    <n v="-17.756799999999998"/>
    <n v="95.442800000000005"/>
    <x v="7"/>
    <n v="477.214"/>
  </r>
  <r>
    <s v="CA-2016-154711"/>
    <x v="206"/>
    <d v="2016-11-26T00:00:00"/>
    <x v="1"/>
    <s v="TB-21355"/>
    <s v="Todd Boyes"/>
    <x v="1"/>
    <x v="0"/>
    <x v="13"/>
    <x v="7"/>
    <n v="10009"/>
    <x v="2"/>
    <s v="FUR-FU-10000397"/>
    <s v="Furniture"/>
    <x v="3"/>
    <s v="Luxo Economy Swing Arm Lamp"/>
    <n v="39.880000000000003"/>
    <n v="2"/>
    <x v="0"/>
    <n v="11.166399999999999"/>
    <x v="4"/>
    <n v="0.28000000000000003"/>
    <n v="0"/>
    <n v="5.5831999999999997"/>
    <n v="14.3568"/>
    <x v="0"/>
    <n v="28.713600000000003"/>
  </r>
  <r>
    <s v="CA-2016-137043"/>
    <x v="207"/>
    <d v="2016-12-25T00:00:00"/>
    <x v="0"/>
    <s v="LC-17140"/>
    <s v="Logan Currie"/>
    <x v="0"/>
    <x v="0"/>
    <x v="76"/>
    <x v="25"/>
    <n v="22153"/>
    <x v="0"/>
    <s v="FUR-FU-10003664"/>
    <s v="Furniture"/>
    <x v="3"/>
    <s v="Electrix Architect's Clamp-On Swing Arm Lamp, Black"/>
    <n v="572.76"/>
    <n v="6"/>
    <x v="0"/>
    <n v="166.10040000000001"/>
    <x v="3"/>
    <n v="0.28999999999999998"/>
    <n v="0"/>
    <n v="27.683399999999999"/>
    <n v="67.776600000000002"/>
    <x v="5"/>
    <n v="406.65959999999995"/>
  </r>
  <r>
    <s v="CA-2016-137043"/>
    <x v="207"/>
    <d v="2016-12-25T00:00:00"/>
    <x v="0"/>
    <s v="LC-17140"/>
    <s v="Logan Currie"/>
    <x v="0"/>
    <x v="0"/>
    <x v="76"/>
    <x v="25"/>
    <n v="22153"/>
    <x v="0"/>
    <s v="FUR-FU-10003664"/>
    <s v="Furniture"/>
    <x v="3"/>
    <s v="Electrix Architect's Clamp-On Swing Arm Lamp, Black"/>
    <n v="286.38"/>
    <n v="3"/>
    <x v="0"/>
    <n v="83.050200000000004"/>
    <x v="3"/>
    <n v="0.28999999999999998"/>
    <n v="0"/>
    <n v="27.683399999999999"/>
    <n v="67.776600000000002"/>
    <x v="5"/>
    <n v="203.32979999999998"/>
  </r>
  <r>
    <s v="CA-2015-115847"/>
    <x v="208"/>
    <d v="2015-09-24T00:00:00"/>
    <x v="0"/>
    <s v="TC-21535"/>
    <s v="Tracy Collins"/>
    <x v="2"/>
    <x v="0"/>
    <x v="58"/>
    <x v="25"/>
    <n v="22204"/>
    <x v="0"/>
    <s v="FUR-BO-10003433"/>
    <s v="Furniture"/>
    <x v="0"/>
    <s v="Sauder Cornerstone Collection Library"/>
    <n v="61.96"/>
    <n v="2"/>
    <x v="0"/>
    <n v="4.3372000000000002"/>
    <x v="2"/>
    <n v="7.0000000000000007E-2"/>
    <n v="0"/>
    <n v="2.1686000000000001"/>
    <n v="28.811399999999999"/>
    <x v="4"/>
    <n v="57.622799999999998"/>
  </r>
  <r>
    <s v="US-2017-126179"/>
    <x v="209"/>
    <d v="2017-07-07T00:00:00"/>
    <x v="1"/>
    <s v="CS-12460"/>
    <s v="Chuck Sachs"/>
    <x v="0"/>
    <x v="0"/>
    <x v="29"/>
    <x v="24"/>
    <n v="31907"/>
    <x v="0"/>
    <s v="FUR-FU-10002554"/>
    <s v="Furniture"/>
    <x v="3"/>
    <s v="Westinghouse Floor Lamp with Metal Mesh Shade, Black"/>
    <n v="23.99"/>
    <n v="1"/>
    <x v="0"/>
    <n v="5.5176999999999996"/>
    <x v="4"/>
    <n v="0.23"/>
    <n v="0"/>
    <n v="5.5176999999999996"/>
    <n v="18.472300000000001"/>
    <x v="3"/>
    <n v="18.472299999999997"/>
  </r>
  <r>
    <s v="CA-2016-141397"/>
    <x v="210"/>
    <d v="2016-06-21T00:00:00"/>
    <x v="2"/>
    <s v="RC-19825"/>
    <s v="Roy Collins"/>
    <x v="0"/>
    <x v="0"/>
    <x v="102"/>
    <x v="2"/>
    <n v="91104"/>
    <x v="1"/>
    <s v="FUR-CH-10003846"/>
    <s v="Furniture"/>
    <x v="1"/>
    <s v="Hon Valutask Swivel Chairs"/>
    <n v="161.56800000000001"/>
    <n v="2"/>
    <x v="2"/>
    <n v="-8.0784000000000002"/>
    <x v="5"/>
    <n v="-0.05"/>
    <n v="1.2378688849277099E-3"/>
    <n v="-4.0392000000000001"/>
    <n v="84.8232"/>
    <x v="2"/>
    <n v="169.6464"/>
  </r>
  <r>
    <s v="US-2016-134488"/>
    <x v="211"/>
    <d v="2016-10-01T00:00:00"/>
    <x v="1"/>
    <s v="PK-19075"/>
    <s v="Pete Kriz"/>
    <x v="0"/>
    <x v="0"/>
    <x v="29"/>
    <x v="15"/>
    <n v="43229"/>
    <x v="2"/>
    <s v="FUR-CH-10003199"/>
    <s v="Furniture"/>
    <x v="1"/>
    <s v="Office Star - Contemporary Task Swivel Chair"/>
    <n v="155.37200000000001"/>
    <n v="2"/>
    <x v="3"/>
    <n v="-13.317600000000001"/>
    <x v="1"/>
    <n v="-8.5714285714285701E-2"/>
    <n v="1.9308498313724499E-3"/>
    <n v="-6.6588000000000003"/>
    <n v="84.344800000000006"/>
    <x v="4"/>
    <n v="168.68960000000001"/>
  </r>
  <r>
    <s v="CA-2016-145919"/>
    <x v="105"/>
    <d v="2016-12-23T00:00:00"/>
    <x v="1"/>
    <s v="HG-14965"/>
    <s v="Henry Goldwyn"/>
    <x v="1"/>
    <x v="0"/>
    <x v="2"/>
    <x v="2"/>
    <n v="90032"/>
    <x v="1"/>
    <s v="FUR-FU-10004960"/>
    <s v="Furniture"/>
    <x v="3"/>
    <s v="Seth Thomas 12&quot; Clock w/ Goldtone Case"/>
    <n v="183.84"/>
    <n v="8"/>
    <x v="0"/>
    <n v="62.505600000000001"/>
    <x v="2"/>
    <n v="0.34"/>
    <n v="0"/>
    <n v="7.8132000000000001"/>
    <n v="15.1668"/>
    <x v="5"/>
    <n v="121.3344"/>
  </r>
  <r>
    <s v="CA-2015-120439"/>
    <x v="212"/>
    <d v="2015-06-18T00:00:00"/>
    <x v="1"/>
    <s v="AD-10180"/>
    <s v="Alan Dominguez"/>
    <x v="2"/>
    <x v="0"/>
    <x v="3"/>
    <x v="3"/>
    <n v="19120"/>
    <x v="2"/>
    <s v="FUR-FU-10001867"/>
    <s v="Furniture"/>
    <x v="3"/>
    <s v="Eldon Expressions Punched Metal &amp; Wood Desk Accessories, Pewter &amp; Cherry"/>
    <n v="51.072000000000003"/>
    <n v="6"/>
    <x v="2"/>
    <n v="5.1071999999999997"/>
    <x v="4"/>
    <n v="0.1"/>
    <n v="3.9160401002506298E-3"/>
    <n v="0.85119999999999996"/>
    <n v="7.6608000000000001"/>
    <x v="2"/>
    <n v="45.964800000000004"/>
  </r>
  <r>
    <s v="CA-2016-142762"/>
    <x v="213"/>
    <d v="2016-05-27T00:00:00"/>
    <x v="1"/>
    <s v="LD-17005"/>
    <s v="Lisa DeCherney"/>
    <x v="0"/>
    <x v="0"/>
    <x v="28"/>
    <x v="2"/>
    <n v="94109"/>
    <x v="1"/>
    <s v="FUR-FU-10003691"/>
    <s v="Furniture"/>
    <x v="3"/>
    <s v="Eldon Image Series Desk Accessories, Ebony"/>
    <n v="37.049999999999997"/>
    <n v="3"/>
    <x v="0"/>
    <n v="16.302"/>
    <x v="4"/>
    <n v="0.44"/>
    <n v="0"/>
    <n v="5.4340000000000002"/>
    <n v="6.9160000000000004"/>
    <x v="7"/>
    <n v="20.747999999999998"/>
  </r>
  <r>
    <s v="US-2017-123281"/>
    <x v="214"/>
    <d v="2017-04-07T00:00:00"/>
    <x v="1"/>
    <s v="JF-15190"/>
    <s v="Jamie Frazer"/>
    <x v="0"/>
    <x v="0"/>
    <x v="2"/>
    <x v="2"/>
    <n v="90008"/>
    <x v="1"/>
    <s v="FUR-FU-10003724"/>
    <s v="Furniture"/>
    <x v="3"/>
    <s v="Westinghouse Clip-On Gooseneck Lamps"/>
    <n v="25.11"/>
    <n v="3"/>
    <x v="0"/>
    <n v="6.5286"/>
    <x v="2"/>
    <n v="0.26"/>
    <n v="0"/>
    <n v="2.1762000000000001"/>
    <n v="6.1938000000000004"/>
    <x v="6"/>
    <n v="18.581399999999999"/>
  </r>
  <r>
    <s v="CA-2017-100524"/>
    <x v="76"/>
    <d v="2017-04-02T00:00:00"/>
    <x v="0"/>
    <s v="CM-12115"/>
    <s v="Chad McGuire"/>
    <x v="0"/>
    <x v="0"/>
    <x v="13"/>
    <x v="7"/>
    <n v="10011"/>
    <x v="2"/>
    <s v="FUR-FU-10004018"/>
    <s v="Furniture"/>
    <x v="3"/>
    <s v="Tensor Computer Mounted Lamp"/>
    <n v="29.78"/>
    <n v="2"/>
    <x v="0"/>
    <n v="8.0405999999999995"/>
    <x v="3"/>
    <n v="0.27"/>
    <n v="0"/>
    <n v="4.0202999999999998"/>
    <n v="10.8697"/>
    <x v="9"/>
    <n v="21.739400000000003"/>
  </r>
  <r>
    <s v="CA-2014-153976"/>
    <x v="215"/>
    <d v="2014-10-08T00:00:00"/>
    <x v="0"/>
    <s v="BP-11290"/>
    <s v="Beth Paige"/>
    <x v="0"/>
    <x v="0"/>
    <x v="103"/>
    <x v="8"/>
    <n v="60201"/>
    <x v="3"/>
    <s v="FUR-CH-10002880"/>
    <s v="Furniture"/>
    <x v="1"/>
    <s v="Global High-Back Leather Tilter, Burgundy"/>
    <n v="258.279"/>
    <n v="3"/>
    <x v="3"/>
    <n v="-70.104299999999995"/>
    <x v="2"/>
    <n v="-0.27142857142857102"/>
    <n v="1.1615346195393401E-3"/>
    <n v="-23.368099999999998"/>
    <n v="109.4611"/>
    <x v="1"/>
    <n v="328.38329999999996"/>
  </r>
  <r>
    <s v="CA-2017-162978"/>
    <x v="216"/>
    <d v="2017-05-09T00:00:00"/>
    <x v="1"/>
    <s v="LW-16990"/>
    <s v="Lindsay Williams"/>
    <x v="1"/>
    <x v="0"/>
    <x v="28"/>
    <x v="2"/>
    <n v="94109"/>
    <x v="1"/>
    <s v="FUR-TA-10003473"/>
    <s v="Furniture"/>
    <x v="2"/>
    <s v="Bretford Rectangular Conference Table Tops"/>
    <n v="300.904"/>
    <n v="1"/>
    <x v="2"/>
    <n v="11.283899999999999"/>
    <x v="2"/>
    <n v="3.7499999999999999E-2"/>
    <n v="6.6466381304336301E-4"/>
    <n v="11.283899999999999"/>
    <n v="289.62009999999998"/>
    <x v="7"/>
    <n v="289.62009999999998"/>
  </r>
  <r>
    <s v="CA-2017-160045"/>
    <x v="217"/>
    <d v="2017-04-27T00:00:00"/>
    <x v="2"/>
    <s v="LB-16735"/>
    <s v="Larry Blacks"/>
    <x v="0"/>
    <x v="0"/>
    <x v="50"/>
    <x v="5"/>
    <n v="76106"/>
    <x v="3"/>
    <s v="FUR-FU-10000010"/>
    <s v="Furniture"/>
    <x v="3"/>
    <s v="DAX Value U-Channel Document Frames, Easel Back"/>
    <n v="1.988"/>
    <n v="1"/>
    <x v="5"/>
    <n v="-1.4413"/>
    <x v="5"/>
    <n v="-0.72499999999999998"/>
    <n v="0.30181086519114703"/>
    <n v="-1.4413"/>
    <n v="3.4293"/>
    <x v="6"/>
    <n v="3.4293"/>
  </r>
  <r>
    <s v="US-2014-151925"/>
    <x v="218"/>
    <d v="2014-10-01T00:00:00"/>
    <x v="0"/>
    <s v="KT-16465"/>
    <s v="Kean Takahito"/>
    <x v="0"/>
    <x v="0"/>
    <x v="2"/>
    <x v="2"/>
    <n v="90049"/>
    <x v="1"/>
    <s v="FUR-CH-10002961"/>
    <s v="Furniture"/>
    <x v="1"/>
    <s v="Leather Task Chair, Black"/>
    <n v="145.56800000000001"/>
    <n v="2"/>
    <x v="2"/>
    <n v="0"/>
    <x v="2"/>
    <n v="0"/>
    <n v="1.3739283358979999E-3"/>
    <n v="0"/>
    <n v="72.784000000000006"/>
    <x v="4"/>
    <n v="145.56800000000001"/>
  </r>
  <r>
    <s v="US-2017-155425"/>
    <x v="219"/>
    <d v="2017-11-11T00:00:00"/>
    <x v="2"/>
    <s v="AB-10600"/>
    <s v="Ann Blume"/>
    <x v="1"/>
    <x v="0"/>
    <x v="104"/>
    <x v="22"/>
    <n v="85705"/>
    <x v="1"/>
    <s v="FUR-CH-10003312"/>
    <s v="Furniture"/>
    <x v="1"/>
    <s v="Hon 2090 ÒPillow SoftÓ Series Mid Back Swivel/Tilt Chairs"/>
    <n v="899.13599999999997"/>
    <n v="4"/>
    <x v="2"/>
    <n v="-146.1096"/>
    <x v="5"/>
    <n v="-0.16250000000000001"/>
    <n v="2.2243576055235199E-4"/>
    <n v="-36.5274"/>
    <n v="261.31139999999999"/>
    <x v="0"/>
    <n v="1045.2456"/>
  </r>
  <r>
    <s v="CA-2017-133249"/>
    <x v="220"/>
    <d v="2017-07-11T00:00:00"/>
    <x v="2"/>
    <s v="SZ-20035"/>
    <s v="Sam Zeldin"/>
    <x v="2"/>
    <x v="0"/>
    <x v="105"/>
    <x v="2"/>
    <n v="90660"/>
    <x v="1"/>
    <s v="FUR-FU-10001588"/>
    <s v="Furniture"/>
    <x v="3"/>
    <s v="Deflect-o SuperTray Unbreakable Stackable Tray, Letter, Black"/>
    <n v="145.9"/>
    <n v="5"/>
    <x v="0"/>
    <n v="62.737000000000002"/>
    <x v="0"/>
    <n v="0.43"/>
    <n v="0"/>
    <n v="12.5474"/>
    <n v="16.6326"/>
    <x v="3"/>
    <n v="83.163000000000011"/>
  </r>
  <r>
    <s v="US-2015-103471"/>
    <x v="37"/>
    <d v="2015-12-28T00:00:00"/>
    <x v="1"/>
    <s v="JR-15670"/>
    <s v="Jim Radford"/>
    <x v="0"/>
    <x v="0"/>
    <x v="30"/>
    <x v="12"/>
    <n v="80906"/>
    <x v="1"/>
    <s v="FUR-BO-10002613"/>
    <s v="Furniture"/>
    <x v="0"/>
    <s v="Atlantic Metals Mobile 4-Shelf Bookcases, Custom Colors"/>
    <n v="590.05799999999999"/>
    <n v="7"/>
    <x v="10"/>
    <n v="-786.74400000000003"/>
    <x v="4"/>
    <n v="-1.3333333333333299"/>
    <n v="1.1863240562792099E-3"/>
    <n v="-112.392"/>
    <n v="196.68600000000001"/>
    <x v="5"/>
    <n v="1376.8020000000001"/>
  </r>
  <r>
    <s v="CA-2015-120362"/>
    <x v="221"/>
    <d v="2015-09-19T00:00:00"/>
    <x v="1"/>
    <s v="CA-12265"/>
    <s v="Christina Anderson"/>
    <x v="0"/>
    <x v="0"/>
    <x v="106"/>
    <x v="4"/>
    <n v="84604"/>
    <x v="1"/>
    <s v="FUR-TA-10003008"/>
    <s v="Furniture"/>
    <x v="2"/>
    <s v="Lesro Round Back Collection Coffee Table, End Table"/>
    <n v="912.75"/>
    <n v="5"/>
    <x v="0"/>
    <n v="118.6575"/>
    <x v="2"/>
    <n v="0.13"/>
    <n v="0"/>
    <n v="23.7315"/>
    <n v="158.8185"/>
    <x v="4"/>
    <n v="794.09249999999997"/>
  </r>
  <r>
    <s v="US-2016-100566"/>
    <x v="222"/>
    <d v="2016-09-09T00:00:00"/>
    <x v="1"/>
    <s v="JK-16120"/>
    <s v="Julie Kriz"/>
    <x v="2"/>
    <x v="0"/>
    <x v="14"/>
    <x v="8"/>
    <n v="60505"/>
    <x v="3"/>
    <s v="FUR-FU-10003394"/>
    <s v="Furniture"/>
    <x v="3"/>
    <s v="Tenex &quot;The Solids&quot; Textured Chair Mats"/>
    <n v="83.951999999999998"/>
    <n v="3"/>
    <x v="5"/>
    <n v="-90.248400000000004"/>
    <x v="6"/>
    <n v="-1.075"/>
    <n v="7.1469411092052598E-3"/>
    <n v="-30.082799999999999"/>
    <n v="58.066800000000001"/>
    <x v="4"/>
    <n v="174.2004"/>
  </r>
  <r>
    <s v="US-2016-108504"/>
    <x v="223"/>
    <d v="2016-02-05T00:00:00"/>
    <x v="3"/>
    <s v="PP-18955"/>
    <s v="Paul Prost"/>
    <x v="2"/>
    <x v="0"/>
    <x v="107"/>
    <x v="24"/>
    <n v="30080"/>
    <x v="0"/>
    <s v="FUR-FU-10004091"/>
    <s v="Furniture"/>
    <x v="3"/>
    <s v="Eldon 200 Class Desk Accessories, Black"/>
    <n v="18.84"/>
    <n v="3"/>
    <x v="0"/>
    <n v="7.1592000000000002"/>
    <x v="7"/>
    <n v="0.38"/>
    <n v="0"/>
    <n v="2.3864000000000001"/>
    <n v="3.8936000000000002"/>
    <x v="11"/>
    <n v="11.6808"/>
  </r>
  <r>
    <s v="US-2016-108504"/>
    <x v="223"/>
    <d v="2016-02-05T00:00:00"/>
    <x v="3"/>
    <s v="PP-18955"/>
    <s v="Paul Prost"/>
    <x v="2"/>
    <x v="0"/>
    <x v="107"/>
    <x v="24"/>
    <n v="30080"/>
    <x v="0"/>
    <s v="FUR-BO-10004015"/>
    <s v="Furniture"/>
    <x v="0"/>
    <s v="Bush Andora Bookcase, Maple/Graphite Gray Finish"/>
    <n v="239.98"/>
    <n v="2"/>
    <x v="0"/>
    <n v="52.7956"/>
    <x v="7"/>
    <n v="0.22"/>
    <n v="0"/>
    <n v="26.3978"/>
    <n v="93.592200000000005"/>
    <x v="11"/>
    <n v="187.18439999999998"/>
  </r>
  <r>
    <s v="US-2017-117247"/>
    <x v="224"/>
    <d v="2017-10-14T00:00:00"/>
    <x v="1"/>
    <s v="CK-12760"/>
    <s v="Cyma Kinney"/>
    <x v="1"/>
    <x v="0"/>
    <x v="14"/>
    <x v="8"/>
    <n v="60505"/>
    <x v="3"/>
    <s v="FUR-TA-10002958"/>
    <s v="Furniture"/>
    <x v="2"/>
    <s v="Bevis Oval Conference Table, Walnut"/>
    <n v="652.45000000000005"/>
    <n v="5"/>
    <x v="4"/>
    <n v="-430.61700000000002"/>
    <x v="2"/>
    <n v="-0.66"/>
    <n v="7.6634224844815695E-4"/>
    <n v="-86.123400000000004"/>
    <n v="216.61340000000001"/>
    <x v="1"/>
    <n v="1083.067"/>
  </r>
  <r>
    <s v="US-2017-117247"/>
    <x v="224"/>
    <d v="2017-10-14T00:00:00"/>
    <x v="1"/>
    <s v="CK-12760"/>
    <s v="Cyma Kinney"/>
    <x v="1"/>
    <x v="0"/>
    <x v="14"/>
    <x v="8"/>
    <n v="60505"/>
    <x v="3"/>
    <s v="FUR-TA-10001676"/>
    <s v="Furniture"/>
    <x v="2"/>
    <s v="Hon 61000 Series Interactive Training Tables"/>
    <n v="66.644999999999996"/>
    <n v="3"/>
    <x v="4"/>
    <n v="-42.652799999999999"/>
    <x v="2"/>
    <n v="-0.64"/>
    <n v="7.5024382924450397E-3"/>
    <n v="-14.217599999999999"/>
    <n v="36.432600000000001"/>
    <x v="1"/>
    <n v="109.2978"/>
  </r>
  <r>
    <s v="US-2016-161396"/>
    <x v="225"/>
    <d v="2016-04-25T00:00:00"/>
    <x v="1"/>
    <s v="GM-14455"/>
    <s v="Gary Mitchum"/>
    <x v="2"/>
    <x v="0"/>
    <x v="29"/>
    <x v="15"/>
    <n v="43229"/>
    <x v="2"/>
    <s v="FUR-TA-10002622"/>
    <s v="Furniture"/>
    <x v="2"/>
    <s v="Bush Andora Conference Table, Maple/Graphite Gray Finish"/>
    <n v="205.17599999999999"/>
    <n v="2"/>
    <x v="9"/>
    <n v="-58.133200000000002"/>
    <x v="6"/>
    <n v="-0.28333333333333299"/>
    <n v="1.94954575583889E-3"/>
    <n v="-29.066600000000001"/>
    <n v="131.65459999999999"/>
    <x v="6"/>
    <n v="263.30919999999998"/>
  </r>
  <r>
    <s v="US-2014-118486"/>
    <x v="226"/>
    <d v="2014-04-08T00:00:00"/>
    <x v="2"/>
    <s v="SD-20485"/>
    <s v="Shirley Daniels"/>
    <x v="2"/>
    <x v="0"/>
    <x v="3"/>
    <x v="3"/>
    <n v="19143"/>
    <x v="2"/>
    <s v="FUR-TA-10001039"/>
    <s v="Furniture"/>
    <x v="2"/>
    <s v="KI Adjustable-Height Table"/>
    <n v="154.76400000000001"/>
    <n v="3"/>
    <x v="9"/>
    <n v="-36.111600000000003"/>
    <x v="3"/>
    <n v="-0.233333333333333"/>
    <n v="2.58458039337314E-3"/>
    <n v="-12.0372"/>
    <n v="63.6252"/>
    <x v="6"/>
    <n v="190.87560000000002"/>
  </r>
  <r>
    <s v="CA-2016-130407"/>
    <x v="227"/>
    <d v="2016-09-06T00:00:00"/>
    <x v="1"/>
    <s v="KD-16270"/>
    <s v="Karen Daniels"/>
    <x v="0"/>
    <x v="0"/>
    <x v="13"/>
    <x v="7"/>
    <n v="10024"/>
    <x v="2"/>
    <s v="FUR-FU-10001967"/>
    <s v="Furniture"/>
    <x v="3"/>
    <s v="Telescoping Adjustable Floor Lamp"/>
    <n v="39.979999999999997"/>
    <n v="2"/>
    <x v="0"/>
    <n v="9.9949999999999992"/>
    <x v="4"/>
    <n v="0.25"/>
    <n v="0"/>
    <n v="4.9974999999999996"/>
    <n v="14.9925"/>
    <x v="4"/>
    <n v="29.984999999999999"/>
  </r>
  <r>
    <s v="US-2016-122245"/>
    <x v="228"/>
    <d v="2016-09-30T00:00:00"/>
    <x v="1"/>
    <s v="AB-10105"/>
    <s v="Adrian Barton"/>
    <x v="0"/>
    <x v="0"/>
    <x v="43"/>
    <x v="22"/>
    <n v="85023"/>
    <x v="1"/>
    <s v="FUR-TA-10002356"/>
    <s v="Furniture"/>
    <x v="2"/>
    <s v="Bevis Boat-Shaped Conference Table"/>
    <n v="393.16500000000002"/>
    <n v="3"/>
    <x v="4"/>
    <n v="-204.44579999999999"/>
    <x v="2"/>
    <n v="-0.52"/>
    <n v="1.2717306983073299E-3"/>
    <n v="-68.148600000000002"/>
    <n v="199.20359999999999"/>
    <x v="4"/>
    <n v="597.61080000000004"/>
  </r>
  <r>
    <s v="CA-2016-136329"/>
    <x v="229"/>
    <d v="2016-07-13T00:00:00"/>
    <x v="1"/>
    <s v="JD-15895"/>
    <s v="Jonathan Doherty"/>
    <x v="1"/>
    <x v="0"/>
    <x v="13"/>
    <x v="7"/>
    <n v="10035"/>
    <x v="2"/>
    <s v="FUR-CH-10002335"/>
    <s v="Furniture"/>
    <x v="1"/>
    <s v="Hon GuestStacker Chair"/>
    <n v="408.00599999999997"/>
    <n v="2"/>
    <x v="7"/>
    <n v="72.534400000000005"/>
    <x v="4"/>
    <n v="0.17777777777777801"/>
    <n v="2.4509443488576201E-4"/>
    <n v="36.267200000000003"/>
    <n v="167.73580000000001"/>
    <x v="3"/>
    <n v="335.47159999999997"/>
  </r>
  <r>
    <s v="CA-2016-136329"/>
    <x v="229"/>
    <d v="2016-07-13T00:00:00"/>
    <x v="1"/>
    <s v="JD-15895"/>
    <s v="Jonathan Doherty"/>
    <x v="1"/>
    <x v="0"/>
    <x v="13"/>
    <x v="7"/>
    <n v="10035"/>
    <x v="2"/>
    <s v="FUR-FU-10000723"/>
    <s v="Furniture"/>
    <x v="3"/>
    <s v="Deflect-o EconoMat Studded, No Bevel Mat for Low Pile Carpeting"/>
    <n v="165.28"/>
    <n v="4"/>
    <x v="0"/>
    <n v="14.8752"/>
    <x v="4"/>
    <n v="0.09"/>
    <n v="0"/>
    <n v="3.7187999999999999"/>
    <n v="37.601199999999999"/>
    <x v="3"/>
    <n v="150.40479999999999"/>
  </r>
  <r>
    <s v="CA-2017-115994"/>
    <x v="230"/>
    <d v="2017-01-31T00:00:00"/>
    <x v="0"/>
    <s v="BT-11305"/>
    <s v="Beth Thompson"/>
    <x v="2"/>
    <x v="0"/>
    <x v="46"/>
    <x v="2"/>
    <n v="92627"/>
    <x v="1"/>
    <s v="FUR-FU-10003976"/>
    <s v="Furniture"/>
    <x v="3"/>
    <s v="DAX Executive Solid Wood Document Frame, Desktop or Hang, Mahogany, 5 x 7"/>
    <n v="37.74"/>
    <n v="3"/>
    <x v="0"/>
    <n v="12.8316"/>
    <x v="0"/>
    <n v="0.34"/>
    <n v="0"/>
    <n v="4.2771999999999997"/>
    <n v="8.3027999999999995"/>
    <x v="8"/>
    <n v="24.9084"/>
  </r>
  <r>
    <s v="CA-2015-126697"/>
    <x v="231"/>
    <d v="2015-09-24T00:00:00"/>
    <x v="2"/>
    <s v="SV-20815"/>
    <s v="Stuart Van"/>
    <x v="1"/>
    <x v="0"/>
    <x v="6"/>
    <x v="5"/>
    <n v="77041"/>
    <x v="3"/>
    <s v="FUR-FU-10001706"/>
    <s v="Furniture"/>
    <x v="3"/>
    <s v="Longer-Life Soft White Bulbs"/>
    <n v="4.9279999999999999"/>
    <n v="4"/>
    <x v="5"/>
    <n v="-1.4783999999999999"/>
    <x v="0"/>
    <n v="-0.3"/>
    <n v="0.121753246753247"/>
    <n v="-0.36959999999999998"/>
    <n v="1.6015999999999999"/>
    <x v="4"/>
    <n v="6.4063999999999997"/>
  </r>
  <r>
    <s v="CA-2014-120768"/>
    <x v="232"/>
    <d v="2014-12-21T00:00:00"/>
    <x v="0"/>
    <s v="IM-15070"/>
    <s v="Irene Maddox"/>
    <x v="0"/>
    <x v="0"/>
    <x v="73"/>
    <x v="33"/>
    <n v="35630"/>
    <x v="0"/>
    <s v="FUR-CH-10000513"/>
    <s v="Furniture"/>
    <x v="1"/>
    <s v="High-Back Leather Manager's Chair"/>
    <n v="1819.86"/>
    <n v="14"/>
    <x v="0"/>
    <n v="163.78739999999999"/>
    <x v="3"/>
    <n v="0.09"/>
    <n v="0"/>
    <n v="11.6991"/>
    <n v="118.29089999999999"/>
    <x v="5"/>
    <n v="1656.0726"/>
  </r>
  <r>
    <s v="CA-2015-139731"/>
    <x v="233"/>
    <d v="2015-10-15T00:00:00"/>
    <x v="3"/>
    <s v="JE-15745"/>
    <s v="Joel Eaton"/>
    <x v="0"/>
    <x v="0"/>
    <x v="45"/>
    <x v="5"/>
    <n v="79109"/>
    <x v="3"/>
    <s v="FUR-CH-10002024"/>
    <s v="Furniture"/>
    <x v="1"/>
    <s v="HON 5400 Series Task Chairs for Big and Tall"/>
    <n v="2453.4299999999998"/>
    <n v="5"/>
    <x v="3"/>
    <n v="-350.49"/>
    <x v="7"/>
    <n v="-0.14285714285714299"/>
    <n v="1.2227779068487801E-4"/>
    <n v="-70.097999999999999"/>
    <n v="560.78399999999999"/>
    <x v="1"/>
    <n v="2803.92"/>
  </r>
  <r>
    <s v="CA-2017-102337"/>
    <x v="234"/>
    <d v="2017-06-16T00:00:00"/>
    <x v="2"/>
    <s v="SD-20485"/>
    <s v="Shirley Daniels"/>
    <x v="2"/>
    <x v="0"/>
    <x v="9"/>
    <x v="8"/>
    <n v="60653"/>
    <x v="3"/>
    <s v="FUR-CH-10004289"/>
    <s v="Furniture"/>
    <x v="1"/>
    <s v="Global Super Steno Chair"/>
    <n v="470.30200000000002"/>
    <n v="7"/>
    <x v="3"/>
    <n v="-87.341800000000006"/>
    <x v="0"/>
    <n v="-0.185714285714286"/>
    <n v="6.3788799537318596E-4"/>
    <n v="-12.477399999999999"/>
    <n v="79.663399999999996"/>
    <x v="2"/>
    <n v="557.64380000000006"/>
  </r>
  <r>
    <s v="CA-2017-148474"/>
    <x v="235"/>
    <d v="2017-06-19T00:00:00"/>
    <x v="1"/>
    <s v="ME-17320"/>
    <s v="Maria Etezadi"/>
    <x v="2"/>
    <x v="0"/>
    <x v="29"/>
    <x v="24"/>
    <n v="31907"/>
    <x v="0"/>
    <s v="FUR-TA-10002530"/>
    <s v="Furniture"/>
    <x v="2"/>
    <s v="Iceberg OfficeWorks 42&quot; Round Tables"/>
    <n v="452.94"/>
    <n v="3"/>
    <x v="0"/>
    <n v="67.941000000000003"/>
    <x v="1"/>
    <n v="0.15"/>
    <n v="0"/>
    <n v="22.646999999999998"/>
    <n v="128.333"/>
    <x v="2"/>
    <n v="384.99900000000002"/>
  </r>
  <r>
    <s v="CA-2014-155271"/>
    <x v="236"/>
    <d v="2014-05-04T00:00:00"/>
    <x v="3"/>
    <s v="AA-10480"/>
    <s v="Andrew Allen"/>
    <x v="0"/>
    <x v="0"/>
    <x v="108"/>
    <x v="19"/>
    <n v="6457"/>
    <x v="2"/>
    <s v="FUR-FU-10001473"/>
    <s v="Furniture"/>
    <x v="3"/>
    <s v="DAX Wood Document Frame"/>
    <n v="27.46"/>
    <n v="2"/>
    <x v="0"/>
    <n v="9.8856000000000002"/>
    <x v="7"/>
    <n v="0.36"/>
    <n v="0"/>
    <n v="4.9428000000000001"/>
    <n v="8.7872000000000003"/>
    <x v="7"/>
    <n v="17.574400000000001"/>
  </r>
  <r>
    <s v="US-2016-128902"/>
    <x v="237"/>
    <d v="2016-03-15T00:00:00"/>
    <x v="1"/>
    <s v="MB-18085"/>
    <s v="Mick Brown"/>
    <x v="0"/>
    <x v="0"/>
    <x v="109"/>
    <x v="18"/>
    <n v="8360"/>
    <x v="2"/>
    <s v="FUR-TA-10001095"/>
    <s v="Furniture"/>
    <x v="2"/>
    <s v="Chromcraft Round Conference Tables"/>
    <n v="244.006"/>
    <n v="2"/>
    <x v="3"/>
    <n v="-31.372199999999999"/>
    <x v="4"/>
    <n v="-0.128571428571429"/>
    <n v="1.2294779636566301E-3"/>
    <n v="-15.6861"/>
    <n v="137.6891"/>
    <x v="9"/>
    <n v="275.37819999999999"/>
  </r>
  <r>
    <s v="CA-2016-152289"/>
    <x v="238"/>
    <d v="2016-08-28T00:00:00"/>
    <x v="2"/>
    <s v="LC-16930"/>
    <s v="Linda Cazamias"/>
    <x v="1"/>
    <x v="0"/>
    <x v="102"/>
    <x v="5"/>
    <n v="77506"/>
    <x v="3"/>
    <s v="FUR-CH-10002126"/>
    <s v="Furniture"/>
    <x v="1"/>
    <s v="Hon Deluxe Fabric Upholstered Stacking Chairs"/>
    <n v="1024.7159999999999"/>
    <n v="6"/>
    <x v="3"/>
    <n v="-29.2776"/>
    <x v="3"/>
    <n v="-2.8571428571428598E-2"/>
    <n v="2.9276404389118598E-4"/>
    <n v="-4.8795999999999999"/>
    <n v="175.66560000000001"/>
    <x v="10"/>
    <n v="1053.9935999999998"/>
  </r>
  <r>
    <s v="CA-2014-151708"/>
    <x v="98"/>
    <d v="2014-08-14T00:00:00"/>
    <x v="1"/>
    <s v="MB-17305"/>
    <s v="Maria Bertelson"/>
    <x v="0"/>
    <x v="0"/>
    <x v="110"/>
    <x v="22"/>
    <n v="85301"/>
    <x v="1"/>
    <s v="FUR-FU-10001602"/>
    <s v="Furniture"/>
    <x v="3"/>
    <s v="Eldon Delta Triangular Chair Mat, 52&quot; x 58&quot;, Clear"/>
    <n v="121.376"/>
    <n v="4"/>
    <x v="2"/>
    <n v="-3.0344000000000002"/>
    <x v="6"/>
    <n v="-2.5000000000000001E-2"/>
    <n v="1.6477722119694199E-3"/>
    <n v="-0.75860000000000005"/>
    <n v="31.102599999999999"/>
    <x v="10"/>
    <n v="124.41040000000001"/>
  </r>
  <r>
    <s v="CA-2017-139199"/>
    <x v="13"/>
    <d v="2017-12-13T00:00:00"/>
    <x v="1"/>
    <s v="DK-12835"/>
    <s v="Damala Kotsonis"/>
    <x v="1"/>
    <x v="0"/>
    <x v="25"/>
    <x v="17"/>
    <n v="48234"/>
    <x v="3"/>
    <s v="FUR-CH-10000847"/>
    <s v="Furniture"/>
    <x v="1"/>
    <s v="Global Executive Mid-Back Manager's Chair"/>
    <n v="872.94"/>
    <n v="3"/>
    <x v="0"/>
    <n v="226.96440000000001"/>
    <x v="4"/>
    <n v="0.26"/>
    <n v="0"/>
    <n v="75.654799999999994"/>
    <n v="215.3252"/>
    <x v="5"/>
    <n v="645.97559999999999"/>
  </r>
  <r>
    <s v="US-2015-105676"/>
    <x v="239"/>
    <d v="2015-12-02T00:00:00"/>
    <x v="3"/>
    <s v="NM-18520"/>
    <s v="Neoma Murray"/>
    <x v="0"/>
    <x v="0"/>
    <x v="6"/>
    <x v="5"/>
    <n v="77036"/>
    <x v="3"/>
    <s v="FUR-FU-10004270"/>
    <s v="Furniture"/>
    <x v="3"/>
    <s v="Eldon Image Series Desk Accessories, Burgundy"/>
    <n v="6.6879999999999997"/>
    <n v="4"/>
    <x v="5"/>
    <n v="-4.0128000000000004"/>
    <x v="5"/>
    <n v="-0.6"/>
    <n v="8.9712918660287105E-2"/>
    <n v="-1.0032000000000001"/>
    <n v="2.6751999999999998"/>
    <x v="5"/>
    <n v="10.700800000000001"/>
  </r>
  <r>
    <s v="CA-2015-140410"/>
    <x v="240"/>
    <d v="2015-11-07T00:00:00"/>
    <x v="1"/>
    <s v="CM-12655"/>
    <s v="Corinna Mitchell"/>
    <x v="2"/>
    <x v="0"/>
    <x v="2"/>
    <x v="2"/>
    <n v="90008"/>
    <x v="1"/>
    <s v="FUR-FU-10003347"/>
    <s v="Furniture"/>
    <x v="3"/>
    <s v="Coloredge Poster Frame"/>
    <n v="42.6"/>
    <n v="3"/>
    <x v="0"/>
    <n v="16.614000000000001"/>
    <x v="4"/>
    <n v="0.39"/>
    <n v="0"/>
    <n v="5.5380000000000003"/>
    <n v="8.6620000000000008"/>
    <x v="0"/>
    <n v="25.986000000000001"/>
  </r>
  <r>
    <s v="CA-2017-166436"/>
    <x v="241"/>
    <d v="2017-11-28T00:00:00"/>
    <x v="1"/>
    <s v="TS-21370"/>
    <s v="Todd Sumrall"/>
    <x v="1"/>
    <x v="0"/>
    <x v="13"/>
    <x v="7"/>
    <n v="10035"/>
    <x v="2"/>
    <s v="FUR-CH-10000785"/>
    <s v="Furniture"/>
    <x v="1"/>
    <s v="Global Ergonomic Managers Chair"/>
    <n v="977.29200000000003"/>
    <n v="6"/>
    <x v="7"/>
    <n v="173.74080000000001"/>
    <x v="4"/>
    <n v="0.17777777777777801"/>
    <n v="1.02323563479492E-4"/>
    <n v="28.956800000000001"/>
    <n v="133.92519999999999"/>
    <x v="0"/>
    <n v="803.55119999999999"/>
  </r>
  <r>
    <s v="CA-2017-139661"/>
    <x v="242"/>
    <d v="2017-11-03T00:00:00"/>
    <x v="1"/>
    <s v="JW-15220"/>
    <s v="Jane Waco"/>
    <x v="1"/>
    <x v="0"/>
    <x v="57"/>
    <x v="13"/>
    <n v="98661"/>
    <x v="1"/>
    <s v="FUR-FU-10002885"/>
    <s v="Furniture"/>
    <x v="3"/>
    <s v="Magna Visual Magnetic Picture Hangers"/>
    <n v="9.64"/>
    <n v="2"/>
    <x v="0"/>
    <n v="3.6631999999999998"/>
    <x v="4"/>
    <n v="0.38"/>
    <n v="0"/>
    <n v="1.8315999999999999"/>
    <n v="2.9883999999999999"/>
    <x v="1"/>
    <n v="5.9768000000000008"/>
  </r>
  <r>
    <s v="CA-2016-100468"/>
    <x v="243"/>
    <d v="2016-12-01T00:00:00"/>
    <x v="1"/>
    <s v="AT-10435"/>
    <s v="Alyssa Tate"/>
    <x v="2"/>
    <x v="0"/>
    <x v="2"/>
    <x v="2"/>
    <n v="90045"/>
    <x v="1"/>
    <s v="FUR-FU-10000010"/>
    <s v="Furniture"/>
    <x v="3"/>
    <s v="DAX Value U-Channel Document Frames, Easel Back"/>
    <n v="9.94"/>
    <n v="2"/>
    <x v="0"/>
    <n v="3.0813999999999999"/>
    <x v="1"/>
    <n v="0.31"/>
    <n v="0"/>
    <n v="1.5407"/>
    <n v="3.4293"/>
    <x v="0"/>
    <n v="6.8585999999999991"/>
  </r>
  <r>
    <s v="CA-2015-153388"/>
    <x v="244"/>
    <d v="2015-08-07T00:00:00"/>
    <x v="1"/>
    <s v="PC-19000"/>
    <s v="Pauline Chand"/>
    <x v="2"/>
    <x v="0"/>
    <x v="2"/>
    <x v="2"/>
    <n v="90004"/>
    <x v="1"/>
    <s v="FUR-TA-10003715"/>
    <s v="Furniture"/>
    <x v="2"/>
    <s v="Hon 2111 Invitation Series Corner Table"/>
    <n v="1004.976"/>
    <n v="6"/>
    <x v="2"/>
    <n v="-175.8708"/>
    <x v="6"/>
    <n v="-0.17499999999999999"/>
    <n v="1.9900972759548499E-4"/>
    <n v="-29.311800000000002"/>
    <n v="196.80779999999999"/>
    <x v="10"/>
    <n v="1180.8468"/>
  </r>
  <r>
    <s v="CA-2017-103611"/>
    <x v="245"/>
    <d v="2017-09-15T00:00:00"/>
    <x v="2"/>
    <s v="JM-15535"/>
    <s v="Jessica Myrick"/>
    <x v="0"/>
    <x v="0"/>
    <x v="2"/>
    <x v="2"/>
    <n v="90036"/>
    <x v="1"/>
    <s v="FUR-FU-10004270"/>
    <s v="Furniture"/>
    <x v="3"/>
    <s v="Eldon Image Series Desk Accessories, Burgundy"/>
    <n v="8.36"/>
    <n v="2"/>
    <x v="0"/>
    <n v="3.0095999999999998"/>
    <x v="0"/>
    <n v="0.36"/>
    <n v="0"/>
    <n v="1.5047999999999999"/>
    <n v="2.6751999999999998"/>
    <x v="4"/>
    <n v="5.3503999999999996"/>
  </r>
  <r>
    <s v="US-2017-160759"/>
    <x v="246"/>
    <d v="2017-12-17T00:00:00"/>
    <x v="1"/>
    <s v="AI-10855"/>
    <s v="Arianne Irving"/>
    <x v="0"/>
    <x v="0"/>
    <x v="3"/>
    <x v="3"/>
    <n v="19120"/>
    <x v="2"/>
    <s v="FUR-CH-10002961"/>
    <s v="Furniture"/>
    <x v="1"/>
    <s v="Leather Task Chair, Black"/>
    <n v="63.686"/>
    <n v="1"/>
    <x v="3"/>
    <n v="-9.0980000000000008"/>
    <x v="6"/>
    <n v="-0.14285714285714299"/>
    <n v="4.7106114373645699E-3"/>
    <n v="-9.0980000000000008"/>
    <n v="72.784000000000006"/>
    <x v="5"/>
    <n v="72.784000000000006"/>
  </r>
  <r>
    <s v="CA-2017-148446"/>
    <x v="247"/>
    <d v="2017-12-14T00:00:00"/>
    <x v="0"/>
    <s v="MC-17845"/>
    <s v="Michael Chen"/>
    <x v="0"/>
    <x v="0"/>
    <x v="111"/>
    <x v="34"/>
    <n v="89031"/>
    <x v="1"/>
    <s v="FUR-TA-10004256"/>
    <s v="Furniture"/>
    <x v="2"/>
    <s v="Bretford ÒJust In TimeÓ Height-Adjustable Multi-Task Work Tables"/>
    <n v="1669.6"/>
    <n v="4"/>
    <x v="0"/>
    <n v="116.872"/>
    <x v="4"/>
    <n v="7.0000000000000007E-2"/>
    <n v="0"/>
    <n v="29.218"/>
    <n v="388.18200000000002"/>
    <x v="5"/>
    <n v="1552.7279999999998"/>
  </r>
  <r>
    <s v="CA-2015-144806"/>
    <x v="248"/>
    <d v="2015-12-11T00:00:00"/>
    <x v="1"/>
    <s v="GH-14425"/>
    <s v="Gary Hwang"/>
    <x v="0"/>
    <x v="0"/>
    <x v="104"/>
    <x v="22"/>
    <n v="85705"/>
    <x v="1"/>
    <s v="FUR-FU-10002253"/>
    <s v="Furniture"/>
    <x v="3"/>
    <s v="Howard Miller 13&quot; Diameter Pewter Finish Round Wall Clock"/>
    <n v="206.11199999999999"/>
    <n v="6"/>
    <x v="2"/>
    <n v="48.951599999999999"/>
    <x v="2"/>
    <n v="0.23749999999999999"/>
    <n v="9.7034621953112903E-4"/>
    <n v="8.1585999999999999"/>
    <n v="26.1934"/>
    <x v="5"/>
    <n v="157.16039999999998"/>
  </r>
  <r>
    <s v="CA-2016-122392"/>
    <x v="249"/>
    <d v="2016-07-27T00:00:00"/>
    <x v="1"/>
    <s v="CJ-12010"/>
    <s v="Caroline Jumper"/>
    <x v="0"/>
    <x v="0"/>
    <x v="112"/>
    <x v="3"/>
    <n v="18103"/>
    <x v="2"/>
    <s v="FUR-FU-10002456"/>
    <s v="Furniture"/>
    <x v="3"/>
    <s v="Master Caster Door Stop, Large Neon Orange"/>
    <n v="11.648"/>
    <n v="2"/>
    <x v="2"/>
    <n v="3.3488000000000002"/>
    <x v="2"/>
    <n v="0.28749999999999998"/>
    <n v="1.71703296703297E-2"/>
    <n v="1.6744000000000001"/>
    <n v="4.1496000000000004"/>
    <x v="3"/>
    <n v="8.299199999999999"/>
  </r>
  <r>
    <s v="CA-2017-124086"/>
    <x v="250"/>
    <d v="2017-02-14T00:00:00"/>
    <x v="1"/>
    <s v="MP-18175"/>
    <s v="Mike Pelletier"/>
    <x v="2"/>
    <x v="0"/>
    <x v="113"/>
    <x v="2"/>
    <n v="92677"/>
    <x v="1"/>
    <s v="FUR-BO-10004015"/>
    <s v="Furniture"/>
    <x v="0"/>
    <s v="Bush Andora Bookcase, Maple/Graphite Gray Finish"/>
    <n v="203.983"/>
    <n v="2"/>
    <x v="8"/>
    <n v="16.7986"/>
    <x v="4"/>
    <n v="8.2352941176470601E-2"/>
    <n v="7.3535539726349698E-4"/>
    <n v="8.3993000000000002"/>
    <n v="93.592200000000005"/>
    <x v="11"/>
    <n v="187.18440000000001"/>
  </r>
  <r>
    <s v="CA-2017-121888"/>
    <x v="102"/>
    <d v="2017-09-17T00:00:00"/>
    <x v="0"/>
    <s v="CL-11890"/>
    <s v="Carl Ludwig"/>
    <x v="0"/>
    <x v="0"/>
    <x v="114"/>
    <x v="20"/>
    <n v="2149"/>
    <x v="2"/>
    <s v="FUR-BO-10002545"/>
    <s v="Furniture"/>
    <x v="0"/>
    <s v="Atlantic Metals Mobile 3-Shelf Bookcases, Custom Colors"/>
    <n v="782.94"/>
    <n v="3"/>
    <x v="0"/>
    <n v="203.56440000000001"/>
    <x v="3"/>
    <n v="0.26"/>
    <n v="0"/>
    <n v="67.854799999999997"/>
    <n v="193.12520000000001"/>
    <x v="4"/>
    <n v="579.37560000000008"/>
  </r>
  <r>
    <s v="CA-2014-166884"/>
    <x v="251"/>
    <d v="2014-03-16T00:00:00"/>
    <x v="0"/>
    <s v="CK-12205"/>
    <s v="Chloris Kastensmidt"/>
    <x v="0"/>
    <x v="0"/>
    <x v="29"/>
    <x v="15"/>
    <n v="43229"/>
    <x v="2"/>
    <s v="FUR-FU-10003981"/>
    <s v="Furniture"/>
    <x v="3"/>
    <s v="Eldon Wave Desk Accessories"/>
    <n v="8.32"/>
    <n v="5"/>
    <x v="2"/>
    <n v="2.2879999999999998"/>
    <x v="2"/>
    <n v="0.27500000000000002"/>
    <n v="2.4038461538461502E-2"/>
    <n v="0.45760000000000001"/>
    <n v="1.2063999999999999"/>
    <x v="9"/>
    <n v="6.032"/>
  </r>
  <r>
    <s v="CA-2014-150245"/>
    <x v="252"/>
    <d v="2015-01-04T00:00:00"/>
    <x v="0"/>
    <s v="PC-18745"/>
    <s v="Pamela Coakley"/>
    <x v="1"/>
    <x v="0"/>
    <x v="115"/>
    <x v="7"/>
    <n v="13601"/>
    <x v="2"/>
    <s v="FUR-BO-10002613"/>
    <s v="Furniture"/>
    <x v="0"/>
    <s v="Atlantic Metals Mobile 4-Shelf Bookcases, Custom Colors"/>
    <n v="1573.4880000000001"/>
    <n v="7"/>
    <x v="2"/>
    <n v="196.68600000000001"/>
    <x v="4"/>
    <n v="0.125"/>
    <n v="1.27106148887059E-4"/>
    <n v="28.097999999999999"/>
    <n v="196.68600000000001"/>
    <x v="5"/>
    <n v="1376.8020000000001"/>
  </r>
  <r>
    <s v="CA-2015-112116"/>
    <x v="253"/>
    <d v="2015-03-18T00:00:00"/>
    <x v="0"/>
    <s v="JE-15475"/>
    <s v="Jeremy Ellison"/>
    <x v="0"/>
    <x v="0"/>
    <x v="15"/>
    <x v="13"/>
    <n v="98103"/>
    <x v="1"/>
    <s v="FUR-TA-10001039"/>
    <s v="Furniture"/>
    <x v="2"/>
    <s v="KI Adjustable-Height Table"/>
    <n v="171.96"/>
    <n v="2"/>
    <x v="0"/>
    <n v="44.709600000000002"/>
    <x v="3"/>
    <n v="0.26"/>
    <n v="0"/>
    <n v="22.354800000000001"/>
    <n v="63.6252"/>
    <x v="9"/>
    <n v="127.25040000000001"/>
  </r>
  <r>
    <s v="US-2017-102890"/>
    <x v="254"/>
    <d v="2017-06-30T00:00:00"/>
    <x v="3"/>
    <s v="SG-20470"/>
    <s v="Sheri Gordon"/>
    <x v="0"/>
    <x v="0"/>
    <x v="13"/>
    <x v="7"/>
    <n v="10011"/>
    <x v="2"/>
    <s v="FUR-TA-10000577"/>
    <s v="Furniture"/>
    <x v="2"/>
    <s v="Bretford CR4500 Series Slim Rectangular Table"/>
    <n v="1044.6300000000001"/>
    <n v="5"/>
    <x v="9"/>
    <n v="-295.9785"/>
    <x v="7"/>
    <n v="-0.28333333333333299"/>
    <n v="3.8291069565300599E-4"/>
    <n v="-59.195700000000002"/>
    <n v="268.12169999999998"/>
    <x v="2"/>
    <n v="1340.6085"/>
  </r>
  <r>
    <s v="US-2014-157385"/>
    <x v="255"/>
    <d v="2014-11-25T00:00:00"/>
    <x v="2"/>
    <s v="SC-20095"/>
    <s v="Sanjit Chand"/>
    <x v="0"/>
    <x v="0"/>
    <x v="2"/>
    <x v="2"/>
    <n v="90004"/>
    <x v="1"/>
    <s v="FUR-CH-10000863"/>
    <s v="Furniture"/>
    <x v="1"/>
    <s v="Novimex Swivel Fabric Task Chair"/>
    <n v="603.91999999999996"/>
    <n v="5"/>
    <x v="2"/>
    <n v="-67.941000000000003"/>
    <x v="3"/>
    <n v="-0.1125"/>
    <n v="3.31169691349848E-4"/>
    <n v="-13.588200000000001"/>
    <n v="134.37219999999999"/>
    <x v="0"/>
    <n v="671.86099999999999"/>
  </r>
  <r>
    <s v="US-2014-157385"/>
    <x v="255"/>
    <d v="2014-11-25T00:00:00"/>
    <x v="2"/>
    <s v="SC-20095"/>
    <s v="Sanjit Chand"/>
    <x v="0"/>
    <x v="0"/>
    <x v="2"/>
    <x v="2"/>
    <n v="90004"/>
    <x v="1"/>
    <s v="FUR-CH-10000595"/>
    <s v="Furniture"/>
    <x v="1"/>
    <s v="Safco Contoured Stacking Chairs"/>
    <n v="381.44"/>
    <n v="2"/>
    <x v="2"/>
    <n v="23.84"/>
    <x v="3"/>
    <n v="6.25E-2"/>
    <n v="5.2432885906040301E-4"/>
    <n v="11.92"/>
    <n v="178.8"/>
    <x v="0"/>
    <n v="357.6"/>
  </r>
  <r>
    <s v="CA-2014-101602"/>
    <x v="256"/>
    <d v="2014-12-18T00:00:00"/>
    <x v="2"/>
    <s v="MC-18100"/>
    <s v="Mick Crebagga"/>
    <x v="0"/>
    <x v="0"/>
    <x v="116"/>
    <x v="5"/>
    <n v="79907"/>
    <x v="3"/>
    <s v="FUR-CH-10004675"/>
    <s v="Furniture"/>
    <x v="1"/>
    <s v="Lifetime Advantage Folding Chairs, 4/Carton"/>
    <n v="763.28"/>
    <n v="5"/>
    <x v="3"/>
    <n v="-21.808"/>
    <x v="0"/>
    <n v="-2.8571428571428598E-2"/>
    <n v="3.9304056178597602E-4"/>
    <n v="-4.3616000000000001"/>
    <n v="157.01759999999999"/>
    <x v="5"/>
    <n v="785.08799999999997"/>
  </r>
  <r>
    <s v="CA-2015-131338"/>
    <x v="38"/>
    <d v="2015-08-12T00:00:00"/>
    <x v="2"/>
    <s v="NP-18325"/>
    <s v="Naresj Patel"/>
    <x v="0"/>
    <x v="0"/>
    <x v="13"/>
    <x v="7"/>
    <n v="10024"/>
    <x v="2"/>
    <s v="FUR-TA-10002607"/>
    <s v="Furniture"/>
    <x v="2"/>
    <s v="KI Conference Tables"/>
    <n v="382.80599999999998"/>
    <n v="9"/>
    <x v="9"/>
    <n v="-153.1224"/>
    <x v="0"/>
    <n v="-0.4"/>
    <n v="1.0449157014257901E-3"/>
    <n v="-17.0136"/>
    <n v="59.547600000000003"/>
    <x v="10"/>
    <n v="535.92840000000001"/>
  </r>
  <r>
    <s v="CA-2015-131338"/>
    <x v="38"/>
    <d v="2015-08-12T00:00:00"/>
    <x v="2"/>
    <s v="NP-18325"/>
    <s v="Naresj Patel"/>
    <x v="0"/>
    <x v="0"/>
    <x v="13"/>
    <x v="7"/>
    <n v="10024"/>
    <x v="2"/>
    <s v="FUR-FU-10002157"/>
    <s v="Furniture"/>
    <x v="3"/>
    <s v="Artistic Insta-Plaque"/>
    <n v="47.04"/>
    <n v="3"/>
    <x v="0"/>
    <n v="18.345600000000001"/>
    <x v="0"/>
    <n v="0.39"/>
    <n v="0"/>
    <n v="6.1151999999999997"/>
    <n v="9.5648"/>
    <x v="10"/>
    <n v="28.694399999999998"/>
  </r>
  <r>
    <s v="CA-2015-131338"/>
    <x v="38"/>
    <d v="2015-08-12T00:00:00"/>
    <x v="2"/>
    <s v="NP-18325"/>
    <s v="Naresj Patel"/>
    <x v="0"/>
    <x v="0"/>
    <x v="13"/>
    <x v="7"/>
    <n v="10024"/>
    <x v="2"/>
    <s v="FUR-FU-10001706"/>
    <s v="Furniture"/>
    <x v="3"/>
    <s v="Longer-Life Soft White Bulbs"/>
    <n v="6.16"/>
    <n v="2"/>
    <x v="0"/>
    <n v="2.9567999999999999"/>
    <x v="0"/>
    <n v="0.48"/>
    <n v="0"/>
    <n v="1.4783999999999999"/>
    <n v="1.6015999999999999"/>
    <x v="10"/>
    <n v="3.2032000000000003"/>
  </r>
  <r>
    <s v="CA-2015-118423"/>
    <x v="257"/>
    <d v="2015-03-27T00:00:00"/>
    <x v="2"/>
    <s v="DP-13390"/>
    <s v="Dennis Pardue"/>
    <x v="2"/>
    <x v="0"/>
    <x v="117"/>
    <x v="8"/>
    <n v="61604"/>
    <x v="3"/>
    <s v="FUR-BO-10000362"/>
    <s v="Furniture"/>
    <x v="0"/>
    <s v="Sauder Inglewood Library Bookcases"/>
    <n v="359.05799999999999"/>
    <n v="3"/>
    <x v="3"/>
    <n v="-35.905799999999999"/>
    <x v="0"/>
    <n v="-0.1"/>
    <n v="8.35519609645238E-4"/>
    <n v="-11.9686"/>
    <n v="131.65459999999999"/>
    <x v="9"/>
    <n v="394.96379999999999"/>
  </r>
  <r>
    <s v="CA-2017-149181"/>
    <x v="258"/>
    <d v="2017-05-12T00:00:00"/>
    <x v="1"/>
    <s v="MD-17350"/>
    <s v="Maribeth Dona"/>
    <x v="0"/>
    <x v="0"/>
    <x v="29"/>
    <x v="15"/>
    <n v="43229"/>
    <x v="2"/>
    <s v="FUR-CH-10004540"/>
    <s v="Furniture"/>
    <x v="1"/>
    <s v="Global Chrome Stack Chair"/>
    <n v="47.991999999999997"/>
    <n v="2"/>
    <x v="3"/>
    <n v="-2.0568"/>
    <x v="4"/>
    <n v="-4.2857142857142899E-2"/>
    <n v="6.2510418403067198E-3"/>
    <n v="-1.0284"/>
    <n v="25.0244"/>
    <x v="7"/>
    <n v="50.0488"/>
  </r>
  <r>
    <s v="CA-2017-132234"/>
    <x v="259"/>
    <d v="2017-10-18T00:00:00"/>
    <x v="2"/>
    <s v="MY-17380"/>
    <s v="Maribeth Yedwab"/>
    <x v="1"/>
    <x v="0"/>
    <x v="13"/>
    <x v="7"/>
    <n v="10011"/>
    <x v="2"/>
    <s v="FUR-FU-10001290"/>
    <s v="Furniture"/>
    <x v="3"/>
    <s v="Executive Impressions Supervisor Wall Clock"/>
    <n v="547.29999999999995"/>
    <n v="13"/>
    <x v="0"/>
    <n v="175.136"/>
    <x v="3"/>
    <n v="0.32"/>
    <n v="0"/>
    <n v="13.472"/>
    <n v="28.628"/>
    <x v="1"/>
    <n v="372.16399999999999"/>
  </r>
  <r>
    <s v="CA-2017-158876"/>
    <x v="49"/>
    <d v="2017-11-21T00:00:00"/>
    <x v="0"/>
    <s v="AB-10150"/>
    <s v="Aimee Bixby"/>
    <x v="0"/>
    <x v="0"/>
    <x v="118"/>
    <x v="5"/>
    <n v="75007"/>
    <x v="3"/>
    <s v="FUR-FU-10001967"/>
    <s v="Furniture"/>
    <x v="3"/>
    <s v="Telescoping Adjustable Floor Lamp"/>
    <n v="15.992000000000001"/>
    <n v="2"/>
    <x v="5"/>
    <n v="-13.993"/>
    <x v="3"/>
    <n v="-0.875"/>
    <n v="3.7518759379689799E-2"/>
    <n v="-6.9965000000000002"/>
    <n v="14.9925"/>
    <x v="0"/>
    <n v="29.984999999999999"/>
  </r>
  <r>
    <s v="CA-2016-164672"/>
    <x v="260"/>
    <d v="2016-05-13T00:00:00"/>
    <x v="0"/>
    <s v="GB-14530"/>
    <s v="George Bell"/>
    <x v="1"/>
    <x v="0"/>
    <x v="63"/>
    <x v="14"/>
    <n v="19901"/>
    <x v="2"/>
    <s v="FUR-FU-10001488"/>
    <s v="Furniture"/>
    <x v="3"/>
    <s v="Tenex 46&quot; x 60&quot; Computer Anti-Static Chairmat, Rectangular Shaped"/>
    <n v="211.96"/>
    <n v="2"/>
    <x v="0"/>
    <n v="42.392000000000003"/>
    <x v="2"/>
    <n v="0.2"/>
    <n v="0"/>
    <n v="21.196000000000002"/>
    <n v="84.784000000000006"/>
    <x v="7"/>
    <n v="169.56800000000001"/>
  </r>
  <r>
    <s v="CA-2014-156349"/>
    <x v="261"/>
    <d v="2014-05-30T00:00:00"/>
    <x v="1"/>
    <s v="ML-17395"/>
    <s v="Marina Lichtenstein"/>
    <x v="1"/>
    <x v="0"/>
    <x v="2"/>
    <x v="2"/>
    <n v="90008"/>
    <x v="1"/>
    <s v="FUR-BO-10000362"/>
    <s v="Furniture"/>
    <x v="0"/>
    <s v="Sauder Inglewood Library Bookcases"/>
    <n v="290.666"/>
    <n v="2"/>
    <x v="8"/>
    <n v="27.3568"/>
    <x v="4"/>
    <n v="9.41176470588235E-2"/>
    <n v="5.1605622948676497E-4"/>
    <n v="13.6784"/>
    <n v="131.65459999999999"/>
    <x v="7"/>
    <n v="263.30919999999998"/>
  </r>
  <r>
    <s v="CA-2017-108560"/>
    <x v="220"/>
    <d v="2017-07-15T00:00:00"/>
    <x v="1"/>
    <s v="JC-15385"/>
    <s v="Jenna Caffey"/>
    <x v="0"/>
    <x v="0"/>
    <x v="119"/>
    <x v="13"/>
    <n v="98031"/>
    <x v="1"/>
    <s v="FUR-FU-10002937"/>
    <s v="Furniture"/>
    <x v="3"/>
    <s v="GE 48&quot; Fluorescent Tube, Cool White Energy Saver, 34 Watts, 30/Box"/>
    <n v="198.46"/>
    <n v="2"/>
    <x v="0"/>
    <n v="99.23"/>
    <x v="1"/>
    <n v="0.5"/>
    <n v="0"/>
    <n v="49.615000000000002"/>
    <n v="49.615000000000002"/>
    <x v="3"/>
    <n v="99.23"/>
  </r>
  <r>
    <s v="CA-2015-143119"/>
    <x v="262"/>
    <d v="2015-09-30T00:00:00"/>
    <x v="1"/>
    <s v="MC-17275"/>
    <s v="Marc Crier"/>
    <x v="0"/>
    <x v="0"/>
    <x v="120"/>
    <x v="35"/>
    <n v="70506"/>
    <x v="0"/>
    <s v="FUR-CH-10001270"/>
    <s v="Furniture"/>
    <x v="1"/>
    <s v="Harbour Creations Steel Folding Chair"/>
    <n v="517.5"/>
    <n v="6"/>
    <x v="0"/>
    <n v="155.25"/>
    <x v="6"/>
    <n v="0.3"/>
    <n v="0"/>
    <n v="25.875"/>
    <n v="60.375"/>
    <x v="4"/>
    <n v="362.25"/>
  </r>
  <r>
    <s v="CA-2017-101049"/>
    <x v="263"/>
    <d v="2017-06-25T00:00:00"/>
    <x v="0"/>
    <s v="AS-10240"/>
    <s v="Alan Shonely"/>
    <x v="0"/>
    <x v="0"/>
    <x v="59"/>
    <x v="15"/>
    <n v="44105"/>
    <x v="2"/>
    <s v="FUR-FU-10004415"/>
    <s v="Furniture"/>
    <x v="3"/>
    <s v="Stacking Tray, Side-Loading, Legal, Smoke"/>
    <n v="17.920000000000002"/>
    <n v="5"/>
    <x v="2"/>
    <n v="2.464"/>
    <x v="4"/>
    <n v="0.13750000000000001"/>
    <n v="1.11607142857143E-2"/>
    <n v="0.49280000000000002"/>
    <n v="3.0912000000000002"/>
    <x v="2"/>
    <n v="15.456000000000001"/>
  </r>
  <r>
    <s v="CA-2016-157266"/>
    <x v="205"/>
    <d v="2016-06-01T00:00:00"/>
    <x v="1"/>
    <s v="TB-21280"/>
    <s v="Toby Braunhardt"/>
    <x v="0"/>
    <x v="0"/>
    <x v="85"/>
    <x v="29"/>
    <n v="20016"/>
    <x v="2"/>
    <s v="FUR-FU-10000629"/>
    <s v="Furniture"/>
    <x v="3"/>
    <s v="9-3/4 Diameter Round Wall Clock"/>
    <n v="41.37"/>
    <n v="3"/>
    <x v="0"/>
    <n v="17.375399999999999"/>
    <x v="6"/>
    <n v="0.42"/>
    <n v="0"/>
    <n v="5.7918000000000003"/>
    <n v="7.9981999999999998"/>
    <x v="7"/>
    <n v="23.994599999999998"/>
  </r>
  <r>
    <s v="CA-2014-127159"/>
    <x v="264"/>
    <d v="2014-05-15T00:00:00"/>
    <x v="2"/>
    <s v="HL-15040"/>
    <s v="Hunter Lopez"/>
    <x v="0"/>
    <x v="0"/>
    <x v="79"/>
    <x v="16"/>
    <n v="53209"/>
    <x v="3"/>
    <s v="FUR-FU-10000010"/>
    <s v="Furniture"/>
    <x v="3"/>
    <s v="DAX Value U-Channel Document Frames, Easel Back"/>
    <n v="34.79"/>
    <n v="7"/>
    <x v="0"/>
    <n v="10.7849"/>
    <x v="0"/>
    <n v="0.31"/>
    <n v="0"/>
    <n v="1.5407"/>
    <n v="3.4293"/>
    <x v="7"/>
    <n v="24.005099999999999"/>
  </r>
  <r>
    <s v="US-2015-157154"/>
    <x v="265"/>
    <d v="2015-01-15T00:00:00"/>
    <x v="1"/>
    <s v="MM-17920"/>
    <s v="Michael Moore"/>
    <x v="0"/>
    <x v="0"/>
    <x v="13"/>
    <x v="7"/>
    <n v="10011"/>
    <x v="2"/>
    <s v="FUR-TA-10001889"/>
    <s v="Furniture"/>
    <x v="2"/>
    <s v="Bush Advantage Collection Racetrack Conference Table"/>
    <n v="1018.104"/>
    <n v="4"/>
    <x v="9"/>
    <n v="-373.3048"/>
    <x v="2"/>
    <n v="-0.36666666666666697"/>
    <n v="3.9288717066232902E-4"/>
    <n v="-93.3262"/>
    <n v="347.85219999999998"/>
    <x v="8"/>
    <n v="1391.4088000000002"/>
  </r>
  <r>
    <s v="CA-2015-143077"/>
    <x v="5"/>
    <d v="2015-09-21T00:00:00"/>
    <x v="1"/>
    <s v="SF-20965"/>
    <s v="Sylvia Foulston"/>
    <x v="1"/>
    <x v="0"/>
    <x v="6"/>
    <x v="5"/>
    <n v="77041"/>
    <x v="3"/>
    <s v="FUR-FU-10003535"/>
    <s v="Furniture"/>
    <x v="3"/>
    <s v="Howard Miller Distant Time Traveler Alarm Clock"/>
    <n v="21.936"/>
    <n v="2"/>
    <x v="5"/>
    <n v="-10.419600000000001"/>
    <x v="4"/>
    <n v="-0.47499999999999998"/>
    <n v="2.7352297592997801E-2"/>
    <n v="-5.2098000000000004"/>
    <n v="16.177800000000001"/>
    <x v="4"/>
    <n v="32.355600000000003"/>
  </r>
  <r>
    <s v="CA-2014-122882"/>
    <x v="266"/>
    <d v="2014-09-13T00:00:00"/>
    <x v="1"/>
    <s v="SB-20290"/>
    <s v="Sean Braxton"/>
    <x v="1"/>
    <x v="0"/>
    <x v="3"/>
    <x v="3"/>
    <n v="19134"/>
    <x v="2"/>
    <s v="FUR-FU-10000758"/>
    <s v="Furniture"/>
    <x v="3"/>
    <s v="DAX Natural Wood-Tone Poster Frame"/>
    <n v="42.368000000000002"/>
    <n v="2"/>
    <x v="2"/>
    <n v="8.4735999999999994"/>
    <x v="6"/>
    <n v="0.2"/>
    <n v="4.7205438066465297E-3"/>
    <n v="4.2367999999999997"/>
    <n v="16.947199999999999"/>
    <x v="4"/>
    <n v="33.894400000000005"/>
  </r>
  <r>
    <s v="CA-2016-147585"/>
    <x v="267"/>
    <d v="2016-11-12T00:00:00"/>
    <x v="1"/>
    <s v="CB-12535"/>
    <s v="Claudia Bergmann"/>
    <x v="1"/>
    <x v="0"/>
    <x v="28"/>
    <x v="2"/>
    <n v="94110"/>
    <x v="1"/>
    <s v="FUR-FU-10002597"/>
    <s v="Furniture"/>
    <x v="3"/>
    <s v="C-Line Magnetic Cubicle Keepers, Clear Polypropylene"/>
    <n v="14.82"/>
    <n v="3"/>
    <x v="0"/>
    <n v="6.2244000000000002"/>
    <x v="2"/>
    <n v="0.42"/>
    <n v="0"/>
    <n v="2.0748000000000002"/>
    <n v="2.8652000000000002"/>
    <x v="0"/>
    <n v="8.595600000000001"/>
  </r>
  <r>
    <s v="CA-2017-143798"/>
    <x v="247"/>
    <d v="2017-12-12T00:00:00"/>
    <x v="2"/>
    <s v="AW-10840"/>
    <s v="Anthony Witt"/>
    <x v="0"/>
    <x v="0"/>
    <x v="3"/>
    <x v="3"/>
    <n v="19140"/>
    <x v="2"/>
    <s v="FUR-FU-10004306"/>
    <s v="Furniture"/>
    <x v="3"/>
    <s v="Electrix Halogen Magnifier Lamp"/>
    <n v="310.88"/>
    <n v="2"/>
    <x v="2"/>
    <n v="23.315999999999999"/>
    <x v="3"/>
    <n v="7.4999999999999997E-2"/>
    <n v="6.4333504889346402E-4"/>
    <n v="11.657999999999999"/>
    <n v="143.78200000000001"/>
    <x v="5"/>
    <n v="287.56400000000002"/>
  </r>
  <r>
    <s v="CA-2014-142839"/>
    <x v="268"/>
    <d v="2014-08-20T00:00:00"/>
    <x v="1"/>
    <s v="TS-21610"/>
    <s v="Troy Staebel"/>
    <x v="0"/>
    <x v="0"/>
    <x v="3"/>
    <x v="3"/>
    <n v="19143"/>
    <x v="2"/>
    <s v="FUR-TA-10001539"/>
    <s v="Furniture"/>
    <x v="2"/>
    <s v="Chromcraft Rectangular Conference Tables"/>
    <n v="853.09199999999998"/>
    <n v="6"/>
    <x v="9"/>
    <n v="-227.49119999999999"/>
    <x v="4"/>
    <n v="-0.266666666666667"/>
    <n v="4.6888260586197002E-4"/>
    <n v="-37.915199999999999"/>
    <n v="180.09719999999999"/>
    <x v="10"/>
    <n v="1080.5832"/>
  </r>
  <r>
    <s v="US-2016-154361"/>
    <x v="269"/>
    <d v="2016-03-19T00:00:00"/>
    <x v="1"/>
    <s v="HZ-14950"/>
    <s v="Henia Zydlo"/>
    <x v="0"/>
    <x v="0"/>
    <x v="29"/>
    <x v="15"/>
    <n v="43229"/>
    <x v="2"/>
    <s v="FUR-FU-10004020"/>
    <s v="Furniture"/>
    <x v="3"/>
    <s v="Advantus Panel Wall Acrylic Frame"/>
    <n v="21.88"/>
    <n v="5"/>
    <x v="2"/>
    <n v="6.2904999999999998"/>
    <x v="2"/>
    <n v="0.28749999999999998"/>
    <n v="9.1407678244972597E-3"/>
    <n v="1.2581"/>
    <n v="3.1179000000000001"/>
    <x v="9"/>
    <n v="15.589499999999999"/>
  </r>
  <r>
    <s v="CA-2014-135657"/>
    <x v="270"/>
    <d v="2014-06-07T00:00:00"/>
    <x v="0"/>
    <s v="SC-20725"/>
    <s v="Steven Cartwright"/>
    <x v="0"/>
    <x v="0"/>
    <x v="15"/>
    <x v="13"/>
    <n v="98115"/>
    <x v="1"/>
    <s v="FUR-TA-10004086"/>
    <s v="Furniture"/>
    <x v="2"/>
    <s v="KI Adjustable-Height Table"/>
    <n v="515.88"/>
    <n v="6"/>
    <x v="0"/>
    <n v="113.4936"/>
    <x v="4"/>
    <n v="0.22"/>
    <n v="0"/>
    <n v="18.915600000000001"/>
    <n v="67.064400000000006"/>
    <x v="2"/>
    <n v="402.38639999999998"/>
  </r>
  <r>
    <s v="CA-2015-114069"/>
    <x v="271"/>
    <d v="2015-07-15T00:00:00"/>
    <x v="0"/>
    <s v="ND-18370"/>
    <s v="Natalie DeCherney"/>
    <x v="0"/>
    <x v="0"/>
    <x v="13"/>
    <x v="7"/>
    <n v="10035"/>
    <x v="2"/>
    <s v="FUR-CH-10000595"/>
    <s v="Furniture"/>
    <x v="1"/>
    <s v="Safco Contoured Stacking Chairs"/>
    <n v="1931.04"/>
    <n v="9"/>
    <x v="7"/>
    <n v="321.83999999999997"/>
    <x v="3"/>
    <n v="0.16666666666666699"/>
    <n v="5.1785566326953398E-5"/>
    <n v="35.76"/>
    <n v="178.8"/>
    <x v="3"/>
    <n v="1609.2"/>
  </r>
  <r>
    <s v="CA-2017-123491"/>
    <x v="242"/>
    <d v="2017-11-05T00:00:00"/>
    <x v="1"/>
    <s v="JK-15205"/>
    <s v="Jamie Kunitz"/>
    <x v="0"/>
    <x v="0"/>
    <x v="28"/>
    <x v="2"/>
    <n v="94122"/>
    <x v="1"/>
    <s v="FUR-CH-10003061"/>
    <s v="Furniture"/>
    <x v="1"/>
    <s v="Global Leather Task Chair, Black"/>
    <n v="71.992000000000004"/>
    <n v="1"/>
    <x v="2"/>
    <n v="-0.89990000000000003"/>
    <x v="6"/>
    <n v="-1.2500000000000001E-2"/>
    <n v="2.7780864540504499E-3"/>
    <n v="-0.89990000000000003"/>
    <n v="72.891900000000007"/>
    <x v="1"/>
    <n v="72.891900000000007"/>
  </r>
  <r>
    <s v="US-2017-124968"/>
    <x v="272"/>
    <d v="2017-09-13T00:00:00"/>
    <x v="0"/>
    <s v="MM-18055"/>
    <s v="Michelle Moray"/>
    <x v="0"/>
    <x v="0"/>
    <x v="9"/>
    <x v="8"/>
    <n v="60610"/>
    <x v="3"/>
    <s v="FUR-TA-10004289"/>
    <s v="Furniture"/>
    <x v="2"/>
    <s v="BoxOffice By Design Rectangular and Half-Moon Meeting Room Tables"/>
    <n v="765.625"/>
    <n v="7"/>
    <x v="4"/>
    <n v="-566.5625"/>
    <x v="2"/>
    <n v="-0.74"/>
    <n v="6.5306122448979603E-4"/>
    <n v="-80.9375"/>
    <n v="190.3125"/>
    <x v="4"/>
    <n v="1332.1875"/>
  </r>
  <r>
    <s v="CA-2017-104003"/>
    <x v="273"/>
    <d v="2017-10-13T00:00:00"/>
    <x v="1"/>
    <s v="DC-13285"/>
    <s v="Debra Catini"/>
    <x v="0"/>
    <x v="0"/>
    <x v="28"/>
    <x v="2"/>
    <n v="94110"/>
    <x v="1"/>
    <s v="FUR-BO-10003965"/>
    <s v="Furniture"/>
    <x v="0"/>
    <s v="O'Sullivan Manor Hill 2-Door Library in Brianna Oak"/>
    <n v="307.666"/>
    <n v="2"/>
    <x v="8"/>
    <n v="-14.478400000000001"/>
    <x v="6"/>
    <n v="-4.7058823529411799E-2"/>
    <n v="4.8754168481405201E-4"/>
    <n v="-7.2392000000000003"/>
    <n v="161.07220000000001"/>
    <x v="1"/>
    <n v="322.14440000000002"/>
  </r>
  <r>
    <s v="CA-2016-169943"/>
    <x v="128"/>
    <d v="2016-05-24T00:00:00"/>
    <x v="1"/>
    <s v="BN-11515"/>
    <s v="Bradley Nguyen"/>
    <x v="0"/>
    <x v="0"/>
    <x v="13"/>
    <x v="7"/>
    <n v="10011"/>
    <x v="2"/>
    <s v="FUR-FU-10002088"/>
    <s v="Furniture"/>
    <x v="3"/>
    <s v="Nu-Dell Float Frame 11 x 14 1/2"/>
    <n v="35.92"/>
    <n v="4"/>
    <x v="0"/>
    <n v="15.086399999999999"/>
    <x v="2"/>
    <n v="0.42"/>
    <n v="0"/>
    <n v="3.7715999999999998"/>
    <n v="5.2084000000000001"/>
    <x v="7"/>
    <n v="20.833600000000004"/>
  </r>
  <r>
    <s v="CA-2016-169943"/>
    <x v="128"/>
    <d v="2016-05-24T00:00:00"/>
    <x v="1"/>
    <s v="BN-11515"/>
    <s v="Bradley Nguyen"/>
    <x v="0"/>
    <x v="0"/>
    <x v="13"/>
    <x v="7"/>
    <n v="10011"/>
    <x v="2"/>
    <s v="FUR-FU-10000010"/>
    <s v="Furniture"/>
    <x v="3"/>
    <s v="DAX Value U-Channel Document Frames, Easel Back"/>
    <n v="39.76"/>
    <n v="8"/>
    <x v="0"/>
    <n v="12.3256"/>
    <x v="2"/>
    <n v="0.31"/>
    <n v="0"/>
    <n v="1.5407"/>
    <n v="3.4293"/>
    <x v="7"/>
    <n v="27.434399999999997"/>
  </r>
  <r>
    <s v="US-2015-123218"/>
    <x v="274"/>
    <d v="2015-12-25T00:00:00"/>
    <x v="1"/>
    <s v="KD-16345"/>
    <s v="Katherine Ducich"/>
    <x v="0"/>
    <x v="0"/>
    <x v="9"/>
    <x v="8"/>
    <n v="60623"/>
    <x v="3"/>
    <s v="FUR-BO-10003966"/>
    <s v="Furniture"/>
    <x v="0"/>
    <s v="Sauder Facets Collection Library, Sky Alder Finish"/>
    <n v="359.05799999999999"/>
    <n v="3"/>
    <x v="3"/>
    <n v="-71.811599999999999"/>
    <x v="2"/>
    <n v="-0.2"/>
    <n v="8.35519609645238E-4"/>
    <n v="-23.937200000000001"/>
    <n v="143.6232"/>
    <x v="5"/>
    <n v="430.86959999999999"/>
  </r>
  <r>
    <s v="US-2017-164056"/>
    <x v="275"/>
    <d v="2017-05-04T00:00:00"/>
    <x v="0"/>
    <s v="FM-14215"/>
    <s v="Filia McAdams"/>
    <x v="1"/>
    <x v="0"/>
    <x v="24"/>
    <x v="15"/>
    <n v="43017"/>
    <x v="2"/>
    <s v="FUR-TA-10001307"/>
    <s v="Furniture"/>
    <x v="2"/>
    <s v="SAFCO PlanMaster Heigh-Adjustable Drafting Table Base, 43w x 30d x 30-37h, Black"/>
    <n v="1048.3499999999999"/>
    <n v="5"/>
    <x v="9"/>
    <n v="-69.89"/>
    <x v="2"/>
    <n v="-6.6666666666666693E-2"/>
    <n v="3.8155196260790798E-4"/>
    <n v="-13.978"/>
    <n v="223.648"/>
    <x v="6"/>
    <n v="1118.24"/>
  </r>
  <r>
    <s v="CA-2017-152807"/>
    <x v="242"/>
    <d v="2017-11-03T00:00:00"/>
    <x v="1"/>
    <s v="MC-18100"/>
    <s v="Mick Crebagga"/>
    <x v="0"/>
    <x v="0"/>
    <x v="3"/>
    <x v="3"/>
    <n v="19140"/>
    <x v="2"/>
    <s v="FUR-FU-10004415"/>
    <s v="Furniture"/>
    <x v="3"/>
    <s v="Stacking Tray, Side-Loading, Legal, Smoke"/>
    <n v="7.1680000000000001"/>
    <n v="2"/>
    <x v="2"/>
    <n v="0.98560000000000003"/>
    <x v="4"/>
    <n v="0.13750000000000001"/>
    <n v="2.7901785714285698E-2"/>
    <n v="0.49280000000000002"/>
    <n v="3.0912000000000002"/>
    <x v="1"/>
    <n v="6.1824000000000003"/>
  </r>
  <r>
    <s v="CA-2015-139094"/>
    <x v="276"/>
    <d v="2015-11-27T00:00:00"/>
    <x v="1"/>
    <s v="MO-17800"/>
    <s v="Meg O'Connel"/>
    <x v="2"/>
    <x v="0"/>
    <x v="21"/>
    <x v="5"/>
    <n v="78207"/>
    <x v="3"/>
    <s v="FUR-TA-10004607"/>
    <s v="Furniture"/>
    <x v="2"/>
    <s v="Hon 2111 Invitation Series Straight Table"/>
    <n v="206.96199999999999"/>
    <n v="2"/>
    <x v="3"/>
    <n v="-32.522599999999997"/>
    <x v="2"/>
    <n v="-0.157142857142857"/>
    <n v="1.44954146171761E-3"/>
    <n v="-16.261299999999999"/>
    <n v="119.7423"/>
    <x v="0"/>
    <n v="239.4846"/>
  </r>
  <r>
    <s v="CA-2017-168837"/>
    <x v="277"/>
    <d v="2017-10-17T00:00:00"/>
    <x v="2"/>
    <s v="JW-15955"/>
    <s v="Joni Wasserman"/>
    <x v="0"/>
    <x v="0"/>
    <x v="121"/>
    <x v="2"/>
    <n v="94601"/>
    <x v="1"/>
    <s v="FUR-FU-10001918"/>
    <s v="Furniture"/>
    <x v="3"/>
    <s v="C-Line Cubicle Keepers Polyproplyene Holder With Velcro Backings"/>
    <n v="9.4600000000000009"/>
    <n v="2"/>
    <x v="0"/>
    <n v="3.6894"/>
    <x v="0"/>
    <n v="0.39"/>
    <n v="0"/>
    <n v="1.8447"/>
    <n v="2.8853"/>
    <x v="1"/>
    <n v="5.7706000000000008"/>
  </r>
  <r>
    <s v="CA-2015-130785"/>
    <x v="278"/>
    <d v="2015-09-09T00:00:00"/>
    <x v="1"/>
    <s v="AG-10900"/>
    <s v="Arthur Gainer"/>
    <x v="0"/>
    <x v="0"/>
    <x v="53"/>
    <x v="2"/>
    <n v="92105"/>
    <x v="1"/>
    <s v="FUR-BO-10000330"/>
    <s v="Furniture"/>
    <x v="0"/>
    <s v="Sauder Camden County Barrister Bookcase, Planked Cherry Finish"/>
    <n v="411.33199999999999"/>
    <n v="4"/>
    <x v="8"/>
    <n v="-4.8391999999999999"/>
    <x v="4"/>
    <n v="-1.1764705882352899E-2"/>
    <n v="3.6466892923477898E-4"/>
    <n v="-1.2098"/>
    <n v="104.0428"/>
    <x v="4"/>
    <n v="416.1712"/>
  </r>
  <r>
    <s v="CA-2015-130785"/>
    <x v="278"/>
    <d v="2015-09-09T00:00:00"/>
    <x v="1"/>
    <s v="AG-10900"/>
    <s v="Arthur Gainer"/>
    <x v="0"/>
    <x v="0"/>
    <x v="53"/>
    <x v="2"/>
    <n v="92105"/>
    <x v="1"/>
    <s v="FUR-BO-10003159"/>
    <s v="Furniture"/>
    <x v="0"/>
    <s v="Sauder Camden County Collection Libraries, Planked Cherry Finish"/>
    <n v="293.19900000000001"/>
    <n v="3"/>
    <x v="8"/>
    <n v="-20.696400000000001"/>
    <x v="4"/>
    <n v="-7.0588235294117604E-2"/>
    <n v="5.1159792495881595E-4"/>
    <n v="-6.8987999999999996"/>
    <n v="104.6318"/>
    <x v="4"/>
    <n v="313.8954"/>
  </r>
  <r>
    <s v="CA-2016-110254"/>
    <x v="279"/>
    <d v="2016-08-08T00:00:00"/>
    <x v="1"/>
    <s v="ML-17755"/>
    <s v="Max Ludwig"/>
    <x v="2"/>
    <x v="0"/>
    <x v="122"/>
    <x v="25"/>
    <n v="23434"/>
    <x v="0"/>
    <s v="FUR-FU-10001591"/>
    <s v="Furniture"/>
    <x v="3"/>
    <s v="Advantus Panel Wall Certificate Holder - 8.5x11"/>
    <n v="109.8"/>
    <n v="9"/>
    <x v="0"/>
    <n v="46.116"/>
    <x v="4"/>
    <n v="0.42"/>
    <n v="0"/>
    <n v="5.1239999999999997"/>
    <n v="7.0759999999999996"/>
    <x v="10"/>
    <n v="63.683999999999997"/>
  </r>
  <r>
    <s v="CA-2014-120474"/>
    <x v="280"/>
    <d v="2014-12-03T00:00:00"/>
    <x v="2"/>
    <s v="RP-19390"/>
    <s v="Resi Pšlking"/>
    <x v="0"/>
    <x v="0"/>
    <x v="123"/>
    <x v="16"/>
    <n v="53711"/>
    <x v="3"/>
    <s v="FUR-CH-10001854"/>
    <s v="Furniture"/>
    <x v="1"/>
    <s v="Office Star - Professional Matrix Back Chair with 2-to-1 Synchro Tilt and Mesh Fabric Seat"/>
    <n v="2807.84"/>
    <n v="8"/>
    <x v="0"/>
    <n v="673.88160000000005"/>
    <x v="3"/>
    <n v="0.24"/>
    <n v="0"/>
    <n v="84.235200000000006"/>
    <n v="266.7448"/>
    <x v="5"/>
    <n v="2133.9584"/>
  </r>
  <r>
    <s v="CA-2016-100965"/>
    <x v="281"/>
    <d v="2016-07-11T00:00:00"/>
    <x v="1"/>
    <s v="RM-19375"/>
    <s v="Raymond Messe"/>
    <x v="0"/>
    <x v="0"/>
    <x v="124"/>
    <x v="2"/>
    <n v="95123"/>
    <x v="1"/>
    <s v="FUR-FU-10003039"/>
    <s v="Furniture"/>
    <x v="3"/>
    <s v="Howard Miller 11-1/2&quot; Diameter Grantwood Wall Clock"/>
    <n v="215.65"/>
    <n v="5"/>
    <x v="0"/>
    <n v="73.320999999999998"/>
    <x v="4"/>
    <n v="0.34"/>
    <n v="0"/>
    <n v="14.664199999999999"/>
    <n v="28.465800000000002"/>
    <x v="3"/>
    <n v="142.32900000000001"/>
  </r>
  <r>
    <s v="CA-2016-149461"/>
    <x v="282"/>
    <d v="2016-11-19T00:00:00"/>
    <x v="1"/>
    <s v="AS-10135"/>
    <s v="Adrian Shami"/>
    <x v="2"/>
    <x v="0"/>
    <x v="83"/>
    <x v="13"/>
    <n v="98002"/>
    <x v="1"/>
    <s v="FUR-FU-10004270"/>
    <s v="Furniture"/>
    <x v="3"/>
    <s v="Eldon Image Series Desk Accessories, Burgundy"/>
    <n v="4.18"/>
    <n v="1"/>
    <x v="0"/>
    <n v="1.5047999999999999"/>
    <x v="6"/>
    <n v="0.36"/>
    <n v="0"/>
    <n v="1.5047999999999999"/>
    <n v="2.6751999999999998"/>
    <x v="0"/>
    <n v="2.6751999999999998"/>
  </r>
  <r>
    <s v="CA-2016-165484"/>
    <x v="283"/>
    <d v="2016-10-29T00:00:00"/>
    <x v="1"/>
    <s v="HK-14890"/>
    <s v="Heather Kirkland"/>
    <x v="1"/>
    <x v="0"/>
    <x v="9"/>
    <x v="8"/>
    <n v="60610"/>
    <x v="3"/>
    <s v="FUR-FU-10001196"/>
    <s v="Furniture"/>
    <x v="3"/>
    <s v="DAX Cubicle Frames - 8x10"/>
    <n v="16.155999999999999"/>
    <n v="7"/>
    <x v="5"/>
    <n v="-12.117000000000001"/>
    <x v="6"/>
    <n v="-0.75"/>
    <n v="3.7137905422134201E-2"/>
    <n v="-1.7310000000000001"/>
    <n v="4.0389999999999997"/>
    <x v="1"/>
    <n v="28.273"/>
  </r>
  <r>
    <s v="CA-2014-132612"/>
    <x v="2"/>
    <d v="2014-06-11T00:00:00"/>
    <x v="0"/>
    <s v="FO-14305"/>
    <s v="Frank Olsen"/>
    <x v="0"/>
    <x v="0"/>
    <x v="95"/>
    <x v="25"/>
    <n v="22801"/>
    <x v="0"/>
    <s v="FUR-TA-10004534"/>
    <s v="Furniture"/>
    <x v="2"/>
    <s v="Bevis 44 x 96 Conference Tables"/>
    <n v="1441.3"/>
    <n v="7"/>
    <x v="0"/>
    <n v="245.02099999999999"/>
    <x v="3"/>
    <n v="0.17"/>
    <n v="0"/>
    <n v="35.003"/>
    <n v="170.89699999999999"/>
    <x v="2"/>
    <n v="1196.279"/>
  </r>
  <r>
    <s v="US-2017-161193"/>
    <x v="93"/>
    <d v="2017-11-26T00:00:00"/>
    <x v="1"/>
    <s v="BT-11680"/>
    <s v="Brian Thompson"/>
    <x v="0"/>
    <x v="0"/>
    <x v="19"/>
    <x v="15"/>
    <n v="43055"/>
    <x v="2"/>
    <s v="FUR-FU-10001861"/>
    <s v="Furniture"/>
    <x v="3"/>
    <s v="Floodlight Indoor Halogen Bulbs, 1 Bulb per Pack, 60 Watts"/>
    <n v="77.599999999999994"/>
    <n v="5"/>
    <x v="2"/>
    <n v="28.13"/>
    <x v="6"/>
    <n v="0.36249999999999999"/>
    <n v="2.5773195876288698E-3"/>
    <n v="5.6260000000000003"/>
    <n v="9.8940000000000001"/>
    <x v="0"/>
    <n v="49.47"/>
  </r>
  <r>
    <s v="US-2017-161193"/>
    <x v="93"/>
    <d v="2017-11-26T00:00:00"/>
    <x v="1"/>
    <s v="BT-11680"/>
    <s v="Brian Thompson"/>
    <x v="0"/>
    <x v="0"/>
    <x v="19"/>
    <x v="15"/>
    <n v="43055"/>
    <x v="2"/>
    <s v="FUR-FU-10000206"/>
    <s v="Furniture"/>
    <x v="3"/>
    <s v="GE General Purpose, Extra Long Life, Showcase &amp; Floodlight Incandescent Bulbs"/>
    <n v="4.6559999999999997"/>
    <n v="2"/>
    <x v="2"/>
    <n v="1.5713999999999999"/>
    <x v="6"/>
    <n v="0.33750000000000002"/>
    <n v="4.29553264604811E-2"/>
    <n v="0.78569999999999995"/>
    <n v="1.5423"/>
    <x v="0"/>
    <n v="3.0846"/>
  </r>
  <r>
    <s v="CA-2015-131597"/>
    <x v="221"/>
    <d v="2015-09-18T00:00:00"/>
    <x v="1"/>
    <s v="SP-20620"/>
    <s v="Stefania Perrino"/>
    <x v="1"/>
    <x v="0"/>
    <x v="2"/>
    <x v="2"/>
    <n v="90045"/>
    <x v="1"/>
    <s v="FUR-TA-10002607"/>
    <s v="Furniture"/>
    <x v="2"/>
    <s v="KI Conference Tables"/>
    <n v="170.136"/>
    <n v="3"/>
    <x v="2"/>
    <n v="-8.5068000000000001"/>
    <x v="4"/>
    <n v="-0.05"/>
    <n v="1.17553016410401E-3"/>
    <n v="-2.8355999999999999"/>
    <n v="59.547600000000003"/>
    <x v="4"/>
    <n v="178.64279999999999"/>
  </r>
  <r>
    <s v="US-2014-130379"/>
    <x v="284"/>
    <d v="2014-05-29T00:00:00"/>
    <x v="1"/>
    <s v="JL-15235"/>
    <s v="Janet Lee"/>
    <x v="0"/>
    <x v="0"/>
    <x v="9"/>
    <x v="8"/>
    <n v="60623"/>
    <x v="3"/>
    <s v="FUR-FU-10002553"/>
    <s v="Furniture"/>
    <x v="3"/>
    <s v="Electrix Incandescent Magnifying Lamp, Black"/>
    <n v="29.32"/>
    <n v="2"/>
    <x v="5"/>
    <n v="-24.189"/>
    <x v="4"/>
    <n v="-0.82499999999999996"/>
    <n v="2.04638472032742E-2"/>
    <n v="-12.0945"/>
    <n v="26.7545"/>
    <x v="7"/>
    <n v="53.509"/>
  </r>
  <r>
    <s v="CA-2016-168956"/>
    <x v="285"/>
    <d v="2016-02-20T00:00:00"/>
    <x v="1"/>
    <s v="EA-14035"/>
    <s v="Erin Ashbrook"/>
    <x v="1"/>
    <x v="0"/>
    <x v="9"/>
    <x v="8"/>
    <n v="60623"/>
    <x v="3"/>
    <s v="FUR-CH-10004754"/>
    <s v="Furniture"/>
    <x v="1"/>
    <s v="Global Stack Chair with Arms, Black"/>
    <n v="62.957999999999998"/>
    <n v="3"/>
    <x v="3"/>
    <n v="-2.6981999999999999"/>
    <x v="4"/>
    <n v="-4.2857142857142899E-2"/>
    <n v="4.7650814828933599E-3"/>
    <n v="-0.89939999999999998"/>
    <n v="21.885400000000001"/>
    <x v="11"/>
    <n v="65.656199999999998"/>
  </r>
  <r>
    <s v="CA-2016-167507"/>
    <x v="286"/>
    <d v="2016-12-28T00:00:00"/>
    <x v="1"/>
    <s v="SA-20830"/>
    <s v="Sue Ann Reed"/>
    <x v="0"/>
    <x v="0"/>
    <x v="125"/>
    <x v="36"/>
    <n v="97756"/>
    <x v="1"/>
    <s v="FUR-FU-10001935"/>
    <s v="Furniture"/>
    <x v="3"/>
    <s v="3M Hangers With Command Adhesive"/>
    <n v="11.84"/>
    <n v="4"/>
    <x v="2"/>
    <n v="3.1080000000000001"/>
    <x v="6"/>
    <n v="0.26250000000000001"/>
    <n v="1.68918918918919E-2"/>
    <n v="0.77700000000000002"/>
    <n v="2.1829999999999998"/>
    <x v="5"/>
    <n v="8.7319999999999993"/>
  </r>
  <r>
    <s v="CA-2016-167507"/>
    <x v="286"/>
    <d v="2016-12-28T00:00:00"/>
    <x v="1"/>
    <s v="SA-20830"/>
    <s v="Sue Ann Reed"/>
    <x v="0"/>
    <x v="0"/>
    <x v="125"/>
    <x v="36"/>
    <n v="97756"/>
    <x v="1"/>
    <s v="FUR-FU-10002878"/>
    <s v="Furniture"/>
    <x v="3"/>
    <s v="Seth Thomas 14&quot; Day/Date Wall Clock"/>
    <n v="22.783999999999999"/>
    <n v="1"/>
    <x v="2"/>
    <n v="4.8415999999999997"/>
    <x v="6"/>
    <n v="0.21249999999999999"/>
    <n v="8.7780898876404501E-3"/>
    <n v="4.8415999999999997"/>
    <n v="17.942399999999999"/>
    <x v="5"/>
    <n v="17.942399999999999"/>
  </r>
  <r>
    <s v="CA-2017-145884"/>
    <x v="85"/>
    <d v="2017-10-21T00:00:00"/>
    <x v="3"/>
    <s v="SL-20155"/>
    <s v="Sara Luxemburg"/>
    <x v="2"/>
    <x v="0"/>
    <x v="126"/>
    <x v="37"/>
    <n v="74403"/>
    <x v="3"/>
    <s v="FUR-TA-10002356"/>
    <s v="Furniture"/>
    <x v="2"/>
    <s v="Bevis Boat-Shaped Conference Table"/>
    <n v="262.11"/>
    <n v="1"/>
    <x v="0"/>
    <n v="62.906399999999998"/>
    <x v="7"/>
    <n v="0.24"/>
    <n v="0"/>
    <n v="62.906399999999998"/>
    <n v="199.20359999999999"/>
    <x v="1"/>
    <n v="199.20360000000002"/>
  </r>
  <r>
    <s v="CA-2015-131422"/>
    <x v="287"/>
    <d v="2015-11-09T00:00:00"/>
    <x v="1"/>
    <s v="GB-14530"/>
    <s v="George Bell"/>
    <x v="1"/>
    <x v="0"/>
    <x v="91"/>
    <x v="30"/>
    <n v="28110"/>
    <x v="0"/>
    <s v="FUR-CH-10001270"/>
    <s v="Furniture"/>
    <x v="1"/>
    <s v="Harbour Creations Steel Folding Chair"/>
    <n v="207"/>
    <n v="3"/>
    <x v="2"/>
    <n v="25.875"/>
    <x v="4"/>
    <n v="0.125"/>
    <n v="9.6618357487922703E-4"/>
    <n v="8.625"/>
    <n v="60.375"/>
    <x v="0"/>
    <n v="181.125"/>
  </r>
  <r>
    <s v="CA-2014-117345"/>
    <x v="288"/>
    <d v="2014-08-05T00:00:00"/>
    <x v="1"/>
    <s v="BF-10975"/>
    <s v="Barbara Fisher"/>
    <x v="1"/>
    <x v="0"/>
    <x v="127"/>
    <x v="30"/>
    <n v="28205"/>
    <x v="0"/>
    <s v="FUR-FU-10000629"/>
    <s v="Furniture"/>
    <x v="3"/>
    <s v="9-3/4 Diameter Round Wall Clock"/>
    <n v="44.128"/>
    <n v="4"/>
    <x v="2"/>
    <n v="12.135199999999999"/>
    <x v="4"/>
    <n v="0.27500000000000002"/>
    <n v="4.5322697606961599E-3"/>
    <n v="3.0337999999999998"/>
    <n v="7.9981999999999998"/>
    <x v="10"/>
    <n v="31.992800000000003"/>
  </r>
  <r>
    <s v="CA-2016-157763"/>
    <x v="196"/>
    <d v="2016-07-23T00:00:00"/>
    <x v="1"/>
    <s v="KH-16330"/>
    <s v="Katharine Harms"/>
    <x v="1"/>
    <x v="0"/>
    <x v="128"/>
    <x v="0"/>
    <n v="42104"/>
    <x v="0"/>
    <s v="FUR-CH-10000988"/>
    <s v="Furniture"/>
    <x v="1"/>
    <s v="Hon Olson Stacker Stools"/>
    <n v="140.81"/>
    <n v="1"/>
    <x v="0"/>
    <n v="39.4268"/>
    <x v="2"/>
    <n v="0.28000000000000003"/>
    <n v="0"/>
    <n v="39.4268"/>
    <n v="101.3832"/>
    <x v="3"/>
    <n v="101.3832"/>
  </r>
  <r>
    <s v="CA-2015-135391"/>
    <x v="289"/>
    <d v="2015-02-11T00:00:00"/>
    <x v="0"/>
    <s v="FA-14230"/>
    <s v="Frank Atkinson"/>
    <x v="1"/>
    <x v="0"/>
    <x v="21"/>
    <x v="5"/>
    <n v="78207"/>
    <x v="3"/>
    <s v="FUR-FU-10001986"/>
    <s v="Furniture"/>
    <x v="3"/>
    <s v="Dana Fluorescent Magnifying Lamp, White, 36&quot;"/>
    <n v="40.783999999999999"/>
    <n v="2"/>
    <x v="5"/>
    <n v="-30.588000000000001"/>
    <x v="3"/>
    <n v="-0.75"/>
    <n v="1.4711651628089399E-2"/>
    <n v="-15.294"/>
    <n v="35.686"/>
    <x v="11"/>
    <n v="71.372"/>
  </r>
  <r>
    <s v="US-2017-158512"/>
    <x v="290"/>
    <d v="2017-01-17T00:00:00"/>
    <x v="0"/>
    <s v="DA-13450"/>
    <s v="Dianna Arnett"/>
    <x v="2"/>
    <x v="0"/>
    <x v="85"/>
    <x v="29"/>
    <n v="20016"/>
    <x v="2"/>
    <s v="FUR-FU-10004973"/>
    <s v="Furniture"/>
    <x v="3"/>
    <s v="Flat Face Poster Frame"/>
    <n v="37.68"/>
    <n v="2"/>
    <x v="0"/>
    <n v="15.8256"/>
    <x v="2"/>
    <n v="0.42"/>
    <n v="0"/>
    <n v="7.9127999999999998"/>
    <n v="10.927199999999999"/>
    <x v="8"/>
    <n v="21.854399999999998"/>
  </r>
  <r>
    <s v="CA-2017-128370"/>
    <x v="291"/>
    <d v="2017-09-10T00:00:00"/>
    <x v="3"/>
    <s v="FH-14275"/>
    <s v="Frank Hawley"/>
    <x v="1"/>
    <x v="0"/>
    <x v="2"/>
    <x v="2"/>
    <n v="90004"/>
    <x v="1"/>
    <s v="FUR-CH-10002602"/>
    <s v="Furniture"/>
    <x v="1"/>
    <s v="DMI Arturo Collection Mission-style Design Wood Chair"/>
    <n v="362.35199999999998"/>
    <n v="3"/>
    <x v="2"/>
    <n v="27.176400000000001"/>
    <x v="7"/>
    <n v="7.4999999999999997E-2"/>
    <n v="5.5194948558307997E-4"/>
    <n v="9.0587999999999997"/>
    <n v="111.7252"/>
    <x v="4"/>
    <n v="335.17559999999997"/>
  </r>
  <r>
    <s v="US-2017-121251"/>
    <x v="292"/>
    <d v="2017-03-27T00:00:00"/>
    <x v="2"/>
    <s v="GM-14440"/>
    <s v="Gary McGarr"/>
    <x v="0"/>
    <x v="0"/>
    <x v="13"/>
    <x v="7"/>
    <n v="10009"/>
    <x v="2"/>
    <s v="FUR-BO-10001918"/>
    <s v="Furniture"/>
    <x v="0"/>
    <s v="Sauder Forest Hills Library with Doors, Woodland Oak Finish"/>
    <n v="257.56799999999998"/>
    <n v="2"/>
    <x v="2"/>
    <n v="-28.976400000000002"/>
    <x v="5"/>
    <n v="-0.1125"/>
    <n v="7.7649397440675901E-4"/>
    <n v="-14.488200000000001"/>
    <n v="143.2722"/>
    <x v="9"/>
    <n v="286.5444"/>
  </r>
  <r>
    <s v="US-2016-100839"/>
    <x v="25"/>
    <d v="2016-10-17T00:00:00"/>
    <x v="1"/>
    <s v="NC-18625"/>
    <s v="Noah Childs"/>
    <x v="1"/>
    <x v="0"/>
    <x v="14"/>
    <x v="12"/>
    <n v="80013"/>
    <x v="1"/>
    <s v="FUR-TA-10004575"/>
    <s v="Furniture"/>
    <x v="2"/>
    <s v="Hon 5100 Series Wood Tables"/>
    <n v="727.45"/>
    <n v="5"/>
    <x v="4"/>
    <n v="-465.56799999999998"/>
    <x v="4"/>
    <n v="-0.64"/>
    <n v="6.8733246271221395E-4"/>
    <n v="-93.113600000000005"/>
    <n v="238.6036"/>
    <x v="1"/>
    <n v="1193.018"/>
  </r>
  <r>
    <s v="US-2016-100839"/>
    <x v="25"/>
    <d v="2016-10-17T00:00:00"/>
    <x v="1"/>
    <s v="NC-18625"/>
    <s v="Noah Childs"/>
    <x v="1"/>
    <x v="0"/>
    <x v="14"/>
    <x v="12"/>
    <n v="80013"/>
    <x v="1"/>
    <s v="FUR-FU-10001617"/>
    <s v="Furniture"/>
    <x v="3"/>
    <s v="Executive Impressions 8-1/2&quot; Career Panel/Partition Cubicle Clock"/>
    <n v="24.96"/>
    <n v="3"/>
    <x v="2"/>
    <n v="4.3680000000000003"/>
    <x v="4"/>
    <n v="0.17499999999999999"/>
    <n v="8.0128205128205104E-3"/>
    <n v="1.456"/>
    <n v="6.8639999999999999"/>
    <x v="1"/>
    <n v="20.591999999999999"/>
  </r>
  <r>
    <s v="CA-2017-118857"/>
    <x v="293"/>
    <d v="2017-04-18T00:00:00"/>
    <x v="2"/>
    <s v="AH-10075"/>
    <s v="Adam Hart"/>
    <x v="1"/>
    <x v="0"/>
    <x v="0"/>
    <x v="34"/>
    <n v="89015"/>
    <x v="1"/>
    <s v="FUR-FU-10004460"/>
    <s v="Furniture"/>
    <x v="3"/>
    <s v="Howard Miller 12&quot; Round Wall Clock"/>
    <n v="196.45"/>
    <n v="5"/>
    <x v="0"/>
    <n v="70.721999999999994"/>
    <x v="0"/>
    <n v="0.36"/>
    <n v="0"/>
    <n v="14.144399999999999"/>
    <n v="25.145600000000002"/>
    <x v="6"/>
    <n v="125.72799999999999"/>
  </r>
  <r>
    <s v="CA-2014-116932"/>
    <x v="294"/>
    <d v="2014-07-25T00:00:00"/>
    <x v="1"/>
    <s v="ME-18010"/>
    <s v="Michelle Ellison"/>
    <x v="1"/>
    <x v="0"/>
    <x v="28"/>
    <x v="2"/>
    <n v="94122"/>
    <x v="1"/>
    <s v="FUR-CH-10001215"/>
    <s v="Furniture"/>
    <x v="1"/>
    <s v="Global Troy Executive Leather Low-Back Tilter"/>
    <n v="801.56799999999998"/>
    <n v="2"/>
    <x v="2"/>
    <n v="50.097999999999999"/>
    <x v="4"/>
    <n v="6.25E-2"/>
    <n v="2.4951095852129802E-4"/>
    <n v="25.048999999999999"/>
    <n v="375.73500000000001"/>
    <x v="3"/>
    <n v="751.47"/>
  </r>
  <r>
    <s v="CA-2014-116932"/>
    <x v="294"/>
    <d v="2014-07-25T00:00:00"/>
    <x v="1"/>
    <s v="ME-18010"/>
    <s v="Michelle Ellison"/>
    <x v="1"/>
    <x v="0"/>
    <x v="28"/>
    <x v="2"/>
    <n v="94122"/>
    <x v="1"/>
    <s v="FUR-TA-10004175"/>
    <s v="Furniture"/>
    <x v="2"/>
    <s v="Hon 30&quot; x 60&quot; Table with Locking Drawer"/>
    <n v="272.84800000000001"/>
    <n v="1"/>
    <x v="2"/>
    <n v="27.284800000000001"/>
    <x v="4"/>
    <n v="0.1"/>
    <n v="7.3300885474696499E-4"/>
    <n v="27.284800000000001"/>
    <n v="245.56319999999999"/>
    <x v="3"/>
    <n v="245.56320000000002"/>
  </r>
  <r>
    <s v="CA-2017-142888"/>
    <x v="295"/>
    <d v="2017-11-25T00:00:00"/>
    <x v="1"/>
    <s v="BP-11230"/>
    <s v="Benjamin Patterson"/>
    <x v="0"/>
    <x v="0"/>
    <x v="129"/>
    <x v="13"/>
    <n v="99207"/>
    <x v="1"/>
    <s v="FUR-TA-10004767"/>
    <s v="Furniture"/>
    <x v="2"/>
    <s v="Safco Drafting Table"/>
    <n v="70.98"/>
    <n v="1"/>
    <x v="0"/>
    <n v="20.584199999999999"/>
    <x v="4"/>
    <n v="0.28999999999999998"/>
    <n v="0"/>
    <n v="20.584199999999999"/>
    <n v="50.395800000000001"/>
    <x v="0"/>
    <n v="50.395800000000008"/>
  </r>
  <r>
    <s v="US-2016-112977"/>
    <x v="296"/>
    <d v="2016-03-16T00:00:00"/>
    <x v="1"/>
    <s v="CJ-12010"/>
    <s v="Caroline Jumper"/>
    <x v="0"/>
    <x v="0"/>
    <x v="62"/>
    <x v="7"/>
    <n v="11561"/>
    <x v="2"/>
    <s v="FUR-BO-10003272"/>
    <s v="Furniture"/>
    <x v="0"/>
    <s v="O'Sullivan Living Dimensions 5-Shelf Bookcases"/>
    <n v="176.78399999999999"/>
    <n v="1"/>
    <x v="2"/>
    <n v="-22.097999999999999"/>
    <x v="6"/>
    <n v="-0.125"/>
    <n v="1.13132410172866E-3"/>
    <n v="-22.097999999999999"/>
    <n v="198.88200000000001"/>
    <x v="9"/>
    <n v="198.88200000000001"/>
  </r>
  <r>
    <s v="CA-2017-118885"/>
    <x v="297"/>
    <d v="2018-01-02T00:00:00"/>
    <x v="1"/>
    <s v="JG-15160"/>
    <s v="James Galang"/>
    <x v="0"/>
    <x v="0"/>
    <x v="2"/>
    <x v="2"/>
    <n v="90049"/>
    <x v="1"/>
    <s v="FUR-CH-10002880"/>
    <s v="Furniture"/>
    <x v="1"/>
    <s v="Global High-Back Leather Tilter, Burgundy"/>
    <n v="393.56799999999998"/>
    <n v="4"/>
    <x v="2"/>
    <n v="-44.276400000000002"/>
    <x v="4"/>
    <n v="-0.1125"/>
    <n v="5.0817139604845897E-4"/>
    <n v="-11.069100000000001"/>
    <n v="109.4611"/>
    <x v="5"/>
    <n v="437.84440000000001"/>
  </r>
  <r>
    <s v="CA-2015-109512"/>
    <x v="298"/>
    <d v="2015-03-05T00:00:00"/>
    <x v="3"/>
    <s v="LF-17185"/>
    <s v="Luke Foster"/>
    <x v="0"/>
    <x v="0"/>
    <x v="13"/>
    <x v="7"/>
    <n v="10011"/>
    <x v="2"/>
    <s v="FUR-CH-10001146"/>
    <s v="Furniture"/>
    <x v="1"/>
    <s v="Global Value Mid-Back Manager's Chair, Gray"/>
    <n v="383.60700000000003"/>
    <n v="7"/>
    <x v="7"/>
    <n v="63.9345"/>
    <x v="7"/>
    <n v="0.16666666666666699"/>
    <n v="2.6068345989515299E-4"/>
    <n v="9.1334999999999997"/>
    <n v="45.667499999999997"/>
    <x v="9"/>
    <n v="319.67250000000001"/>
  </r>
  <r>
    <s v="CA-2016-147578"/>
    <x v="74"/>
    <d v="2016-04-26T00:00:00"/>
    <x v="0"/>
    <s v="PG-18895"/>
    <s v="Paul Gonzalez"/>
    <x v="0"/>
    <x v="0"/>
    <x v="28"/>
    <x v="2"/>
    <n v="94122"/>
    <x v="1"/>
    <s v="FUR-FU-10001889"/>
    <s v="Furniture"/>
    <x v="3"/>
    <s v="Ultra Door Pull Handle"/>
    <n v="31.56"/>
    <n v="3"/>
    <x v="0"/>
    <n v="10.4148"/>
    <x v="4"/>
    <n v="0.33"/>
    <n v="0"/>
    <n v="3.4716"/>
    <n v="7.0484"/>
    <x v="6"/>
    <n v="21.145199999999999"/>
  </r>
  <r>
    <s v="CA-2014-142587"/>
    <x v="299"/>
    <d v="2014-10-22T00:00:00"/>
    <x v="2"/>
    <s v="TB-21520"/>
    <s v="Tracy Blumstein"/>
    <x v="0"/>
    <x v="0"/>
    <x v="130"/>
    <x v="15"/>
    <n v="45014"/>
    <x v="2"/>
    <s v="FUR-TA-10000617"/>
    <s v="Furniture"/>
    <x v="2"/>
    <s v="Hon Practical Foundations 30 x 60 Training Table, Light Gray/Charcoal"/>
    <n v="409.59"/>
    <n v="3"/>
    <x v="9"/>
    <n v="-122.877"/>
    <x v="5"/>
    <n v="-0.3"/>
    <n v="9.7658634244000104E-4"/>
    <n v="-40.959000000000003"/>
    <n v="177.489"/>
    <x v="1"/>
    <n v="532.46699999999998"/>
  </r>
  <r>
    <s v="CA-2014-169775"/>
    <x v="300"/>
    <d v="2014-09-02T00:00:00"/>
    <x v="0"/>
    <s v="RA-19945"/>
    <s v="Ryan Akin"/>
    <x v="0"/>
    <x v="0"/>
    <x v="89"/>
    <x v="1"/>
    <n v="33178"/>
    <x v="0"/>
    <s v="FUR-TA-10001857"/>
    <s v="Furniture"/>
    <x v="2"/>
    <s v="Balt Solid Wood Rectangular Table"/>
    <n v="174.05850000000001"/>
    <n v="3"/>
    <x v="1"/>
    <n v="-110.7645"/>
    <x v="4"/>
    <n v="-0.63636363636363602"/>
    <n v="2.5853376881910398E-3"/>
    <n v="-36.921500000000002"/>
    <n v="94.941000000000003"/>
    <x v="10"/>
    <n v="284.82299999999998"/>
  </r>
  <r>
    <s v="CA-2017-167094"/>
    <x v="85"/>
    <d v="2017-10-22T00:00:00"/>
    <x v="2"/>
    <s v="DK-12835"/>
    <s v="Damala Kotsonis"/>
    <x v="1"/>
    <x v="0"/>
    <x v="76"/>
    <x v="36"/>
    <n v="97477"/>
    <x v="1"/>
    <s v="FUR-CH-10000155"/>
    <s v="Furniture"/>
    <x v="1"/>
    <s v="Global Comet Stacking Armless Chair"/>
    <n v="478.48"/>
    <n v="2"/>
    <x v="2"/>
    <n v="47.847999999999999"/>
    <x v="5"/>
    <n v="0.1"/>
    <n v="4.1799030262497898E-4"/>
    <n v="23.923999999999999"/>
    <n v="215.316"/>
    <x v="1"/>
    <n v="430.63200000000001"/>
  </r>
  <r>
    <s v="CA-2015-157959"/>
    <x v="136"/>
    <d v="2015-02-04T00:00:00"/>
    <x v="2"/>
    <s v="RW-19540"/>
    <s v="Rick Wilson"/>
    <x v="1"/>
    <x v="0"/>
    <x v="2"/>
    <x v="2"/>
    <n v="90008"/>
    <x v="1"/>
    <s v="FUR-FU-10004093"/>
    <s v="Furniture"/>
    <x v="3"/>
    <s v="Hand-Finished Solid Wood Document Frame"/>
    <n v="136.91999999999999"/>
    <n v="4"/>
    <x v="0"/>
    <n v="41.076000000000001"/>
    <x v="5"/>
    <n v="0.3"/>
    <n v="0"/>
    <n v="10.269"/>
    <n v="23.960999999999999"/>
    <x v="11"/>
    <n v="95.843999999999994"/>
  </r>
  <r>
    <s v="CA-2017-105886"/>
    <x v="186"/>
    <d v="2017-12-23T00:00:00"/>
    <x v="1"/>
    <s v="DB-13660"/>
    <s v="Duane Benoit"/>
    <x v="0"/>
    <x v="0"/>
    <x v="64"/>
    <x v="7"/>
    <n v="11572"/>
    <x v="2"/>
    <s v="FUR-FU-10001037"/>
    <s v="Furniture"/>
    <x v="3"/>
    <s v="DAX Charcoal/Nickel-Tone Document Frame, 5 x 7"/>
    <n v="18.96"/>
    <n v="2"/>
    <x v="0"/>
    <n v="8.532"/>
    <x v="2"/>
    <n v="0.45"/>
    <n v="0"/>
    <n v="4.266"/>
    <n v="5.2140000000000004"/>
    <x v="5"/>
    <n v="10.428000000000001"/>
  </r>
  <r>
    <s v="US-2017-111423"/>
    <x v="301"/>
    <d v="2017-08-19T00:00:00"/>
    <x v="2"/>
    <s v="EH-13765"/>
    <s v="Edward Hooks"/>
    <x v="1"/>
    <x v="0"/>
    <x v="115"/>
    <x v="7"/>
    <n v="13601"/>
    <x v="2"/>
    <s v="FUR-CH-10003981"/>
    <s v="Furniture"/>
    <x v="1"/>
    <s v="Global Commerce Series Low-Back Swivel/Tilt Chairs"/>
    <n v="462.56400000000002"/>
    <n v="2"/>
    <x v="7"/>
    <n v="97.6524"/>
    <x v="3"/>
    <n v="0.211111111111111"/>
    <n v="2.16186300706497E-4"/>
    <n v="48.8262"/>
    <n v="182.45580000000001"/>
    <x v="10"/>
    <n v="364.91160000000002"/>
  </r>
  <r>
    <s v="CA-2017-161200"/>
    <x v="302"/>
    <d v="2017-08-10T00:00:00"/>
    <x v="0"/>
    <s v="SV-20365"/>
    <s v="Seth Vernon"/>
    <x v="0"/>
    <x v="0"/>
    <x v="120"/>
    <x v="35"/>
    <n v="70506"/>
    <x v="0"/>
    <s v="FUR-BO-10000468"/>
    <s v="Furniture"/>
    <x v="0"/>
    <s v="O'Sullivan 2-Shelf Heavy-Duty Bookcases"/>
    <n v="145.74"/>
    <n v="3"/>
    <x v="0"/>
    <n v="23.3184"/>
    <x v="4"/>
    <n v="0.16"/>
    <n v="0"/>
    <n v="7.7728000000000002"/>
    <n v="40.807200000000002"/>
    <x v="10"/>
    <n v="122.42160000000001"/>
  </r>
  <r>
    <s v="CA-2017-161200"/>
    <x v="302"/>
    <d v="2017-08-10T00:00:00"/>
    <x v="0"/>
    <s v="SV-20365"/>
    <s v="Seth Vernon"/>
    <x v="0"/>
    <x v="0"/>
    <x v="120"/>
    <x v="35"/>
    <n v="70506"/>
    <x v="0"/>
    <s v="FUR-FU-10001706"/>
    <s v="Furniture"/>
    <x v="3"/>
    <s v="Longer-Life Soft White Bulbs"/>
    <n v="15.4"/>
    <n v="5"/>
    <x v="0"/>
    <n v="7.3920000000000003"/>
    <x v="4"/>
    <n v="0.48"/>
    <n v="0"/>
    <n v="1.4783999999999999"/>
    <n v="1.6015999999999999"/>
    <x v="10"/>
    <n v="8.0079999999999991"/>
  </r>
  <r>
    <s v="CA-2015-141768"/>
    <x v="303"/>
    <d v="2015-05-27T00:00:00"/>
    <x v="0"/>
    <s v="NP-18685"/>
    <s v="Nora Pelletier"/>
    <x v="2"/>
    <x v="0"/>
    <x v="28"/>
    <x v="2"/>
    <n v="94109"/>
    <x v="1"/>
    <s v="FUR-FU-10002268"/>
    <s v="Furniture"/>
    <x v="3"/>
    <s v="Ultra Door Push Plate"/>
    <n v="14.73"/>
    <n v="3"/>
    <x v="0"/>
    <n v="4.8609"/>
    <x v="3"/>
    <n v="0.33"/>
    <n v="0"/>
    <n v="1.6203000000000001"/>
    <n v="3.2896999999999998"/>
    <x v="7"/>
    <n v="9.8690999999999995"/>
  </r>
  <r>
    <s v="CA-2016-112109"/>
    <x v="304"/>
    <d v="2016-07-12T00:00:00"/>
    <x v="1"/>
    <s v="JE-15715"/>
    <s v="Joe Elijah"/>
    <x v="0"/>
    <x v="0"/>
    <x v="131"/>
    <x v="12"/>
    <n v="80020"/>
    <x v="1"/>
    <s v="FUR-CH-10004287"/>
    <s v="Furniture"/>
    <x v="1"/>
    <s v="SAFCO Arco Folding Chair"/>
    <n v="662.88"/>
    <n v="3"/>
    <x v="2"/>
    <n v="74.573999999999998"/>
    <x v="4"/>
    <n v="0.1125"/>
    <n v="3.0171373400917202E-4"/>
    <n v="24.858000000000001"/>
    <n v="196.102"/>
    <x v="3"/>
    <n v="588.30600000000004"/>
  </r>
  <r>
    <s v="CA-2017-157987"/>
    <x v="113"/>
    <d v="2017-09-06T00:00:00"/>
    <x v="1"/>
    <s v="AC-10615"/>
    <s v="Ann Chong"/>
    <x v="1"/>
    <x v="0"/>
    <x v="13"/>
    <x v="7"/>
    <n v="10009"/>
    <x v="2"/>
    <s v="FUR-FU-10001196"/>
    <s v="Furniture"/>
    <x v="3"/>
    <s v="DAX Cubicle Frames - 8x10"/>
    <n v="11.54"/>
    <n v="2"/>
    <x v="0"/>
    <n v="3.4620000000000002"/>
    <x v="4"/>
    <n v="0.3"/>
    <n v="0"/>
    <n v="1.7310000000000001"/>
    <n v="4.0389999999999997"/>
    <x v="4"/>
    <n v="8.0779999999999994"/>
  </r>
  <r>
    <s v="CA-2017-157987"/>
    <x v="113"/>
    <d v="2017-09-06T00:00:00"/>
    <x v="1"/>
    <s v="AC-10615"/>
    <s v="Ann Chong"/>
    <x v="1"/>
    <x v="0"/>
    <x v="13"/>
    <x v="7"/>
    <n v="10009"/>
    <x v="2"/>
    <s v="FUR-TA-10001889"/>
    <s v="Furniture"/>
    <x v="2"/>
    <s v="Bush Advantage Collection Racetrack Conference Table"/>
    <n v="254.52600000000001"/>
    <n v="1"/>
    <x v="9"/>
    <n v="-93.3262"/>
    <x v="4"/>
    <n v="-0.36666666666666697"/>
    <n v="1.57154868264932E-3"/>
    <n v="-93.3262"/>
    <n v="347.85219999999998"/>
    <x v="4"/>
    <n v="347.85220000000004"/>
  </r>
  <r>
    <s v="CA-2017-157987"/>
    <x v="113"/>
    <d v="2017-09-06T00:00:00"/>
    <x v="1"/>
    <s v="AC-10615"/>
    <s v="Ann Chong"/>
    <x v="1"/>
    <x v="0"/>
    <x v="13"/>
    <x v="7"/>
    <n v="10009"/>
    <x v="2"/>
    <s v="FUR-CH-10003379"/>
    <s v="Furniture"/>
    <x v="1"/>
    <s v="Global Commerce Series High-Back Swivel/Tilt Chairs"/>
    <n v="1282.4100000000001"/>
    <n v="5"/>
    <x v="7"/>
    <n v="213.73500000000001"/>
    <x v="4"/>
    <n v="0.16666666666666699"/>
    <n v="7.7978181704759005E-5"/>
    <n v="42.747"/>
    <n v="213.73500000000001"/>
    <x v="4"/>
    <n v="1068.6750000000002"/>
  </r>
  <r>
    <s v="CA-2014-110408"/>
    <x v="305"/>
    <d v="2014-10-20T00:00:00"/>
    <x v="0"/>
    <s v="AS-10225"/>
    <s v="Alan Schoenberger"/>
    <x v="1"/>
    <x v="0"/>
    <x v="132"/>
    <x v="33"/>
    <n v="36116"/>
    <x v="0"/>
    <s v="FUR-CH-10003774"/>
    <s v="Furniture"/>
    <x v="1"/>
    <s v="Global Wood Trimmed Manager's Task Chair, Khaki"/>
    <n v="545.88"/>
    <n v="6"/>
    <x v="0"/>
    <n v="70.964399999999998"/>
    <x v="3"/>
    <n v="0.13"/>
    <n v="0"/>
    <n v="11.827400000000001"/>
    <n v="79.152600000000007"/>
    <x v="1"/>
    <n v="474.91559999999998"/>
  </r>
  <r>
    <s v="CA-2016-112669"/>
    <x v="65"/>
    <d v="2016-04-14T00:00:00"/>
    <x v="3"/>
    <s v="KT-16465"/>
    <s v="Kean Takahito"/>
    <x v="0"/>
    <x v="0"/>
    <x v="110"/>
    <x v="22"/>
    <n v="85301"/>
    <x v="1"/>
    <s v="FUR-CH-10004086"/>
    <s v="Furniture"/>
    <x v="1"/>
    <s v="Hon 4070 Series Pagoda Armless Upholstered Stacking Chairs"/>
    <n v="933.53599999999994"/>
    <n v="4"/>
    <x v="2"/>
    <n v="105.0228"/>
    <x v="7"/>
    <n v="0.1125"/>
    <n v="2.14239193775066E-4"/>
    <n v="26.255700000000001"/>
    <n v="207.1283"/>
    <x v="6"/>
    <n v="828.51319999999998"/>
  </r>
  <r>
    <s v="CA-2014-164721"/>
    <x v="306"/>
    <d v="2014-11-27T00:00:00"/>
    <x v="0"/>
    <s v="LW-16825"/>
    <s v="Laurel Workman"/>
    <x v="1"/>
    <x v="0"/>
    <x v="133"/>
    <x v="2"/>
    <n v="94513"/>
    <x v="1"/>
    <s v="FUR-FU-10001940"/>
    <s v="Furniture"/>
    <x v="3"/>
    <s v="Staple-based wall hangings"/>
    <n v="23.88"/>
    <n v="3"/>
    <x v="0"/>
    <n v="10.507199999999999"/>
    <x v="3"/>
    <n v="0.44"/>
    <n v="0"/>
    <n v="3.5024000000000002"/>
    <n v="4.4576000000000002"/>
    <x v="0"/>
    <n v="13.3728"/>
  </r>
  <r>
    <s v="CA-2015-127509"/>
    <x v="307"/>
    <d v="2015-11-13T00:00:00"/>
    <x v="1"/>
    <s v="AS-10090"/>
    <s v="Adam Shillingsburg"/>
    <x v="0"/>
    <x v="0"/>
    <x v="76"/>
    <x v="23"/>
    <n v="65807"/>
    <x v="3"/>
    <s v="FUR-TA-10002855"/>
    <s v="Furniture"/>
    <x v="2"/>
    <s v="Bevis Round Conference Table Top &amp; Single Column Base"/>
    <n v="1024.3800000000001"/>
    <n v="7"/>
    <x v="0"/>
    <n v="215.1198"/>
    <x v="4"/>
    <n v="0.21"/>
    <n v="0"/>
    <n v="30.731400000000001"/>
    <n v="115.6086"/>
    <x v="0"/>
    <n v="809.26020000000017"/>
  </r>
  <r>
    <s v="US-2017-147221"/>
    <x v="308"/>
    <d v="2017-12-04T00:00:00"/>
    <x v="0"/>
    <s v="JS-16030"/>
    <s v="Joy Smith"/>
    <x v="0"/>
    <x v="0"/>
    <x v="6"/>
    <x v="5"/>
    <n v="77036"/>
    <x v="3"/>
    <s v="FUR-FU-10004020"/>
    <s v="Furniture"/>
    <x v="3"/>
    <s v="Advantus Panel Wall Acrylic Frame"/>
    <n v="8.7520000000000007"/>
    <n v="4"/>
    <x v="5"/>
    <n v="-3.7195999999999998"/>
    <x v="3"/>
    <n v="-0.42499999999999999"/>
    <n v="6.8555758683729401E-2"/>
    <n v="-0.92989999999999995"/>
    <n v="3.1179000000000001"/>
    <x v="5"/>
    <n v="12.4716"/>
  </r>
  <r>
    <s v="CA-2017-163510"/>
    <x v="19"/>
    <d v="2017-12-28T00:00:00"/>
    <x v="0"/>
    <s v="JW-15955"/>
    <s v="Joni Wasserman"/>
    <x v="0"/>
    <x v="0"/>
    <x v="74"/>
    <x v="0"/>
    <n v="40214"/>
    <x v="0"/>
    <s v="FUR-CH-10001146"/>
    <s v="Furniture"/>
    <x v="1"/>
    <s v="Global Value Mid-Back Manager's Chair, Gray"/>
    <n v="304.45"/>
    <n v="5"/>
    <x v="0"/>
    <n v="76.112499999999997"/>
    <x v="0"/>
    <n v="0.25"/>
    <n v="0"/>
    <n v="15.2225"/>
    <n v="45.667499999999997"/>
    <x v="5"/>
    <n v="228.33749999999998"/>
  </r>
  <r>
    <s v="CA-2017-165386"/>
    <x v="309"/>
    <d v="2017-08-04T00:00:00"/>
    <x v="2"/>
    <s v="CM-12190"/>
    <s v="Charlotte Melton"/>
    <x v="0"/>
    <x v="0"/>
    <x v="9"/>
    <x v="8"/>
    <n v="60623"/>
    <x v="3"/>
    <s v="FUR-BO-10003034"/>
    <s v="Furniture"/>
    <x v="0"/>
    <s v="O'Sullivan Elevations Bookcase, Cherry Finish"/>
    <n v="183.37200000000001"/>
    <n v="2"/>
    <x v="3"/>
    <n v="-36.674399999999999"/>
    <x v="5"/>
    <n v="-0.2"/>
    <n v="1.63601858517113E-3"/>
    <n v="-18.337199999999999"/>
    <n v="110.0232"/>
    <x v="10"/>
    <n v="220.04640000000001"/>
  </r>
  <r>
    <s v="CA-2016-145905"/>
    <x v="126"/>
    <d v="2016-09-23T00:00:00"/>
    <x v="1"/>
    <s v="AM-10705"/>
    <s v="Anne McFarland"/>
    <x v="0"/>
    <x v="0"/>
    <x v="83"/>
    <x v="33"/>
    <n v="36830"/>
    <x v="0"/>
    <s v="FUR-CH-10001854"/>
    <s v="Furniture"/>
    <x v="1"/>
    <s v="Office Star - Professional Matrix Back Chair with 2-to-1 Synchro Tilt and Mesh Fabric Seat"/>
    <n v="350.98"/>
    <n v="1"/>
    <x v="0"/>
    <n v="84.235200000000006"/>
    <x v="2"/>
    <n v="0.24"/>
    <n v="0"/>
    <n v="84.235200000000006"/>
    <n v="266.7448"/>
    <x v="4"/>
    <n v="266.7448"/>
  </r>
  <r>
    <s v="CA-2016-168354"/>
    <x v="107"/>
    <d v="2016-09-21T00:00:00"/>
    <x v="2"/>
    <s v="RH-19510"/>
    <s v="Rick Huthwaite"/>
    <x v="2"/>
    <x v="0"/>
    <x v="134"/>
    <x v="38"/>
    <n v="2908"/>
    <x v="2"/>
    <s v="FUR-CH-10004675"/>
    <s v="Furniture"/>
    <x v="1"/>
    <s v="Lifetime Advantage Folding Chairs, 4/Carton"/>
    <n v="872.32"/>
    <n v="4"/>
    <x v="0"/>
    <n v="244.24959999999999"/>
    <x v="3"/>
    <n v="0.28000000000000003"/>
    <n v="0"/>
    <n v="61.062399999999997"/>
    <n v="157.01759999999999"/>
    <x v="4"/>
    <n v="628.07040000000006"/>
  </r>
  <r>
    <s v="CA-2015-114237"/>
    <x v="310"/>
    <d v="2015-03-15T00:00:00"/>
    <x v="2"/>
    <s v="MC-17275"/>
    <s v="Marc Crier"/>
    <x v="0"/>
    <x v="0"/>
    <x v="15"/>
    <x v="13"/>
    <n v="98103"/>
    <x v="1"/>
    <s v="FUR-BO-10004409"/>
    <s v="Furniture"/>
    <x v="0"/>
    <s v="Safco Value Mate Series Steel Bookcases, Baked Enamel Finish on Steel, Gray"/>
    <n v="141.96"/>
    <n v="2"/>
    <x v="0"/>
    <n v="39.748800000000003"/>
    <x v="3"/>
    <n v="0.28000000000000003"/>
    <n v="0"/>
    <n v="19.874400000000001"/>
    <n v="51.105600000000003"/>
    <x v="9"/>
    <n v="102.21120000000001"/>
  </r>
  <r>
    <s v="CA-2017-162481"/>
    <x v="58"/>
    <d v="2017-09-29T00:00:00"/>
    <x v="1"/>
    <s v="CT-11995"/>
    <s v="Carol Triggs"/>
    <x v="0"/>
    <x v="0"/>
    <x v="77"/>
    <x v="11"/>
    <n v="55901"/>
    <x v="3"/>
    <s v="FUR-CH-10003061"/>
    <s v="Furniture"/>
    <x v="1"/>
    <s v="Global Leather Task Chair, Black"/>
    <n v="269.97000000000003"/>
    <n v="3"/>
    <x v="0"/>
    <n v="51.2943"/>
    <x v="4"/>
    <n v="0.19"/>
    <n v="0"/>
    <n v="17.098099999999999"/>
    <n v="72.891900000000007"/>
    <x v="4"/>
    <n v="218.67570000000003"/>
  </r>
  <r>
    <s v="CA-2015-122287"/>
    <x v="311"/>
    <d v="2015-06-23T00:00:00"/>
    <x v="1"/>
    <s v="SN-20560"/>
    <s v="Skye Norling"/>
    <x v="2"/>
    <x v="0"/>
    <x v="117"/>
    <x v="22"/>
    <n v="85345"/>
    <x v="1"/>
    <s v="FUR-FU-10004973"/>
    <s v="Furniture"/>
    <x v="3"/>
    <s v="Flat Face Poster Frame"/>
    <n v="75.36"/>
    <n v="5"/>
    <x v="2"/>
    <n v="20.724"/>
    <x v="2"/>
    <n v="0.27500000000000002"/>
    <n v="2.6539278131634801E-3"/>
    <n v="4.1448"/>
    <n v="10.927199999999999"/>
    <x v="2"/>
    <n v="54.635999999999996"/>
  </r>
  <r>
    <s v="CA-2015-142237"/>
    <x v="312"/>
    <d v="2015-07-13T00:00:00"/>
    <x v="2"/>
    <s v="CK-12595"/>
    <s v="Clytie Kelty"/>
    <x v="0"/>
    <x v="0"/>
    <x v="3"/>
    <x v="3"/>
    <n v="19134"/>
    <x v="2"/>
    <s v="FUR-FU-10004848"/>
    <s v="Furniture"/>
    <x v="3"/>
    <s v="Howard Miller 13-3/4&quot; Diameter Brushed Chrome Round Wall Clock"/>
    <n v="289.8"/>
    <n v="7"/>
    <x v="2"/>
    <n v="36.225000000000001"/>
    <x v="3"/>
    <n v="0.125"/>
    <n v="6.9013112491373395E-4"/>
    <n v="5.1749999999999998"/>
    <n v="36.225000000000001"/>
    <x v="3"/>
    <n v="253.57500000000002"/>
  </r>
  <r>
    <s v="CA-2015-142237"/>
    <x v="312"/>
    <d v="2015-07-13T00:00:00"/>
    <x v="2"/>
    <s v="CK-12595"/>
    <s v="Clytie Kelty"/>
    <x v="0"/>
    <x v="0"/>
    <x v="3"/>
    <x v="3"/>
    <n v="19134"/>
    <x v="2"/>
    <s v="FUR-CH-10003833"/>
    <s v="Furniture"/>
    <x v="1"/>
    <s v="Novimex Fabric Task Chair"/>
    <n v="341.488"/>
    <n v="8"/>
    <x v="3"/>
    <n v="-73.176000000000002"/>
    <x v="3"/>
    <n v="-0.214285714285714"/>
    <n v="8.7850817598275795E-4"/>
    <n v="-9.1470000000000002"/>
    <n v="51.832999999999998"/>
    <x v="3"/>
    <n v="414.66399999999999"/>
  </r>
  <r>
    <s v="CA-2015-142237"/>
    <x v="312"/>
    <d v="2015-07-13T00:00:00"/>
    <x v="2"/>
    <s v="CK-12595"/>
    <s v="Clytie Kelty"/>
    <x v="0"/>
    <x v="0"/>
    <x v="3"/>
    <x v="3"/>
    <n v="19134"/>
    <x v="2"/>
    <s v="FUR-FU-10003142"/>
    <s v="Furniture"/>
    <x v="3"/>
    <s v="Master Big Foot Doorstop, Beige"/>
    <n v="25.344000000000001"/>
    <n v="6"/>
    <x v="2"/>
    <n v="3.4847999999999999"/>
    <x v="3"/>
    <n v="0.13750000000000001"/>
    <n v="7.8914141414141402E-3"/>
    <n v="0.58079999999999998"/>
    <n v="3.6432000000000002"/>
    <x v="3"/>
    <n v="21.859200000000001"/>
  </r>
  <r>
    <s v="CA-2016-136434"/>
    <x v="193"/>
    <d v="2016-12-07T00:00:00"/>
    <x v="1"/>
    <s v="RD-19480"/>
    <s v="Rick Duston"/>
    <x v="0"/>
    <x v="0"/>
    <x v="52"/>
    <x v="6"/>
    <n v="47374"/>
    <x v="3"/>
    <s v="FUR-FU-10001196"/>
    <s v="Furniture"/>
    <x v="3"/>
    <s v="DAX Cubicle Frames - 8x10"/>
    <n v="17.309999999999999"/>
    <n v="3"/>
    <x v="0"/>
    <n v="5.1929999999999996"/>
    <x v="6"/>
    <n v="0.3"/>
    <n v="0"/>
    <n v="1.7310000000000001"/>
    <n v="4.0389999999999997"/>
    <x v="5"/>
    <n v="12.116999999999999"/>
  </r>
  <r>
    <s v="CA-2017-120376"/>
    <x v="313"/>
    <d v="2017-12-25T00:00:00"/>
    <x v="2"/>
    <s v="TP-21130"/>
    <s v="Theone Pippenger"/>
    <x v="0"/>
    <x v="0"/>
    <x v="25"/>
    <x v="17"/>
    <n v="48227"/>
    <x v="3"/>
    <s v="FUR-CH-10002335"/>
    <s v="Furniture"/>
    <x v="1"/>
    <s v="Hon GuestStacker Chair"/>
    <n v="1586.69"/>
    <n v="7"/>
    <x v="0"/>
    <n v="412.5394"/>
    <x v="0"/>
    <n v="0.26"/>
    <n v="0"/>
    <n v="58.934199999999997"/>
    <n v="167.73580000000001"/>
    <x v="5"/>
    <n v="1174.1505999999999"/>
  </r>
  <r>
    <s v="CA-2017-120376"/>
    <x v="313"/>
    <d v="2017-12-25T00:00:00"/>
    <x v="2"/>
    <s v="TP-21130"/>
    <s v="Theone Pippenger"/>
    <x v="0"/>
    <x v="0"/>
    <x v="25"/>
    <x v="17"/>
    <n v="48227"/>
    <x v="3"/>
    <s v="FUR-TA-10004534"/>
    <s v="Furniture"/>
    <x v="2"/>
    <s v="Bevis 44 x 96 Conference Tables"/>
    <n v="411.8"/>
    <n v="2"/>
    <x v="0"/>
    <n v="70.006"/>
    <x v="0"/>
    <n v="0.17"/>
    <n v="0"/>
    <n v="35.003"/>
    <n v="170.89699999999999"/>
    <x v="5"/>
    <n v="341.79399999999998"/>
  </r>
  <r>
    <s v="CA-2014-106439"/>
    <x v="314"/>
    <d v="2014-11-04T00:00:00"/>
    <x v="1"/>
    <s v="GG-14650"/>
    <s v="Greg Guthrie"/>
    <x v="1"/>
    <x v="0"/>
    <x v="2"/>
    <x v="2"/>
    <n v="90049"/>
    <x v="1"/>
    <s v="FUR-CH-10003833"/>
    <s v="Furniture"/>
    <x v="1"/>
    <s v="Novimex Fabric Task Chair"/>
    <n v="146.352"/>
    <n v="3"/>
    <x v="2"/>
    <n v="-9.1470000000000002"/>
    <x v="4"/>
    <n v="-6.25E-2"/>
    <n v="1.3665682737509599E-3"/>
    <n v="-3.0489999999999999"/>
    <n v="51.832999999999998"/>
    <x v="1"/>
    <n v="155.499"/>
  </r>
  <r>
    <s v="CA-2015-133452"/>
    <x v="315"/>
    <d v="2015-04-19T00:00:00"/>
    <x v="1"/>
    <s v="ZC-21910"/>
    <s v="Zuschuss Carroll"/>
    <x v="0"/>
    <x v="0"/>
    <x v="135"/>
    <x v="2"/>
    <n v="91767"/>
    <x v="1"/>
    <s v="FUR-TA-10003954"/>
    <s v="Furniture"/>
    <x v="2"/>
    <s v="Hon 94000 Series Round Tables"/>
    <n v="710.83199999999999"/>
    <n v="3"/>
    <x v="2"/>
    <n v="-97.739400000000003"/>
    <x v="6"/>
    <n v="-0.13750000000000001"/>
    <n v="2.8136043397033301E-4"/>
    <n v="-32.579799999999999"/>
    <n v="269.52379999999999"/>
    <x v="6"/>
    <n v="808.57140000000004"/>
  </r>
  <r>
    <s v="US-2017-110996"/>
    <x v="93"/>
    <d v="2017-11-25T00:00:00"/>
    <x v="1"/>
    <s v="KA-16525"/>
    <s v="Kelly Andreada"/>
    <x v="0"/>
    <x v="0"/>
    <x v="136"/>
    <x v="2"/>
    <n v="91761"/>
    <x v="1"/>
    <s v="FUR-CH-10003956"/>
    <s v="Furniture"/>
    <x v="1"/>
    <s v="Novimex High-Tech Fabric Mesh Task Chair"/>
    <n v="283.92"/>
    <n v="5"/>
    <x v="2"/>
    <n v="-46.137"/>
    <x v="2"/>
    <n v="-0.16250000000000001"/>
    <n v="7.0442378134685801E-4"/>
    <n v="-9.2273999999999994"/>
    <n v="66.011399999999995"/>
    <x v="0"/>
    <n v="330.05700000000002"/>
  </r>
  <r>
    <s v="CA-2014-131051"/>
    <x v="280"/>
    <d v="2014-12-05T00:00:00"/>
    <x v="1"/>
    <s v="TR-21325"/>
    <s v="Toby Ritter"/>
    <x v="0"/>
    <x v="0"/>
    <x v="28"/>
    <x v="2"/>
    <n v="94122"/>
    <x v="1"/>
    <s v="FUR-FU-10001861"/>
    <s v="Furniture"/>
    <x v="3"/>
    <s v="Floodlight Indoor Halogen Bulbs, 1 Bulb per Pack, 60 Watts"/>
    <n v="58.2"/>
    <n v="3"/>
    <x v="0"/>
    <n v="28.518000000000001"/>
    <x v="4"/>
    <n v="0.49"/>
    <n v="0"/>
    <n v="9.5060000000000002"/>
    <n v="9.8940000000000001"/>
    <x v="5"/>
    <n v="29.682000000000002"/>
  </r>
  <r>
    <s v="CA-2015-120103"/>
    <x v="37"/>
    <d v="2015-12-29T00:00:00"/>
    <x v="1"/>
    <s v="MS-17365"/>
    <s v="Maribeth Schnelling"/>
    <x v="0"/>
    <x v="0"/>
    <x v="43"/>
    <x v="22"/>
    <n v="85023"/>
    <x v="1"/>
    <s v="FUR-FU-10002885"/>
    <s v="Furniture"/>
    <x v="3"/>
    <s v="Magna Visual Magnetic Picture Hangers"/>
    <n v="7.7119999999999997"/>
    <n v="2"/>
    <x v="2"/>
    <n v="1.7352000000000001"/>
    <x v="2"/>
    <n v="0.22500000000000001"/>
    <n v="2.5933609958506201E-2"/>
    <n v="0.86760000000000004"/>
    <n v="2.9883999999999999"/>
    <x v="5"/>
    <n v="5.9767999999999999"/>
  </r>
  <r>
    <s v="CA-2017-166142"/>
    <x v="316"/>
    <d v="2017-07-19T00:00:00"/>
    <x v="1"/>
    <s v="MM-17260"/>
    <s v="Magdelene Morse"/>
    <x v="0"/>
    <x v="0"/>
    <x v="16"/>
    <x v="14"/>
    <n v="19805"/>
    <x v="2"/>
    <s v="FUR-TA-10004607"/>
    <s v="Furniture"/>
    <x v="2"/>
    <s v="Hon 2111 Invitation Series Straight Table"/>
    <n v="310.44299999999998"/>
    <n v="3"/>
    <x v="3"/>
    <n v="-48.783900000000003"/>
    <x v="4"/>
    <n v="-0.157142857142857"/>
    <n v="9.6636097447840702E-4"/>
    <n v="-16.261299999999999"/>
    <n v="119.7423"/>
    <x v="3"/>
    <n v="359.2269"/>
  </r>
  <r>
    <s v="CA-2014-145926"/>
    <x v="317"/>
    <d v="2014-11-21T00:00:00"/>
    <x v="1"/>
    <s v="MP-17470"/>
    <s v="Mark Packer"/>
    <x v="2"/>
    <x v="0"/>
    <x v="137"/>
    <x v="11"/>
    <n v="56560"/>
    <x v="3"/>
    <s v="FUR-CH-10004289"/>
    <s v="Furniture"/>
    <x v="1"/>
    <s v="Global Super Steno Chair"/>
    <n v="479.9"/>
    <n v="5"/>
    <x v="0"/>
    <n v="81.582999999999998"/>
    <x v="4"/>
    <n v="0.17"/>
    <n v="0"/>
    <n v="16.316600000000001"/>
    <n v="79.663399999999996"/>
    <x v="0"/>
    <n v="398.31700000000001"/>
  </r>
  <r>
    <s v="CA-2014-123295"/>
    <x v="318"/>
    <d v="2014-07-18T00:00:00"/>
    <x v="3"/>
    <s v="AH-10120"/>
    <s v="Adrian Hane"/>
    <x v="2"/>
    <x v="0"/>
    <x v="104"/>
    <x v="22"/>
    <n v="85705"/>
    <x v="1"/>
    <s v="FUR-CH-10002372"/>
    <s v="Furniture"/>
    <x v="1"/>
    <s v="Office Star - Ergonomically Designed Knee Chair"/>
    <n v="259.13600000000002"/>
    <n v="4"/>
    <x v="2"/>
    <n v="-25.913599999999999"/>
    <x v="7"/>
    <n v="-0.1"/>
    <n v="7.7179550506297802E-4"/>
    <n v="-6.4783999999999997"/>
    <n v="71.2624"/>
    <x v="3"/>
    <n v="285.0496"/>
  </r>
  <r>
    <s v="CA-2015-164882"/>
    <x v="319"/>
    <d v="2015-10-31T00:00:00"/>
    <x v="3"/>
    <s v="SG-20080"/>
    <s v="Sandra Glassco"/>
    <x v="0"/>
    <x v="0"/>
    <x v="138"/>
    <x v="2"/>
    <n v="92374"/>
    <x v="1"/>
    <s v="FUR-CH-10004218"/>
    <s v="Furniture"/>
    <x v="1"/>
    <s v="Global Fabric Manager's Chair, Dark Gray"/>
    <n v="323.13600000000002"/>
    <n v="4"/>
    <x v="2"/>
    <n v="20.196000000000002"/>
    <x v="7"/>
    <n v="6.25E-2"/>
    <n v="6.1893444246385399E-4"/>
    <n v="5.0490000000000004"/>
    <n v="75.734999999999999"/>
    <x v="1"/>
    <n v="302.94"/>
  </r>
  <r>
    <s v="CA-2015-164882"/>
    <x v="319"/>
    <d v="2015-10-31T00:00:00"/>
    <x v="3"/>
    <s v="SG-20080"/>
    <s v="Sandra Glassco"/>
    <x v="0"/>
    <x v="0"/>
    <x v="138"/>
    <x v="2"/>
    <n v="92374"/>
    <x v="1"/>
    <s v="FUR-BO-10002213"/>
    <s v="Furniture"/>
    <x v="0"/>
    <s v="DMI Eclipse Executive Suite Bookcases"/>
    <n v="425.83300000000003"/>
    <n v="1"/>
    <x v="8"/>
    <n v="20.039200000000001"/>
    <x v="7"/>
    <n v="4.7058823529411799E-2"/>
    <n v="3.5225076497124501E-4"/>
    <n v="20.039200000000001"/>
    <n v="405.79379999999998"/>
    <x v="1"/>
    <n v="405.79380000000003"/>
  </r>
  <r>
    <s v="CA-2015-159786"/>
    <x v="33"/>
    <d v="2015-10-17T00:00:00"/>
    <x v="0"/>
    <s v="RK-19300"/>
    <s v="Ralph Kennedy"/>
    <x v="0"/>
    <x v="0"/>
    <x v="77"/>
    <x v="7"/>
    <n v="14609"/>
    <x v="2"/>
    <s v="FUR-TA-10001307"/>
    <s v="Furniture"/>
    <x v="2"/>
    <s v="SAFCO PlanMaster Heigh-Adjustable Drafting Table Base, 43w x 30d x 30-37h, Black"/>
    <n v="209.67"/>
    <n v="1"/>
    <x v="9"/>
    <n v="-13.978"/>
    <x v="2"/>
    <n v="-6.6666666666666693E-2"/>
    <n v="1.90775981303954E-3"/>
    <n v="-13.978"/>
    <n v="223.648"/>
    <x v="1"/>
    <n v="223.648"/>
  </r>
  <r>
    <s v="CA-2017-158246"/>
    <x v="17"/>
    <d v="2017-11-11T00:00:00"/>
    <x v="2"/>
    <s v="JB-15400"/>
    <s v="Jennifer Braxton"/>
    <x v="1"/>
    <x v="0"/>
    <x v="139"/>
    <x v="2"/>
    <n v="94086"/>
    <x v="1"/>
    <s v="FUR-CH-10003061"/>
    <s v="Furniture"/>
    <x v="1"/>
    <s v="Global Leather Task Chair, Black"/>
    <n v="215.976"/>
    <n v="3"/>
    <x v="2"/>
    <n v="-2.6997"/>
    <x v="3"/>
    <n v="-1.2500000000000001E-2"/>
    <n v="9.2602881801681701E-4"/>
    <n v="-0.89990000000000003"/>
    <n v="72.891900000000007"/>
    <x v="0"/>
    <n v="218.67570000000001"/>
  </r>
  <r>
    <s v="CA-2017-167381"/>
    <x v="320"/>
    <d v="2017-09-24T00:00:00"/>
    <x v="0"/>
    <s v="EH-14005"/>
    <s v="Erica Hernandez"/>
    <x v="2"/>
    <x v="0"/>
    <x v="140"/>
    <x v="17"/>
    <n v="48911"/>
    <x v="3"/>
    <s v="FUR-BO-10001972"/>
    <s v="Furniture"/>
    <x v="0"/>
    <s v="O'Sullivan 4-Shelf Bookcase in Odessa Pine"/>
    <n v="241.96"/>
    <n v="2"/>
    <x v="0"/>
    <n v="41.133200000000002"/>
    <x v="3"/>
    <n v="0.17"/>
    <n v="0"/>
    <n v="20.566600000000001"/>
    <n v="100.4134"/>
    <x v="4"/>
    <n v="200.82679999999999"/>
  </r>
  <r>
    <s v="CA-2015-134859"/>
    <x v="103"/>
    <d v="2015-10-09T00:00:00"/>
    <x v="1"/>
    <s v="JK-16120"/>
    <s v="Julie Kriz"/>
    <x v="2"/>
    <x v="0"/>
    <x v="3"/>
    <x v="3"/>
    <n v="19134"/>
    <x v="2"/>
    <s v="FUR-FU-10003623"/>
    <s v="Furniture"/>
    <x v="3"/>
    <s v="DataProducts Ampli Magnifier Task Lamp, Black,"/>
    <n v="64.944000000000003"/>
    <n v="3"/>
    <x v="2"/>
    <n v="6.4943999999999997"/>
    <x v="2"/>
    <n v="0.1"/>
    <n v="3.0795762503079598E-3"/>
    <n v="2.1648000000000001"/>
    <n v="19.4832"/>
    <x v="1"/>
    <n v="58.449600000000004"/>
  </r>
  <r>
    <s v="US-2014-114188"/>
    <x v="321"/>
    <d v="2014-05-22T00:00:00"/>
    <x v="0"/>
    <s v="RF-19345"/>
    <s v="Randy Ferguson"/>
    <x v="1"/>
    <x v="0"/>
    <x v="63"/>
    <x v="28"/>
    <n v="3820"/>
    <x v="2"/>
    <s v="FUR-FU-10000076"/>
    <s v="Furniture"/>
    <x v="3"/>
    <s v="24-Hour Round Wall Clock"/>
    <n v="139.86000000000001"/>
    <n v="7"/>
    <x v="0"/>
    <n v="60.139800000000001"/>
    <x v="3"/>
    <n v="0.43"/>
    <n v="0"/>
    <n v="8.5914000000000001"/>
    <n v="11.3886"/>
    <x v="7"/>
    <n v="79.720200000000006"/>
  </r>
  <r>
    <s v="CA-2015-156377"/>
    <x v="322"/>
    <d v="2016-01-05T00:00:00"/>
    <x v="1"/>
    <s v="TB-21625"/>
    <s v="Trudy Brown"/>
    <x v="0"/>
    <x v="0"/>
    <x v="141"/>
    <x v="5"/>
    <n v="75051"/>
    <x v="3"/>
    <s v="FUR-FU-10002364"/>
    <s v="Furniture"/>
    <x v="3"/>
    <s v="Eldon Expressions Wood Desk Accessories, Oak"/>
    <n v="14.76"/>
    <n v="5"/>
    <x v="5"/>
    <n v="-11.439"/>
    <x v="2"/>
    <n v="-0.77500000000000002"/>
    <n v="4.0650406504064998E-2"/>
    <n v="-2.2877999999999998"/>
    <n v="5.2397999999999998"/>
    <x v="5"/>
    <n v="26.198999999999998"/>
  </r>
  <r>
    <s v="CA-2014-159520"/>
    <x v="323"/>
    <d v="2014-06-11T00:00:00"/>
    <x v="1"/>
    <s v="GT-14635"/>
    <s v="Grant Thornton"/>
    <x v="1"/>
    <x v="0"/>
    <x v="62"/>
    <x v="7"/>
    <n v="11561"/>
    <x v="2"/>
    <s v="FUR-TA-10003238"/>
    <s v="Furniture"/>
    <x v="2"/>
    <s v="Chromcraft Bull-Nose Wood 48&quot; x 96&quot; Rectangular Conference Tables"/>
    <n v="991.76400000000001"/>
    <n v="3"/>
    <x v="9"/>
    <n v="-347.11739999999998"/>
    <x v="2"/>
    <n v="-0.35"/>
    <n v="4.0332175799887899E-4"/>
    <n v="-115.7058"/>
    <n v="446.29379999999998"/>
    <x v="2"/>
    <n v="1338.8814"/>
  </r>
  <r>
    <s v="US-2016-152051"/>
    <x v="324"/>
    <d v="2016-06-29T00:00:00"/>
    <x v="1"/>
    <s v="TS-21160"/>
    <s v="Theresa Swint"/>
    <x v="1"/>
    <x v="0"/>
    <x v="142"/>
    <x v="3"/>
    <n v="17403"/>
    <x v="2"/>
    <s v="FUR-CH-10002965"/>
    <s v="Furniture"/>
    <x v="1"/>
    <s v="Global Leather Highback Executive Chair with Pneumatic Height Adjustment, Black"/>
    <n v="422.05799999999999"/>
    <n v="3"/>
    <x v="3"/>
    <n v="-18.088200000000001"/>
    <x v="4"/>
    <n v="-4.2857142857142899E-2"/>
    <n v="7.1080278066047795E-4"/>
    <n v="-6.0293999999999999"/>
    <n v="146.71539999999999"/>
    <x v="2"/>
    <n v="440.14620000000002"/>
  </r>
  <r>
    <s v="CA-2014-141607"/>
    <x v="202"/>
    <d v="2014-12-17T00:00:00"/>
    <x v="1"/>
    <s v="WB-21850"/>
    <s v="William Brown"/>
    <x v="0"/>
    <x v="0"/>
    <x v="41"/>
    <x v="2"/>
    <n v="94521"/>
    <x v="1"/>
    <s v="FUR-FU-10003975"/>
    <s v="Furniture"/>
    <x v="3"/>
    <s v="Eldon Advantage Chair Mats for Low to Medium Pile Carpets"/>
    <n v="43.31"/>
    <n v="1"/>
    <x v="0"/>
    <n v="4.3310000000000004"/>
    <x v="2"/>
    <n v="0.1"/>
    <n v="0"/>
    <n v="4.3310000000000004"/>
    <n v="38.978999999999999"/>
    <x v="5"/>
    <n v="38.978999999999999"/>
  </r>
  <r>
    <s v="US-2017-139969"/>
    <x v="49"/>
    <d v="2017-11-26T00:00:00"/>
    <x v="1"/>
    <s v="AF-10870"/>
    <s v="Art Ferguson"/>
    <x v="0"/>
    <x v="0"/>
    <x v="143"/>
    <x v="5"/>
    <n v="77840"/>
    <x v="3"/>
    <s v="FUR-CH-10001973"/>
    <s v="Furniture"/>
    <x v="1"/>
    <s v="Office Star Flex Back Scooter Chair with White Frame"/>
    <n v="233.05799999999999"/>
    <n v="3"/>
    <x v="3"/>
    <n v="-53.270400000000002"/>
    <x v="1"/>
    <n v="-0.22857142857142901"/>
    <n v="1.28723322091497E-3"/>
    <n v="-17.756799999999998"/>
    <n v="95.442800000000005"/>
    <x v="0"/>
    <n v="286.32839999999999"/>
  </r>
  <r>
    <s v="US-2016-120460"/>
    <x v="325"/>
    <d v="2016-05-05T00:00:00"/>
    <x v="1"/>
    <s v="BF-11170"/>
    <s v="Ben Ferrer"/>
    <x v="2"/>
    <x v="0"/>
    <x v="144"/>
    <x v="5"/>
    <n v="75081"/>
    <x v="3"/>
    <s v="FUR-FU-10004973"/>
    <s v="Furniture"/>
    <x v="3"/>
    <s v="Flat Face Poster Frame"/>
    <n v="22.608000000000001"/>
    <n v="3"/>
    <x v="5"/>
    <n v="-10.1736"/>
    <x v="2"/>
    <n v="-0.45"/>
    <n v="2.65392781316348E-2"/>
    <n v="-3.3912"/>
    <n v="10.927199999999999"/>
    <x v="6"/>
    <n v="32.781599999999997"/>
  </r>
  <r>
    <s v="CA-2016-141019"/>
    <x v="326"/>
    <d v="2016-05-14T00:00:00"/>
    <x v="3"/>
    <s v="LH-17155"/>
    <s v="Logan Haushalter"/>
    <x v="0"/>
    <x v="0"/>
    <x v="145"/>
    <x v="15"/>
    <n v="45231"/>
    <x v="2"/>
    <s v="FUR-FU-10002937"/>
    <s v="Furniture"/>
    <x v="3"/>
    <s v="GE 48&quot; Fluorescent Tube, Cool White Energy Saver, 34 Watts, 30/Box"/>
    <n v="79.384"/>
    <n v="1"/>
    <x v="2"/>
    <n v="29.768999999999998"/>
    <x v="7"/>
    <n v="0.375"/>
    <n v="2.5193993751889601E-3"/>
    <n v="29.768999999999998"/>
    <n v="49.615000000000002"/>
    <x v="7"/>
    <n v="49.615000000000002"/>
  </r>
  <r>
    <s v="CA-2016-154018"/>
    <x v="25"/>
    <d v="2016-10-19T00:00:00"/>
    <x v="1"/>
    <s v="HA-14920"/>
    <s v="Helen Andreada"/>
    <x v="0"/>
    <x v="0"/>
    <x v="146"/>
    <x v="5"/>
    <n v="78041"/>
    <x v="3"/>
    <s v="FUR-FU-10003394"/>
    <s v="Furniture"/>
    <x v="3"/>
    <s v="Tenex &quot;The Solids&quot; Textured Chair Mats"/>
    <n v="139.91999999999999"/>
    <n v="5"/>
    <x v="5"/>
    <n v="-150.41399999999999"/>
    <x v="6"/>
    <n v="-1.075"/>
    <n v="4.2881646655231597E-3"/>
    <n v="-30.082799999999999"/>
    <n v="58.066800000000001"/>
    <x v="1"/>
    <n v="290.33399999999995"/>
  </r>
  <r>
    <s v="US-2017-137491"/>
    <x v="49"/>
    <d v="2017-11-25T00:00:00"/>
    <x v="1"/>
    <s v="LC-16930"/>
    <s v="Linda Cazamias"/>
    <x v="1"/>
    <x v="0"/>
    <x v="147"/>
    <x v="5"/>
    <n v="76903"/>
    <x v="3"/>
    <s v="FUR-CH-10004675"/>
    <s v="Furniture"/>
    <x v="1"/>
    <s v="Lifetime Advantage Folding Chairs, 4/Carton"/>
    <n v="305.31200000000001"/>
    <n v="2"/>
    <x v="3"/>
    <n v="-8.7232000000000003"/>
    <x v="6"/>
    <n v="-2.8571428571428598E-2"/>
    <n v="9.8260140446494097E-4"/>
    <n v="-4.3616000000000001"/>
    <n v="157.01759999999999"/>
    <x v="0"/>
    <n v="314.03520000000003"/>
  </r>
  <r>
    <s v="CA-2016-128818"/>
    <x v="327"/>
    <d v="2016-05-11T00:00:00"/>
    <x v="1"/>
    <s v="CJ-12010"/>
    <s v="Caroline Jumper"/>
    <x v="0"/>
    <x v="0"/>
    <x v="13"/>
    <x v="7"/>
    <n v="10009"/>
    <x v="2"/>
    <s v="FUR-CH-10002084"/>
    <s v="Furniture"/>
    <x v="1"/>
    <s v="Hon Mobius Operator's Chair"/>
    <n v="442.76400000000001"/>
    <n v="4"/>
    <x v="7"/>
    <n v="59.035200000000003"/>
    <x v="4"/>
    <n v="0.133333333333333"/>
    <n v="2.2585395379931501E-4"/>
    <n v="14.758800000000001"/>
    <n v="95.932199999999995"/>
    <x v="7"/>
    <n v="383.72879999999998"/>
  </r>
  <r>
    <s v="CA-2016-128818"/>
    <x v="327"/>
    <d v="2016-05-11T00:00:00"/>
    <x v="1"/>
    <s v="CJ-12010"/>
    <s v="Caroline Jumper"/>
    <x v="0"/>
    <x v="0"/>
    <x v="13"/>
    <x v="7"/>
    <n v="10009"/>
    <x v="2"/>
    <s v="FUR-FU-10001940"/>
    <s v="Furniture"/>
    <x v="3"/>
    <s v="Staple-based wall hangings"/>
    <n v="63.68"/>
    <n v="8"/>
    <x v="0"/>
    <n v="28.019200000000001"/>
    <x v="4"/>
    <n v="0.44"/>
    <n v="0"/>
    <n v="3.5024000000000002"/>
    <n v="4.4576000000000002"/>
    <x v="7"/>
    <n v="35.660799999999995"/>
  </r>
  <r>
    <s v="CA-2017-143063"/>
    <x v="328"/>
    <d v="2017-08-15T00:00:00"/>
    <x v="1"/>
    <s v="IL-15100"/>
    <s v="Ivan Liston"/>
    <x v="0"/>
    <x v="0"/>
    <x v="29"/>
    <x v="6"/>
    <n v="47201"/>
    <x v="3"/>
    <s v="FUR-FU-10003708"/>
    <s v="Furniture"/>
    <x v="3"/>
    <s v="Tenex Traditional Chairmats for Medium Pile Carpet, Standard Lip, 36&quot; x 48&quot;"/>
    <n v="121.3"/>
    <n v="2"/>
    <x v="0"/>
    <n v="25.472999999999999"/>
    <x v="2"/>
    <n v="0.21"/>
    <n v="0"/>
    <n v="12.736499999999999"/>
    <n v="47.913499999999999"/>
    <x v="10"/>
    <n v="95.826999999999998"/>
  </r>
  <r>
    <s v="US-2014-165659"/>
    <x v="42"/>
    <d v="2014-06-06T00:00:00"/>
    <x v="1"/>
    <s v="LT-17110"/>
    <s v="Liz Thompson"/>
    <x v="0"/>
    <x v="0"/>
    <x v="148"/>
    <x v="31"/>
    <n v="72209"/>
    <x v="0"/>
    <s v="FUR-FU-10001935"/>
    <s v="Furniture"/>
    <x v="3"/>
    <s v="3M Hangers With Command Adhesive"/>
    <n v="22.2"/>
    <n v="6"/>
    <x v="0"/>
    <n v="9.1020000000000003"/>
    <x v="2"/>
    <n v="0.41"/>
    <n v="0"/>
    <n v="1.5169999999999999"/>
    <n v="2.1829999999999998"/>
    <x v="2"/>
    <n v="13.097999999999999"/>
  </r>
  <r>
    <s v="CA-2015-138002"/>
    <x v="329"/>
    <d v="2015-09-12T00:00:00"/>
    <x v="1"/>
    <s v="BT-11305"/>
    <s v="Beth Thompson"/>
    <x v="2"/>
    <x v="0"/>
    <x v="15"/>
    <x v="13"/>
    <n v="98103"/>
    <x v="1"/>
    <s v="FUR-FU-10004748"/>
    <s v="Furniture"/>
    <x v="3"/>
    <s v="Howard Miller 16&quot; Diameter Gallery Wall Clock"/>
    <n v="191.82"/>
    <n v="3"/>
    <x v="0"/>
    <n v="74.809799999999996"/>
    <x v="6"/>
    <n v="0.39"/>
    <n v="0"/>
    <n v="24.936599999999999"/>
    <n v="39.003399999999999"/>
    <x v="4"/>
    <n v="117.0102"/>
  </r>
  <r>
    <s v="CA-2015-128860"/>
    <x v="330"/>
    <d v="2015-07-05T00:00:00"/>
    <x v="1"/>
    <s v="SC-20725"/>
    <s v="Steven Cartwright"/>
    <x v="0"/>
    <x v="0"/>
    <x v="68"/>
    <x v="3"/>
    <n v="17602"/>
    <x v="2"/>
    <s v="FUR-FU-10001473"/>
    <s v="Furniture"/>
    <x v="3"/>
    <s v="Eldon Executive Woodline II Desk Accessories, Mahogany"/>
    <n v="20.103999999999999"/>
    <n v="1"/>
    <x v="2"/>
    <n v="1.7591000000000001"/>
    <x v="6"/>
    <n v="8.7499999999999994E-2"/>
    <n v="9.9482690011937908E-3"/>
    <n v="1.7591000000000001"/>
    <n v="18.344899999999999"/>
    <x v="2"/>
    <n v="18.344899999999999"/>
  </r>
  <r>
    <s v="CA-2017-107874"/>
    <x v="295"/>
    <d v="2017-11-25T00:00:00"/>
    <x v="1"/>
    <s v="SW-20275"/>
    <s v="Scott Williamson"/>
    <x v="0"/>
    <x v="0"/>
    <x v="13"/>
    <x v="7"/>
    <n v="10035"/>
    <x v="2"/>
    <s v="FUR-FU-10003535"/>
    <s v="Furniture"/>
    <x v="3"/>
    <s v="Howard Miller Distant Time Traveler Alarm Clock"/>
    <n v="27.42"/>
    <n v="1"/>
    <x v="0"/>
    <n v="11.2422"/>
    <x v="4"/>
    <n v="0.41"/>
    <n v="0"/>
    <n v="11.2422"/>
    <n v="16.177800000000001"/>
    <x v="0"/>
    <n v="16.177800000000001"/>
  </r>
  <r>
    <s v="CA-2017-129378"/>
    <x v="95"/>
    <d v="2017-10-02T00:00:00"/>
    <x v="2"/>
    <s v="NS-18505"/>
    <s v="Neola Schneider"/>
    <x v="0"/>
    <x v="0"/>
    <x v="124"/>
    <x v="2"/>
    <n v="95123"/>
    <x v="1"/>
    <s v="FUR-CH-10000553"/>
    <s v="Furniture"/>
    <x v="1"/>
    <s v="Metal Folding Chairs, Beige, 4/Carton"/>
    <n v="108.608"/>
    <n v="4"/>
    <x v="2"/>
    <n v="9.5031999999999996"/>
    <x v="5"/>
    <n v="8.7499999999999994E-2"/>
    <n v="1.84148497348262E-3"/>
    <n v="2.3757999999999999"/>
    <n v="24.776199999999999"/>
    <x v="1"/>
    <n v="99.104800000000012"/>
  </r>
  <r>
    <s v="CA-2015-131884"/>
    <x v="248"/>
    <d v="2015-12-06T00:00:00"/>
    <x v="3"/>
    <s v="DK-13375"/>
    <s v="Dennis Kane"/>
    <x v="0"/>
    <x v="0"/>
    <x v="149"/>
    <x v="15"/>
    <n v="43302"/>
    <x v="2"/>
    <s v="FUR-CH-10004860"/>
    <s v="Furniture"/>
    <x v="1"/>
    <s v="Global Low Back Tilter Chair"/>
    <n v="70.686000000000007"/>
    <n v="1"/>
    <x v="3"/>
    <n v="-24.235199999999999"/>
    <x v="7"/>
    <n v="-0.34285714285714303"/>
    <n v="4.24412189118071E-3"/>
    <n v="-24.235199999999999"/>
    <n v="94.921199999999999"/>
    <x v="5"/>
    <n v="94.921199999999999"/>
  </r>
  <r>
    <s v="CA-2016-106383"/>
    <x v="331"/>
    <d v="2016-03-21T00:00:00"/>
    <x v="0"/>
    <s v="BT-11440"/>
    <s v="Bobby Trafton"/>
    <x v="0"/>
    <x v="0"/>
    <x v="150"/>
    <x v="12"/>
    <n v="80122"/>
    <x v="1"/>
    <s v="FUR-BO-10002202"/>
    <s v="Furniture"/>
    <x v="0"/>
    <s v="Atlantic Metals Mobile 2-Shelf Bookcases, Custom Colors"/>
    <n v="72.293999999999997"/>
    <n v="1"/>
    <x v="10"/>
    <n v="-98.8018"/>
    <x v="3"/>
    <n v="-1.36666666666667"/>
    <n v="9.6826845934655705E-3"/>
    <n v="-98.8018"/>
    <n v="171.0958"/>
    <x v="9"/>
    <n v="171.0958"/>
  </r>
  <r>
    <s v="CA-2016-139157"/>
    <x v="180"/>
    <d v="2016-10-05T00:00:00"/>
    <x v="1"/>
    <s v="GM-14680"/>
    <s v="Greg Matthias"/>
    <x v="0"/>
    <x v="0"/>
    <x v="13"/>
    <x v="7"/>
    <n v="10024"/>
    <x v="2"/>
    <s v="FUR-TA-10003238"/>
    <s v="Furniture"/>
    <x v="2"/>
    <s v="Chromcraft Bull-Nose Wood 48&quot; x 96&quot; Rectangular Conference Tables"/>
    <n v="330.58800000000002"/>
    <n v="1"/>
    <x v="9"/>
    <n v="-115.7058"/>
    <x v="4"/>
    <n v="-0.35"/>
    <n v="1.20996527399664E-3"/>
    <n v="-115.7058"/>
    <n v="446.29379999999998"/>
    <x v="1"/>
    <n v="446.29380000000003"/>
  </r>
  <r>
    <s v="CA-2017-157091"/>
    <x v="332"/>
    <d v="2017-07-01T00:00:00"/>
    <x v="1"/>
    <s v="DB-13405"/>
    <s v="Denny Blanton"/>
    <x v="0"/>
    <x v="0"/>
    <x v="101"/>
    <x v="6"/>
    <n v="46350"/>
    <x v="3"/>
    <s v="FUR-FU-10000293"/>
    <s v="Furniture"/>
    <x v="3"/>
    <s v="Eldon Antistatic Chair Mats for Low to Medium Pile Carpets"/>
    <n v="526.45000000000005"/>
    <n v="5"/>
    <x v="0"/>
    <n v="31.587"/>
    <x v="2"/>
    <n v="0.06"/>
    <n v="0"/>
    <n v="6.3174000000000001"/>
    <n v="98.9726"/>
    <x v="2"/>
    <n v="494.86300000000006"/>
  </r>
  <r>
    <s v="CA-2017-166849"/>
    <x v="333"/>
    <d v="2017-04-26T00:00:00"/>
    <x v="1"/>
    <s v="SJ-20125"/>
    <s v="Sanjit Jacobs"/>
    <x v="2"/>
    <x v="0"/>
    <x v="9"/>
    <x v="8"/>
    <n v="60610"/>
    <x v="3"/>
    <s v="FUR-FU-10004597"/>
    <s v="Furniture"/>
    <x v="3"/>
    <s v="Eldon Cleatmat Chair Mats for Medium Pile Carpets"/>
    <n v="44.4"/>
    <n v="2"/>
    <x v="5"/>
    <n v="-52.17"/>
    <x v="6"/>
    <n v="-1.175"/>
    <n v="1.35135135135135E-2"/>
    <n v="-26.085000000000001"/>
    <n v="48.284999999999997"/>
    <x v="6"/>
    <n v="96.57"/>
  </r>
  <r>
    <s v="CA-2016-164091"/>
    <x v="334"/>
    <d v="2016-09-22T00:00:00"/>
    <x v="1"/>
    <s v="LA-16780"/>
    <s v="Laura Armstrong"/>
    <x v="1"/>
    <x v="0"/>
    <x v="151"/>
    <x v="39"/>
    <n v="4401"/>
    <x v="2"/>
    <s v="FUR-FU-10004952"/>
    <s v="Furniture"/>
    <x v="3"/>
    <s v="C-Line Cubicle Keepers Polyproplyene Holder w/Velcro Back, 8-1/2x11, 25/Bx"/>
    <n v="109.48"/>
    <n v="2"/>
    <x v="0"/>
    <n v="33.938800000000001"/>
    <x v="2"/>
    <n v="0.31"/>
    <n v="0"/>
    <n v="16.9694"/>
    <n v="37.770600000000002"/>
    <x v="4"/>
    <n v="75.541200000000003"/>
  </r>
  <r>
    <s v="CA-2017-105214"/>
    <x v="140"/>
    <d v="2017-06-19T00:00:00"/>
    <x v="2"/>
    <s v="TS-21610"/>
    <s v="Troy Staebel"/>
    <x v="0"/>
    <x v="0"/>
    <x v="28"/>
    <x v="2"/>
    <n v="94122"/>
    <x v="1"/>
    <s v="FUR-CH-10000015"/>
    <s v="Furniture"/>
    <x v="1"/>
    <s v="Hon Multipurpose Stacking Arm Chairs"/>
    <n v="1212.96"/>
    <n v="7"/>
    <x v="2"/>
    <n v="90.971999999999994"/>
    <x v="0"/>
    <n v="7.4999999999999997E-2"/>
    <n v="1.6488589895792099E-4"/>
    <n v="12.996"/>
    <n v="160.28399999999999"/>
    <x v="2"/>
    <n v="1121.9880000000001"/>
  </r>
  <r>
    <s v="CA-2017-122994"/>
    <x v="335"/>
    <d v="2017-02-09T00:00:00"/>
    <x v="2"/>
    <s v="MV-17485"/>
    <s v="Mark Van Huff"/>
    <x v="0"/>
    <x v="0"/>
    <x v="58"/>
    <x v="25"/>
    <n v="22204"/>
    <x v="0"/>
    <s v="FUR-BO-10004015"/>
    <s v="Furniture"/>
    <x v="0"/>
    <s v="Bush Andora Bookcase, Maple/Graphite Gray Finish"/>
    <n v="359.97"/>
    <n v="3"/>
    <x v="0"/>
    <n v="79.193399999999997"/>
    <x v="0"/>
    <n v="0.22"/>
    <n v="0"/>
    <n v="26.3978"/>
    <n v="93.592200000000005"/>
    <x v="11"/>
    <n v="280.77660000000003"/>
  </r>
  <r>
    <s v="CA-2015-142944"/>
    <x v="336"/>
    <d v="2015-03-11T00:00:00"/>
    <x v="1"/>
    <s v="JL-15850"/>
    <s v="John Lucas"/>
    <x v="0"/>
    <x v="0"/>
    <x v="28"/>
    <x v="2"/>
    <n v="94122"/>
    <x v="1"/>
    <s v="FUR-FU-10000308"/>
    <s v="Furniture"/>
    <x v="3"/>
    <s v="Deflect-o Glass Clear Studded Chair Mats"/>
    <n v="435.26"/>
    <n v="7"/>
    <x v="0"/>
    <n v="95.757199999999997"/>
    <x v="2"/>
    <n v="0.22"/>
    <n v="0"/>
    <n v="13.679600000000001"/>
    <n v="48.500399999999999"/>
    <x v="9"/>
    <n v="339.50279999999998"/>
  </r>
  <r>
    <s v="CA-2014-157882"/>
    <x v="215"/>
    <d v="2014-10-08T00:00:00"/>
    <x v="0"/>
    <s v="AR-10405"/>
    <s v="Allen Rosenblatt"/>
    <x v="1"/>
    <x v="0"/>
    <x v="2"/>
    <x v="2"/>
    <n v="90036"/>
    <x v="1"/>
    <s v="FUR-TA-10001866"/>
    <s v="Furniture"/>
    <x v="2"/>
    <s v="Bevis Round Conference Room Tables and Bases"/>
    <n v="143.43199999999999"/>
    <n v="1"/>
    <x v="2"/>
    <n v="3.5857999999999999"/>
    <x v="2"/>
    <n v="2.5000000000000001E-2"/>
    <n v="1.3943889787495099E-3"/>
    <n v="3.5857999999999999"/>
    <n v="139.84620000000001"/>
    <x v="1"/>
    <n v="139.84619999999998"/>
  </r>
  <r>
    <s v="CA-2014-157882"/>
    <x v="215"/>
    <d v="2014-10-08T00:00:00"/>
    <x v="0"/>
    <s v="AR-10405"/>
    <s v="Allen Rosenblatt"/>
    <x v="1"/>
    <x v="0"/>
    <x v="2"/>
    <x v="2"/>
    <n v="90036"/>
    <x v="1"/>
    <s v="FUR-CH-10002774"/>
    <s v="Furniture"/>
    <x v="1"/>
    <s v="Global Deluxe Stacking Chair, Gray"/>
    <n v="122.352"/>
    <n v="3"/>
    <x v="2"/>
    <n v="13.7646"/>
    <x v="2"/>
    <n v="0.1125"/>
    <n v="1.6346279586766099E-3"/>
    <n v="4.5881999999999996"/>
    <n v="36.195799999999998"/>
    <x v="1"/>
    <n v="108.5874"/>
  </r>
  <r>
    <s v="CA-2014-104283"/>
    <x v="337"/>
    <d v="2014-07-01T00:00:00"/>
    <x v="1"/>
    <s v="LM-17065"/>
    <s v="Liz MacKendrick"/>
    <x v="0"/>
    <x v="0"/>
    <x v="152"/>
    <x v="21"/>
    <n v="38671"/>
    <x v="0"/>
    <s v="FUR-TA-10001039"/>
    <s v="Furniture"/>
    <x v="2"/>
    <s v="KI Adjustable-Height Table"/>
    <n v="85.98"/>
    <n v="1"/>
    <x v="0"/>
    <n v="22.354800000000001"/>
    <x v="4"/>
    <n v="0.26"/>
    <n v="0"/>
    <n v="22.354800000000001"/>
    <n v="63.6252"/>
    <x v="2"/>
    <n v="63.625200000000007"/>
  </r>
  <r>
    <s v="CA-2017-142622"/>
    <x v="242"/>
    <d v="2017-11-02T00:00:00"/>
    <x v="2"/>
    <s v="JK-15625"/>
    <s v="Jim Karlsson"/>
    <x v="0"/>
    <x v="0"/>
    <x v="15"/>
    <x v="13"/>
    <n v="98115"/>
    <x v="1"/>
    <s v="FUR-CH-10003833"/>
    <s v="Furniture"/>
    <x v="1"/>
    <s v="Novimex Fabric Task Chair"/>
    <n v="97.567999999999998"/>
    <n v="2"/>
    <x v="2"/>
    <n v="-6.0979999999999999"/>
    <x v="0"/>
    <n v="-6.25E-2"/>
    <n v="2.04985241062644E-3"/>
    <n v="-3.0489999999999999"/>
    <n v="51.832999999999998"/>
    <x v="1"/>
    <n v="103.666"/>
  </r>
  <r>
    <s v="CA-2017-142622"/>
    <x v="242"/>
    <d v="2017-11-02T00:00:00"/>
    <x v="2"/>
    <s v="JK-15625"/>
    <s v="Jim Karlsson"/>
    <x v="0"/>
    <x v="0"/>
    <x v="15"/>
    <x v="13"/>
    <n v="98115"/>
    <x v="1"/>
    <s v="FUR-CH-10004289"/>
    <s v="Furniture"/>
    <x v="1"/>
    <s v="Global Super Steno Chair"/>
    <n v="614.27200000000005"/>
    <n v="8"/>
    <x v="2"/>
    <n v="-23.0352"/>
    <x v="0"/>
    <n v="-3.7499999999999999E-2"/>
    <n v="3.25588664305064E-4"/>
    <n v="-2.8794"/>
    <n v="79.663399999999996"/>
    <x v="1"/>
    <n v="637.30720000000008"/>
  </r>
  <r>
    <s v="CA-2017-142622"/>
    <x v="242"/>
    <d v="2017-11-02T00:00:00"/>
    <x v="2"/>
    <s v="JK-15625"/>
    <s v="Jim Karlsson"/>
    <x v="0"/>
    <x v="0"/>
    <x v="15"/>
    <x v="13"/>
    <n v="98115"/>
    <x v="1"/>
    <s v="FUR-BO-10004467"/>
    <s v="Furniture"/>
    <x v="0"/>
    <s v="Bestar Classic Bookcase"/>
    <n v="199.98"/>
    <n v="2"/>
    <x v="0"/>
    <n v="37.996200000000002"/>
    <x v="0"/>
    <n v="0.19"/>
    <n v="0"/>
    <n v="18.998100000000001"/>
    <n v="80.991900000000001"/>
    <x v="1"/>
    <n v="161.98379999999997"/>
  </r>
  <r>
    <s v="CA-2017-115154"/>
    <x v="338"/>
    <d v="2017-01-11T00:00:00"/>
    <x v="2"/>
    <s v="RS-19420"/>
    <s v="Ricardo Sperren"/>
    <x v="1"/>
    <x v="0"/>
    <x v="15"/>
    <x v="13"/>
    <n v="98115"/>
    <x v="1"/>
    <s v="FUR-TA-10001950"/>
    <s v="Furniture"/>
    <x v="2"/>
    <s v="Balt Solid Wood Round Tables"/>
    <n v="892.98"/>
    <n v="2"/>
    <x v="0"/>
    <n v="80.368200000000002"/>
    <x v="0"/>
    <n v="0.09"/>
    <n v="0"/>
    <n v="40.184100000000001"/>
    <n v="406.30590000000001"/>
    <x v="8"/>
    <n v="812.61180000000002"/>
  </r>
  <r>
    <s v="CA-2015-149342"/>
    <x v="339"/>
    <d v="2015-04-25T00:00:00"/>
    <x v="1"/>
    <s v="TS-21160"/>
    <s v="Theresa Swint"/>
    <x v="1"/>
    <x v="0"/>
    <x v="29"/>
    <x v="24"/>
    <n v="31907"/>
    <x v="0"/>
    <s v="FUR-FU-10002937"/>
    <s v="Furniture"/>
    <x v="3"/>
    <s v="GE 48&quot; Fluorescent Tube, Cool White Energy Saver, 34 Watts, 30/Box"/>
    <n v="595.38"/>
    <n v="6"/>
    <x v="0"/>
    <n v="297.69"/>
    <x v="2"/>
    <n v="0.5"/>
    <n v="0"/>
    <n v="49.615000000000002"/>
    <n v="49.615000000000002"/>
    <x v="6"/>
    <n v="297.69"/>
  </r>
  <r>
    <s v="CA-2017-127929"/>
    <x v="340"/>
    <d v="2017-12-27T00:00:00"/>
    <x v="1"/>
    <s v="FM-14215"/>
    <s v="Filia McAdams"/>
    <x v="1"/>
    <x v="0"/>
    <x v="108"/>
    <x v="19"/>
    <n v="6457"/>
    <x v="2"/>
    <s v="FUR-FU-10003708"/>
    <s v="Furniture"/>
    <x v="3"/>
    <s v="Tenex Traditional Chairmats for Medium Pile Carpet, Standard Lip, 36&quot; x 48&quot;"/>
    <n v="181.95"/>
    <n v="3"/>
    <x v="0"/>
    <n v="38.209499999999998"/>
    <x v="4"/>
    <n v="0.21"/>
    <n v="0"/>
    <n v="12.736499999999999"/>
    <n v="47.913499999999999"/>
    <x v="5"/>
    <n v="143.7405"/>
  </r>
  <r>
    <s v="CA-2015-113145"/>
    <x v="341"/>
    <d v="2015-11-05T00:00:00"/>
    <x v="1"/>
    <s v="VD-21670"/>
    <s v="Valerie Dominguez"/>
    <x v="0"/>
    <x v="0"/>
    <x v="13"/>
    <x v="7"/>
    <n v="10011"/>
    <x v="2"/>
    <s v="FUR-FU-10000965"/>
    <s v="Furniture"/>
    <x v="3"/>
    <s v="Howard Miller 11-1/2&quot; Diameter Ridgewood Wall Clock"/>
    <n v="259.7"/>
    <n v="5"/>
    <x v="0"/>
    <n v="106.477"/>
    <x v="4"/>
    <n v="0.41"/>
    <n v="0"/>
    <n v="21.295400000000001"/>
    <n v="30.644600000000001"/>
    <x v="0"/>
    <n v="153.22299999999998"/>
  </r>
  <r>
    <s v="CA-2017-157931"/>
    <x v="342"/>
    <d v="2017-09-22T00:00:00"/>
    <x v="0"/>
    <s v="MO-17800"/>
    <s v="Meg O'Connel"/>
    <x v="2"/>
    <x v="0"/>
    <x v="153"/>
    <x v="24"/>
    <n v="30076"/>
    <x v="0"/>
    <s v="FUR-CH-10000785"/>
    <s v="Furniture"/>
    <x v="1"/>
    <s v="Global Ergonomic Managers Chair"/>
    <n v="723.92"/>
    <n v="4"/>
    <x v="0"/>
    <n v="188.2192"/>
    <x v="2"/>
    <n v="0.26"/>
    <n v="0"/>
    <n v="47.0548"/>
    <n v="133.92519999999999"/>
    <x v="4"/>
    <n v="535.70079999999996"/>
  </r>
  <r>
    <s v="CA-2016-115574"/>
    <x v="207"/>
    <d v="2016-12-24T00:00:00"/>
    <x v="2"/>
    <s v="BP-11185"/>
    <s v="Ben Peterman"/>
    <x v="1"/>
    <x v="0"/>
    <x v="9"/>
    <x v="8"/>
    <n v="60623"/>
    <x v="3"/>
    <s v="FUR-BO-10003441"/>
    <s v="Furniture"/>
    <x v="0"/>
    <s v="Bush Westfield Collection Bookcases, Fully Assembled"/>
    <n v="141.37200000000001"/>
    <n v="2"/>
    <x v="3"/>
    <n v="-14.1372"/>
    <x v="5"/>
    <n v="-0.1"/>
    <n v="2.1220609455903602E-3"/>
    <n v="-7.0686"/>
    <n v="77.754599999999996"/>
    <x v="5"/>
    <n v="155.50920000000002"/>
  </r>
  <r>
    <s v="US-2017-120418"/>
    <x v="343"/>
    <d v="2017-06-12T00:00:00"/>
    <x v="2"/>
    <s v="BC-11125"/>
    <s v="Becky Castell"/>
    <x v="2"/>
    <x v="0"/>
    <x v="117"/>
    <x v="22"/>
    <n v="85345"/>
    <x v="1"/>
    <s v="FUR-CH-10001394"/>
    <s v="Furniture"/>
    <x v="1"/>
    <s v="Global Leather Executive Chair"/>
    <n v="280.79199999999997"/>
    <n v="1"/>
    <x v="2"/>
    <n v="35.098999999999997"/>
    <x v="5"/>
    <n v="0.125"/>
    <n v="7.1227100487193402E-4"/>
    <n v="35.098999999999997"/>
    <n v="245.69300000000001"/>
    <x v="2"/>
    <n v="245.69299999999998"/>
  </r>
  <r>
    <s v="CA-2017-122035"/>
    <x v="96"/>
    <d v="2017-07-25T00:00:00"/>
    <x v="1"/>
    <s v="EM-13825"/>
    <s v="Elizabeth Moffitt"/>
    <x v="1"/>
    <x v="0"/>
    <x v="154"/>
    <x v="40"/>
    <n v="57103"/>
    <x v="3"/>
    <s v="FUR-CH-10003833"/>
    <s v="Furniture"/>
    <x v="1"/>
    <s v="Novimex Fabric Task Chair"/>
    <n v="182.94"/>
    <n v="3"/>
    <x v="0"/>
    <n v="27.440999999999999"/>
    <x v="2"/>
    <n v="0.15"/>
    <n v="0"/>
    <n v="9.1470000000000002"/>
    <n v="51.832999999999998"/>
    <x v="3"/>
    <n v="155.499"/>
  </r>
  <r>
    <s v="CA-2015-105102"/>
    <x v="195"/>
    <d v="2015-09-19T00:00:00"/>
    <x v="0"/>
    <s v="BM-11575"/>
    <s v="Brendan Murry"/>
    <x v="1"/>
    <x v="0"/>
    <x v="13"/>
    <x v="7"/>
    <n v="10035"/>
    <x v="2"/>
    <s v="FUR-BO-10004709"/>
    <s v="Furniture"/>
    <x v="0"/>
    <s v="Bush Westfield Collection Bookcases, Medium Cherry Finish"/>
    <n v="46.384"/>
    <n v="1"/>
    <x v="2"/>
    <n v="1.1596"/>
    <x v="4"/>
    <n v="2.5000000000000001E-2"/>
    <n v="4.3118316660917602E-3"/>
    <n v="1.1596"/>
    <n v="45.224400000000003"/>
    <x v="4"/>
    <n v="45.224400000000003"/>
  </r>
  <r>
    <s v="US-2015-147739"/>
    <x v="344"/>
    <d v="2015-12-29T00:00:00"/>
    <x v="1"/>
    <s v="JD-16150"/>
    <s v="Justin Deggeller"/>
    <x v="1"/>
    <x v="0"/>
    <x v="3"/>
    <x v="3"/>
    <n v="19140"/>
    <x v="2"/>
    <s v="FUR-FU-10001468"/>
    <s v="Furniture"/>
    <x v="3"/>
    <s v="Tenex Antistatic Computer Chair Mats"/>
    <n v="547.13599999999997"/>
    <n v="4"/>
    <x v="2"/>
    <n v="-68.391999999999996"/>
    <x v="4"/>
    <n v="-0.125"/>
    <n v="3.6553982921979202E-4"/>
    <n v="-17.097999999999999"/>
    <n v="153.88200000000001"/>
    <x v="5"/>
    <n v="615.52800000000002"/>
  </r>
  <r>
    <s v="US-2014-143231"/>
    <x v="252"/>
    <d v="2015-01-03T00:00:00"/>
    <x v="2"/>
    <s v="GM-14455"/>
    <s v="Gary Mitchum"/>
    <x v="2"/>
    <x v="0"/>
    <x v="20"/>
    <x v="20"/>
    <n v="2038"/>
    <x v="2"/>
    <s v="FUR-FU-10002501"/>
    <s v="Furniture"/>
    <x v="3"/>
    <s v="Nu-Dell Executive Frame"/>
    <n v="63.2"/>
    <n v="5"/>
    <x v="0"/>
    <n v="23.384"/>
    <x v="0"/>
    <n v="0.37"/>
    <n v="0"/>
    <n v="4.6768000000000001"/>
    <n v="7.9631999999999996"/>
    <x v="5"/>
    <n v="39.816000000000003"/>
  </r>
  <r>
    <s v="CA-2016-159373"/>
    <x v="345"/>
    <d v="2016-03-18T00:00:00"/>
    <x v="1"/>
    <s v="LT-17110"/>
    <s v="Liz Thompson"/>
    <x v="0"/>
    <x v="0"/>
    <x v="21"/>
    <x v="5"/>
    <n v="78207"/>
    <x v="3"/>
    <s v="FUR-TA-10004619"/>
    <s v="Furniture"/>
    <x v="2"/>
    <s v="Hon Non-Folding Utility Tables"/>
    <n v="557.58500000000004"/>
    <n v="5"/>
    <x v="3"/>
    <n v="0"/>
    <x v="2"/>
    <n v="0"/>
    <n v="5.3803455975322105E-4"/>
    <n v="0"/>
    <n v="111.517"/>
    <x v="9"/>
    <n v="557.58500000000004"/>
  </r>
  <r>
    <s v="CA-2015-111514"/>
    <x v="346"/>
    <d v="2015-09-02T00:00:00"/>
    <x v="2"/>
    <s v="SC-20260"/>
    <s v="Scott Cohen"/>
    <x v="1"/>
    <x v="0"/>
    <x v="28"/>
    <x v="2"/>
    <n v="94122"/>
    <x v="1"/>
    <s v="FUR-BO-10002545"/>
    <s v="Furniture"/>
    <x v="0"/>
    <s v="Atlantic Metals Mobile 3-Shelf Bookcases, Custom Colors"/>
    <n v="1552.8309999999999"/>
    <n v="7"/>
    <x v="8"/>
    <n v="200.9546"/>
    <x v="3"/>
    <n v="0.129411764705882"/>
    <n v="9.6597762409431605E-5"/>
    <n v="28.707799999999999"/>
    <n v="193.12520000000001"/>
    <x v="10"/>
    <n v="1351.8763999999999"/>
  </r>
  <r>
    <s v="US-2014-148838"/>
    <x v="347"/>
    <d v="2014-03-21T00:00:00"/>
    <x v="1"/>
    <s v="CP-12340"/>
    <s v="Christine Phan"/>
    <x v="1"/>
    <x v="0"/>
    <x v="13"/>
    <x v="7"/>
    <n v="10024"/>
    <x v="2"/>
    <s v="FUR-TA-10003473"/>
    <s v="Furniture"/>
    <x v="2"/>
    <s v="Bretford Rectangular Conference Table Tops"/>
    <n v="1579.7460000000001"/>
    <n v="7"/>
    <x v="9"/>
    <n v="-447.59469999999999"/>
    <x v="4"/>
    <n v="-0.28333333333333299"/>
    <n v="2.5320526211175699E-4"/>
    <n v="-63.942100000000003"/>
    <n v="289.62009999999998"/>
    <x v="9"/>
    <n v="2027.3407000000002"/>
  </r>
  <r>
    <s v="US-2014-148838"/>
    <x v="347"/>
    <d v="2014-03-21T00:00:00"/>
    <x v="1"/>
    <s v="CP-12340"/>
    <s v="Christine Phan"/>
    <x v="1"/>
    <x v="0"/>
    <x v="13"/>
    <x v="7"/>
    <n v="10024"/>
    <x v="2"/>
    <s v="FUR-TA-10001950"/>
    <s v="Furniture"/>
    <x v="2"/>
    <s v="Balt Solid Wood Round Tables"/>
    <n v="1071.576"/>
    <n v="4"/>
    <x v="9"/>
    <n v="-553.64760000000001"/>
    <x v="4"/>
    <n v="-0.51666666666666705"/>
    <n v="3.7328196973429801E-4"/>
    <n v="-138.4119"/>
    <n v="406.30590000000001"/>
    <x v="9"/>
    <n v="1625.2236"/>
  </r>
  <r>
    <s v="US-2014-148838"/>
    <x v="347"/>
    <d v="2014-03-21T00:00:00"/>
    <x v="1"/>
    <s v="CP-12340"/>
    <s v="Christine Phan"/>
    <x v="1"/>
    <x v="0"/>
    <x v="13"/>
    <x v="7"/>
    <n v="10024"/>
    <x v="2"/>
    <s v="FUR-TA-10004175"/>
    <s v="Furniture"/>
    <x v="2"/>
    <s v="Hon 30&quot; x 60&quot; Table with Locking Drawer"/>
    <n v="613.90800000000002"/>
    <n v="3"/>
    <x v="9"/>
    <n v="-122.7816"/>
    <x v="4"/>
    <n v="-0.2"/>
    <n v="6.5156342644174701E-4"/>
    <n v="-40.927199999999999"/>
    <n v="245.56319999999999"/>
    <x v="9"/>
    <n v="736.68960000000004"/>
  </r>
  <r>
    <s v="US-2016-108637"/>
    <x v="345"/>
    <d v="2016-03-18T00:00:00"/>
    <x v="1"/>
    <s v="AB-10060"/>
    <s v="Adam Bellavance"/>
    <x v="2"/>
    <x v="0"/>
    <x v="61"/>
    <x v="25"/>
    <n v="22980"/>
    <x v="0"/>
    <s v="FUR-FU-10004864"/>
    <s v="Furniture"/>
    <x v="3"/>
    <s v="Howard Miller 14-1/2&quot; Diameter Chrome Round Wall Clock"/>
    <n v="127.88"/>
    <n v="2"/>
    <x v="0"/>
    <n v="40.921599999999998"/>
    <x v="2"/>
    <n v="0.32"/>
    <n v="0"/>
    <n v="20.460799999999999"/>
    <n v="43.479199999999999"/>
    <x v="9"/>
    <n v="86.958399999999997"/>
  </r>
  <r>
    <s v="CA-2014-102295"/>
    <x v="168"/>
    <d v="2014-11-26T00:00:00"/>
    <x v="0"/>
    <s v="EH-13990"/>
    <s v="Erica Hackney"/>
    <x v="0"/>
    <x v="0"/>
    <x v="155"/>
    <x v="2"/>
    <n v="95823"/>
    <x v="1"/>
    <s v="FUR-CH-10001714"/>
    <s v="Furniture"/>
    <x v="1"/>
    <s v="Global Leather &amp; Oak Executive Chair, Burgundy"/>
    <n v="120.712"/>
    <n v="1"/>
    <x v="2"/>
    <n v="-18.1068"/>
    <x v="3"/>
    <n v="-0.15"/>
    <n v="1.65683610577242E-3"/>
    <n v="-18.1068"/>
    <n v="138.81880000000001"/>
    <x v="0"/>
    <n v="138.81880000000001"/>
  </r>
  <r>
    <s v="US-2016-129469"/>
    <x v="348"/>
    <d v="2016-09-27T00:00:00"/>
    <x v="1"/>
    <s v="KL-16555"/>
    <s v="Kelly Lampkin"/>
    <x v="1"/>
    <x v="0"/>
    <x v="130"/>
    <x v="15"/>
    <n v="45014"/>
    <x v="2"/>
    <s v="FUR-FU-10002298"/>
    <s v="Furniture"/>
    <x v="3"/>
    <s v="Rubbermaid ClusterMat Chairmats, Mat Size- 66&quot; x 60&quot;, Lip 20&quot; x 11&quot; -90 Degree Angle"/>
    <n v="532.70399999999995"/>
    <n v="6"/>
    <x v="2"/>
    <n v="-26.635200000000001"/>
    <x v="4"/>
    <n v="-0.05"/>
    <n v="3.7544302276686499E-4"/>
    <n v="-4.4391999999999996"/>
    <n v="93.223200000000006"/>
    <x v="4"/>
    <n v="559.33920000000001"/>
  </r>
  <r>
    <s v="CA-2016-159940"/>
    <x v="281"/>
    <d v="2016-07-11T00:00:00"/>
    <x v="0"/>
    <s v="BF-11020"/>
    <s v="Barry Franzšsisch"/>
    <x v="1"/>
    <x v="0"/>
    <x v="14"/>
    <x v="8"/>
    <n v="60505"/>
    <x v="3"/>
    <s v="FUR-FU-10004973"/>
    <s v="Furniture"/>
    <x v="3"/>
    <s v="Flat Face Poster Frame"/>
    <n v="60.287999999999997"/>
    <n v="8"/>
    <x v="5"/>
    <n v="-27.1296"/>
    <x v="4"/>
    <n v="-0.45"/>
    <n v="9.9522292993630603E-3"/>
    <n v="-3.3912"/>
    <n v="10.927199999999999"/>
    <x v="3"/>
    <n v="87.417599999999993"/>
  </r>
  <r>
    <s v="CA-2016-159940"/>
    <x v="281"/>
    <d v="2016-07-11T00:00:00"/>
    <x v="0"/>
    <s v="BF-11020"/>
    <s v="Barry Franzšsisch"/>
    <x v="1"/>
    <x v="0"/>
    <x v="14"/>
    <x v="8"/>
    <n v="60505"/>
    <x v="3"/>
    <s v="FUR-CH-10000785"/>
    <s v="Furniture"/>
    <x v="1"/>
    <s v="Global Ergonomic Managers Chair"/>
    <n v="253.37200000000001"/>
    <n v="2"/>
    <x v="3"/>
    <n v="-14.478400000000001"/>
    <x v="4"/>
    <n v="-5.7142857142857099E-2"/>
    <n v="1.1840298059769801E-3"/>
    <n v="-7.2392000000000003"/>
    <n v="133.92519999999999"/>
    <x v="3"/>
    <n v="267.85040000000004"/>
  </r>
  <r>
    <s v="CA-2016-118052"/>
    <x v="349"/>
    <d v="2016-05-10T00:00:00"/>
    <x v="1"/>
    <s v="BE-11455"/>
    <s v="Brad Eason"/>
    <x v="2"/>
    <x v="0"/>
    <x v="75"/>
    <x v="15"/>
    <n v="44052"/>
    <x v="2"/>
    <s v="FUR-FU-10004848"/>
    <s v="Furniture"/>
    <x v="3"/>
    <s v="DAX Solid Wood Frames"/>
    <n v="54.712000000000003"/>
    <n v="7"/>
    <x v="2"/>
    <n v="11.626300000000001"/>
    <x v="4"/>
    <n v="0.21249999999999999"/>
    <n v="3.65550519081737E-3"/>
    <n v="1.6609"/>
    <n v="6.1551"/>
    <x v="7"/>
    <n v="43.085700000000003"/>
  </r>
  <r>
    <s v="US-2015-127040"/>
    <x v="248"/>
    <d v="2015-12-10T00:00:00"/>
    <x v="1"/>
    <s v="SG-20605"/>
    <s v="Speros Goranitis"/>
    <x v="0"/>
    <x v="0"/>
    <x v="13"/>
    <x v="7"/>
    <n v="10009"/>
    <x v="2"/>
    <s v="FUR-FU-10002878"/>
    <s v="Furniture"/>
    <x v="3"/>
    <s v="Seth Thomas 14&quot; Day/Date Wall Clock"/>
    <n v="113.92"/>
    <n v="4"/>
    <x v="0"/>
    <n v="42.150399999999998"/>
    <x v="4"/>
    <n v="0.37"/>
    <n v="0"/>
    <n v="10.537599999999999"/>
    <n v="17.942399999999999"/>
    <x v="5"/>
    <n v="71.769599999999997"/>
  </r>
  <r>
    <s v="US-2016-110170"/>
    <x v="350"/>
    <d v="2016-10-03T00:00:00"/>
    <x v="1"/>
    <s v="HM-14860"/>
    <s v="Harry Marie"/>
    <x v="1"/>
    <x v="0"/>
    <x v="156"/>
    <x v="5"/>
    <n v="77340"/>
    <x v="3"/>
    <s v="FUR-BO-10000780"/>
    <s v="Furniture"/>
    <x v="0"/>
    <s v="O'Sullivan Plantations 2-Door Library in Landvery Oak"/>
    <n v="956.66480000000001"/>
    <n v="7"/>
    <x v="6"/>
    <n v="-225.0976"/>
    <x v="6"/>
    <n v="-0.23529411764705899"/>
    <n v="3.3449542619316602E-4"/>
    <n v="-32.156799999999997"/>
    <n v="168.82320000000001"/>
    <x v="4"/>
    <n v="1181.7624000000001"/>
  </r>
  <r>
    <s v="CA-2017-155985"/>
    <x v="351"/>
    <d v="2017-03-25T00:00:00"/>
    <x v="2"/>
    <s v="BE-11335"/>
    <s v="Bill Eplett"/>
    <x v="2"/>
    <x v="0"/>
    <x v="28"/>
    <x v="2"/>
    <n v="94122"/>
    <x v="1"/>
    <s v="FUR-FU-10000758"/>
    <s v="Furniture"/>
    <x v="3"/>
    <s v="DAX Natural Wood-Tone Poster Frame"/>
    <n v="211.84"/>
    <n v="8"/>
    <x v="0"/>
    <n v="76.2624"/>
    <x v="3"/>
    <n v="0.36"/>
    <n v="0"/>
    <n v="9.5327999999999999"/>
    <n v="16.947199999999999"/>
    <x v="9"/>
    <n v="135.57760000000002"/>
  </r>
  <r>
    <s v="CA-2014-151295"/>
    <x v="352"/>
    <d v="2014-11-16T00:00:00"/>
    <x v="1"/>
    <s v="JA-15970"/>
    <s v="Joseph Airdo"/>
    <x v="0"/>
    <x v="0"/>
    <x v="2"/>
    <x v="2"/>
    <n v="90045"/>
    <x v="1"/>
    <s v="FUR-TA-10002356"/>
    <s v="Furniture"/>
    <x v="2"/>
    <s v="Bevis Boat-Shaped Conference Table"/>
    <n v="629.06399999999996"/>
    <n v="3"/>
    <x v="2"/>
    <n v="31.453199999999999"/>
    <x v="4"/>
    <n v="0.05"/>
    <n v="3.1793267457683199E-4"/>
    <n v="10.484400000000001"/>
    <n v="199.20359999999999"/>
    <x v="0"/>
    <n v="597.61079999999993"/>
  </r>
  <r>
    <s v="CA-2016-156300"/>
    <x v="353"/>
    <d v="2017-01-02T00:00:00"/>
    <x v="1"/>
    <s v="TB-21595"/>
    <s v="Troy Blackwell"/>
    <x v="0"/>
    <x v="0"/>
    <x v="79"/>
    <x v="16"/>
    <n v="53209"/>
    <x v="3"/>
    <s v="FUR-CH-10001714"/>
    <s v="Furniture"/>
    <x v="1"/>
    <s v="Global Leather &amp; Oak Executive Chair, Burgundy"/>
    <n v="754.45"/>
    <n v="5"/>
    <x v="0"/>
    <n v="60.356000000000002"/>
    <x v="4"/>
    <n v="0.08"/>
    <n v="0"/>
    <n v="12.071199999999999"/>
    <n v="138.81880000000001"/>
    <x v="5"/>
    <n v="694.09400000000005"/>
  </r>
  <r>
    <s v="CA-2015-146087"/>
    <x v="171"/>
    <d v="2015-07-11T00:00:00"/>
    <x v="1"/>
    <s v="PP-18955"/>
    <s v="Paul Prost"/>
    <x v="2"/>
    <x v="0"/>
    <x v="157"/>
    <x v="20"/>
    <n v="1040"/>
    <x v="2"/>
    <s v="FUR-BO-10002824"/>
    <s v="Furniture"/>
    <x v="0"/>
    <s v="Bush Mission Pointe Library"/>
    <n v="301.95999999999998"/>
    <n v="2"/>
    <x v="0"/>
    <n v="60.392000000000003"/>
    <x v="2"/>
    <n v="0.2"/>
    <n v="0"/>
    <n v="30.196000000000002"/>
    <n v="120.78400000000001"/>
    <x v="3"/>
    <n v="241.56799999999998"/>
  </r>
  <r>
    <s v="US-2017-147669"/>
    <x v="19"/>
    <d v="2017-12-30T00:00:00"/>
    <x v="1"/>
    <s v="SV-20935"/>
    <s v="Susan Vittorini"/>
    <x v="0"/>
    <x v="0"/>
    <x v="130"/>
    <x v="15"/>
    <n v="45014"/>
    <x v="2"/>
    <s v="FUR-TA-10002645"/>
    <s v="Furniture"/>
    <x v="2"/>
    <s v="Hon Rectangular Conference Tables"/>
    <n v="273.06"/>
    <n v="2"/>
    <x v="9"/>
    <n v="-104.673"/>
    <x v="2"/>
    <n v="-0.38333333333333303"/>
    <n v="1.46487951366E-3"/>
    <n v="-52.336500000000001"/>
    <n v="188.8665"/>
    <x v="5"/>
    <n v="377.733"/>
  </r>
  <r>
    <s v="CA-2016-169922"/>
    <x v="354"/>
    <d v="2016-06-17T00:00:00"/>
    <x v="1"/>
    <s v="MZ-17515"/>
    <s v="Mary Zewe"/>
    <x v="1"/>
    <x v="0"/>
    <x v="58"/>
    <x v="5"/>
    <n v="76017"/>
    <x v="3"/>
    <s v="FUR-FU-10004415"/>
    <s v="Furniture"/>
    <x v="3"/>
    <s v="Stacking Tray, Side-Loading, Legal, Smoke"/>
    <n v="12.544"/>
    <n v="7"/>
    <x v="5"/>
    <n v="-9.0944000000000003"/>
    <x v="6"/>
    <n v="-0.72499999999999998"/>
    <n v="4.7831632653061201E-2"/>
    <n v="-1.2991999999999999"/>
    <n v="3.0912000000000002"/>
    <x v="2"/>
    <n v="21.638400000000001"/>
  </r>
  <r>
    <s v="CA-2017-129805"/>
    <x v="158"/>
    <d v="2018-01-02T00:00:00"/>
    <x v="1"/>
    <s v="HM-14860"/>
    <s v="Harry Marie"/>
    <x v="1"/>
    <x v="0"/>
    <x v="15"/>
    <x v="13"/>
    <n v="98103"/>
    <x v="1"/>
    <s v="FUR-FU-10001935"/>
    <s v="Furniture"/>
    <x v="3"/>
    <s v="3M Hangers With Command Adhesive"/>
    <n v="7.4"/>
    <n v="2"/>
    <x v="0"/>
    <n v="3.0339999999999998"/>
    <x v="2"/>
    <n v="0.41"/>
    <n v="0"/>
    <n v="1.5169999999999999"/>
    <n v="2.1829999999999998"/>
    <x v="5"/>
    <n v="4.3660000000000005"/>
  </r>
  <r>
    <s v="CA-2014-148586"/>
    <x v="355"/>
    <d v="2014-04-01T00:00:00"/>
    <x v="1"/>
    <s v="AZ-10750"/>
    <s v="Annie Zypern"/>
    <x v="0"/>
    <x v="0"/>
    <x v="13"/>
    <x v="7"/>
    <n v="10009"/>
    <x v="2"/>
    <s v="FUR-CH-10002439"/>
    <s v="Furniture"/>
    <x v="1"/>
    <s v="Iceberg Nesting Folding Chair, 19w x 6d x 43h"/>
    <n v="366.786"/>
    <n v="7"/>
    <x v="7"/>
    <n v="65.206400000000002"/>
    <x v="1"/>
    <n v="0.17777777777777801"/>
    <n v="2.7263854127474899E-4"/>
    <n v="9.3152000000000008"/>
    <n v="43.082799999999999"/>
    <x v="9"/>
    <n v="301.57960000000003"/>
  </r>
  <r>
    <s v="CA-2017-140053"/>
    <x v="209"/>
    <d v="2017-07-10T00:00:00"/>
    <x v="1"/>
    <s v="CA-12265"/>
    <s v="Christina Anderson"/>
    <x v="0"/>
    <x v="0"/>
    <x v="158"/>
    <x v="41"/>
    <n v="87401"/>
    <x v="1"/>
    <s v="FUR-FU-10003708"/>
    <s v="Furniture"/>
    <x v="3"/>
    <s v="Tenex Traditional Chairmats for Medium Pile Carpet, Standard Lip, 36&quot; x 48&quot;"/>
    <n v="545.85"/>
    <n v="9"/>
    <x v="0"/>
    <n v="114.6285"/>
    <x v="1"/>
    <n v="0.21"/>
    <n v="0"/>
    <n v="12.736499999999999"/>
    <n v="47.913499999999999"/>
    <x v="3"/>
    <n v="431.22149999999999"/>
  </r>
  <r>
    <s v="CA-2014-164210"/>
    <x v="356"/>
    <d v="2014-11-20T00:00:00"/>
    <x v="0"/>
    <s v="PW-19240"/>
    <s v="Pierre Wener"/>
    <x v="0"/>
    <x v="0"/>
    <x v="74"/>
    <x v="12"/>
    <n v="80027"/>
    <x v="1"/>
    <s v="FUR-TA-10000849"/>
    <s v="Furniture"/>
    <x v="2"/>
    <s v="Bevis Rectangular Conference Tables"/>
    <n v="145.97999999999999"/>
    <n v="2"/>
    <x v="4"/>
    <n v="-99.266400000000004"/>
    <x v="3"/>
    <n v="-0.68"/>
    <n v="3.4251267296889999E-3"/>
    <n v="-49.633200000000002"/>
    <n v="122.6232"/>
    <x v="0"/>
    <n v="245.24639999999999"/>
  </r>
  <r>
    <s v="CA-2017-139948"/>
    <x v="357"/>
    <d v="2017-07-22T00:00:00"/>
    <x v="1"/>
    <s v="SW-20455"/>
    <s v="Shaun Weien"/>
    <x v="0"/>
    <x v="0"/>
    <x v="26"/>
    <x v="1"/>
    <n v="33614"/>
    <x v="0"/>
    <s v="FUR-FU-10002597"/>
    <s v="Furniture"/>
    <x v="3"/>
    <s v="C-Line Magnetic Cubicle Keepers, Clear Polypropylene"/>
    <n v="7.9039999999999999"/>
    <n v="2"/>
    <x v="2"/>
    <n v="2.1736"/>
    <x v="2"/>
    <n v="0.27500000000000002"/>
    <n v="2.5303643724696401E-2"/>
    <n v="1.0868"/>
    <n v="2.8652000000000002"/>
    <x v="3"/>
    <n v="5.7303999999999995"/>
  </r>
  <r>
    <s v="CA-2016-146934"/>
    <x v="358"/>
    <d v="2016-05-27T00:00:00"/>
    <x v="1"/>
    <s v="AF-10870"/>
    <s v="Art Ferguson"/>
    <x v="0"/>
    <x v="0"/>
    <x v="159"/>
    <x v="18"/>
    <n v="7055"/>
    <x v="2"/>
    <s v="FUR-TA-10003748"/>
    <s v="Furniture"/>
    <x v="2"/>
    <s v="Bevis 36 x 72 Conference Tables"/>
    <n v="174.286"/>
    <n v="2"/>
    <x v="3"/>
    <n v="-19.918399999999998"/>
    <x v="2"/>
    <n v="-0.114285714285714"/>
    <n v="1.7213086535923701E-3"/>
    <n v="-9.9591999999999992"/>
    <n v="97.102199999999996"/>
    <x v="7"/>
    <n v="194.20439999999999"/>
  </r>
  <r>
    <s v="CA-2016-119165"/>
    <x v="359"/>
    <d v="2016-11-06T00:00:00"/>
    <x v="1"/>
    <s v="BD-11320"/>
    <s v="Bill Donatelli"/>
    <x v="0"/>
    <x v="0"/>
    <x v="3"/>
    <x v="3"/>
    <n v="19143"/>
    <x v="2"/>
    <s v="FUR-CH-10000988"/>
    <s v="Furniture"/>
    <x v="1"/>
    <s v="Hon Olson Stacker Stools"/>
    <n v="492.83499999999998"/>
    <n v="5"/>
    <x v="3"/>
    <n v="-14.081"/>
    <x v="6"/>
    <n v="-2.8571428571428598E-2"/>
    <n v="6.0872300059857797E-4"/>
    <n v="-2.8161999999999998"/>
    <n v="101.3832"/>
    <x v="1"/>
    <n v="506.916"/>
  </r>
  <r>
    <s v="US-2016-135923"/>
    <x v="360"/>
    <d v="2016-01-28T00:00:00"/>
    <x v="1"/>
    <s v="CM-11935"/>
    <s v="Carlos Meador"/>
    <x v="0"/>
    <x v="0"/>
    <x v="160"/>
    <x v="30"/>
    <n v="28314"/>
    <x v="0"/>
    <s v="FUR-FU-10002107"/>
    <s v="Furniture"/>
    <x v="3"/>
    <s v="Eldon Pizzaz Desk Accessories"/>
    <n v="14.272"/>
    <n v="8"/>
    <x v="2"/>
    <n v="4.2816000000000001"/>
    <x v="6"/>
    <n v="0.3"/>
    <n v="1.40134529147982E-2"/>
    <n v="0.53520000000000001"/>
    <n v="1.2487999999999999"/>
    <x v="8"/>
    <n v="9.9904000000000011"/>
  </r>
  <r>
    <s v="US-2016-135923"/>
    <x v="360"/>
    <d v="2016-01-28T00:00:00"/>
    <x v="1"/>
    <s v="CM-11935"/>
    <s v="Carlos Meador"/>
    <x v="0"/>
    <x v="0"/>
    <x v="160"/>
    <x v="30"/>
    <n v="28314"/>
    <x v="0"/>
    <s v="FUR-BO-10002213"/>
    <s v="Furniture"/>
    <x v="0"/>
    <s v="Sauder Forest Hills Library, Woodland Oak Finish"/>
    <n v="451.13600000000002"/>
    <n v="4"/>
    <x v="2"/>
    <n v="-67.670400000000001"/>
    <x v="6"/>
    <n v="-0.15"/>
    <n v="4.4332529436799602E-4"/>
    <n v="-16.9176"/>
    <n v="129.70160000000001"/>
    <x v="8"/>
    <n v="518.80640000000005"/>
  </r>
  <r>
    <s v="CA-2016-114972"/>
    <x v="361"/>
    <d v="2016-11-06T00:00:00"/>
    <x v="2"/>
    <s v="PF-19225"/>
    <s v="Phillip Flathmann"/>
    <x v="0"/>
    <x v="0"/>
    <x v="2"/>
    <x v="2"/>
    <n v="90032"/>
    <x v="1"/>
    <s v="FUR-CH-10001190"/>
    <s v="Furniture"/>
    <x v="1"/>
    <s v="Global Deluxe High-Back Office Chair in Storm"/>
    <n v="217.584"/>
    <n v="2"/>
    <x v="2"/>
    <n v="-29.9178"/>
    <x v="0"/>
    <n v="-0.13750000000000001"/>
    <n v="9.19185234208398E-4"/>
    <n v="-14.9589"/>
    <n v="123.7509"/>
    <x v="0"/>
    <n v="247.5018"/>
  </r>
  <r>
    <s v="CA-2017-102750"/>
    <x v="362"/>
    <d v="2017-09-08T00:00:00"/>
    <x v="0"/>
    <s v="GM-14695"/>
    <s v="Greg Maxwell"/>
    <x v="1"/>
    <x v="0"/>
    <x v="2"/>
    <x v="2"/>
    <n v="90036"/>
    <x v="1"/>
    <s v="FUR-TA-10000198"/>
    <s v="Furniture"/>
    <x v="2"/>
    <s v="Chromcraft Bull-Nose Wood Oval Conference Tables &amp; Bases"/>
    <n v="1322.3520000000001"/>
    <n v="3"/>
    <x v="2"/>
    <n v="-99.176400000000001"/>
    <x v="4"/>
    <n v="-7.4999999999999997E-2"/>
    <n v="1.5124565924957999E-4"/>
    <n v="-33.058799999999998"/>
    <n v="473.84280000000001"/>
    <x v="4"/>
    <n v="1421.5284000000001"/>
  </r>
  <r>
    <s v="CA-2017-126067"/>
    <x v="363"/>
    <d v="2017-09-03T00:00:00"/>
    <x v="1"/>
    <s v="KN-16705"/>
    <s v="Kristina Nunn"/>
    <x v="2"/>
    <x v="0"/>
    <x v="15"/>
    <x v="13"/>
    <n v="98105"/>
    <x v="1"/>
    <s v="FUR-TA-10000617"/>
    <s v="Furniture"/>
    <x v="2"/>
    <s v="Hon Practical Foundations 30 x 60 Training Table, Light Gray/Charcoal"/>
    <n v="1137.75"/>
    <n v="5"/>
    <x v="0"/>
    <n v="250.30500000000001"/>
    <x v="6"/>
    <n v="0.22"/>
    <n v="0"/>
    <n v="50.061"/>
    <n v="177.489"/>
    <x v="10"/>
    <n v="887.44499999999994"/>
  </r>
  <r>
    <s v="CA-2016-146206"/>
    <x v="364"/>
    <d v="2016-09-14T00:00:00"/>
    <x v="0"/>
    <s v="KT-16480"/>
    <s v="Kean Thornton"/>
    <x v="0"/>
    <x v="0"/>
    <x v="6"/>
    <x v="5"/>
    <n v="77095"/>
    <x v="3"/>
    <s v="FUR-TA-10004086"/>
    <s v="Furniture"/>
    <x v="2"/>
    <s v="KI Adjustable-Height Table"/>
    <n v="300.93"/>
    <n v="5"/>
    <x v="3"/>
    <n v="-34.392000000000003"/>
    <x v="4"/>
    <n v="-0.114285714285714"/>
    <n v="9.9690958030106591E-4"/>
    <n v="-6.8784000000000001"/>
    <n v="67.064400000000006"/>
    <x v="4"/>
    <n v="335.322"/>
  </r>
  <r>
    <s v="CA-2014-136644"/>
    <x v="365"/>
    <d v="2014-06-22T00:00:00"/>
    <x v="1"/>
    <s v="SC-20575"/>
    <s v="Sonia Cooley"/>
    <x v="0"/>
    <x v="0"/>
    <x v="161"/>
    <x v="6"/>
    <n v="46544"/>
    <x v="3"/>
    <s v="FUR-CH-10000225"/>
    <s v="Furniture"/>
    <x v="1"/>
    <s v="Global Geo Office Task Chair, Gray"/>
    <n v="647.84"/>
    <n v="8"/>
    <x v="0"/>
    <n v="32.392000000000003"/>
    <x v="6"/>
    <n v="0.05"/>
    <n v="0"/>
    <n v="4.0490000000000004"/>
    <n v="76.930999999999997"/>
    <x v="2"/>
    <n v="615.44799999999998"/>
  </r>
  <r>
    <s v="CA-2014-143917"/>
    <x v="366"/>
    <d v="2014-07-27T00:00:00"/>
    <x v="0"/>
    <s v="KL-16645"/>
    <s v="Ken Lonsdale"/>
    <x v="0"/>
    <x v="0"/>
    <x v="28"/>
    <x v="2"/>
    <n v="94122"/>
    <x v="1"/>
    <s v="FUR-FU-10004351"/>
    <s v="Furniture"/>
    <x v="3"/>
    <s v="Staple-based wall hangings"/>
    <n v="77.92"/>
    <n v="8"/>
    <x v="0"/>
    <n v="34.284799999999997"/>
    <x v="3"/>
    <n v="0.44"/>
    <n v="0"/>
    <n v="4.2855999999999996"/>
    <n v="5.4543999999999997"/>
    <x v="3"/>
    <n v="43.635200000000005"/>
  </r>
  <r>
    <s v="CA-2016-124506"/>
    <x v="367"/>
    <d v="2016-11-17T00:00:00"/>
    <x v="1"/>
    <s v="BB-11545"/>
    <s v="Brenda Bowman"/>
    <x v="1"/>
    <x v="0"/>
    <x v="9"/>
    <x v="8"/>
    <n v="60623"/>
    <x v="3"/>
    <s v="FUR-CH-10004540"/>
    <s v="Furniture"/>
    <x v="1"/>
    <s v="Global Chrome Stack Chair"/>
    <n v="47.991999999999997"/>
    <n v="2"/>
    <x v="3"/>
    <n v="-2.0568"/>
    <x v="6"/>
    <n v="-4.2857142857142899E-2"/>
    <n v="6.2510418403067198E-3"/>
    <n v="-1.0284"/>
    <n v="25.0244"/>
    <x v="0"/>
    <n v="50.0488"/>
  </r>
  <r>
    <s v="CA-2017-123134"/>
    <x v="368"/>
    <d v="2017-05-07T00:00:00"/>
    <x v="1"/>
    <s v="DW-13585"/>
    <s v="Dorothy Wardle"/>
    <x v="1"/>
    <x v="0"/>
    <x v="162"/>
    <x v="18"/>
    <n v="7090"/>
    <x v="2"/>
    <s v="FUR-FU-10003975"/>
    <s v="Furniture"/>
    <x v="3"/>
    <s v="Eldon Advantage Chair Mats for Low to Medium Pile Carpets"/>
    <n v="129.93"/>
    <n v="3"/>
    <x v="0"/>
    <n v="12.993"/>
    <x v="2"/>
    <n v="0.1"/>
    <n v="0"/>
    <n v="4.3310000000000004"/>
    <n v="38.978999999999999"/>
    <x v="7"/>
    <n v="116.93700000000001"/>
  </r>
  <r>
    <s v="CA-2015-168746"/>
    <x v="369"/>
    <d v="2015-01-29T00:00:00"/>
    <x v="0"/>
    <s v="SV-20365"/>
    <s v="Seth Vernon"/>
    <x v="0"/>
    <x v="0"/>
    <x v="59"/>
    <x v="15"/>
    <n v="44105"/>
    <x v="2"/>
    <s v="FUR-CH-10000513"/>
    <s v="Furniture"/>
    <x v="1"/>
    <s v="High-Back Leather Manager's Chair"/>
    <n v="181.98599999999999"/>
    <n v="2"/>
    <x v="3"/>
    <n v="-54.595799999999997"/>
    <x v="3"/>
    <n v="-0.3"/>
    <n v="1.6484784543866001E-3"/>
    <n v="-27.297899999999998"/>
    <n v="118.29089999999999"/>
    <x v="8"/>
    <n v="236.58179999999999"/>
  </r>
  <r>
    <s v="CA-2015-113404"/>
    <x v="370"/>
    <d v="2015-07-16T00:00:00"/>
    <x v="3"/>
    <s v="EM-13810"/>
    <s v="Eleni McCrary"/>
    <x v="1"/>
    <x v="0"/>
    <x v="28"/>
    <x v="2"/>
    <n v="94122"/>
    <x v="1"/>
    <s v="FUR-CH-10003312"/>
    <s v="Furniture"/>
    <x v="1"/>
    <s v="Hon 2090 ÒPillow SoftÓ Series Mid Back Swivel/Tilt Chairs"/>
    <n v="1348.704"/>
    <n v="6"/>
    <x v="2"/>
    <n v="-219.1644"/>
    <x v="7"/>
    <n v="-0.16250000000000001"/>
    <n v="1.48290507034902E-4"/>
    <n v="-36.5274"/>
    <n v="261.31139999999999"/>
    <x v="3"/>
    <n v="1567.8683999999998"/>
  </r>
  <r>
    <s v="CA-2015-113404"/>
    <x v="370"/>
    <d v="2015-07-16T00:00:00"/>
    <x v="3"/>
    <s v="EM-13810"/>
    <s v="Eleni McCrary"/>
    <x v="1"/>
    <x v="0"/>
    <x v="28"/>
    <x v="2"/>
    <n v="94122"/>
    <x v="1"/>
    <s v="FUR-CH-10004086"/>
    <s v="Furniture"/>
    <x v="1"/>
    <s v="Hon 4070 Series Pagoda Armless Upholstered Stacking Chairs"/>
    <n v="700.15200000000004"/>
    <n v="3"/>
    <x v="2"/>
    <n v="78.767099999999999"/>
    <x v="7"/>
    <n v="0.1125"/>
    <n v="2.8565225836675497E-4"/>
    <n v="26.255700000000001"/>
    <n v="207.1283"/>
    <x v="3"/>
    <n v="621.38490000000002"/>
  </r>
  <r>
    <s v="CA-2016-144792"/>
    <x v="325"/>
    <d v="2016-05-04T00:00:00"/>
    <x v="1"/>
    <s v="KD-16615"/>
    <s v="Ken Dana"/>
    <x v="1"/>
    <x v="0"/>
    <x v="163"/>
    <x v="22"/>
    <n v="85254"/>
    <x v="1"/>
    <s v="FUR-FU-10002759"/>
    <s v="Furniture"/>
    <x v="3"/>
    <s v="12-1/2 Diameter Round Wall Clock"/>
    <n v="111.88800000000001"/>
    <n v="7"/>
    <x v="2"/>
    <n v="22.377600000000001"/>
    <x v="4"/>
    <n v="0.2"/>
    <n v="1.7875017875017901E-3"/>
    <n v="3.1968000000000001"/>
    <n v="12.7872"/>
    <x v="6"/>
    <n v="89.510400000000004"/>
  </r>
  <r>
    <s v="US-2016-114174"/>
    <x v="63"/>
    <d v="2016-09-14T00:00:00"/>
    <x v="1"/>
    <s v="AP-10720"/>
    <s v="Anne Pryor"/>
    <x v="2"/>
    <x v="0"/>
    <x v="164"/>
    <x v="20"/>
    <n v="2148"/>
    <x v="2"/>
    <s v="FUR-BO-10003450"/>
    <s v="Furniture"/>
    <x v="0"/>
    <s v="Bush Westfield Collection Bookcases, Dark Cherry Finish"/>
    <n v="173.94"/>
    <n v="3"/>
    <x v="0"/>
    <n v="13.9152"/>
    <x v="6"/>
    <n v="0.08"/>
    <n v="0"/>
    <n v="4.6383999999999999"/>
    <n v="53.3416"/>
    <x v="4"/>
    <n v="160.0248"/>
  </r>
  <r>
    <s v="CA-2017-108070"/>
    <x v="371"/>
    <d v="2017-04-20T00:00:00"/>
    <x v="1"/>
    <s v="JE-15745"/>
    <s v="Joel Eaton"/>
    <x v="0"/>
    <x v="0"/>
    <x v="124"/>
    <x v="2"/>
    <n v="95123"/>
    <x v="1"/>
    <s v="FUR-BO-10001337"/>
    <s v="Furniture"/>
    <x v="0"/>
    <s v="O'Sullivan Living Dimensions 2-Shelf Bookcases"/>
    <n v="102.833"/>
    <n v="1"/>
    <x v="8"/>
    <n v="-6.0490000000000004"/>
    <x v="4"/>
    <n v="-5.8823529411764698E-2"/>
    <n v="1.4586757169391101E-3"/>
    <n v="-6.0490000000000004"/>
    <n v="108.88200000000001"/>
    <x v="6"/>
    <n v="108.88200000000001"/>
  </r>
  <r>
    <s v="CA-2017-101042"/>
    <x v="49"/>
    <d v="2017-11-23T00:00:00"/>
    <x v="1"/>
    <s v="AB-10105"/>
    <s v="Adrian Barton"/>
    <x v="0"/>
    <x v="0"/>
    <x v="0"/>
    <x v="0"/>
    <n v="42420"/>
    <x v="0"/>
    <s v="FUR-FU-10004665"/>
    <s v="Furniture"/>
    <x v="3"/>
    <s v="3M Polarizing Task Lamp with Clamp Arm, Light Gray"/>
    <n v="821.88"/>
    <n v="6"/>
    <x v="0"/>
    <n v="213.68879999999999"/>
    <x v="4"/>
    <n v="0.26"/>
    <n v="0"/>
    <n v="35.614800000000002"/>
    <n v="101.3652"/>
    <x v="0"/>
    <n v="608.19119999999998"/>
  </r>
  <r>
    <s v="US-2016-126844"/>
    <x v="372"/>
    <d v="2016-10-14T00:00:00"/>
    <x v="1"/>
    <s v="BW-11110"/>
    <s v="Bart Watters"/>
    <x v="1"/>
    <x v="0"/>
    <x v="6"/>
    <x v="5"/>
    <n v="77070"/>
    <x v="3"/>
    <s v="FUR-FU-10004909"/>
    <s v="Furniture"/>
    <x v="3"/>
    <s v="Contemporary Wood/Metal Frame"/>
    <n v="51.712000000000003"/>
    <n v="8"/>
    <x v="5"/>
    <n v="-32.32"/>
    <x v="6"/>
    <n v="-0.625"/>
    <n v="1.16027227722772E-2"/>
    <n v="-4.04"/>
    <n v="10.504"/>
    <x v="1"/>
    <n v="84.032000000000011"/>
  </r>
  <r>
    <s v="CA-2015-147788"/>
    <x v="151"/>
    <d v="2015-06-04T00:00:00"/>
    <x v="1"/>
    <s v="TM-21010"/>
    <s v="Tamara Manning"/>
    <x v="0"/>
    <x v="0"/>
    <x v="4"/>
    <x v="4"/>
    <n v="84057"/>
    <x v="1"/>
    <s v="FUR-BO-10004357"/>
    <s v="Furniture"/>
    <x v="0"/>
    <s v="O'Sullivan Living Dimensions 3-Shelf Bookcases"/>
    <n v="1406.86"/>
    <n v="7"/>
    <x v="0"/>
    <n v="140.68600000000001"/>
    <x v="4"/>
    <n v="0.1"/>
    <n v="0"/>
    <n v="20.097999999999999"/>
    <n v="180.88200000000001"/>
    <x v="7"/>
    <n v="1266.174"/>
  </r>
  <r>
    <s v="CA-2017-123967"/>
    <x v="373"/>
    <d v="2017-11-03T00:00:00"/>
    <x v="0"/>
    <s v="SF-20200"/>
    <s v="Sarah Foster"/>
    <x v="0"/>
    <x v="0"/>
    <x v="165"/>
    <x v="13"/>
    <n v="98226"/>
    <x v="1"/>
    <s v="FUR-TA-10003954"/>
    <s v="Furniture"/>
    <x v="2"/>
    <s v="Hon 94000 Series Round Tables"/>
    <n v="2665.62"/>
    <n v="9"/>
    <x v="0"/>
    <n v="239.9058"/>
    <x v="3"/>
    <n v="0.09"/>
    <n v="0"/>
    <n v="26.656199999999998"/>
    <n v="269.52379999999999"/>
    <x v="0"/>
    <n v="2425.7141999999999"/>
  </r>
  <r>
    <s v="CA-2017-145128"/>
    <x v="374"/>
    <d v="2017-07-14T00:00:00"/>
    <x v="1"/>
    <s v="SM-20320"/>
    <s v="Sean Miller"/>
    <x v="2"/>
    <x v="0"/>
    <x v="120"/>
    <x v="6"/>
    <n v="47905"/>
    <x v="3"/>
    <s v="FUR-FU-10000293"/>
    <s v="Furniture"/>
    <x v="3"/>
    <s v="Eldon Antistatic Chair Mats for Low to Medium Pile Carpets"/>
    <n v="526.45000000000005"/>
    <n v="5"/>
    <x v="0"/>
    <n v="31.587"/>
    <x v="2"/>
    <n v="0.06"/>
    <n v="0"/>
    <n v="6.3174000000000001"/>
    <n v="98.9726"/>
    <x v="3"/>
    <n v="494.86300000000006"/>
  </r>
  <r>
    <s v="US-2014-155502"/>
    <x v="375"/>
    <d v="2014-01-31T00:00:00"/>
    <x v="1"/>
    <s v="SD-20485"/>
    <s v="Shirley Daniels"/>
    <x v="2"/>
    <x v="0"/>
    <x v="166"/>
    <x v="25"/>
    <n v="22304"/>
    <x v="0"/>
    <s v="FUR-FU-10004587"/>
    <s v="Furniture"/>
    <x v="3"/>
    <s v="GE General Use Halogen Bulbs, 100 Watts, 1 Bulb per Pack"/>
    <n v="62.82"/>
    <n v="3"/>
    <x v="0"/>
    <n v="30.7818"/>
    <x v="2"/>
    <n v="0.49"/>
    <n v="0"/>
    <n v="10.2606"/>
    <n v="10.679399999999999"/>
    <x v="8"/>
    <n v="32.038200000000003"/>
  </r>
  <r>
    <s v="US-2014-155502"/>
    <x v="375"/>
    <d v="2014-01-31T00:00:00"/>
    <x v="1"/>
    <s v="SD-20485"/>
    <s v="Shirley Daniels"/>
    <x v="2"/>
    <x v="0"/>
    <x v="166"/>
    <x v="25"/>
    <n v="22304"/>
    <x v="0"/>
    <s v="FUR-FU-10001847"/>
    <s v="Furniture"/>
    <x v="3"/>
    <s v="Eldon Image Series Black Desk Accessories"/>
    <n v="12.42"/>
    <n v="3"/>
    <x v="0"/>
    <n v="4.4711999999999996"/>
    <x v="2"/>
    <n v="0.36"/>
    <n v="0"/>
    <n v="1.4903999999999999"/>
    <n v="2.6496"/>
    <x v="8"/>
    <n v="7.9488000000000003"/>
  </r>
  <r>
    <s v="CA-2017-131695"/>
    <x v="254"/>
    <d v="2017-07-06T00:00:00"/>
    <x v="1"/>
    <s v="RA-19285"/>
    <s v="Ralph Arnett"/>
    <x v="0"/>
    <x v="0"/>
    <x v="13"/>
    <x v="7"/>
    <n v="10024"/>
    <x v="2"/>
    <s v="FUR-FU-10002045"/>
    <s v="Furniture"/>
    <x v="3"/>
    <s v="Executive Impressions 14&quot;"/>
    <n v="22.23"/>
    <n v="1"/>
    <x v="0"/>
    <n v="9.7812000000000001"/>
    <x v="6"/>
    <n v="0.44"/>
    <n v="0"/>
    <n v="9.7812000000000001"/>
    <n v="12.4488"/>
    <x v="2"/>
    <n v="12.4488"/>
  </r>
  <r>
    <s v="US-2016-115455"/>
    <x v="63"/>
    <d v="2016-09-14T00:00:00"/>
    <x v="1"/>
    <s v="SE-20110"/>
    <s v="Sanjit Engle"/>
    <x v="0"/>
    <x v="0"/>
    <x v="167"/>
    <x v="8"/>
    <n v="60090"/>
    <x v="3"/>
    <s v="FUR-FU-10004671"/>
    <s v="Furniture"/>
    <x v="3"/>
    <s v="Executive Impressions 12&quot; Wall Clock"/>
    <n v="14.135999999999999"/>
    <n v="2"/>
    <x v="5"/>
    <n v="-7.7747999999999999"/>
    <x v="6"/>
    <n v="-0.55000000000000004"/>
    <n v="4.2444821731748697E-2"/>
    <n v="-3.8874"/>
    <n v="10.955399999999999"/>
    <x v="4"/>
    <n v="21.910799999999998"/>
  </r>
  <r>
    <s v="US-2016-115455"/>
    <x v="63"/>
    <d v="2016-09-14T00:00:00"/>
    <x v="1"/>
    <s v="SE-20110"/>
    <s v="Sanjit Engle"/>
    <x v="0"/>
    <x v="0"/>
    <x v="167"/>
    <x v="8"/>
    <n v="60090"/>
    <x v="3"/>
    <s v="FUR-TA-10003569"/>
    <s v="Furniture"/>
    <x v="2"/>
    <s v="Bretford CR8500 Series Meeting Room Furniture"/>
    <n v="601.47"/>
    <n v="3"/>
    <x v="4"/>
    <n v="-300.73500000000001"/>
    <x v="6"/>
    <n v="-0.5"/>
    <n v="8.31296656524847E-4"/>
    <n v="-100.245"/>
    <n v="300.73500000000001"/>
    <x v="4"/>
    <n v="902.20500000000004"/>
  </r>
  <r>
    <s v="CA-2016-165848"/>
    <x v="41"/>
    <d v="2016-06-04T00:00:00"/>
    <x v="3"/>
    <s v="EN-13780"/>
    <s v="Edward Nazzal"/>
    <x v="0"/>
    <x v="0"/>
    <x v="13"/>
    <x v="7"/>
    <n v="10035"/>
    <x v="2"/>
    <s v="FUR-BO-10000362"/>
    <s v="Furniture"/>
    <x v="0"/>
    <s v="Sauder Inglewood Library Bookcases"/>
    <n v="136.78399999999999"/>
    <n v="1"/>
    <x v="2"/>
    <n v="5.1294000000000004"/>
    <x v="7"/>
    <n v="3.7499999999999999E-2"/>
    <n v="1.46215931687917E-3"/>
    <n v="5.1294000000000004"/>
    <n v="131.65459999999999"/>
    <x v="2"/>
    <n v="131.65459999999999"/>
  </r>
  <r>
    <s v="CA-2016-165848"/>
    <x v="41"/>
    <d v="2016-06-04T00:00:00"/>
    <x v="3"/>
    <s v="EN-13780"/>
    <s v="Edward Nazzal"/>
    <x v="0"/>
    <x v="0"/>
    <x v="13"/>
    <x v="7"/>
    <n v="10035"/>
    <x v="2"/>
    <s v="FUR-FU-10003878"/>
    <s v="Furniture"/>
    <x v="3"/>
    <s v="Linden 10&quot; Round Wall Clock, Black"/>
    <n v="61.12"/>
    <n v="4"/>
    <x v="0"/>
    <n v="20.780799999999999"/>
    <x v="7"/>
    <n v="0.34"/>
    <n v="0"/>
    <n v="5.1951999999999998"/>
    <n v="10.0848"/>
    <x v="2"/>
    <n v="40.339199999999998"/>
  </r>
  <r>
    <s v="CA-2014-127446"/>
    <x v="306"/>
    <d v="2014-11-30T00:00:00"/>
    <x v="1"/>
    <s v="MC-17590"/>
    <s v="Matt Collister"/>
    <x v="1"/>
    <x v="0"/>
    <x v="58"/>
    <x v="5"/>
    <n v="76017"/>
    <x v="3"/>
    <s v="FUR-TA-10000577"/>
    <s v="Furniture"/>
    <x v="2"/>
    <s v="Bretford CR4500 Series Slim Rectangular Table"/>
    <n v="1218.7349999999999"/>
    <n v="5"/>
    <x v="3"/>
    <n v="-121.87350000000001"/>
    <x v="2"/>
    <n v="-0.1"/>
    <n v="2.4615687577693299E-4"/>
    <n v="-24.374700000000001"/>
    <n v="268.12169999999998"/>
    <x v="0"/>
    <n v="1340.6084999999998"/>
  </r>
  <r>
    <s v="CA-2014-127446"/>
    <x v="306"/>
    <d v="2014-11-30T00:00:00"/>
    <x v="1"/>
    <s v="MC-17590"/>
    <s v="Matt Collister"/>
    <x v="1"/>
    <x v="0"/>
    <x v="58"/>
    <x v="5"/>
    <n v="76017"/>
    <x v="3"/>
    <s v="FUR-FU-10000221"/>
    <s v="Furniture"/>
    <x v="3"/>
    <s v="Master Caster Door Stop, Brown"/>
    <n v="6.0960000000000001"/>
    <n v="3"/>
    <x v="5"/>
    <n v="-3.9624000000000001"/>
    <x v="2"/>
    <n v="-0.65"/>
    <n v="9.8425196850393706E-2"/>
    <n v="-1.3208"/>
    <n v="3.3527999999999998"/>
    <x v="0"/>
    <n v="10.058400000000001"/>
  </r>
  <r>
    <s v="CA-2016-137204"/>
    <x v="376"/>
    <d v="2016-05-05T00:00:00"/>
    <x v="1"/>
    <s v="BO-11350"/>
    <s v="Bill Overfelt"/>
    <x v="1"/>
    <x v="0"/>
    <x v="2"/>
    <x v="2"/>
    <n v="90045"/>
    <x v="1"/>
    <s v="FUR-CH-10002304"/>
    <s v="Furniture"/>
    <x v="1"/>
    <s v="Global Stack Chair without Arms, Black"/>
    <n v="41.567999999999998"/>
    <n v="2"/>
    <x v="2"/>
    <n v="2.5979999999999999"/>
    <x v="1"/>
    <n v="6.25E-2"/>
    <n v="4.8113933795227099E-3"/>
    <n v="1.2989999999999999"/>
    <n v="19.484999999999999"/>
    <x v="6"/>
    <n v="38.97"/>
  </r>
  <r>
    <s v="CA-2014-147298"/>
    <x v="377"/>
    <d v="2014-05-03T00:00:00"/>
    <x v="1"/>
    <s v="AG-10300"/>
    <s v="Aleksandra Gannaway"/>
    <x v="1"/>
    <x v="0"/>
    <x v="2"/>
    <x v="2"/>
    <n v="90049"/>
    <x v="1"/>
    <s v="FUR-CH-10004886"/>
    <s v="Furniture"/>
    <x v="1"/>
    <s v="Bevis Steel Folding Chairs"/>
    <n v="230.28"/>
    <n v="3"/>
    <x v="2"/>
    <n v="23.027999999999999"/>
    <x v="1"/>
    <n v="0.1"/>
    <n v="8.6850790342192096E-4"/>
    <n v="7.6760000000000002"/>
    <n v="69.084000000000003"/>
    <x v="6"/>
    <n v="207.25200000000001"/>
  </r>
  <r>
    <s v="US-2017-110604"/>
    <x v="378"/>
    <d v="2017-05-20T00:00:00"/>
    <x v="1"/>
    <s v="JF-15295"/>
    <s v="Jason Fortune-"/>
    <x v="0"/>
    <x v="0"/>
    <x v="15"/>
    <x v="13"/>
    <n v="98103"/>
    <x v="1"/>
    <s v="FUR-FU-10000076"/>
    <s v="Furniture"/>
    <x v="3"/>
    <s v="24-Hour Round Wall Clock"/>
    <n v="39.96"/>
    <n v="2"/>
    <x v="0"/>
    <n v="17.1828"/>
    <x v="2"/>
    <n v="0.43"/>
    <n v="0"/>
    <n v="8.5914000000000001"/>
    <n v="11.3886"/>
    <x v="7"/>
    <n v="22.777200000000001"/>
  </r>
  <r>
    <s v="US-2017-110604"/>
    <x v="378"/>
    <d v="2017-05-20T00:00:00"/>
    <x v="1"/>
    <s v="JF-15295"/>
    <s v="Jason Fortune-"/>
    <x v="0"/>
    <x v="0"/>
    <x v="15"/>
    <x v="13"/>
    <n v="98103"/>
    <x v="1"/>
    <s v="FUR-CH-10002017"/>
    <s v="Furniture"/>
    <x v="1"/>
    <s v="SAFCO Optional Arm Kit for Workspace Cribbage Stacking Chair"/>
    <n v="42.624000000000002"/>
    <n v="2"/>
    <x v="2"/>
    <n v="4.2624000000000004"/>
    <x v="2"/>
    <n v="0.1"/>
    <n v="4.6921921921921897E-3"/>
    <n v="2.1312000000000002"/>
    <n v="19.180800000000001"/>
    <x v="7"/>
    <n v="38.361600000000003"/>
  </r>
  <r>
    <s v="US-2017-110604"/>
    <x v="378"/>
    <d v="2017-05-20T00:00:00"/>
    <x v="1"/>
    <s v="JF-15295"/>
    <s v="Jason Fortune-"/>
    <x v="0"/>
    <x v="0"/>
    <x v="15"/>
    <x v="13"/>
    <n v="98103"/>
    <x v="1"/>
    <s v="FUR-CH-10004287"/>
    <s v="Furniture"/>
    <x v="1"/>
    <s v="SAFCO Arco Folding Chair"/>
    <n v="220.96"/>
    <n v="1"/>
    <x v="2"/>
    <n v="24.858000000000001"/>
    <x v="2"/>
    <n v="0.1125"/>
    <n v="9.0514120202751596E-4"/>
    <n v="24.858000000000001"/>
    <n v="196.102"/>
    <x v="7"/>
    <n v="196.102"/>
  </r>
  <r>
    <s v="CA-2015-116750"/>
    <x v="379"/>
    <d v="2015-07-10T00:00:00"/>
    <x v="0"/>
    <s v="BF-10975"/>
    <s v="Barbara Fisher"/>
    <x v="1"/>
    <x v="0"/>
    <x v="160"/>
    <x v="30"/>
    <n v="28314"/>
    <x v="0"/>
    <s v="FUR-FU-10003829"/>
    <s v="Furniture"/>
    <x v="3"/>
    <s v="Stackable Trays"/>
    <n v="4.9279999999999999"/>
    <n v="2"/>
    <x v="2"/>
    <n v="0.73919999999999997"/>
    <x v="2"/>
    <n v="0.15"/>
    <n v="4.0584415584415598E-2"/>
    <n v="0.36959999999999998"/>
    <n v="2.0943999999999998"/>
    <x v="3"/>
    <n v="4.1887999999999996"/>
  </r>
  <r>
    <s v="CA-2017-108441"/>
    <x v="235"/>
    <d v="2017-06-18T00:00:00"/>
    <x v="1"/>
    <s v="SB-20170"/>
    <s v="Sarah Bern"/>
    <x v="0"/>
    <x v="0"/>
    <x v="13"/>
    <x v="7"/>
    <n v="10035"/>
    <x v="2"/>
    <s v="FUR-CH-10000595"/>
    <s v="Furniture"/>
    <x v="1"/>
    <s v="Safco Contoured Stacking Chairs"/>
    <n v="858.24"/>
    <n v="4"/>
    <x v="7"/>
    <n v="143.04"/>
    <x v="6"/>
    <n v="0.16666666666666699"/>
    <n v="1.16517524235645E-4"/>
    <n v="35.76"/>
    <n v="178.8"/>
    <x v="2"/>
    <n v="715.2"/>
  </r>
  <r>
    <s v="CA-2016-149111"/>
    <x v="380"/>
    <d v="2016-04-21T00:00:00"/>
    <x v="0"/>
    <s v="BF-11170"/>
    <s v="Ben Ferrer"/>
    <x v="2"/>
    <x v="0"/>
    <x v="168"/>
    <x v="30"/>
    <n v="27604"/>
    <x v="0"/>
    <s v="FUR-FU-10000206"/>
    <s v="Furniture"/>
    <x v="3"/>
    <s v="GE General Purpose, Extra Long Life, Showcase &amp; Floodlight Incandescent Bulbs"/>
    <n v="18.623999999999999"/>
    <n v="8"/>
    <x v="2"/>
    <n v="6.2855999999999996"/>
    <x v="4"/>
    <n v="0.33750000000000002"/>
    <n v="1.0738831615120299E-2"/>
    <n v="0.78569999999999995"/>
    <n v="1.5423"/>
    <x v="6"/>
    <n v="12.3384"/>
  </r>
  <r>
    <s v="CA-2014-131002"/>
    <x v="266"/>
    <d v="2014-09-12T00:00:00"/>
    <x v="0"/>
    <s v="TB-21400"/>
    <s v="Tom Boeckenhauer"/>
    <x v="0"/>
    <x v="0"/>
    <x v="169"/>
    <x v="37"/>
    <n v="74133"/>
    <x v="3"/>
    <s v="FUR-FU-10004270"/>
    <s v="Furniture"/>
    <x v="3"/>
    <s v="Executive Impressions 13&quot; Clairmont Wall Clock"/>
    <n v="57.69"/>
    <n v="3"/>
    <x v="0"/>
    <n v="23.652899999999999"/>
    <x v="2"/>
    <n v="0.41"/>
    <n v="0"/>
    <n v="7.8842999999999996"/>
    <n v="11.345700000000001"/>
    <x v="4"/>
    <n v="34.037099999999995"/>
  </r>
  <r>
    <s v="CA-2014-131002"/>
    <x v="266"/>
    <d v="2014-09-12T00:00:00"/>
    <x v="0"/>
    <s v="TB-21400"/>
    <s v="Tom Boeckenhauer"/>
    <x v="0"/>
    <x v="0"/>
    <x v="169"/>
    <x v="37"/>
    <n v="74133"/>
    <x v="3"/>
    <s v="FUR-FU-10004665"/>
    <s v="Furniture"/>
    <x v="3"/>
    <s v="3M Polarizing Task Lamp with Clamp Arm, Light Gray"/>
    <n v="821.88"/>
    <n v="6"/>
    <x v="0"/>
    <n v="213.68879999999999"/>
    <x v="2"/>
    <n v="0.26"/>
    <n v="0"/>
    <n v="35.614800000000002"/>
    <n v="101.3652"/>
    <x v="4"/>
    <n v="608.19119999999998"/>
  </r>
  <r>
    <s v="US-2016-146794"/>
    <x v="73"/>
    <d v="2016-10-01T00:00:00"/>
    <x v="1"/>
    <s v="SH-19975"/>
    <s v="Sally Hughsby"/>
    <x v="1"/>
    <x v="0"/>
    <x v="170"/>
    <x v="2"/>
    <n v="92345"/>
    <x v="1"/>
    <s v="FUR-BO-10004467"/>
    <s v="Furniture"/>
    <x v="0"/>
    <s v="Bestar Classic Bookcase"/>
    <n v="424.95749999999998"/>
    <n v="5"/>
    <x v="8"/>
    <n v="19.998000000000001"/>
    <x v="2"/>
    <n v="4.7058823529411799E-2"/>
    <n v="3.5297647411799998E-4"/>
    <n v="3.9996"/>
    <n v="80.991900000000001"/>
    <x v="4"/>
    <n v="404.95949999999999"/>
  </r>
  <r>
    <s v="CA-2017-112515"/>
    <x v="342"/>
    <d v="2017-09-21T00:00:00"/>
    <x v="0"/>
    <s v="AS-10225"/>
    <s v="Alan Schoenberger"/>
    <x v="1"/>
    <x v="0"/>
    <x v="106"/>
    <x v="4"/>
    <n v="84604"/>
    <x v="1"/>
    <s v="FUR-BO-10003404"/>
    <s v="Furniture"/>
    <x v="0"/>
    <s v="Global Adaptabilites Bookcase, Cherry/Storm Gray Finish"/>
    <n v="1292.94"/>
    <n v="3"/>
    <x v="0"/>
    <n v="77.576400000000007"/>
    <x v="4"/>
    <n v="0.06"/>
    <n v="0"/>
    <n v="25.858799999999999"/>
    <n v="405.12119999999999"/>
    <x v="4"/>
    <n v="1215.3636000000001"/>
  </r>
  <r>
    <s v="CA-2015-135538"/>
    <x v="37"/>
    <d v="2015-12-28T00:00:00"/>
    <x v="1"/>
    <s v="HR-14830"/>
    <s v="Harold Ryan"/>
    <x v="1"/>
    <x v="0"/>
    <x v="171"/>
    <x v="22"/>
    <n v="85234"/>
    <x v="1"/>
    <s v="FUR-CH-10004287"/>
    <s v="Furniture"/>
    <x v="1"/>
    <s v="SAFCO Arco Folding Chair"/>
    <n v="883.84"/>
    <n v="4"/>
    <x v="2"/>
    <n v="99.432000000000002"/>
    <x v="4"/>
    <n v="0.1125"/>
    <n v="2.2628530050687899E-4"/>
    <n v="24.858000000000001"/>
    <n v="196.102"/>
    <x v="5"/>
    <n v="784.40800000000002"/>
  </r>
  <r>
    <s v="CA-2016-164784"/>
    <x v="381"/>
    <d v="2016-05-04T00:00:00"/>
    <x v="2"/>
    <s v="HF-14995"/>
    <s v="Herbert Flentye"/>
    <x v="0"/>
    <x v="0"/>
    <x v="10"/>
    <x v="9"/>
    <n v="38109"/>
    <x v="0"/>
    <s v="FUR-TA-10004534"/>
    <s v="Furniture"/>
    <x v="2"/>
    <s v="Bevis 44 x 96 Conference Tables"/>
    <n v="370.62"/>
    <n v="3"/>
    <x v="9"/>
    <n v="-142.071"/>
    <x v="0"/>
    <n v="-0.38333333333333303"/>
    <n v="1.0792725702876301E-3"/>
    <n v="-47.356999999999999"/>
    <n v="170.89699999999999"/>
    <x v="7"/>
    <n v="512.69100000000003"/>
  </r>
  <r>
    <s v="US-2015-139759"/>
    <x v="382"/>
    <d v="2015-08-30T00:00:00"/>
    <x v="1"/>
    <s v="NL-18310"/>
    <s v="Nancy Lomonaco"/>
    <x v="2"/>
    <x v="0"/>
    <x v="2"/>
    <x v="2"/>
    <n v="90045"/>
    <x v="1"/>
    <s v="FUR-CH-10002774"/>
    <s v="Furniture"/>
    <x v="1"/>
    <s v="Global Deluxe Stacking Chair, Gray"/>
    <n v="40.783999999999999"/>
    <n v="1"/>
    <x v="2"/>
    <n v="4.5881999999999996"/>
    <x v="2"/>
    <n v="0.1125"/>
    <n v="4.9038838760298202E-3"/>
    <n v="4.5881999999999996"/>
    <n v="36.195799999999998"/>
    <x v="10"/>
    <n v="36.195799999999998"/>
  </r>
  <r>
    <s v="CA-2014-126403"/>
    <x v="383"/>
    <d v="2014-09-12T00:00:00"/>
    <x v="0"/>
    <s v="RR-19525"/>
    <s v="Rick Reed"/>
    <x v="1"/>
    <x v="0"/>
    <x v="172"/>
    <x v="20"/>
    <n v="1852"/>
    <x v="2"/>
    <s v="FUR-CH-10003761"/>
    <s v="Furniture"/>
    <x v="1"/>
    <s v="Global Italian Leather Office Chair"/>
    <n v="785.88"/>
    <n v="6"/>
    <x v="0"/>
    <n v="212.1876"/>
    <x v="0"/>
    <n v="0.27"/>
    <n v="0"/>
    <n v="35.364600000000003"/>
    <n v="95.615399999999994"/>
    <x v="4"/>
    <n v="573.69240000000002"/>
  </r>
  <r>
    <s v="CA-2016-138079"/>
    <x v="360"/>
    <d v="2016-01-28T00:00:00"/>
    <x v="1"/>
    <s v="AJ-10795"/>
    <s v="Anthony Johnson"/>
    <x v="1"/>
    <x v="0"/>
    <x v="15"/>
    <x v="13"/>
    <n v="98115"/>
    <x v="1"/>
    <s v="FUR-FU-10001475"/>
    <s v="Furniture"/>
    <x v="3"/>
    <s v="Contract Clock, 14&quot;, Brown"/>
    <n v="109.9"/>
    <n v="5"/>
    <x v="0"/>
    <n v="37.366"/>
    <x v="6"/>
    <n v="0.34"/>
    <n v="0"/>
    <n v="7.4732000000000003"/>
    <n v="14.5068"/>
    <x v="8"/>
    <n v="72.534000000000006"/>
  </r>
  <r>
    <s v="CA-2014-143182"/>
    <x v="384"/>
    <d v="2014-10-20T00:00:00"/>
    <x v="1"/>
    <s v="DL-12865"/>
    <s v="Dan Lawera"/>
    <x v="0"/>
    <x v="0"/>
    <x v="173"/>
    <x v="1"/>
    <n v="33012"/>
    <x v="0"/>
    <s v="FUR-FU-10004270"/>
    <s v="Furniture"/>
    <x v="3"/>
    <s v="Executive Impressions 13&quot; Clairmont Wall Clock"/>
    <n v="15.384"/>
    <n v="1"/>
    <x v="2"/>
    <n v="4.0382999999999996"/>
    <x v="2"/>
    <n v="0.26250000000000001"/>
    <n v="1.30005200208008E-2"/>
    <n v="4.0382999999999996"/>
    <n v="11.345700000000001"/>
    <x v="1"/>
    <n v="11.345700000000001"/>
  </r>
  <r>
    <s v="CA-2014-145317"/>
    <x v="385"/>
    <d v="2014-03-23T00:00:00"/>
    <x v="1"/>
    <s v="SM-20320"/>
    <s v="Sean Miller"/>
    <x v="2"/>
    <x v="0"/>
    <x v="51"/>
    <x v="1"/>
    <n v="32216"/>
    <x v="0"/>
    <s v="FUR-FU-10004270"/>
    <s v="Furniture"/>
    <x v="3"/>
    <s v="Executive Impressions 13&quot; Clairmont Wall Clock"/>
    <n v="30.768000000000001"/>
    <n v="2"/>
    <x v="2"/>
    <n v="8.0765999999999991"/>
    <x v="2"/>
    <n v="0.26250000000000001"/>
    <n v="6.50026001040042E-3"/>
    <n v="4.0382999999999996"/>
    <n v="11.345700000000001"/>
    <x v="9"/>
    <n v="22.691400000000002"/>
  </r>
  <r>
    <s v="CA-2014-145317"/>
    <x v="385"/>
    <d v="2014-03-23T00:00:00"/>
    <x v="1"/>
    <s v="SM-20320"/>
    <s v="Sean Miller"/>
    <x v="2"/>
    <x v="0"/>
    <x v="51"/>
    <x v="1"/>
    <n v="32216"/>
    <x v="0"/>
    <s v="FUR-FU-10001986"/>
    <s v="Furniture"/>
    <x v="3"/>
    <s v="Dana Fluorescent Magnifying Lamp, White, 36&quot;"/>
    <n v="122.352"/>
    <n v="3"/>
    <x v="2"/>
    <n v="15.294"/>
    <x v="2"/>
    <n v="0.125"/>
    <n v="1.6346279586766099E-3"/>
    <n v="5.0979999999999999"/>
    <n v="35.686"/>
    <x v="9"/>
    <n v="107.05800000000001"/>
  </r>
  <r>
    <s v="CA-2015-121797"/>
    <x v="386"/>
    <d v="2015-02-06T00:00:00"/>
    <x v="1"/>
    <s v="CC-12145"/>
    <s v="Charles Crestani"/>
    <x v="0"/>
    <x v="0"/>
    <x v="2"/>
    <x v="2"/>
    <n v="90049"/>
    <x v="1"/>
    <s v="FUR-FU-10001876"/>
    <s v="Furniture"/>
    <x v="3"/>
    <s v="Computer Room Manger, 14&quot;"/>
    <n v="227.36"/>
    <n v="7"/>
    <x v="0"/>
    <n v="81.849599999999995"/>
    <x v="1"/>
    <n v="0.36"/>
    <n v="0"/>
    <n v="11.6928"/>
    <n v="20.787199999999999"/>
    <x v="8"/>
    <n v="145.5104"/>
  </r>
  <r>
    <s v="CA-2017-132430"/>
    <x v="224"/>
    <d v="2017-10-11T00:00:00"/>
    <x v="2"/>
    <s v="CP-12085"/>
    <s v="Cathy Prescott"/>
    <x v="1"/>
    <x v="0"/>
    <x v="174"/>
    <x v="15"/>
    <n v="44107"/>
    <x v="2"/>
    <s v="FUR-FU-10003577"/>
    <s v="Furniture"/>
    <x v="3"/>
    <s v="Nu-Dell Leatherette Frames"/>
    <n v="45.887999999999998"/>
    <n v="4"/>
    <x v="2"/>
    <n v="9.1776"/>
    <x v="3"/>
    <n v="0.2"/>
    <n v="4.3584379358437902E-3"/>
    <n v="2.2944"/>
    <n v="9.1776"/>
    <x v="1"/>
    <n v="36.7104"/>
  </r>
  <r>
    <s v="CA-2014-110030"/>
    <x v="387"/>
    <d v="2014-12-08T00:00:00"/>
    <x v="0"/>
    <s v="LF-17185"/>
    <s v="Luke Foster"/>
    <x v="0"/>
    <x v="0"/>
    <x v="6"/>
    <x v="5"/>
    <n v="77095"/>
    <x v="3"/>
    <s v="FUR-FU-10002759"/>
    <s v="Furniture"/>
    <x v="3"/>
    <s v="12-1/2 Diameter Round Wall Clock"/>
    <n v="23.975999999999999"/>
    <n v="3"/>
    <x v="5"/>
    <n v="-14.3856"/>
    <x v="3"/>
    <n v="-0.6"/>
    <n v="2.5025025025024999E-2"/>
    <n v="-4.7952000000000004"/>
    <n v="12.7872"/>
    <x v="5"/>
    <n v="38.361599999999996"/>
  </r>
  <r>
    <s v="CA-2017-149888"/>
    <x v="388"/>
    <d v="2017-11-13T00:00:00"/>
    <x v="1"/>
    <s v="EP-13915"/>
    <s v="Emily Phan"/>
    <x v="0"/>
    <x v="0"/>
    <x v="3"/>
    <x v="3"/>
    <n v="19120"/>
    <x v="2"/>
    <s v="FUR-TA-10000849"/>
    <s v="Furniture"/>
    <x v="2"/>
    <s v="Bevis Rectangular Conference Tables"/>
    <n v="350.35199999999998"/>
    <n v="4"/>
    <x v="9"/>
    <n v="-140.14080000000001"/>
    <x v="6"/>
    <n v="-0.4"/>
    <n v="1.1417089098963299E-3"/>
    <n v="-35.035200000000003"/>
    <n v="122.6232"/>
    <x v="0"/>
    <n v="490.49279999999999"/>
  </r>
  <r>
    <s v="CA-2017-104801"/>
    <x v="389"/>
    <d v="2017-02-19T00:00:00"/>
    <x v="1"/>
    <s v="FH-14350"/>
    <s v="Fred Harton"/>
    <x v="0"/>
    <x v="0"/>
    <x v="15"/>
    <x v="13"/>
    <n v="98105"/>
    <x v="1"/>
    <s v="FUR-FU-10004017"/>
    <s v="Furniture"/>
    <x v="3"/>
    <s v="Tenex Contemporary Contur Chairmats for Low and Medium Pile Carpet, Computer, 39&quot; x 49&quot;"/>
    <n v="107.53"/>
    <n v="1"/>
    <x v="0"/>
    <n v="21.506"/>
    <x v="6"/>
    <n v="0.2"/>
    <n v="0"/>
    <n v="21.506"/>
    <n v="86.024000000000001"/>
    <x v="11"/>
    <n v="86.024000000000001"/>
  </r>
  <r>
    <s v="CA-2015-115798"/>
    <x v="18"/>
    <d v="2015-11-19T00:00:00"/>
    <x v="1"/>
    <s v="KL-16645"/>
    <s v="Ken Lonsdale"/>
    <x v="0"/>
    <x v="0"/>
    <x v="19"/>
    <x v="14"/>
    <n v="19711"/>
    <x v="2"/>
    <s v="FUR-BO-10004467"/>
    <s v="Furniture"/>
    <x v="0"/>
    <s v="Bestar Classic Bookcase"/>
    <n v="299.97000000000003"/>
    <n v="3"/>
    <x v="0"/>
    <n v="56.994300000000003"/>
    <x v="6"/>
    <n v="0.19"/>
    <n v="0"/>
    <n v="18.998100000000001"/>
    <n v="80.991900000000001"/>
    <x v="0"/>
    <n v="242.97570000000002"/>
  </r>
  <r>
    <s v="CA-2014-149244"/>
    <x v="53"/>
    <d v="2014-11-08T00:00:00"/>
    <x v="1"/>
    <s v="MS-17530"/>
    <s v="MaryBeth Skach"/>
    <x v="0"/>
    <x v="0"/>
    <x v="53"/>
    <x v="2"/>
    <n v="92037"/>
    <x v="1"/>
    <s v="FUR-FU-10004671"/>
    <s v="Furniture"/>
    <x v="3"/>
    <s v="Executive Impressions 12&quot; Wall Clock"/>
    <n v="35.340000000000003"/>
    <n v="2"/>
    <x v="0"/>
    <n v="13.4292"/>
    <x v="4"/>
    <n v="0.38"/>
    <n v="0"/>
    <n v="6.7145999999999999"/>
    <n v="10.955399999999999"/>
    <x v="0"/>
    <n v="21.910800000000002"/>
  </r>
  <r>
    <s v="CA-2015-140144"/>
    <x v="390"/>
    <d v="2015-06-25T00:00:00"/>
    <x v="0"/>
    <s v="SC-20770"/>
    <s v="Stewart Carmichael"/>
    <x v="1"/>
    <x v="0"/>
    <x v="28"/>
    <x v="2"/>
    <n v="94122"/>
    <x v="1"/>
    <s v="FUR-FU-10002253"/>
    <s v="Furniture"/>
    <x v="3"/>
    <s v="Howard Miller 13&quot; Diameter Pewter Finish Round Wall Clock"/>
    <n v="257.64"/>
    <n v="6"/>
    <x v="0"/>
    <n v="100.4796"/>
    <x v="2"/>
    <n v="0.39"/>
    <n v="0"/>
    <n v="16.746600000000001"/>
    <n v="26.1934"/>
    <x v="2"/>
    <n v="157.16039999999998"/>
  </r>
  <r>
    <s v="CA-2014-155887"/>
    <x v="264"/>
    <d v="2014-05-17T00:00:00"/>
    <x v="1"/>
    <s v="KT-16480"/>
    <s v="Kean Thornton"/>
    <x v="0"/>
    <x v="0"/>
    <x v="20"/>
    <x v="20"/>
    <n v="2038"/>
    <x v="2"/>
    <s v="FUR-TA-10002228"/>
    <s v="Furniture"/>
    <x v="2"/>
    <s v="Bevis Traditional Conference Table Top, Plinth Base"/>
    <n v="700.05600000000004"/>
    <n v="3"/>
    <x v="3"/>
    <n v="-130.0104"/>
    <x v="2"/>
    <n v="-0.185714285714286"/>
    <n v="4.2853714559978098E-4"/>
    <n v="-43.336799999999997"/>
    <n v="276.68880000000001"/>
    <x v="7"/>
    <n v="830.06640000000004"/>
  </r>
  <r>
    <s v="US-2014-141257"/>
    <x v="391"/>
    <d v="2014-06-14T00:00:00"/>
    <x v="1"/>
    <s v="CS-11950"/>
    <s v="Carlos Soltero"/>
    <x v="0"/>
    <x v="0"/>
    <x v="15"/>
    <x v="13"/>
    <n v="98115"/>
    <x v="1"/>
    <s v="FUR-CH-10002758"/>
    <s v="Furniture"/>
    <x v="1"/>
    <s v="Hon Deluxe Fabric Upholstered Stacking Chairs, Squared Back"/>
    <n v="585.55200000000002"/>
    <n v="3"/>
    <x v="2"/>
    <n v="73.194000000000003"/>
    <x v="6"/>
    <n v="0.125"/>
    <n v="3.4155805120638299E-4"/>
    <n v="24.398"/>
    <n v="170.786"/>
    <x v="2"/>
    <n v="512.35800000000006"/>
  </r>
  <r>
    <s v="CA-2014-158029"/>
    <x v="261"/>
    <d v="2014-05-30T00:00:00"/>
    <x v="1"/>
    <s v="HF-14995"/>
    <s v="Herbert Flentye"/>
    <x v="0"/>
    <x v="0"/>
    <x v="2"/>
    <x v="2"/>
    <n v="90008"/>
    <x v="1"/>
    <s v="FUR-CH-10000988"/>
    <s v="Furniture"/>
    <x v="1"/>
    <s v="Hon Olson Stacker Stools"/>
    <n v="225.29599999999999"/>
    <n v="2"/>
    <x v="2"/>
    <n v="22.529599999999999"/>
    <x v="4"/>
    <n v="0.1"/>
    <n v="8.8772104253959203E-4"/>
    <n v="11.264799999999999"/>
    <n v="101.3832"/>
    <x v="7"/>
    <n v="202.7664"/>
  </r>
  <r>
    <s v="CA-2016-146171"/>
    <x v="237"/>
    <d v="2016-03-15T00:00:00"/>
    <x v="1"/>
    <s v="JP-16135"/>
    <s v="Julie Prescott"/>
    <x v="2"/>
    <x v="0"/>
    <x v="29"/>
    <x v="24"/>
    <n v="31907"/>
    <x v="0"/>
    <s v="FUR-FU-10004270"/>
    <s v="Furniture"/>
    <x v="3"/>
    <s v="Executive Impressions 13&quot; Clairmont Wall Clock"/>
    <n v="76.92"/>
    <n v="4"/>
    <x v="0"/>
    <n v="31.537199999999999"/>
    <x v="4"/>
    <n v="0.41"/>
    <n v="0"/>
    <n v="7.8842999999999996"/>
    <n v="11.345700000000001"/>
    <x v="9"/>
    <n v="45.382800000000003"/>
  </r>
  <r>
    <s v="CA-2017-158967"/>
    <x v="247"/>
    <d v="2017-12-12T00:00:00"/>
    <x v="2"/>
    <s v="BT-11680"/>
    <s v="Brian Thompson"/>
    <x v="0"/>
    <x v="0"/>
    <x v="1"/>
    <x v="1"/>
    <n v="33311"/>
    <x v="0"/>
    <s v="FUR-FU-10001940"/>
    <s v="Furniture"/>
    <x v="3"/>
    <s v="Staple-based wall hangings"/>
    <n v="19.103999999999999"/>
    <n v="3"/>
    <x v="2"/>
    <n v="5.7312000000000003"/>
    <x v="3"/>
    <n v="0.3"/>
    <n v="1.04690117252931E-2"/>
    <n v="1.9104000000000001"/>
    <n v="4.4576000000000002"/>
    <x v="5"/>
    <n v="13.372799999999998"/>
  </r>
  <r>
    <s v="CA-2015-138534"/>
    <x v="392"/>
    <d v="2015-07-19T00:00:00"/>
    <x v="0"/>
    <s v="JM-15535"/>
    <s v="Jessica Myrick"/>
    <x v="0"/>
    <x v="0"/>
    <x v="175"/>
    <x v="2"/>
    <n v="93309"/>
    <x v="1"/>
    <s v="FUR-BO-10003159"/>
    <s v="Furniture"/>
    <x v="0"/>
    <s v="Sauder Camden County Collection Libraries, Planked Cherry Finish"/>
    <n v="195.46600000000001"/>
    <n v="2"/>
    <x v="8"/>
    <n v="-13.797599999999999"/>
    <x v="3"/>
    <n v="-7.0588235294117604E-2"/>
    <n v="7.6739688743822398E-4"/>
    <n v="-6.8987999999999996"/>
    <n v="104.6318"/>
    <x v="3"/>
    <n v="209.2636"/>
  </r>
  <r>
    <s v="CA-2017-108322"/>
    <x v="393"/>
    <d v="2017-05-05T00:00:00"/>
    <x v="1"/>
    <s v="SS-20140"/>
    <s v="Saphhira Shifley"/>
    <x v="1"/>
    <x v="0"/>
    <x v="176"/>
    <x v="1"/>
    <n v="33068"/>
    <x v="0"/>
    <s v="FUR-FU-10001935"/>
    <s v="Furniture"/>
    <x v="3"/>
    <s v="3M Hangers With Command Adhesive"/>
    <n v="23.68"/>
    <n v="8"/>
    <x v="2"/>
    <n v="6.2160000000000002"/>
    <x v="2"/>
    <n v="0.26250000000000001"/>
    <n v="8.4459459459459499E-3"/>
    <n v="0.77700000000000002"/>
    <n v="2.1829999999999998"/>
    <x v="6"/>
    <n v="17.463999999999999"/>
  </r>
  <r>
    <s v="CA-2015-149972"/>
    <x v="231"/>
    <d v="2015-09-23T00:00:00"/>
    <x v="2"/>
    <s v="CD-12790"/>
    <s v="Cynthia Delaney"/>
    <x v="2"/>
    <x v="0"/>
    <x v="2"/>
    <x v="2"/>
    <n v="90036"/>
    <x v="1"/>
    <s v="FUR-CH-10004997"/>
    <s v="Furniture"/>
    <x v="1"/>
    <s v="Hon Every-Day Series Multi-Task Chairs"/>
    <n v="601.53599999999994"/>
    <n v="4"/>
    <x v="2"/>
    <n v="0"/>
    <x v="3"/>
    <n v="0"/>
    <n v="3.3248217895520801E-4"/>
    <n v="0"/>
    <n v="150.38399999999999"/>
    <x v="4"/>
    <n v="601.53599999999994"/>
  </r>
  <r>
    <s v="US-2014-117744"/>
    <x v="116"/>
    <d v="2014-12-06T00:00:00"/>
    <x v="1"/>
    <s v="MD-17860"/>
    <s v="Michael Dominguez"/>
    <x v="1"/>
    <x v="0"/>
    <x v="177"/>
    <x v="5"/>
    <n v="78415"/>
    <x v="3"/>
    <s v="FUR-FU-10001588"/>
    <s v="Furniture"/>
    <x v="3"/>
    <s v="Deflect-o SuperTray Unbreakable Stackable Tray, Letter, Black"/>
    <n v="58.36"/>
    <n v="5"/>
    <x v="5"/>
    <n v="-24.803000000000001"/>
    <x v="4"/>
    <n v="-0.42499999999999999"/>
    <n v="1.0281014393420201E-2"/>
    <n v="-4.9606000000000003"/>
    <n v="16.6326"/>
    <x v="5"/>
    <n v="83.162999999999997"/>
  </r>
  <r>
    <s v="US-2014-117744"/>
    <x v="116"/>
    <d v="2014-12-06T00:00:00"/>
    <x v="1"/>
    <s v="MD-17860"/>
    <s v="Michael Dominguez"/>
    <x v="1"/>
    <x v="0"/>
    <x v="177"/>
    <x v="5"/>
    <n v="78415"/>
    <x v="3"/>
    <s v="FUR-FU-10002759"/>
    <s v="Furniture"/>
    <x v="3"/>
    <s v="12-1/2 Diameter Round Wall Clock"/>
    <n v="39.96"/>
    <n v="5"/>
    <x v="5"/>
    <n v="-23.975999999999999"/>
    <x v="4"/>
    <n v="-0.6"/>
    <n v="1.5015015015014999E-2"/>
    <n v="-4.7952000000000004"/>
    <n v="12.7872"/>
    <x v="5"/>
    <n v="63.936"/>
  </r>
  <r>
    <s v="CA-2014-154599"/>
    <x v="394"/>
    <d v="2014-04-17T00:00:00"/>
    <x v="1"/>
    <s v="KN-16450"/>
    <s v="Kean Nguyen"/>
    <x v="1"/>
    <x v="0"/>
    <x v="178"/>
    <x v="2"/>
    <n v="90278"/>
    <x v="1"/>
    <s v="FUR-BO-10001337"/>
    <s v="Furniture"/>
    <x v="0"/>
    <s v="O'Sullivan Living Dimensions 2-Shelf Bookcases"/>
    <n v="308.49900000000002"/>
    <n v="3"/>
    <x v="8"/>
    <n v="-18.146999999999998"/>
    <x v="2"/>
    <n v="-5.8823529411764698E-2"/>
    <n v="4.8622523897970502E-4"/>
    <n v="-6.0490000000000004"/>
    <n v="108.88200000000001"/>
    <x v="6"/>
    <n v="326.64600000000002"/>
  </r>
  <r>
    <s v="CA-2017-143329"/>
    <x v="54"/>
    <d v="2017-11-08T00:00:00"/>
    <x v="1"/>
    <s v="DL-13330"/>
    <s v="Denise Leinenbach"/>
    <x v="0"/>
    <x v="0"/>
    <x v="179"/>
    <x v="41"/>
    <n v="88001"/>
    <x v="1"/>
    <s v="FUR-FU-10000629"/>
    <s v="Furniture"/>
    <x v="3"/>
    <s v="9-3/4 Diameter Round Wall Clock"/>
    <n v="41.37"/>
    <n v="3"/>
    <x v="0"/>
    <n v="17.375399999999999"/>
    <x v="2"/>
    <n v="0.42"/>
    <n v="0"/>
    <n v="5.7918000000000003"/>
    <n v="7.9981999999999998"/>
    <x v="0"/>
    <n v="23.994599999999998"/>
  </r>
  <r>
    <s v="CA-2015-122623"/>
    <x v="395"/>
    <d v="2015-09-11T00:00:00"/>
    <x v="1"/>
    <s v="CC-12145"/>
    <s v="Charles Crestani"/>
    <x v="0"/>
    <x v="0"/>
    <x v="116"/>
    <x v="5"/>
    <n v="79907"/>
    <x v="3"/>
    <s v="FUR-CH-10000553"/>
    <s v="Furniture"/>
    <x v="1"/>
    <s v="Metal Folding Chairs, Beige, 4/Carton"/>
    <n v="47.515999999999998"/>
    <n v="2"/>
    <x v="3"/>
    <n v="-2.0364"/>
    <x v="4"/>
    <n v="-4.2857142857142899E-2"/>
    <n v="6.3136627662261097E-3"/>
    <n v="-1.0182"/>
    <n v="24.776199999999999"/>
    <x v="4"/>
    <n v="49.552399999999999"/>
  </r>
  <r>
    <s v="CA-2015-148635"/>
    <x v="396"/>
    <d v="2015-07-27T00:00:00"/>
    <x v="0"/>
    <s v="MH-18025"/>
    <s v="Michelle Huthwaite"/>
    <x v="0"/>
    <x v="0"/>
    <x v="15"/>
    <x v="13"/>
    <n v="98115"/>
    <x v="1"/>
    <s v="FUR-BO-10002213"/>
    <s v="Furniture"/>
    <x v="0"/>
    <s v="Sauder Forest Hills Library, Woodland Oak Finish"/>
    <n v="704.9"/>
    <n v="5"/>
    <x v="0"/>
    <n v="56.392000000000003"/>
    <x v="3"/>
    <n v="0.08"/>
    <n v="0"/>
    <n v="11.2784"/>
    <n v="129.70160000000001"/>
    <x v="3"/>
    <n v="648.50799999999992"/>
  </r>
  <r>
    <s v="CA-2015-148635"/>
    <x v="396"/>
    <d v="2015-07-27T00:00:00"/>
    <x v="0"/>
    <s v="MH-18025"/>
    <s v="Michelle Huthwaite"/>
    <x v="0"/>
    <x v="0"/>
    <x v="15"/>
    <x v="13"/>
    <n v="98115"/>
    <x v="1"/>
    <s v="FUR-CH-10001854"/>
    <s v="Furniture"/>
    <x v="1"/>
    <s v="Office Star - Professional Matrix Back Chair with 2-to-1 Synchro Tilt and Mesh Fabric Seat"/>
    <n v="561.56799999999998"/>
    <n v="2"/>
    <x v="2"/>
    <n v="28.078399999999998"/>
    <x v="3"/>
    <n v="0.05"/>
    <n v="3.5614564932474798E-4"/>
    <n v="14.039199999999999"/>
    <n v="266.7448"/>
    <x v="3"/>
    <n v="533.4896"/>
  </r>
  <r>
    <s v="CA-2015-135685"/>
    <x v="397"/>
    <d v="2015-11-18T00:00:00"/>
    <x v="0"/>
    <s v="MP-18175"/>
    <s v="Mike Pelletier"/>
    <x v="2"/>
    <x v="0"/>
    <x v="79"/>
    <x v="16"/>
    <n v="53209"/>
    <x v="3"/>
    <s v="FUR-FU-10001185"/>
    <s v="Furniture"/>
    <x v="3"/>
    <s v="Advantus Employee of the Month Certificate Frame, 11 x 13-1/2"/>
    <n v="185.58"/>
    <n v="6"/>
    <x v="0"/>
    <n v="76.087800000000001"/>
    <x v="3"/>
    <n v="0.41"/>
    <n v="0"/>
    <n v="12.6813"/>
    <n v="18.248699999999999"/>
    <x v="0"/>
    <n v="109.49220000000001"/>
  </r>
  <r>
    <s v="CA-2015-135685"/>
    <x v="397"/>
    <d v="2015-11-18T00:00:00"/>
    <x v="0"/>
    <s v="MP-18175"/>
    <s v="Mike Pelletier"/>
    <x v="2"/>
    <x v="0"/>
    <x v="79"/>
    <x v="16"/>
    <n v="53209"/>
    <x v="3"/>
    <s v="FUR-TA-10001520"/>
    <s v="Furniture"/>
    <x v="2"/>
    <s v="Lesro Sheffield Collection Coffee Table, End Table, Center Table, Corner Table"/>
    <n v="214.11"/>
    <n v="3"/>
    <x v="0"/>
    <n v="36.398699999999998"/>
    <x v="3"/>
    <n v="0.17"/>
    <n v="0"/>
    <n v="12.132899999999999"/>
    <n v="59.237099999999998"/>
    <x v="0"/>
    <n v="177.71130000000002"/>
  </r>
  <r>
    <s v="CA-2015-135685"/>
    <x v="397"/>
    <d v="2015-11-18T00:00:00"/>
    <x v="0"/>
    <s v="MP-18175"/>
    <s v="Mike Pelletier"/>
    <x v="2"/>
    <x v="0"/>
    <x v="79"/>
    <x v="16"/>
    <n v="53209"/>
    <x v="3"/>
    <s v="FUR-TA-10000688"/>
    <s v="Furniture"/>
    <x v="2"/>
    <s v="Chromcraft Bull-Nose Wood Round Conference Table Top, Wood Base"/>
    <n v="653.54999999999995"/>
    <n v="3"/>
    <x v="0"/>
    <n v="111.1035"/>
    <x v="3"/>
    <n v="0.17"/>
    <n v="0"/>
    <n v="37.034500000000001"/>
    <n v="180.81549999999999"/>
    <x v="0"/>
    <n v="542.44650000000001"/>
  </r>
  <r>
    <s v="CA-2015-104626"/>
    <x v="398"/>
    <d v="2015-09-08T00:00:00"/>
    <x v="1"/>
    <s v="DR-12940"/>
    <s v="Daniel Raglin"/>
    <x v="2"/>
    <x v="0"/>
    <x v="20"/>
    <x v="20"/>
    <n v="2038"/>
    <x v="2"/>
    <s v="FUR-CH-10003817"/>
    <s v="Furniture"/>
    <x v="1"/>
    <s v="Global Value Steno Chair, Gray"/>
    <n v="60.74"/>
    <n v="1"/>
    <x v="0"/>
    <n v="15.185"/>
    <x v="1"/>
    <n v="0.25"/>
    <n v="0"/>
    <n v="15.185"/>
    <n v="45.555"/>
    <x v="4"/>
    <n v="45.555"/>
  </r>
  <r>
    <s v="CA-2015-104626"/>
    <x v="398"/>
    <d v="2015-09-08T00:00:00"/>
    <x v="1"/>
    <s v="DR-12940"/>
    <s v="Daniel Raglin"/>
    <x v="2"/>
    <x v="0"/>
    <x v="20"/>
    <x v="20"/>
    <n v="2038"/>
    <x v="2"/>
    <s v="FUR-FU-10000308"/>
    <s v="Furniture"/>
    <x v="3"/>
    <s v="Deflect-o Glass Clear Studded Chair Mats"/>
    <n v="124.36"/>
    <n v="2"/>
    <x v="0"/>
    <n v="27.359200000000001"/>
    <x v="1"/>
    <n v="0.22"/>
    <n v="0"/>
    <n v="13.679600000000001"/>
    <n v="48.500399999999999"/>
    <x v="4"/>
    <n v="97.000799999999998"/>
  </r>
  <r>
    <s v="CA-2016-160500"/>
    <x v="399"/>
    <d v="2016-05-08T00:00:00"/>
    <x v="2"/>
    <s v="DM-13015"/>
    <s v="Darrin Martin"/>
    <x v="0"/>
    <x v="0"/>
    <x v="92"/>
    <x v="2"/>
    <n v="92024"/>
    <x v="1"/>
    <s v="FUR-TA-10003748"/>
    <s v="Furniture"/>
    <x v="2"/>
    <s v="Bevis 36 x 72 Conference Tables"/>
    <n v="298.77600000000001"/>
    <n v="3"/>
    <x v="2"/>
    <n v="7.4694000000000003"/>
    <x v="0"/>
    <n v="2.5000000000000001E-2"/>
    <n v="6.6939780973036703E-4"/>
    <n v="2.4897999999999998"/>
    <n v="97.102199999999996"/>
    <x v="7"/>
    <n v="291.3066"/>
  </r>
  <r>
    <s v="US-2014-112914"/>
    <x v="400"/>
    <d v="2014-09-30T00:00:00"/>
    <x v="1"/>
    <s v="MT-18070"/>
    <s v="Michelle Tran"/>
    <x v="2"/>
    <x v="0"/>
    <x v="6"/>
    <x v="5"/>
    <n v="77041"/>
    <x v="3"/>
    <s v="FUR-BO-10003272"/>
    <s v="Furniture"/>
    <x v="0"/>
    <s v="O'Sullivan Living Dimensions 5-Shelf Bookcases"/>
    <n v="300.53280000000001"/>
    <n v="2"/>
    <x v="6"/>
    <n v="-97.231200000000001"/>
    <x v="2"/>
    <n v="-0.32352941176470601"/>
    <n v="1.06477562515639E-3"/>
    <n v="-48.615600000000001"/>
    <n v="198.88200000000001"/>
    <x v="4"/>
    <n v="397.76400000000001"/>
  </r>
  <r>
    <s v="US-2014-125521"/>
    <x v="401"/>
    <d v="2014-03-19T00:00:00"/>
    <x v="1"/>
    <s v="CK-12325"/>
    <s v="Christine Kargatis"/>
    <x v="2"/>
    <x v="0"/>
    <x v="180"/>
    <x v="25"/>
    <n v="23320"/>
    <x v="0"/>
    <s v="FUR-CH-10003379"/>
    <s v="Furniture"/>
    <x v="1"/>
    <s v="Global Commerce Series High-Back Swivel/Tilt Chairs"/>
    <n v="1139.92"/>
    <n v="4"/>
    <x v="0"/>
    <n v="284.98"/>
    <x v="2"/>
    <n v="0.25"/>
    <n v="0"/>
    <n v="71.245000000000005"/>
    <n v="213.73500000000001"/>
    <x v="9"/>
    <n v="854.94"/>
  </r>
  <r>
    <s v="US-2016-162852"/>
    <x v="402"/>
    <d v="2016-12-31T00:00:00"/>
    <x v="1"/>
    <s v="BG-11695"/>
    <s v="Brooke Gillingham"/>
    <x v="1"/>
    <x v="0"/>
    <x v="181"/>
    <x v="8"/>
    <n v="60098"/>
    <x v="3"/>
    <s v="FUR-CH-10004853"/>
    <s v="Furniture"/>
    <x v="1"/>
    <s v="Global Manager's Adjustable Task Chair, Storm"/>
    <n v="845.48800000000006"/>
    <n v="8"/>
    <x v="3"/>
    <n v="-12.0784"/>
    <x v="4"/>
    <n v="-1.4285714285714299E-2"/>
    <n v="3.54824669303408E-4"/>
    <n v="-1.5098"/>
    <n v="107.19580000000001"/>
    <x v="5"/>
    <n v="857.56640000000004"/>
  </r>
  <r>
    <s v="CA-2017-157854"/>
    <x v="403"/>
    <d v="2017-04-15T00:00:00"/>
    <x v="1"/>
    <s v="DM-13345"/>
    <s v="Denise Monton"/>
    <x v="1"/>
    <x v="0"/>
    <x v="153"/>
    <x v="24"/>
    <n v="30076"/>
    <x v="0"/>
    <s v="FUR-FU-10003832"/>
    <s v="Furniture"/>
    <x v="3"/>
    <s v="Eldon Expressions Punched Metal &amp; Wood Desk Accessories, Black &amp; Cherry"/>
    <n v="56.28"/>
    <n v="6"/>
    <x v="0"/>
    <n v="15.7584"/>
    <x v="1"/>
    <n v="0.28000000000000003"/>
    <n v="0"/>
    <n v="2.6263999999999998"/>
    <n v="6.7535999999999996"/>
    <x v="6"/>
    <n v="40.521599999999999"/>
  </r>
  <r>
    <s v="CA-2016-136371"/>
    <x v="331"/>
    <d v="2016-03-21T00:00:00"/>
    <x v="0"/>
    <s v="SV-20935"/>
    <s v="Susan Vittorini"/>
    <x v="0"/>
    <x v="0"/>
    <x v="64"/>
    <x v="7"/>
    <n v="11572"/>
    <x v="2"/>
    <s v="FUR-FU-10000409"/>
    <s v="Furniture"/>
    <x v="3"/>
    <s v="GE 4 Foot Flourescent Tube, 40 Watt"/>
    <n v="14.98"/>
    <n v="1"/>
    <x v="0"/>
    <n v="6.8907999999999996"/>
    <x v="3"/>
    <n v="0.46"/>
    <n v="0"/>
    <n v="6.8907999999999996"/>
    <n v="8.0891999999999999"/>
    <x v="9"/>
    <n v="8.0892000000000017"/>
  </r>
  <r>
    <s v="CA-2016-136371"/>
    <x v="331"/>
    <d v="2016-03-21T00:00:00"/>
    <x v="0"/>
    <s v="SV-20935"/>
    <s v="Susan Vittorini"/>
    <x v="0"/>
    <x v="0"/>
    <x v="64"/>
    <x v="7"/>
    <n v="11572"/>
    <x v="2"/>
    <s v="FUR-FU-10000221"/>
    <s v="Furniture"/>
    <x v="3"/>
    <s v="Master Caster Door Stop, Brown"/>
    <n v="20.32"/>
    <n v="4"/>
    <x v="0"/>
    <n v="6.9088000000000003"/>
    <x v="3"/>
    <n v="0.34"/>
    <n v="0"/>
    <n v="1.7272000000000001"/>
    <n v="3.3527999999999998"/>
    <x v="9"/>
    <n v="13.411200000000001"/>
  </r>
  <r>
    <s v="CA-2016-128594"/>
    <x v="238"/>
    <d v="2016-08-29T00:00:00"/>
    <x v="2"/>
    <s v="DJ-13510"/>
    <s v="Don Jones"/>
    <x v="1"/>
    <x v="0"/>
    <x v="53"/>
    <x v="2"/>
    <n v="92037"/>
    <x v="1"/>
    <s v="FUR-CH-10001215"/>
    <s v="Furniture"/>
    <x v="1"/>
    <s v="Global Troy Executive Leather Low-Back Tilter"/>
    <n v="1603.136"/>
    <n v="4"/>
    <x v="2"/>
    <n v="100.196"/>
    <x v="0"/>
    <n v="6.25E-2"/>
    <n v="1.2475547926064901E-4"/>
    <n v="25.048999999999999"/>
    <n v="375.73500000000001"/>
    <x v="10"/>
    <n v="1502.94"/>
  </r>
  <r>
    <s v="CA-2016-154690"/>
    <x v="404"/>
    <d v="2016-08-17T00:00:00"/>
    <x v="0"/>
    <s v="CC-12370"/>
    <s v="Christopher Conant"/>
    <x v="0"/>
    <x v="0"/>
    <x v="160"/>
    <x v="30"/>
    <n v="28314"/>
    <x v="0"/>
    <s v="FUR-CH-10000988"/>
    <s v="Furniture"/>
    <x v="1"/>
    <s v="Hon Olson Stacker Stools"/>
    <n v="225.29599999999999"/>
    <n v="2"/>
    <x v="2"/>
    <n v="22.529599999999999"/>
    <x v="3"/>
    <n v="0.1"/>
    <n v="8.8772104253959203E-4"/>
    <n v="11.264799999999999"/>
    <n v="101.3832"/>
    <x v="10"/>
    <n v="202.7664"/>
  </r>
  <r>
    <s v="CA-2017-138975"/>
    <x v="405"/>
    <d v="2017-05-23T00:00:00"/>
    <x v="1"/>
    <s v="SC-20380"/>
    <s v="Shahid Collister"/>
    <x v="0"/>
    <x v="0"/>
    <x v="182"/>
    <x v="24"/>
    <n v="30318"/>
    <x v="0"/>
    <s v="FUR-BO-10004695"/>
    <s v="Furniture"/>
    <x v="0"/>
    <s v="O'Sullivan 2-Door Barrister Bookcase in Odessa Pine"/>
    <n v="1628.82"/>
    <n v="9"/>
    <x v="0"/>
    <n v="374.62860000000001"/>
    <x v="4"/>
    <n v="0.23"/>
    <n v="0"/>
    <n v="41.625399999999999"/>
    <n v="139.3546"/>
    <x v="7"/>
    <n v="1254.1913999999999"/>
  </r>
  <r>
    <s v="CA-2017-143861"/>
    <x v="235"/>
    <d v="2017-06-19T00:00:00"/>
    <x v="1"/>
    <s v="LC-16885"/>
    <s v="Lena Creighton"/>
    <x v="0"/>
    <x v="0"/>
    <x v="66"/>
    <x v="1"/>
    <n v="33710"/>
    <x v="0"/>
    <s v="FUR-FU-10001546"/>
    <s v="Furniture"/>
    <x v="3"/>
    <s v="Dana Swing-Arm Lamps"/>
    <n v="17.088000000000001"/>
    <n v="2"/>
    <x v="2"/>
    <n v="1.0680000000000001"/>
    <x v="1"/>
    <n v="6.25E-2"/>
    <n v="1.17041198501873E-2"/>
    <n v="0.53400000000000003"/>
    <n v="8.01"/>
    <x v="2"/>
    <n v="16.02"/>
  </r>
  <r>
    <s v="CA-2014-148040"/>
    <x v="406"/>
    <d v="2014-03-26T00:00:00"/>
    <x v="1"/>
    <s v="BF-11275"/>
    <s v="Beth Fritzler"/>
    <x v="1"/>
    <x v="0"/>
    <x v="104"/>
    <x v="22"/>
    <n v="85705"/>
    <x v="1"/>
    <s v="FUR-CH-10001482"/>
    <s v="Furniture"/>
    <x v="1"/>
    <s v="Office Star - Mesh Screen back chair with Vinyl seat"/>
    <n v="314.35199999999998"/>
    <n v="3"/>
    <x v="2"/>
    <n v="-35.364600000000003"/>
    <x v="4"/>
    <n v="-0.1125"/>
    <n v="6.3622944978877197E-4"/>
    <n v="-11.7882"/>
    <n v="116.5722"/>
    <x v="9"/>
    <n v="349.71659999999997"/>
  </r>
  <r>
    <s v="US-2016-167339"/>
    <x v="407"/>
    <d v="2016-01-23T00:00:00"/>
    <x v="0"/>
    <s v="TD-20995"/>
    <s v="Tamara Dahlen"/>
    <x v="0"/>
    <x v="0"/>
    <x v="53"/>
    <x v="2"/>
    <n v="92037"/>
    <x v="1"/>
    <s v="FUR-CH-10004289"/>
    <s v="Furniture"/>
    <x v="1"/>
    <s v="Global Super Steno Chair"/>
    <n v="153.56800000000001"/>
    <n v="2"/>
    <x v="2"/>
    <n v="-5.7587999999999999"/>
    <x v="3"/>
    <n v="-3.7499999999999999E-2"/>
    <n v="1.3023546572202499E-3"/>
    <n v="-2.8794"/>
    <n v="79.663399999999996"/>
    <x v="8"/>
    <n v="159.32680000000002"/>
  </r>
  <r>
    <s v="US-2016-167339"/>
    <x v="407"/>
    <d v="2016-01-23T00:00:00"/>
    <x v="0"/>
    <s v="TD-20995"/>
    <s v="Tamara Dahlen"/>
    <x v="0"/>
    <x v="0"/>
    <x v="53"/>
    <x v="2"/>
    <n v="92037"/>
    <x v="1"/>
    <s v="FUR-CH-10000785"/>
    <s v="Furniture"/>
    <x v="1"/>
    <s v="Global Ergonomic Managers Chair"/>
    <n v="1013.4880000000001"/>
    <n v="7"/>
    <x v="2"/>
    <n v="76.011600000000001"/>
    <x v="3"/>
    <n v="7.4999999999999997E-2"/>
    <n v="1.97338300996164E-4"/>
    <n v="10.8588"/>
    <n v="133.92519999999999"/>
    <x v="8"/>
    <n v="937.47640000000001"/>
  </r>
  <r>
    <s v="CA-2016-130799"/>
    <x v="367"/>
    <d v="2016-11-16T00:00:00"/>
    <x v="0"/>
    <s v="BK-11260"/>
    <s v="Berenike Kampe"/>
    <x v="0"/>
    <x v="0"/>
    <x v="28"/>
    <x v="2"/>
    <n v="94110"/>
    <x v="1"/>
    <s v="FUR-FU-10001852"/>
    <s v="Furniture"/>
    <x v="3"/>
    <s v="Eldon Regeneration Recycled Desk Accessories, Smoke"/>
    <n v="6.96"/>
    <n v="4"/>
    <x v="0"/>
    <n v="2.2271999999999998"/>
    <x v="2"/>
    <n v="0.32"/>
    <n v="0"/>
    <n v="0.55679999999999996"/>
    <n v="1.1832"/>
    <x v="0"/>
    <n v="4.7328000000000001"/>
  </r>
  <r>
    <s v="US-2016-159856"/>
    <x v="408"/>
    <d v="2016-10-22T00:00:00"/>
    <x v="1"/>
    <s v="EP-13915"/>
    <s v="Emily Phan"/>
    <x v="0"/>
    <x v="0"/>
    <x v="183"/>
    <x v="22"/>
    <n v="85281"/>
    <x v="1"/>
    <s v="FUR-CH-10003396"/>
    <s v="Furniture"/>
    <x v="1"/>
    <s v="Global Deluxe Steno Chair"/>
    <n v="307.92"/>
    <n v="5"/>
    <x v="2"/>
    <n v="-34.640999999999998"/>
    <x v="4"/>
    <n v="-0.1125"/>
    <n v="6.4951935567679898E-4"/>
    <n v="-6.9282000000000004"/>
    <n v="68.512200000000007"/>
    <x v="1"/>
    <n v="342.56100000000004"/>
  </r>
  <r>
    <s v="CA-2014-142727"/>
    <x v="149"/>
    <d v="2014-05-01T00:00:00"/>
    <x v="0"/>
    <s v="HG-14845"/>
    <s v="Harry Greene"/>
    <x v="0"/>
    <x v="0"/>
    <x v="184"/>
    <x v="35"/>
    <n v="70601"/>
    <x v="0"/>
    <s v="FUR-CH-10002304"/>
    <s v="Furniture"/>
    <x v="1"/>
    <s v="Global Stack Chair without Arms, Black"/>
    <n v="51.96"/>
    <n v="2"/>
    <x v="0"/>
    <n v="12.99"/>
    <x v="3"/>
    <n v="0.25"/>
    <n v="0"/>
    <n v="6.4950000000000001"/>
    <n v="19.484999999999999"/>
    <x v="6"/>
    <n v="38.97"/>
  </r>
  <r>
    <s v="CA-2017-139913"/>
    <x v="409"/>
    <d v="2017-10-29T00:00:00"/>
    <x v="1"/>
    <s v="JC-16105"/>
    <s v="Julie Creighton"/>
    <x v="1"/>
    <x v="0"/>
    <x v="77"/>
    <x v="7"/>
    <n v="14609"/>
    <x v="2"/>
    <s v="FUR-FU-10000771"/>
    <s v="Furniture"/>
    <x v="3"/>
    <s v="Eldon 200 Class Desk Accessories, Smoke"/>
    <n v="69.08"/>
    <n v="11"/>
    <x v="0"/>
    <n v="29.0136"/>
    <x v="6"/>
    <n v="0.42"/>
    <n v="0"/>
    <n v="2.6375999999999999"/>
    <n v="3.6423999999999999"/>
    <x v="1"/>
    <n v="40.066400000000002"/>
  </r>
  <r>
    <s v="US-2015-114839"/>
    <x v="12"/>
    <d v="2015-04-30T00:00:00"/>
    <x v="1"/>
    <s v="PW-19240"/>
    <s v="Pierre Wener"/>
    <x v="0"/>
    <x v="0"/>
    <x v="6"/>
    <x v="5"/>
    <n v="77036"/>
    <x v="3"/>
    <s v="FUR-CH-10004086"/>
    <s v="Furniture"/>
    <x v="1"/>
    <s v="Hon 4070 Series Pagoda Armless Upholstered Stacking Chairs"/>
    <n v="408.42200000000003"/>
    <n v="2"/>
    <x v="3"/>
    <n v="-5.8346"/>
    <x v="4"/>
    <n v="-1.4285714285714299E-2"/>
    <n v="7.3453437865736904E-4"/>
    <n v="-2.9173"/>
    <n v="207.1283"/>
    <x v="6"/>
    <n v="414.25660000000005"/>
  </r>
  <r>
    <s v="CA-2016-153577"/>
    <x v="410"/>
    <d v="2016-07-01T00:00:00"/>
    <x v="1"/>
    <s v="KH-16330"/>
    <s v="Katharine Harms"/>
    <x v="1"/>
    <x v="0"/>
    <x v="185"/>
    <x v="8"/>
    <n v="60035"/>
    <x v="3"/>
    <s v="FUR-CH-10003981"/>
    <s v="Furniture"/>
    <x v="1"/>
    <s v="Global Commerce Series Low-Back Swivel/Tilt Chairs"/>
    <n v="539.65800000000002"/>
    <n v="3"/>
    <x v="3"/>
    <n v="-7.7093999999999996"/>
    <x v="4"/>
    <n v="-1.4285714285714299E-2"/>
    <n v="5.5590763038813505E-4"/>
    <n v="-2.5697999999999999"/>
    <n v="182.45580000000001"/>
    <x v="2"/>
    <n v="547.36739999999998"/>
  </r>
  <r>
    <s v="CA-2016-160129"/>
    <x v="411"/>
    <d v="2016-11-23T00:00:00"/>
    <x v="3"/>
    <s v="LS-17200"/>
    <s v="Luke Schmidt"/>
    <x v="1"/>
    <x v="0"/>
    <x v="3"/>
    <x v="3"/>
    <n v="19140"/>
    <x v="2"/>
    <s v="FUR-FU-10002088"/>
    <s v="Furniture"/>
    <x v="3"/>
    <s v="Nu-Dell Float Frame 11 x 14 1/2"/>
    <n v="14.368"/>
    <n v="2"/>
    <x v="2"/>
    <n v="3.9512"/>
    <x v="7"/>
    <n v="0.27500000000000002"/>
    <n v="1.39198218262806E-2"/>
    <n v="1.9756"/>
    <n v="5.2084000000000001"/>
    <x v="0"/>
    <n v="10.4168"/>
  </r>
  <r>
    <s v="CA-2016-160129"/>
    <x v="411"/>
    <d v="2016-11-23T00:00:00"/>
    <x v="3"/>
    <s v="LS-17200"/>
    <s v="Luke Schmidt"/>
    <x v="1"/>
    <x v="0"/>
    <x v="3"/>
    <x v="3"/>
    <n v="19140"/>
    <x v="2"/>
    <s v="FUR-FU-10003976"/>
    <s v="Furniture"/>
    <x v="3"/>
    <s v="DAX Executive Solid Wood Document Frame, Desktop or Hang, Mahogany, 5 x 7"/>
    <n v="70.447999999999993"/>
    <n v="7"/>
    <x v="2"/>
    <n v="12.3284"/>
    <x v="7"/>
    <n v="0.17499999999999999"/>
    <n v="2.8389734272087201E-3"/>
    <n v="1.7612000000000001"/>
    <n v="8.3027999999999995"/>
    <x v="0"/>
    <n v="58.119599999999991"/>
  </r>
  <r>
    <s v="CA-2014-157721"/>
    <x v="412"/>
    <d v="2014-09-05T00:00:00"/>
    <x v="2"/>
    <s v="JM-16195"/>
    <s v="Justin MacKendrick"/>
    <x v="0"/>
    <x v="0"/>
    <x v="115"/>
    <x v="7"/>
    <n v="13601"/>
    <x v="2"/>
    <s v="FUR-FU-10002116"/>
    <s v="Furniture"/>
    <x v="3"/>
    <s v="Tenex Carpeted, Granite-Look or Clear Contemporary Contour Shape Chair Mats"/>
    <n v="70.709999999999994"/>
    <n v="1"/>
    <x v="0"/>
    <n v="4.9497"/>
    <x v="0"/>
    <n v="7.0000000000000007E-2"/>
    <n v="0"/>
    <n v="4.9497"/>
    <n v="65.760300000000001"/>
    <x v="4"/>
    <n v="65.760300000000001"/>
  </r>
  <r>
    <s v="CA-2017-128629"/>
    <x v="413"/>
    <d v="2017-07-14T00:00:00"/>
    <x v="0"/>
    <s v="BP-11155"/>
    <s v="Becky Pak"/>
    <x v="0"/>
    <x v="0"/>
    <x v="29"/>
    <x v="24"/>
    <n v="31907"/>
    <x v="0"/>
    <s v="FUR-FU-10000771"/>
    <s v="Furniture"/>
    <x v="3"/>
    <s v="Eldon 200 Class Desk Accessories, Smoke"/>
    <n v="18.84"/>
    <n v="3"/>
    <x v="0"/>
    <n v="7.9127999999999998"/>
    <x v="4"/>
    <n v="0.42"/>
    <n v="0"/>
    <n v="2.6375999999999999"/>
    <n v="3.6423999999999999"/>
    <x v="3"/>
    <n v="10.927199999999999"/>
  </r>
  <r>
    <s v="CA-2017-143434"/>
    <x v="414"/>
    <d v="2017-11-24T00:00:00"/>
    <x v="1"/>
    <s v="ME-17320"/>
    <s v="Maria Etezadi"/>
    <x v="2"/>
    <x v="0"/>
    <x v="186"/>
    <x v="17"/>
    <n v="48601"/>
    <x v="3"/>
    <s v="FUR-FU-10002597"/>
    <s v="Furniture"/>
    <x v="3"/>
    <s v="C-Line Magnetic Cubicle Keepers, Clear Polypropylene"/>
    <n v="19.760000000000002"/>
    <n v="4"/>
    <x v="0"/>
    <n v="8.2992000000000008"/>
    <x v="6"/>
    <n v="0.42"/>
    <n v="0"/>
    <n v="2.0748000000000002"/>
    <n v="2.8652000000000002"/>
    <x v="0"/>
    <n v="11.460800000000001"/>
  </r>
  <r>
    <s v="CA-2015-168564"/>
    <x v="415"/>
    <d v="2015-08-08T00:00:00"/>
    <x v="3"/>
    <s v="TT-21220"/>
    <s v="Thomas Thornton"/>
    <x v="0"/>
    <x v="0"/>
    <x v="28"/>
    <x v="2"/>
    <n v="94109"/>
    <x v="1"/>
    <s v="FUR-CH-10000785"/>
    <s v="Furniture"/>
    <x v="1"/>
    <s v="Global Ergonomic Managers Chair"/>
    <n v="144.78399999999999"/>
    <n v="1"/>
    <x v="2"/>
    <n v="10.8588"/>
    <x v="7"/>
    <n v="7.4999999999999997E-2"/>
    <n v="1.38136810697315E-3"/>
    <n v="10.8588"/>
    <n v="133.92519999999999"/>
    <x v="10"/>
    <n v="133.92519999999999"/>
  </r>
  <r>
    <s v="CA-2017-155880"/>
    <x v="416"/>
    <d v="2017-03-31T00:00:00"/>
    <x v="1"/>
    <s v="JD-16150"/>
    <s v="Justin Deggeller"/>
    <x v="1"/>
    <x v="0"/>
    <x v="79"/>
    <x v="16"/>
    <n v="53209"/>
    <x v="3"/>
    <s v="FUR-CH-10000422"/>
    <s v="Furniture"/>
    <x v="1"/>
    <s v="Global Highback Leather Tilter in Burgundy"/>
    <n v="90.99"/>
    <n v="1"/>
    <x v="0"/>
    <n v="14.558400000000001"/>
    <x v="6"/>
    <n v="0.16"/>
    <n v="0"/>
    <n v="14.558400000000001"/>
    <n v="76.431600000000003"/>
    <x v="9"/>
    <n v="76.431599999999989"/>
  </r>
  <r>
    <s v="CA-2017-155880"/>
    <x v="416"/>
    <d v="2017-03-31T00:00:00"/>
    <x v="1"/>
    <s v="JD-16150"/>
    <s v="Justin Deggeller"/>
    <x v="1"/>
    <x v="0"/>
    <x v="79"/>
    <x v="16"/>
    <n v="53209"/>
    <x v="3"/>
    <s v="FUR-CH-10004675"/>
    <s v="Furniture"/>
    <x v="1"/>
    <s v="Lifetime Advantage Folding Chairs, 4/Carton"/>
    <n v="1526.56"/>
    <n v="7"/>
    <x v="0"/>
    <n v="427.43680000000001"/>
    <x v="6"/>
    <n v="0.28000000000000003"/>
    <n v="0"/>
    <n v="61.062399999999997"/>
    <n v="157.01759999999999"/>
    <x v="9"/>
    <n v="1099.1232"/>
  </r>
  <r>
    <s v="CA-2017-155880"/>
    <x v="416"/>
    <d v="2017-03-31T00:00:00"/>
    <x v="1"/>
    <s v="JD-16150"/>
    <s v="Justin Deggeller"/>
    <x v="1"/>
    <x v="0"/>
    <x v="79"/>
    <x v="16"/>
    <n v="53209"/>
    <x v="3"/>
    <s v="FUR-CH-10002880"/>
    <s v="Furniture"/>
    <x v="1"/>
    <s v="Global High-Back Leather Tilter, Burgundy"/>
    <n v="368.97"/>
    <n v="3"/>
    <x v="0"/>
    <n v="40.5867"/>
    <x v="6"/>
    <n v="0.11"/>
    <n v="0"/>
    <n v="13.5289"/>
    <n v="109.4611"/>
    <x v="9"/>
    <n v="328.38330000000002"/>
  </r>
  <r>
    <s v="CA-2017-126242"/>
    <x v="49"/>
    <d v="2017-11-24T00:00:00"/>
    <x v="1"/>
    <s v="MC-18100"/>
    <s v="Mick Crebagga"/>
    <x v="0"/>
    <x v="0"/>
    <x v="2"/>
    <x v="2"/>
    <n v="90049"/>
    <x v="1"/>
    <s v="FUR-FU-10002685"/>
    <s v="Furniture"/>
    <x v="3"/>
    <s v="Executive Impressions 13-1/2&quot; Indoor/Outdoor Wall Clock"/>
    <n v="18.7"/>
    <n v="1"/>
    <x v="0"/>
    <n v="7.1059999999999999"/>
    <x v="2"/>
    <n v="0.38"/>
    <n v="0"/>
    <n v="7.1059999999999999"/>
    <n v="11.593999999999999"/>
    <x v="0"/>
    <n v="11.593999999999999"/>
  </r>
  <r>
    <s v="CA-2016-166443"/>
    <x v="114"/>
    <d v="2016-11-05T00:00:00"/>
    <x v="2"/>
    <s v="LH-17020"/>
    <s v="Lisa Hazard"/>
    <x v="0"/>
    <x v="0"/>
    <x v="28"/>
    <x v="2"/>
    <n v="94122"/>
    <x v="1"/>
    <s v="FUR-FU-10004020"/>
    <s v="Furniture"/>
    <x v="3"/>
    <s v="Advantus Panel Wall Acrylic Frame"/>
    <n v="38.29"/>
    <n v="7"/>
    <x v="0"/>
    <n v="16.464700000000001"/>
    <x v="5"/>
    <n v="0.43"/>
    <n v="0"/>
    <n v="2.3521000000000001"/>
    <n v="3.1179000000000001"/>
    <x v="0"/>
    <n v="21.825299999999999"/>
  </r>
  <r>
    <s v="CA-2017-169859"/>
    <x v="417"/>
    <d v="2017-12-18T00:00:00"/>
    <x v="1"/>
    <s v="MP-18175"/>
    <s v="Mike Pelletier"/>
    <x v="2"/>
    <x v="0"/>
    <x v="53"/>
    <x v="2"/>
    <n v="92024"/>
    <x v="1"/>
    <s v="FUR-FU-10004963"/>
    <s v="Furniture"/>
    <x v="3"/>
    <s v="Eldon 400 Class Desk Accessories, Black Carbon"/>
    <n v="26.25"/>
    <n v="3"/>
    <x v="0"/>
    <n v="11.025"/>
    <x v="4"/>
    <n v="0.42"/>
    <n v="0"/>
    <n v="3.6749999999999998"/>
    <n v="5.0750000000000002"/>
    <x v="5"/>
    <n v="15.225"/>
  </r>
  <r>
    <s v="CA-2017-134915"/>
    <x v="418"/>
    <d v="2017-11-12T00:00:00"/>
    <x v="3"/>
    <s v="EM-14140"/>
    <s v="Eugene Moren"/>
    <x v="2"/>
    <x v="0"/>
    <x v="110"/>
    <x v="22"/>
    <n v="85301"/>
    <x v="1"/>
    <s v="FUR-CH-10004875"/>
    <s v="Furniture"/>
    <x v="1"/>
    <s v="Harbour Creations 67200 Series Stacking Chairs"/>
    <n v="113.88800000000001"/>
    <n v="2"/>
    <x v="2"/>
    <n v="9.9651999999999994"/>
    <x v="7"/>
    <n v="8.7499999999999994E-2"/>
    <n v="1.7561112672098899E-3"/>
    <n v="4.9825999999999997"/>
    <n v="51.961399999999998"/>
    <x v="0"/>
    <n v="103.92280000000001"/>
  </r>
  <r>
    <s v="CA-2017-134915"/>
    <x v="418"/>
    <d v="2017-11-12T00:00:00"/>
    <x v="3"/>
    <s v="EM-14140"/>
    <s v="Eugene Moren"/>
    <x v="2"/>
    <x v="0"/>
    <x v="110"/>
    <x v="22"/>
    <n v="85301"/>
    <x v="1"/>
    <s v="FUR-FU-10000305"/>
    <s v="Furniture"/>
    <x v="3"/>
    <s v="Tenex V2T-RE Standard Weight Series Chair Mat, 45&quot; x 53&quot;, Lip 25&quot; x 12&quot;"/>
    <n v="113.568"/>
    <n v="2"/>
    <x v="2"/>
    <n v="-5.6783999999999999"/>
    <x v="7"/>
    <n v="-0.05"/>
    <n v="1.76105945336715E-3"/>
    <n v="-2.8391999999999999"/>
    <n v="59.623199999999997"/>
    <x v="0"/>
    <n v="119.24639999999999"/>
  </r>
  <r>
    <s v="CA-2017-123638"/>
    <x v="419"/>
    <d v="2017-07-04T00:00:00"/>
    <x v="1"/>
    <s v="MA-17995"/>
    <s v="Michelle Arnett"/>
    <x v="2"/>
    <x v="0"/>
    <x v="115"/>
    <x v="7"/>
    <n v="13601"/>
    <x v="2"/>
    <s v="FUR-CH-10002647"/>
    <s v="Furniture"/>
    <x v="1"/>
    <s v="Situations Contoured Folding Chairs, 4/Set"/>
    <n v="191.64599999999999"/>
    <n v="3"/>
    <x v="7"/>
    <n v="31.940999999999999"/>
    <x v="1"/>
    <n v="0.16666666666666699"/>
    <n v="5.2179539359026501E-4"/>
    <n v="10.647"/>
    <n v="53.234999999999999"/>
    <x v="2"/>
    <n v="159.70499999999998"/>
  </r>
  <r>
    <s v="CA-2017-137428"/>
    <x v="420"/>
    <d v="2017-12-21T00:00:00"/>
    <x v="0"/>
    <s v="AY-10555"/>
    <s v="Andy Yotov"/>
    <x v="1"/>
    <x v="0"/>
    <x v="64"/>
    <x v="2"/>
    <n v="92054"/>
    <x v="1"/>
    <s v="FUR-CH-10002774"/>
    <s v="Furniture"/>
    <x v="1"/>
    <s v="Global Deluxe Stacking Chair, Gray"/>
    <n v="81.567999999999998"/>
    <n v="2"/>
    <x v="2"/>
    <n v="9.1763999999999992"/>
    <x v="2"/>
    <n v="0.1125"/>
    <n v="2.4519419380149101E-3"/>
    <n v="4.5881999999999996"/>
    <n v="36.195799999999998"/>
    <x v="5"/>
    <n v="72.391599999999997"/>
  </r>
  <r>
    <s v="CA-2017-137428"/>
    <x v="420"/>
    <d v="2017-12-21T00:00:00"/>
    <x v="0"/>
    <s v="AY-10555"/>
    <s v="Andy Yotov"/>
    <x v="1"/>
    <x v="0"/>
    <x v="64"/>
    <x v="2"/>
    <n v="92054"/>
    <x v="1"/>
    <s v="FUR-CH-10003817"/>
    <s v="Furniture"/>
    <x v="1"/>
    <s v="Global Value Steno Chair, Gray"/>
    <n v="97.183999999999997"/>
    <n v="2"/>
    <x v="2"/>
    <n v="6.0739999999999998"/>
    <x v="2"/>
    <n v="6.25E-2"/>
    <n v="2.057951926243E-3"/>
    <n v="3.0369999999999999"/>
    <n v="45.555"/>
    <x v="5"/>
    <n v="91.11"/>
  </r>
  <r>
    <s v="CA-2017-137428"/>
    <x v="420"/>
    <d v="2017-12-21T00:00:00"/>
    <x v="0"/>
    <s v="AY-10555"/>
    <s v="Andy Yotov"/>
    <x v="1"/>
    <x v="0"/>
    <x v="64"/>
    <x v="2"/>
    <n v="92054"/>
    <x v="1"/>
    <s v="FUR-FU-10002445"/>
    <s v="Furniture"/>
    <x v="3"/>
    <s v="DAX Two-Tone Rosewood/Black Document Frame, Desktop, 5 x 7"/>
    <n v="18.96"/>
    <n v="2"/>
    <x v="0"/>
    <n v="7.5839999999999996"/>
    <x v="2"/>
    <n v="0.4"/>
    <n v="0"/>
    <n v="3.7919999999999998"/>
    <n v="5.6879999999999997"/>
    <x v="5"/>
    <n v="11.376000000000001"/>
  </r>
  <r>
    <s v="CA-2014-162866"/>
    <x v="421"/>
    <d v="2014-12-31T00:00:00"/>
    <x v="1"/>
    <s v="Co-12640"/>
    <s v="Corey-Lock"/>
    <x v="0"/>
    <x v="0"/>
    <x v="187"/>
    <x v="8"/>
    <n v="60076"/>
    <x v="3"/>
    <s v="FUR-FU-10001473"/>
    <s v="Furniture"/>
    <x v="3"/>
    <s v="DAX Wood Document Frame"/>
    <n v="32.951999999999998"/>
    <n v="6"/>
    <x v="5"/>
    <n v="-19.7712"/>
    <x v="4"/>
    <n v="-0.6"/>
    <n v="1.82083029861617E-2"/>
    <n v="-3.2951999999999999"/>
    <n v="8.7872000000000003"/>
    <x v="5"/>
    <n v="52.723199999999999"/>
  </r>
  <r>
    <s v="CA-2017-167941"/>
    <x v="200"/>
    <d v="2017-11-09T00:00:00"/>
    <x v="0"/>
    <s v="JF-15565"/>
    <s v="Jill Fjeld"/>
    <x v="0"/>
    <x v="0"/>
    <x v="160"/>
    <x v="30"/>
    <n v="28314"/>
    <x v="0"/>
    <s v="FUR-FU-10004671"/>
    <s v="Furniture"/>
    <x v="3"/>
    <s v="Executive Impressions 12&quot; Wall Clock"/>
    <n v="28.271999999999998"/>
    <n v="2"/>
    <x v="2"/>
    <n v="6.3612000000000002"/>
    <x v="0"/>
    <n v="0.22500000000000001"/>
    <n v="7.0741369552914596E-3"/>
    <n v="3.1806000000000001"/>
    <n v="10.955399999999999"/>
    <x v="0"/>
    <n v="21.910799999999998"/>
  </r>
  <r>
    <s v="CA-2015-137512"/>
    <x v="422"/>
    <d v="2015-05-12T00:00:00"/>
    <x v="1"/>
    <s v="AG-10675"/>
    <s v="Anna Gayman"/>
    <x v="0"/>
    <x v="0"/>
    <x v="188"/>
    <x v="5"/>
    <n v="75002"/>
    <x v="3"/>
    <s v="FUR-TA-10001095"/>
    <s v="Furniture"/>
    <x v="2"/>
    <s v="Chromcraft Round Conference Tables"/>
    <n v="244.006"/>
    <n v="2"/>
    <x v="3"/>
    <n v="-31.372199999999999"/>
    <x v="2"/>
    <n v="-0.128571428571429"/>
    <n v="1.2294779636566301E-3"/>
    <n v="-15.6861"/>
    <n v="137.6891"/>
    <x v="7"/>
    <n v="275.37819999999999"/>
  </r>
  <r>
    <s v="CA-2017-139773"/>
    <x v="423"/>
    <d v="2017-12-04T00:00:00"/>
    <x v="3"/>
    <s v="DV-13045"/>
    <s v="Darrin Van Huff"/>
    <x v="1"/>
    <x v="0"/>
    <x v="3"/>
    <x v="3"/>
    <n v="19143"/>
    <x v="2"/>
    <s v="FUR-CH-10001797"/>
    <s v="Furniture"/>
    <x v="1"/>
    <s v="Safco Chair Connectors, 6/Carton"/>
    <n v="188.55199999999999"/>
    <n v="7"/>
    <x v="3"/>
    <n v="-2.6936"/>
    <x v="7"/>
    <n v="-1.4285714285714299E-2"/>
    <n v="1.5910730196444501E-3"/>
    <n v="-0.38479999999999998"/>
    <n v="27.320799999999998"/>
    <x v="5"/>
    <n v="191.2456"/>
  </r>
  <r>
    <s v="CA-2014-109232"/>
    <x v="424"/>
    <d v="2014-01-16T00:00:00"/>
    <x v="0"/>
    <s v="ND-18370"/>
    <s v="Natalie DeCherney"/>
    <x v="0"/>
    <x v="0"/>
    <x v="189"/>
    <x v="10"/>
    <n v="29464"/>
    <x v="0"/>
    <s v="FUR-CH-10000422"/>
    <s v="Furniture"/>
    <x v="1"/>
    <s v="Global Highback Leather Tilter in Burgundy"/>
    <n v="545.94000000000005"/>
    <n v="6"/>
    <x v="0"/>
    <n v="87.350399999999993"/>
    <x v="0"/>
    <n v="0.16"/>
    <n v="0"/>
    <n v="14.558400000000001"/>
    <n v="76.431600000000003"/>
    <x v="8"/>
    <n v="458.58960000000008"/>
  </r>
  <r>
    <s v="CA-2015-139850"/>
    <x v="425"/>
    <d v="2015-06-17T00:00:00"/>
    <x v="1"/>
    <s v="GB-14575"/>
    <s v="Giulietta Baptist"/>
    <x v="0"/>
    <x v="0"/>
    <x v="3"/>
    <x v="3"/>
    <n v="19134"/>
    <x v="2"/>
    <s v="FUR-FU-10003623"/>
    <s v="Furniture"/>
    <x v="3"/>
    <s v="DataProducts Ampli Magnifier Task Lamp, Black,"/>
    <n v="43.295999999999999"/>
    <n v="2"/>
    <x v="2"/>
    <n v="4.3296000000000001"/>
    <x v="2"/>
    <n v="0.1"/>
    <n v="4.6193643754619401E-3"/>
    <n v="2.1648000000000001"/>
    <n v="19.4832"/>
    <x v="2"/>
    <n v="38.9664"/>
  </r>
  <r>
    <s v="CA-2014-131310"/>
    <x v="56"/>
    <d v="2014-07-18T00:00:00"/>
    <x v="1"/>
    <s v="CL-12565"/>
    <s v="Clay Ludtke"/>
    <x v="0"/>
    <x v="0"/>
    <x v="15"/>
    <x v="13"/>
    <n v="98115"/>
    <x v="1"/>
    <s v="FUR-CH-10001797"/>
    <s v="Furniture"/>
    <x v="1"/>
    <s v="Safco Chair Connectors, 6/Carton"/>
    <n v="123.136"/>
    <n v="4"/>
    <x v="2"/>
    <n v="13.8528"/>
    <x v="6"/>
    <n v="0.1125"/>
    <n v="1.62422037422037E-3"/>
    <n v="3.4632000000000001"/>
    <n v="27.320799999999998"/>
    <x v="3"/>
    <n v="109.28319999999999"/>
  </r>
  <r>
    <s v="US-2014-112872"/>
    <x v="387"/>
    <d v="2014-12-11T00:00:00"/>
    <x v="0"/>
    <s v="RC-19960"/>
    <s v="Ryan Crowe"/>
    <x v="0"/>
    <x v="0"/>
    <x v="76"/>
    <x v="36"/>
    <n v="97477"/>
    <x v="1"/>
    <s v="FUR-TA-10003238"/>
    <s v="Furniture"/>
    <x v="2"/>
    <s v="Chromcraft Bull-Nose Wood 48&quot; x 96&quot; Rectangular Conference Tables"/>
    <n v="275.49"/>
    <n v="1"/>
    <x v="4"/>
    <n v="-170.8038"/>
    <x v="2"/>
    <n v="-0.62"/>
    <n v="1.81494791099495E-3"/>
    <n v="-170.8038"/>
    <n v="446.29379999999998"/>
    <x v="5"/>
    <n v="446.29380000000003"/>
  </r>
  <r>
    <s v="CA-2016-139269"/>
    <x v="426"/>
    <d v="2016-05-30T00:00:00"/>
    <x v="1"/>
    <s v="JB-16045"/>
    <s v="Julia Barnett"/>
    <x v="2"/>
    <x v="0"/>
    <x v="29"/>
    <x v="24"/>
    <n v="31907"/>
    <x v="0"/>
    <s v="FUR-FU-10000755"/>
    <s v="Furniture"/>
    <x v="3"/>
    <s v="Eldon Expressions Mahogany Wood Desk Collection"/>
    <n v="24.96"/>
    <n v="4"/>
    <x v="0"/>
    <n v="6.24"/>
    <x v="2"/>
    <n v="0.25"/>
    <n v="0"/>
    <n v="1.56"/>
    <n v="4.68"/>
    <x v="7"/>
    <n v="18.72"/>
  </r>
  <r>
    <s v="CA-2014-138317"/>
    <x v="112"/>
    <d v="2014-06-25T00:00:00"/>
    <x v="1"/>
    <s v="NW-18400"/>
    <s v="Natalie Webber"/>
    <x v="0"/>
    <x v="0"/>
    <x v="3"/>
    <x v="3"/>
    <n v="19120"/>
    <x v="2"/>
    <s v="FUR-FU-10000550"/>
    <s v="Furniture"/>
    <x v="3"/>
    <s v="Stacking Trays by OIC"/>
    <n v="3.984"/>
    <n v="1"/>
    <x v="2"/>
    <n v="0.64739999999999998"/>
    <x v="4"/>
    <n v="0.16250000000000001"/>
    <n v="5.0200803212851398E-2"/>
    <n v="0.64739999999999998"/>
    <n v="3.3365999999999998"/>
    <x v="2"/>
    <n v="3.3365999999999998"/>
  </r>
  <r>
    <s v="CA-2016-124772"/>
    <x v="28"/>
    <d v="2016-12-06T00:00:00"/>
    <x v="2"/>
    <s v="JG-15160"/>
    <s v="James Galang"/>
    <x v="0"/>
    <x v="0"/>
    <x v="190"/>
    <x v="0"/>
    <n v="42071"/>
    <x v="0"/>
    <s v="FUR-FU-10004748"/>
    <s v="Furniture"/>
    <x v="3"/>
    <s v="Howard Miller 16&quot; Diameter Gallery Wall Clock"/>
    <n v="191.82"/>
    <n v="3"/>
    <x v="0"/>
    <n v="74.809799999999996"/>
    <x v="5"/>
    <n v="0.39"/>
    <n v="0"/>
    <n v="24.936599999999999"/>
    <n v="39.003399999999999"/>
    <x v="5"/>
    <n v="117.0102"/>
  </r>
  <r>
    <s v="US-2015-138919"/>
    <x v="5"/>
    <d v="2015-09-21T00:00:00"/>
    <x v="1"/>
    <s v="LS-16975"/>
    <s v="Lindsay Shagiari"/>
    <x v="2"/>
    <x v="0"/>
    <x v="13"/>
    <x v="7"/>
    <n v="10035"/>
    <x v="2"/>
    <s v="FUR-TA-10004154"/>
    <s v="Furniture"/>
    <x v="2"/>
    <s v="Riverside Furniture Oval Coffee Table, Oval End Table, End Table with Drawer"/>
    <n v="344.22"/>
    <n v="2"/>
    <x v="9"/>
    <n v="-103.26600000000001"/>
    <x v="4"/>
    <n v="-0.3"/>
    <n v="1.1620475277438801E-3"/>
    <n v="-51.633000000000003"/>
    <n v="223.74299999999999"/>
    <x v="4"/>
    <n v="447.48600000000005"/>
  </r>
  <r>
    <s v="US-2016-160528"/>
    <x v="427"/>
    <d v="2016-08-30T00:00:00"/>
    <x v="1"/>
    <s v="MH-18115"/>
    <s v="Mick Hernandez"/>
    <x v="2"/>
    <x v="0"/>
    <x v="191"/>
    <x v="5"/>
    <n v="78577"/>
    <x v="3"/>
    <s v="FUR-FU-10004973"/>
    <s v="Furniture"/>
    <x v="3"/>
    <s v="Flat Face Poster Frame"/>
    <n v="22.608000000000001"/>
    <n v="3"/>
    <x v="5"/>
    <n v="-10.1736"/>
    <x v="1"/>
    <n v="-0.45"/>
    <n v="2.65392781316348E-2"/>
    <n v="-3.3912"/>
    <n v="10.927199999999999"/>
    <x v="10"/>
    <n v="32.781599999999997"/>
  </r>
  <r>
    <s v="CA-2015-123568"/>
    <x v="428"/>
    <d v="2015-11-14T00:00:00"/>
    <x v="1"/>
    <s v="SC-20095"/>
    <s v="Sanjit Chand"/>
    <x v="0"/>
    <x v="0"/>
    <x v="192"/>
    <x v="4"/>
    <n v="84084"/>
    <x v="1"/>
    <s v="FUR-FU-10004090"/>
    <s v="Furniture"/>
    <x v="3"/>
    <s v="Executive Impressions 14&quot; Contract Wall Clock"/>
    <n v="66.69"/>
    <n v="3"/>
    <x v="0"/>
    <n v="22.0077"/>
    <x v="6"/>
    <n v="0.33"/>
    <n v="0"/>
    <n v="7.3358999999999996"/>
    <n v="14.8941"/>
    <x v="0"/>
    <n v="44.682299999999998"/>
  </r>
  <r>
    <s v="CA-2017-124674"/>
    <x v="429"/>
    <d v="2017-11-23T00:00:00"/>
    <x v="1"/>
    <s v="JB-16000"/>
    <s v="Joy Bell-"/>
    <x v="0"/>
    <x v="0"/>
    <x v="193"/>
    <x v="5"/>
    <n v="78521"/>
    <x v="3"/>
    <s v="FUR-BO-10002202"/>
    <s v="Furniture"/>
    <x v="0"/>
    <s v="Atlantic Metals Mobile 2-Shelf Bookcases, Custom Colors"/>
    <n v="327.7328"/>
    <n v="2"/>
    <x v="6"/>
    <n v="-14.4588"/>
    <x v="6"/>
    <n v="-4.4117647058823498E-2"/>
    <n v="9.7640516908896501E-4"/>
    <n v="-7.2294"/>
    <n v="171.0958"/>
    <x v="0"/>
    <n v="342.19159999999999"/>
  </r>
  <r>
    <s v="CA-2017-169054"/>
    <x v="135"/>
    <d v="2017-04-26T00:00:00"/>
    <x v="1"/>
    <s v="MO-17800"/>
    <s v="Meg O'Connel"/>
    <x v="2"/>
    <x v="0"/>
    <x v="3"/>
    <x v="3"/>
    <n v="19140"/>
    <x v="2"/>
    <s v="FUR-FU-10001488"/>
    <s v="Furniture"/>
    <x v="3"/>
    <s v="Tenex 46&quot; x 60&quot; Computer Anti-Static Chairmat, Rectangular Shaped"/>
    <n v="254.352"/>
    <n v="3"/>
    <x v="2"/>
    <n v="0"/>
    <x v="4"/>
    <n v="0"/>
    <n v="7.8631188274517203E-4"/>
    <n v="0"/>
    <n v="84.784000000000006"/>
    <x v="6"/>
    <n v="254.352"/>
  </r>
  <r>
    <s v="CA-2017-116855"/>
    <x v="430"/>
    <d v="2017-12-21T00:00:00"/>
    <x v="1"/>
    <s v="AI-10855"/>
    <s v="Arianne Irving"/>
    <x v="0"/>
    <x v="0"/>
    <x v="180"/>
    <x v="25"/>
    <n v="23320"/>
    <x v="0"/>
    <s v="FUR-CH-10003846"/>
    <s v="Furniture"/>
    <x v="1"/>
    <s v="Hon Valutask Swivel Chairs"/>
    <n v="504.9"/>
    <n v="5"/>
    <x v="0"/>
    <n v="80.784000000000006"/>
    <x v="4"/>
    <n v="0.16"/>
    <n v="0"/>
    <n v="16.1568"/>
    <n v="84.8232"/>
    <x v="5"/>
    <n v="424.11599999999999"/>
  </r>
  <r>
    <s v="CA-2015-168480"/>
    <x v="231"/>
    <d v="2015-09-27T00:00:00"/>
    <x v="1"/>
    <s v="DM-12955"/>
    <s v="Dario Medina"/>
    <x v="1"/>
    <x v="0"/>
    <x v="194"/>
    <x v="17"/>
    <n v="48146"/>
    <x v="3"/>
    <s v="FUR-BO-10000468"/>
    <s v="Furniture"/>
    <x v="0"/>
    <s v="O'Sullivan 2-Shelf Heavy-Duty Bookcases"/>
    <n v="194.32"/>
    <n v="4"/>
    <x v="0"/>
    <n v="31.091200000000001"/>
    <x v="6"/>
    <n v="0.16"/>
    <n v="0"/>
    <n v="7.7728000000000002"/>
    <n v="40.807200000000002"/>
    <x v="4"/>
    <n v="163.22879999999998"/>
  </r>
  <r>
    <s v="US-2016-114293"/>
    <x v="431"/>
    <d v="2016-11-26T00:00:00"/>
    <x v="1"/>
    <s v="JH-16180"/>
    <s v="Justin Hirsh"/>
    <x v="0"/>
    <x v="0"/>
    <x v="195"/>
    <x v="36"/>
    <n v="97030"/>
    <x v="1"/>
    <s v="FUR-CH-10003833"/>
    <s v="Furniture"/>
    <x v="1"/>
    <s v="Novimex Fabric Task Chair"/>
    <n v="195.136"/>
    <n v="4"/>
    <x v="2"/>
    <n v="-12.196"/>
    <x v="2"/>
    <n v="-6.25E-2"/>
    <n v="1.02492620531322E-3"/>
    <n v="-3.0489999999999999"/>
    <n v="51.832999999999998"/>
    <x v="0"/>
    <n v="207.33199999999999"/>
  </r>
  <r>
    <s v="US-2015-123960"/>
    <x v="432"/>
    <d v="2015-06-16T00:00:00"/>
    <x v="1"/>
    <s v="BD-11605"/>
    <s v="Brian Dahlen"/>
    <x v="0"/>
    <x v="0"/>
    <x v="91"/>
    <x v="35"/>
    <n v="71203"/>
    <x v="0"/>
    <s v="FUR-FU-10004666"/>
    <s v="Furniture"/>
    <x v="3"/>
    <s v="DAX Clear Channel Poster Frame"/>
    <n v="29.16"/>
    <n v="2"/>
    <x v="0"/>
    <n v="10.789199999999999"/>
    <x v="2"/>
    <n v="0.37"/>
    <n v="0"/>
    <n v="5.3945999999999996"/>
    <n v="9.1853999999999996"/>
    <x v="2"/>
    <n v="18.370800000000003"/>
  </r>
  <r>
    <s v="CA-2017-101749"/>
    <x v="433"/>
    <d v="2017-10-08T00:00:00"/>
    <x v="1"/>
    <s v="AS-10045"/>
    <s v="Aaron Smayling"/>
    <x v="1"/>
    <x v="0"/>
    <x v="102"/>
    <x v="2"/>
    <n v="91104"/>
    <x v="1"/>
    <s v="FUR-TA-10001520"/>
    <s v="Furniture"/>
    <x v="2"/>
    <s v="Lesro Sheffield Collection Coffee Table, End Table, Center Table, Corner Table"/>
    <n v="171.28800000000001"/>
    <n v="3"/>
    <x v="2"/>
    <n v="-6.4233000000000002"/>
    <x v="2"/>
    <n v="-3.7499999999999999E-2"/>
    <n v="1.1676241184437901E-3"/>
    <n v="-2.1410999999999998"/>
    <n v="59.237099999999998"/>
    <x v="1"/>
    <n v="177.71130000000002"/>
  </r>
  <r>
    <s v="US-2016-147991"/>
    <x v="399"/>
    <d v="2016-05-09T00:00:00"/>
    <x v="1"/>
    <s v="ZD-21925"/>
    <s v="Zuschuss Donatelli"/>
    <x v="0"/>
    <x v="0"/>
    <x v="196"/>
    <x v="9"/>
    <n v="37421"/>
    <x v="0"/>
    <s v="FUR-FU-10004270"/>
    <s v="Furniture"/>
    <x v="3"/>
    <s v="Eldon Image Series Desk Accessories, Burgundy"/>
    <n v="16.72"/>
    <n v="5"/>
    <x v="2"/>
    <n v="3.3439999999999999"/>
    <x v="4"/>
    <n v="0.2"/>
    <n v="1.19617224880383E-2"/>
    <n v="0.66879999999999995"/>
    <n v="2.6751999999999998"/>
    <x v="7"/>
    <n v="13.375999999999999"/>
  </r>
  <r>
    <s v="CA-2017-149559"/>
    <x v="91"/>
    <d v="2017-09-12T00:00:00"/>
    <x v="3"/>
    <s v="KF-16285"/>
    <s v="Karen Ferguson"/>
    <x v="2"/>
    <x v="0"/>
    <x v="62"/>
    <x v="2"/>
    <n v="90805"/>
    <x v="1"/>
    <s v="FUR-CH-10002320"/>
    <s v="Furniture"/>
    <x v="1"/>
    <s v="Hon Pagoda Stacking Chairs"/>
    <n v="2054.2719999999999"/>
    <n v="8"/>
    <x v="2"/>
    <n v="256.78399999999999"/>
    <x v="5"/>
    <n v="0.125"/>
    <n v="9.7358090846781797E-5"/>
    <n v="32.097999999999999"/>
    <n v="224.68600000000001"/>
    <x v="4"/>
    <n v="1797.4879999999998"/>
  </r>
  <r>
    <s v="CA-2017-121419"/>
    <x v="214"/>
    <d v="2017-04-04T00:00:00"/>
    <x v="2"/>
    <s v="TC-21475"/>
    <s v="Tony Chapman"/>
    <x v="2"/>
    <x v="0"/>
    <x v="29"/>
    <x v="24"/>
    <n v="31907"/>
    <x v="0"/>
    <s v="FUR-TA-10004534"/>
    <s v="Furniture"/>
    <x v="2"/>
    <s v="Bevis 44 x 96 Conference Tables"/>
    <n v="411.8"/>
    <n v="2"/>
    <x v="0"/>
    <n v="70.006"/>
    <x v="3"/>
    <n v="0.17"/>
    <n v="0"/>
    <n v="35.003"/>
    <n v="170.89699999999999"/>
    <x v="6"/>
    <n v="341.79399999999998"/>
  </r>
  <r>
    <s v="US-2017-148054"/>
    <x v="434"/>
    <d v="2017-10-11T00:00:00"/>
    <x v="1"/>
    <s v="NZ-18565"/>
    <s v="Nick Zandusky"/>
    <x v="2"/>
    <x v="0"/>
    <x v="197"/>
    <x v="42"/>
    <n v="83642"/>
    <x v="1"/>
    <s v="FUR-FU-10003247"/>
    <s v="Furniture"/>
    <x v="3"/>
    <s v="36X48 HARDFLOOR CHAIRMAT"/>
    <n v="41.96"/>
    <n v="2"/>
    <x v="0"/>
    <n v="2.9371999999999998"/>
    <x v="2"/>
    <n v="7.0000000000000007E-2"/>
    <n v="0"/>
    <n v="1.4685999999999999"/>
    <n v="19.511399999999998"/>
    <x v="1"/>
    <n v="39.022800000000004"/>
  </r>
  <r>
    <s v="CA-2017-131492"/>
    <x v="66"/>
    <d v="2017-10-24T00:00:00"/>
    <x v="0"/>
    <s v="HH-15010"/>
    <s v="Hilary Holden"/>
    <x v="1"/>
    <x v="0"/>
    <x v="28"/>
    <x v="2"/>
    <n v="94110"/>
    <x v="1"/>
    <s v="FUR-FU-10003878"/>
    <s v="Furniture"/>
    <x v="3"/>
    <s v="Linden 10&quot; Round Wall Clock, Black"/>
    <n v="30.56"/>
    <n v="2"/>
    <x v="0"/>
    <n v="10.3904"/>
    <x v="2"/>
    <n v="0.34"/>
    <n v="0"/>
    <n v="5.1951999999999998"/>
    <n v="10.0848"/>
    <x v="1"/>
    <n v="20.169599999999999"/>
  </r>
  <r>
    <s v="CA-2017-131492"/>
    <x v="66"/>
    <d v="2017-10-24T00:00:00"/>
    <x v="0"/>
    <s v="HH-15010"/>
    <s v="Hilary Holden"/>
    <x v="1"/>
    <x v="0"/>
    <x v="28"/>
    <x v="2"/>
    <n v="94110"/>
    <x v="1"/>
    <s v="FUR-TA-10003837"/>
    <s v="Furniture"/>
    <x v="2"/>
    <s v="Anderson Hickey Conga Table Tops &amp; Accessories"/>
    <n v="24.367999999999999"/>
    <n v="2"/>
    <x v="2"/>
    <n v="-3.3506"/>
    <x v="2"/>
    <n v="-0.13750000000000001"/>
    <n v="8.2074852265265896E-3"/>
    <n v="-1.6753"/>
    <n v="13.859299999999999"/>
    <x v="1"/>
    <n v="27.718599999999999"/>
  </r>
  <r>
    <s v="CA-2014-119375"/>
    <x v="317"/>
    <d v="2014-11-22T00:00:00"/>
    <x v="1"/>
    <s v="YC-21895"/>
    <s v="Yoseph Carroll"/>
    <x v="1"/>
    <x v="0"/>
    <x v="19"/>
    <x v="14"/>
    <n v="19711"/>
    <x v="2"/>
    <s v="FUR-FU-10002379"/>
    <s v="Furniture"/>
    <x v="3"/>
    <s v="Eldon Econocleat Chair Mats for Low Pile Carpets"/>
    <n v="124.41"/>
    <n v="3"/>
    <x v="0"/>
    <n v="14.9292"/>
    <x v="2"/>
    <n v="0.12"/>
    <n v="0"/>
    <n v="4.9763999999999999"/>
    <n v="36.493600000000001"/>
    <x v="0"/>
    <n v="109.4808"/>
  </r>
  <r>
    <s v="CA-2015-126137"/>
    <x v="131"/>
    <d v="2015-10-08T00:00:00"/>
    <x v="1"/>
    <s v="BS-11755"/>
    <s v="Bruce Stewart"/>
    <x v="0"/>
    <x v="0"/>
    <x v="2"/>
    <x v="2"/>
    <n v="90032"/>
    <x v="1"/>
    <s v="FUR-BO-10004409"/>
    <s v="Furniture"/>
    <x v="0"/>
    <s v="Safco Value Mate Series Steel Bookcases, Baked Enamel Finish on Steel, Gray"/>
    <n v="120.666"/>
    <n v="2"/>
    <x v="8"/>
    <n v="18.454799999999999"/>
    <x v="2"/>
    <n v="0.152941176470588"/>
    <n v="1.2431007906120999E-3"/>
    <n v="9.2273999999999994"/>
    <n v="51.105600000000003"/>
    <x v="1"/>
    <n v="102.21119999999999"/>
  </r>
  <r>
    <s v="CA-2014-143903"/>
    <x v="435"/>
    <d v="2014-07-24T00:00:00"/>
    <x v="1"/>
    <s v="KM-16375"/>
    <s v="Katherine Murray"/>
    <x v="2"/>
    <x v="0"/>
    <x v="144"/>
    <x v="5"/>
    <n v="75217"/>
    <x v="3"/>
    <s v="FUR-FU-10003724"/>
    <s v="Furniture"/>
    <x v="3"/>
    <s v="Westinghouse Clip-On Gooseneck Lamps"/>
    <n v="16.739999999999998"/>
    <n v="5"/>
    <x v="5"/>
    <n v="-14.228999999999999"/>
    <x v="4"/>
    <n v="-0.85"/>
    <n v="3.5842293906809999E-2"/>
    <n v="-2.8458000000000001"/>
    <n v="6.1938000000000004"/>
    <x v="3"/>
    <n v="30.968999999999998"/>
  </r>
  <r>
    <s v="CA-2014-143903"/>
    <x v="435"/>
    <d v="2014-07-24T00:00:00"/>
    <x v="1"/>
    <s v="KM-16375"/>
    <s v="Katherine Murray"/>
    <x v="2"/>
    <x v="0"/>
    <x v="144"/>
    <x v="5"/>
    <n v="75217"/>
    <x v="3"/>
    <s v="FUR-CH-10002024"/>
    <s v="Furniture"/>
    <x v="1"/>
    <s v="HON 5400 Series Task Chairs for Big and Tall"/>
    <n v="981.37199999999996"/>
    <n v="2"/>
    <x v="3"/>
    <n v="-140.196"/>
    <x v="4"/>
    <n v="-0.14285714285714299"/>
    <n v="3.0569447671219502E-4"/>
    <n v="-70.097999999999999"/>
    <n v="560.78399999999999"/>
    <x v="3"/>
    <n v="1121.568"/>
  </r>
  <r>
    <s v="CA-2017-118773"/>
    <x v="436"/>
    <d v="2017-02-14T00:00:00"/>
    <x v="1"/>
    <s v="TP-21415"/>
    <s v="Tom Prescott"/>
    <x v="0"/>
    <x v="0"/>
    <x v="6"/>
    <x v="5"/>
    <n v="77070"/>
    <x v="3"/>
    <s v="FUR-FU-10000550"/>
    <s v="Furniture"/>
    <x v="3"/>
    <s v="Stacking Trays by OIC"/>
    <n v="3.984"/>
    <n v="2"/>
    <x v="5"/>
    <n v="-2.6892"/>
    <x v="2"/>
    <n v="-0.67500000000000004"/>
    <n v="0.15060240963855401"/>
    <n v="-1.3446"/>
    <n v="3.3365999999999998"/>
    <x v="11"/>
    <n v="6.6731999999999996"/>
  </r>
  <r>
    <s v="US-2017-159205"/>
    <x v="76"/>
    <d v="2017-04-02T00:00:00"/>
    <x v="0"/>
    <s v="DB-12910"/>
    <s v="Daniel Byrd"/>
    <x v="2"/>
    <x v="0"/>
    <x v="0"/>
    <x v="0"/>
    <n v="42420"/>
    <x v="0"/>
    <s v="FUR-FU-10001591"/>
    <s v="Furniture"/>
    <x v="3"/>
    <s v="Advantus Panel Wall Certificate Holder - 8.5x11"/>
    <n v="61"/>
    <n v="5"/>
    <x v="0"/>
    <n v="25.62"/>
    <x v="3"/>
    <n v="0.42"/>
    <n v="0"/>
    <n v="5.1239999999999997"/>
    <n v="7.0759999999999996"/>
    <x v="9"/>
    <n v="35.379999999999995"/>
  </r>
  <r>
    <s v="CA-2017-135692"/>
    <x v="437"/>
    <d v="2017-05-01T00:00:00"/>
    <x v="1"/>
    <s v="CV-12805"/>
    <s v="Cynthia Voltz"/>
    <x v="1"/>
    <x v="0"/>
    <x v="50"/>
    <x v="5"/>
    <n v="76106"/>
    <x v="3"/>
    <s v="FUR-BO-10002268"/>
    <s v="Furniture"/>
    <x v="0"/>
    <s v="Sauder Barrister Bookcases"/>
    <n v="220.26560000000001"/>
    <n v="4"/>
    <x v="6"/>
    <n v="-42.1096"/>
    <x v="4"/>
    <n v="-0.191176470588235"/>
    <n v="1.4527915389420799E-3"/>
    <n v="-10.5274"/>
    <n v="65.593800000000002"/>
    <x v="6"/>
    <n v="262.37520000000001"/>
  </r>
  <r>
    <s v="CA-2017-131233"/>
    <x v="438"/>
    <d v="2017-04-19T00:00:00"/>
    <x v="1"/>
    <s v="CS-12355"/>
    <s v="Christine Sundaresam"/>
    <x v="0"/>
    <x v="0"/>
    <x v="13"/>
    <x v="7"/>
    <n v="10024"/>
    <x v="2"/>
    <s v="FUR-BO-10003441"/>
    <s v="Furniture"/>
    <x v="0"/>
    <s v="Bush Westfield Collection Bookcases, Fully Assembled"/>
    <n v="242.352"/>
    <n v="3"/>
    <x v="2"/>
    <n v="9.0882000000000005"/>
    <x v="2"/>
    <n v="3.7499999999999999E-2"/>
    <n v="8.2524592328513905E-4"/>
    <n v="3.0293999999999999"/>
    <n v="77.754599999999996"/>
    <x v="6"/>
    <n v="233.2638"/>
  </r>
  <r>
    <s v="CA-2017-119578"/>
    <x v="313"/>
    <d v="2017-12-27T00:00:00"/>
    <x v="0"/>
    <s v="JG-15310"/>
    <s v="Jason Gross"/>
    <x v="1"/>
    <x v="0"/>
    <x v="134"/>
    <x v="38"/>
    <n v="2908"/>
    <x v="2"/>
    <s v="FUR-BO-10003660"/>
    <s v="Furniture"/>
    <x v="0"/>
    <s v="Bush Cubix Collection Bookcases, Fully Assembled"/>
    <n v="220.98"/>
    <n v="1"/>
    <x v="0"/>
    <n v="50.825400000000002"/>
    <x v="2"/>
    <n v="0.23"/>
    <n v="0"/>
    <n v="50.825400000000002"/>
    <n v="170.15459999999999"/>
    <x v="5"/>
    <n v="170.15459999999999"/>
  </r>
  <r>
    <s v="CA-2016-150350"/>
    <x v="427"/>
    <d v="2016-08-30T00:00:00"/>
    <x v="1"/>
    <s v="MS-17770"/>
    <s v="Maxwell Schwartz"/>
    <x v="0"/>
    <x v="0"/>
    <x v="15"/>
    <x v="13"/>
    <n v="98105"/>
    <x v="1"/>
    <s v="FUR-CH-10001973"/>
    <s v="Furniture"/>
    <x v="1"/>
    <s v="Office Star Flex Back Scooter Chair with White Frame"/>
    <n v="532.70399999999995"/>
    <n v="6"/>
    <x v="2"/>
    <n v="-39.952800000000003"/>
    <x v="1"/>
    <n v="-7.4999999999999997E-2"/>
    <n v="3.7544302276686499E-4"/>
    <n v="-6.6588000000000003"/>
    <n v="95.442800000000005"/>
    <x v="10"/>
    <n v="572.65679999999998"/>
  </r>
  <r>
    <s v="CA-2015-121720"/>
    <x v="432"/>
    <d v="2015-06-12T00:00:00"/>
    <x v="2"/>
    <s v="JE-15610"/>
    <s v="Jim Epp"/>
    <x v="1"/>
    <x v="0"/>
    <x v="49"/>
    <x v="1"/>
    <n v="33801"/>
    <x v="0"/>
    <s v="FUR-CH-10003312"/>
    <s v="Furniture"/>
    <x v="1"/>
    <s v="Hon 2090 ÒPillow SoftÓ Series Mid Back Swivel/Tilt Chairs"/>
    <n v="1123.92"/>
    <n v="5"/>
    <x v="2"/>
    <n v="-182.637"/>
    <x v="5"/>
    <n v="-0.16250000000000001"/>
    <n v="1.7794860844188201E-4"/>
    <n v="-36.5274"/>
    <n v="261.31139999999999"/>
    <x v="2"/>
    <n v="1306.557"/>
  </r>
  <r>
    <s v="CA-2015-121720"/>
    <x v="432"/>
    <d v="2015-06-12T00:00:00"/>
    <x v="2"/>
    <s v="JE-15610"/>
    <s v="Jim Epp"/>
    <x v="1"/>
    <x v="0"/>
    <x v="49"/>
    <x v="1"/>
    <n v="33801"/>
    <x v="0"/>
    <s v="FUR-FU-10003464"/>
    <s v="Furniture"/>
    <x v="3"/>
    <s v="Seth Thomas 8 1/2&quot; Cubicle Clock"/>
    <n v="48.671999999999997"/>
    <n v="3"/>
    <x v="2"/>
    <n v="7.3007999999999997"/>
    <x v="5"/>
    <n v="0.15"/>
    <n v="4.1091387245233398E-3"/>
    <n v="2.4336000000000002"/>
    <n v="13.7904"/>
    <x v="2"/>
    <n v="41.371199999999995"/>
  </r>
  <r>
    <s v="CA-2014-136399"/>
    <x v="439"/>
    <d v="2014-12-17T00:00:00"/>
    <x v="2"/>
    <s v="CC-12100"/>
    <s v="Chad Cunningham"/>
    <x v="2"/>
    <x v="0"/>
    <x v="2"/>
    <x v="2"/>
    <n v="90049"/>
    <x v="1"/>
    <s v="FUR-FU-10004090"/>
    <s v="Furniture"/>
    <x v="3"/>
    <s v="Executive Impressions 14&quot; Contract Wall Clock"/>
    <n v="44.46"/>
    <n v="2"/>
    <x v="0"/>
    <n v="14.671799999999999"/>
    <x v="5"/>
    <n v="0.33"/>
    <n v="0"/>
    <n v="7.3358999999999996"/>
    <n v="14.8941"/>
    <x v="5"/>
    <n v="29.788200000000003"/>
  </r>
  <r>
    <s v="CA-2014-136399"/>
    <x v="439"/>
    <d v="2014-12-17T00:00:00"/>
    <x v="2"/>
    <s v="CC-12100"/>
    <s v="Chad Cunningham"/>
    <x v="2"/>
    <x v="0"/>
    <x v="2"/>
    <x v="2"/>
    <n v="90049"/>
    <x v="1"/>
    <s v="FUR-CH-10002602"/>
    <s v="Furniture"/>
    <x v="1"/>
    <s v="DMI Arturo Collection Mission-style Design Wood Chair"/>
    <n v="241.56800000000001"/>
    <n v="2"/>
    <x v="2"/>
    <n v="18.117599999999999"/>
    <x v="5"/>
    <n v="7.4999999999999997E-2"/>
    <n v="8.2792422837461898E-4"/>
    <n v="9.0587999999999997"/>
    <n v="111.7252"/>
    <x v="5"/>
    <n v="223.4504"/>
  </r>
  <r>
    <s v="CA-2014-107916"/>
    <x v="440"/>
    <d v="2014-08-26T00:00:00"/>
    <x v="2"/>
    <s v="JP-15460"/>
    <s v="Jennifer Patt"/>
    <x v="1"/>
    <x v="0"/>
    <x v="64"/>
    <x v="7"/>
    <n v="11572"/>
    <x v="2"/>
    <s v="FUR-FU-10004586"/>
    <s v="Furniture"/>
    <x v="3"/>
    <s v="G.E. Longer-Life Indoor Recessed Floodlight Bulbs"/>
    <n v="13.28"/>
    <n v="2"/>
    <x v="0"/>
    <n v="6.3743999999999996"/>
    <x v="3"/>
    <n v="0.48"/>
    <n v="0"/>
    <n v="3.1871999999999998"/>
    <n v="3.4527999999999999"/>
    <x v="10"/>
    <n v="6.9055999999999997"/>
  </r>
  <r>
    <s v="CA-2017-164168"/>
    <x v="418"/>
    <d v="2017-11-18T00:00:00"/>
    <x v="1"/>
    <s v="LS-16975"/>
    <s v="Lindsay Shagiari"/>
    <x v="2"/>
    <x v="0"/>
    <x v="144"/>
    <x v="5"/>
    <n v="75081"/>
    <x v="3"/>
    <s v="FUR-FU-10001756"/>
    <s v="Furniture"/>
    <x v="3"/>
    <s v="Eldon Expressions Desk Accessory, Wood Photo Frame, Mahogany"/>
    <n v="22.847999999999999"/>
    <n v="3"/>
    <x v="5"/>
    <n v="-17.7072"/>
    <x v="6"/>
    <n v="-0.77500000000000002"/>
    <n v="2.62605042016807E-2"/>
    <n v="-5.9024000000000001"/>
    <n v="13.5184"/>
    <x v="0"/>
    <n v="40.555199999999999"/>
  </r>
  <r>
    <s v="US-2016-148110"/>
    <x v="26"/>
    <d v="2016-09-11T00:00:00"/>
    <x v="1"/>
    <s v="AR-10825"/>
    <s v="Anthony Rawles"/>
    <x v="1"/>
    <x v="0"/>
    <x v="198"/>
    <x v="5"/>
    <n v="78745"/>
    <x v="3"/>
    <s v="FUR-CH-10002647"/>
    <s v="Furniture"/>
    <x v="1"/>
    <s v="Situations Contoured Folding Chairs, 4/Set"/>
    <n v="347.80200000000002"/>
    <n v="7"/>
    <x v="3"/>
    <n v="-24.843"/>
    <x v="6"/>
    <n v="-7.1428571428571397E-2"/>
    <n v="8.6255973226145898E-4"/>
    <n v="-3.5489999999999999"/>
    <n v="53.234999999999999"/>
    <x v="4"/>
    <n v="372.64500000000004"/>
  </r>
  <r>
    <s v="CA-2017-131828"/>
    <x v="441"/>
    <d v="2017-02-13T00:00:00"/>
    <x v="0"/>
    <s v="CS-11845"/>
    <s v="Cari Sayre"/>
    <x v="1"/>
    <x v="0"/>
    <x v="15"/>
    <x v="13"/>
    <n v="98105"/>
    <x v="1"/>
    <s v="FUR-CH-10004495"/>
    <s v="Furniture"/>
    <x v="1"/>
    <s v="Global Leather and Oak Executive Chair, Black"/>
    <n v="963.13599999999997"/>
    <n v="4"/>
    <x v="2"/>
    <n v="108.3528"/>
    <x v="3"/>
    <n v="0.1125"/>
    <n v="2.0765499368728801E-4"/>
    <n v="27.088200000000001"/>
    <n v="213.69579999999999"/>
    <x v="11"/>
    <n v="854.78319999999997"/>
  </r>
  <r>
    <s v="CA-2015-147830"/>
    <x v="442"/>
    <d v="2015-12-18T00:00:00"/>
    <x v="2"/>
    <s v="NF-18385"/>
    <s v="Natalie Fritzler"/>
    <x v="0"/>
    <x v="0"/>
    <x v="19"/>
    <x v="15"/>
    <n v="43055"/>
    <x v="2"/>
    <s v="FUR-FU-10004091"/>
    <s v="Furniture"/>
    <x v="3"/>
    <s v="Howard Miller 13&quot; Diameter Goldtone Round Wall Clock"/>
    <n v="262.86399999999998"/>
    <n v="7"/>
    <x v="2"/>
    <n v="69.001800000000003"/>
    <x v="0"/>
    <n v="0.26250000000000001"/>
    <n v="7.6084971696390499E-4"/>
    <n v="9.8574000000000002"/>
    <n v="27.694600000000001"/>
    <x v="5"/>
    <n v="193.86219999999997"/>
  </r>
  <r>
    <s v="CA-2015-139584"/>
    <x v="108"/>
    <d v="2015-08-28T00:00:00"/>
    <x v="1"/>
    <s v="EM-13810"/>
    <s v="Eleni McCrary"/>
    <x v="1"/>
    <x v="0"/>
    <x v="13"/>
    <x v="7"/>
    <n v="10009"/>
    <x v="2"/>
    <s v="FUR-TA-10001539"/>
    <s v="Furniture"/>
    <x v="2"/>
    <s v="Chromcraft Rectangular Conference Tables"/>
    <n v="284.36399999999998"/>
    <n v="2"/>
    <x v="9"/>
    <n v="-75.830399999999997"/>
    <x v="4"/>
    <n v="-0.266666666666667"/>
    <n v="1.40664781758591E-3"/>
    <n v="-37.915199999999999"/>
    <n v="180.09719999999999"/>
    <x v="10"/>
    <n v="360.19439999999997"/>
  </r>
  <r>
    <s v="CA-2016-146682"/>
    <x v="443"/>
    <d v="2016-10-31T00:00:00"/>
    <x v="2"/>
    <s v="KW-16435"/>
    <s v="Katrina Willman"/>
    <x v="0"/>
    <x v="0"/>
    <x v="140"/>
    <x v="17"/>
    <n v="48911"/>
    <x v="3"/>
    <s v="FUR-FU-10002671"/>
    <s v="Furniture"/>
    <x v="3"/>
    <s v="Electrix 20W Halogen Replacement Bulb for Zoom-In Desk Lamp"/>
    <n v="67"/>
    <n v="5"/>
    <x v="0"/>
    <n v="32.159999999999997"/>
    <x v="3"/>
    <n v="0.48"/>
    <n v="0"/>
    <n v="6.4320000000000004"/>
    <n v="6.968"/>
    <x v="1"/>
    <n v="34.840000000000003"/>
  </r>
  <r>
    <s v="CA-2016-138695"/>
    <x v="444"/>
    <d v="2016-06-03T00:00:00"/>
    <x v="1"/>
    <s v="KC-16675"/>
    <s v="Kimberly Carter"/>
    <x v="1"/>
    <x v="0"/>
    <x v="199"/>
    <x v="1"/>
    <n v="32303"/>
    <x v="0"/>
    <s v="FUR-CH-10003833"/>
    <s v="Furniture"/>
    <x v="1"/>
    <s v="Novimex Fabric Task Chair"/>
    <n v="390.27199999999999"/>
    <n v="8"/>
    <x v="2"/>
    <n v="-24.391999999999999"/>
    <x v="6"/>
    <n v="-6.25E-2"/>
    <n v="5.1246310265660902E-4"/>
    <n v="-3.0489999999999999"/>
    <n v="51.832999999999998"/>
    <x v="7"/>
    <n v="414.66399999999999"/>
  </r>
  <r>
    <s v="US-2016-133879"/>
    <x v="445"/>
    <d v="2016-03-28T00:00:00"/>
    <x v="1"/>
    <s v="KT-16465"/>
    <s v="Kean Takahito"/>
    <x v="0"/>
    <x v="0"/>
    <x v="9"/>
    <x v="8"/>
    <n v="60623"/>
    <x v="3"/>
    <s v="FUR-CH-10000665"/>
    <s v="Furniture"/>
    <x v="1"/>
    <s v="Global Airflow Leather Mesh Back Chair, Black"/>
    <n v="528.42999999999995"/>
    <n v="5"/>
    <x v="3"/>
    <n v="0"/>
    <x v="1"/>
    <n v="0"/>
    <n v="5.6771947088545298E-4"/>
    <n v="0"/>
    <n v="105.68600000000001"/>
    <x v="9"/>
    <n v="528.42999999999995"/>
  </r>
  <r>
    <s v="US-2017-132059"/>
    <x v="204"/>
    <d v="2017-09-29T00:00:00"/>
    <x v="1"/>
    <s v="AP-10915"/>
    <s v="Arthur Prichep"/>
    <x v="0"/>
    <x v="0"/>
    <x v="200"/>
    <x v="12"/>
    <n v="80525"/>
    <x v="1"/>
    <s v="FUR-BO-10001811"/>
    <s v="Furniture"/>
    <x v="0"/>
    <s v="Atlantic Metals Mobile 5-Shelf Bookcases, Custom Colors"/>
    <n v="180.58799999999999"/>
    <n v="2"/>
    <x v="10"/>
    <n v="-240.78399999999999"/>
    <x v="6"/>
    <n v="-1.3333333333333299"/>
    <n v="3.8762265488293799E-3"/>
    <n v="-120.392"/>
    <n v="210.68600000000001"/>
    <x v="4"/>
    <n v="421.37199999999996"/>
  </r>
  <r>
    <s v="CA-2017-105235"/>
    <x v="446"/>
    <d v="2017-12-11T00:00:00"/>
    <x v="1"/>
    <s v="SM-20950"/>
    <s v="Suzanne McNair"/>
    <x v="1"/>
    <x v="0"/>
    <x v="13"/>
    <x v="7"/>
    <n v="10011"/>
    <x v="2"/>
    <s v="FUR-FU-10001487"/>
    <s v="Furniture"/>
    <x v="3"/>
    <s v="Eldon Expressions Wood and Plastic Desk Accessories, Cherry Wood"/>
    <n v="20.94"/>
    <n v="3"/>
    <x v="0"/>
    <n v="6.0726000000000004"/>
    <x v="6"/>
    <n v="0.28999999999999998"/>
    <n v="0"/>
    <n v="2.0242"/>
    <n v="4.9558"/>
    <x v="5"/>
    <n v="14.8674"/>
  </r>
  <r>
    <s v="CA-2017-105235"/>
    <x v="446"/>
    <d v="2017-12-11T00:00:00"/>
    <x v="1"/>
    <s v="SM-20950"/>
    <s v="Suzanne McNair"/>
    <x v="1"/>
    <x v="0"/>
    <x v="13"/>
    <x v="7"/>
    <n v="10011"/>
    <x v="2"/>
    <s v="FUR-FU-10000521"/>
    <s v="Furniture"/>
    <x v="3"/>
    <s v="Seth Thomas 14&quot; Putty-Colored Wall Clock"/>
    <n v="58.68"/>
    <n v="2"/>
    <x v="0"/>
    <n v="18.190799999999999"/>
    <x v="6"/>
    <n v="0.31"/>
    <n v="0"/>
    <n v="9.0953999999999997"/>
    <n v="20.244599999999998"/>
    <x v="5"/>
    <n v="40.489199999999997"/>
  </r>
  <r>
    <s v="CA-2014-164224"/>
    <x v="447"/>
    <d v="2014-05-20T00:00:00"/>
    <x v="0"/>
    <s v="TT-21070"/>
    <s v="Ted Trevino"/>
    <x v="0"/>
    <x v="0"/>
    <x v="40"/>
    <x v="15"/>
    <n v="44312"/>
    <x v="2"/>
    <s v="FUR-FU-10000308"/>
    <s v="Furniture"/>
    <x v="3"/>
    <s v="Deflect-o Glass Clear Studded Chair Mats"/>
    <n v="149.232"/>
    <n v="3"/>
    <x v="2"/>
    <n v="3.7307999999999999"/>
    <x v="3"/>
    <n v="2.5000000000000001E-2"/>
    <n v="1.34019513241128E-3"/>
    <n v="1.2436"/>
    <n v="48.500399999999999"/>
    <x v="7"/>
    <n v="145.50120000000001"/>
  </r>
  <r>
    <s v="CA-2014-158372"/>
    <x v="448"/>
    <d v="2014-11-16T00:00:00"/>
    <x v="1"/>
    <s v="RD-19900"/>
    <s v="Ruben Dartt"/>
    <x v="0"/>
    <x v="0"/>
    <x v="53"/>
    <x v="2"/>
    <n v="92037"/>
    <x v="1"/>
    <s v="FUR-FU-10000397"/>
    <s v="Furniture"/>
    <x v="3"/>
    <s v="Luxo Economy Swing Arm Lamp"/>
    <n v="39.880000000000003"/>
    <n v="2"/>
    <x v="0"/>
    <n v="11.166399999999999"/>
    <x v="6"/>
    <n v="0.28000000000000003"/>
    <n v="0"/>
    <n v="5.5831999999999997"/>
    <n v="14.3568"/>
    <x v="0"/>
    <n v="28.713600000000003"/>
  </r>
  <r>
    <s v="CA-2014-158372"/>
    <x v="448"/>
    <d v="2014-11-16T00:00:00"/>
    <x v="1"/>
    <s v="RD-19900"/>
    <s v="Ruben Dartt"/>
    <x v="0"/>
    <x v="0"/>
    <x v="53"/>
    <x v="2"/>
    <n v="92037"/>
    <x v="1"/>
    <s v="FUR-FU-10001867"/>
    <s v="Furniture"/>
    <x v="3"/>
    <s v="Eldon Expressions Punched Metal &amp; Wood Desk Accessories, Pewter &amp; Cherry"/>
    <n v="53.2"/>
    <n v="5"/>
    <x v="0"/>
    <n v="14.896000000000001"/>
    <x v="6"/>
    <n v="0.28000000000000003"/>
    <n v="0"/>
    <n v="2.9792000000000001"/>
    <n v="7.6608000000000001"/>
    <x v="0"/>
    <n v="38.304000000000002"/>
  </r>
  <r>
    <s v="CA-2017-131625"/>
    <x v="449"/>
    <d v="2017-09-05T00:00:00"/>
    <x v="0"/>
    <s v="BN-11515"/>
    <s v="Bradley Nguyen"/>
    <x v="0"/>
    <x v="0"/>
    <x v="13"/>
    <x v="7"/>
    <n v="10009"/>
    <x v="2"/>
    <s v="FUR-FU-10004960"/>
    <s v="Furniture"/>
    <x v="3"/>
    <s v="Seth Thomas 12&quot; Clock w/ Goldtone Case"/>
    <n v="114.9"/>
    <n v="5"/>
    <x v="0"/>
    <n v="39.066000000000003"/>
    <x v="4"/>
    <n v="0.34"/>
    <n v="0"/>
    <n v="7.8132000000000001"/>
    <n v="15.1668"/>
    <x v="4"/>
    <n v="75.834000000000003"/>
  </r>
  <r>
    <s v="CA-2016-140746"/>
    <x v="450"/>
    <d v="2016-01-15T00:00:00"/>
    <x v="3"/>
    <s v="RC-19825"/>
    <s v="Roy Collins"/>
    <x v="0"/>
    <x v="0"/>
    <x v="130"/>
    <x v="19"/>
    <n v="6824"/>
    <x v="2"/>
    <s v="FUR-TA-10002903"/>
    <s v="Furniture"/>
    <x v="2"/>
    <s v="Bevis Round Bullnose 29&quot; High Table Top"/>
    <n v="181.797"/>
    <n v="1"/>
    <x v="3"/>
    <n v="-15.582599999999999"/>
    <x v="7"/>
    <n v="-8.5714285714285701E-2"/>
    <n v="1.65019224739682E-3"/>
    <n v="-15.582599999999999"/>
    <n v="197.37960000000001"/>
    <x v="8"/>
    <n v="197.37959999999998"/>
  </r>
  <r>
    <s v="US-2016-127971"/>
    <x v="47"/>
    <d v="2016-11-27T00:00:00"/>
    <x v="1"/>
    <s v="DW-13195"/>
    <s v="David Wiener"/>
    <x v="1"/>
    <x v="0"/>
    <x v="6"/>
    <x v="5"/>
    <n v="77095"/>
    <x v="3"/>
    <s v="FUR-CH-10003774"/>
    <s v="Furniture"/>
    <x v="1"/>
    <s v="Global Wood Trimmed Manager's Task Chair, Khaki"/>
    <n v="318.43"/>
    <n v="5"/>
    <x v="3"/>
    <n v="-77.332999999999998"/>
    <x v="1"/>
    <n v="-0.24285714285714299"/>
    <n v="9.4212228747291395E-4"/>
    <n v="-15.4666"/>
    <n v="79.152600000000007"/>
    <x v="0"/>
    <n v="395.76300000000003"/>
  </r>
  <r>
    <s v="US-2016-127971"/>
    <x v="47"/>
    <d v="2016-11-27T00:00:00"/>
    <x v="1"/>
    <s v="DW-13195"/>
    <s v="David Wiener"/>
    <x v="1"/>
    <x v="0"/>
    <x v="6"/>
    <x v="5"/>
    <n v="77095"/>
    <x v="3"/>
    <s v="FUR-FU-10000023"/>
    <s v="Furniture"/>
    <x v="3"/>
    <s v="Eldon Wave Desk Accessories"/>
    <n v="7.0679999999999996"/>
    <n v="3"/>
    <x v="5"/>
    <n v="-2.8271999999999999"/>
    <x v="1"/>
    <n v="-0.4"/>
    <n v="8.4889643463497394E-2"/>
    <n v="-0.94240000000000002"/>
    <n v="3.2984"/>
    <x v="0"/>
    <n v="9.8951999999999991"/>
  </r>
  <r>
    <s v="CA-2017-113355"/>
    <x v="451"/>
    <d v="2017-12-05T00:00:00"/>
    <x v="1"/>
    <s v="SJ-20215"/>
    <s v="Sarah Jordon"/>
    <x v="0"/>
    <x v="0"/>
    <x v="141"/>
    <x v="5"/>
    <n v="75051"/>
    <x v="3"/>
    <s v="FUR-CH-10002602"/>
    <s v="Furniture"/>
    <x v="1"/>
    <s v="DMI Arturo Collection Mission-style Design Wood Chair"/>
    <n v="317.05799999999999"/>
    <n v="3"/>
    <x v="3"/>
    <n v="-18.117599999999999"/>
    <x v="4"/>
    <n v="-5.7142857142857099E-2"/>
    <n v="9.4619911814242195E-4"/>
    <n v="-6.0392000000000001"/>
    <n v="111.7252"/>
    <x v="5"/>
    <n v="335.17559999999997"/>
  </r>
  <r>
    <s v="CA-2016-159730"/>
    <x v="334"/>
    <d v="2016-09-21T00:00:00"/>
    <x v="1"/>
    <s v="SJ-20125"/>
    <s v="Sanjit Jacobs"/>
    <x v="2"/>
    <x v="0"/>
    <x v="15"/>
    <x v="13"/>
    <n v="98103"/>
    <x v="1"/>
    <s v="FUR-CH-10004875"/>
    <s v="Furniture"/>
    <x v="1"/>
    <s v="Harbour Creations 67200 Series Stacking Chairs"/>
    <n v="113.88800000000001"/>
    <n v="2"/>
    <x v="2"/>
    <n v="9.9651999999999994"/>
    <x v="4"/>
    <n v="8.7499999999999994E-2"/>
    <n v="1.7561112672098899E-3"/>
    <n v="4.9825999999999997"/>
    <n v="51.961399999999998"/>
    <x v="4"/>
    <n v="103.92280000000001"/>
  </r>
  <r>
    <s v="CA-2017-119389"/>
    <x v="452"/>
    <d v="2017-04-19T00:00:00"/>
    <x v="2"/>
    <s v="BG-11740"/>
    <s v="Bruce Geld"/>
    <x v="0"/>
    <x v="0"/>
    <x v="3"/>
    <x v="3"/>
    <n v="19120"/>
    <x v="2"/>
    <s v="FUR-FU-10001473"/>
    <s v="Furniture"/>
    <x v="3"/>
    <s v="Eldon Executive Woodline II Desk Accessories, Mahogany"/>
    <n v="60.311999999999998"/>
    <n v="3"/>
    <x v="2"/>
    <n v="5.2773000000000003"/>
    <x v="3"/>
    <n v="8.7499999999999994E-2"/>
    <n v="3.3160896670646001E-3"/>
    <n v="1.7591000000000001"/>
    <n v="18.344899999999999"/>
    <x v="6"/>
    <n v="55.034700000000001"/>
  </r>
  <r>
    <s v="US-2016-161844"/>
    <x v="453"/>
    <d v="2016-12-14T00:00:00"/>
    <x v="0"/>
    <s v="DK-12835"/>
    <s v="Damala Kotsonis"/>
    <x v="1"/>
    <x v="0"/>
    <x v="20"/>
    <x v="9"/>
    <n v="37064"/>
    <x v="0"/>
    <s v="FUR-TA-10001676"/>
    <s v="Furniture"/>
    <x v="2"/>
    <s v="Hon 61000 Series Interactive Training Tables"/>
    <n v="79.974000000000004"/>
    <n v="3"/>
    <x v="9"/>
    <n v="-29.323799999999999"/>
    <x v="2"/>
    <n v="-0.36666666666666697"/>
    <n v="5.0016255282966998E-3"/>
    <n v="-9.7745999999999995"/>
    <n v="36.432600000000001"/>
    <x v="5"/>
    <n v="109.2978"/>
  </r>
  <r>
    <s v="CA-2015-146038"/>
    <x v="289"/>
    <d v="2015-02-16T00:00:00"/>
    <x v="1"/>
    <s v="SJ-20215"/>
    <s v="Sarah Jordon"/>
    <x v="0"/>
    <x v="0"/>
    <x v="2"/>
    <x v="2"/>
    <n v="90049"/>
    <x v="1"/>
    <s v="FUR-CH-10002774"/>
    <s v="Furniture"/>
    <x v="1"/>
    <s v="Global Deluxe Stacking Chair, Gray"/>
    <n v="203.92"/>
    <n v="5"/>
    <x v="2"/>
    <n v="22.940999999999999"/>
    <x v="1"/>
    <n v="0.1125"/>
    <n v="9.8077677520596305E-4"/>
    <n v="4.5881999999999996"/>
    <n v="36.195799999999998"/>
    <x v="11"/>
    <n v="180.97899999999998"/>
  </r>
  <r>
    <s v="CA-2014-159478"/>
    <x v="454"/>
    <d v="2014-10-06T00:00:00"/>
    <x v="1"/>
    <s v="MH-17785"/>
    <s v="Maya Herman"/>
    <x v="1"/>
    <x v="0"/>
    <x v="13"/>
    <x v="7"/>
    <n v="10035"/>
    <x v="2"/>
    <s v="FUR-FU-10000221"/>
    <s v="Furniture"/>
    <x v="3"/>
    <s v="Master Caster Door Stop, Brown"/>
    <n v="15.24"/>
    <n v="3"/>
    <x v="0"/>
    <n v="5.1816000000000004"/>
    <x v="6"/>
    <n v="0.34"/>
    <n v="0"/>
    <n v="1.7272000000000001"/>
    <n v="3.3527999999999998"/>
    <x v="4"/>
    <n v="10.058399999999999"/>
  </r>
  <r>
    <s v="CA-2014-106264"/>
    <x v="22"/>
    <d v="2014-12-30T00:00:00"/>
    <x v="1"/>
    <s v="CK-12595"/>
    <s v="Clytie Kelty"/>
    <x v="0"/>
    <x v="0"/>
    <x v="53"/>
    <x v="2"/>
    <n v="92024"/>
    <x v="1"/>
    <s v="FUR-FU-10001852"/>
    <s v="Furniture"/>
    <x v="3"/>
    <s v="Eldon Regeneration Recycled Desk Accessories, Smoke"/>
    <n v="3.48"/>
    <n v="2"/>
    <x v="0"/>
    <n v="1.1135999999999999"/>
    <x v="4"/>
    <n v="0.32"/>
    <n v="0"/>
    <n v="0.55679999999999996"/>
    <n v="1.1832"/>
    <x v="5"/>
    <n v="2.3664000000000001"/>
  </r>
  <r>
    <s v="US-2014-159926"/>
    <x v="356"/>
    <d v="2014-11-22T00:00:00"/>
    <x v="1"/>
    <s v="CS-11950"/>
    <s v="Carlos Soltero"/>
    <x v="0"/>
    <x v="0"/>
    <x v="3"/>
    <x v="3"/>
    <n v="19140"/>
    <x v="2"/>
    <s v="FUR-FU-10001473"/>
    <s v="Furniture"/>
    <x v="3"/>
    <s v="Eldon Executive Woodline II Desk Accessories, Mahogany"/>
    <n v="60.311999999999998"/>
    <n v="3"/>
    <x v="2"/>
    <n v="5.2773000000000003"/>
    <x v="4"/>
    <n v="8.7499999999999994E-2"/>
    <n v="3.3160896670646001E-3"/>
    <n v="1.7591000000000001"/>
    <n v="18.344899999999999"/>
    <x v="0"/>
    <n v="55.034700000000001"/>
  </r>
  <r>
    <s v="CA-2016-162747"/>
    <x v="174"/>
    <d v="2016-03-25T00:00:00"/>
    <x v="0"/>
    <s v="AH-10030"/>
    <s v="Aaron Hawkins"/>
    <x v="1"/>
    <x v="0"/>
    <x v="201"/>
    <x v="21"/>
    <n v="39503"/>
    <x v="0"/>
    <s v="FUR-FU-10003691"/>
    <s v="Furniture"/>
    <x v="3"/>
    <s v="Eldon Image Series Desk Accessories, Ebony"/>
    <n v="86.45"/>
    <n v="7"/>
    <x v="0"/>
    <n v="38.037999999999997"/>
    <x v="2"/>
    <n v="0.44"/>
    <n v="0"/>
    <n v="5.4340000000000002"/>
    <n v="6.9160000000000004"/>
    <x v="9"/>
    <n v="48.412000000000006"/>
  </r>
  <r>
    <s v="US-2014-133130"/>
    <x v="52"/>
    <d v="2014-10-01T00:00:00"/>
    <x v="1"/>
    <s v="TH-21100"/>
    <s v="Thea Hendricks"/>
    <x v="0"/>
    <x v="0"/>
    <x v="53"/>
    <x v="2"/>
    <n v="92037"/>
    <x v="1"/>
    <s v="FUR-CH-10002602"/>
    <s v="Furniture"/>
    <x v="1"/>
    <s v="DMI Arturo Collection Mission-style Design Wood Chair"/>
    <n v="603.91999999999996"/>
    <n v="5"/>
    <x v="2"/>
    <n v="45.293999999999997"/>
    <x v="4"/>
    <n v="7.4999999999999997E-2"/>
    <n v="3.31169691349848E-4"/>
    <n v="9.0587999999999997"/>
    <n v="111.7252"/>
    <x v="4"/>
    <n v="558.62599999999998"/>
  </r>
  <r>
    <s v="CA-2017-169978"/>
    <x v="455"/>
    <d v="2017-12-28T00:00:00"/>
    <x v="1"/>
    <s v="HG-15025"/>
    <s v="Hunter Glantz"/>
    <x v="0"/>
    <x v="0"/>
    <x v="64"/>
    <x v="7"/>
    <n v="11572"/>
    <x v="2"/>
    <s v="FUR-CH-10002602"/>
    <s v="Furniture"/>
    <x v="1"/>
    <s v="DMI Arturo Collection Mission-style Design Wood Chair"/>
    <n v="271.76400000000001"/>
    <n v="2"/>
    <x v="7"/>
    <n v="48.313600000000001"/>
    <x v="4"/>
    <n v="0.17777777777777801"/>
    <n v="3.6796632372205302E-4"/>
    <n v="24.1568"/>
    <n v="111.7252"/>
    <x v="5"/>
    <n v="223.4504"/>
  </r>
  <r>
    <s v="CA-2017-161739"/>
    <x v="219"/>
    <d v="2017-11-15T00:00:00"/>
    <x v="0"/>
    <s v="EB-13750"/>
    <s v="Edward Becker"/>
    <x v="1"/>
    <x v="0"/>
    <x v="82"/>
    <x v="5"/>
    <n v="78664"/>
    <x v="3"/>
    <s v="FUR-FU-10001468"/>
    <s v="Furniture"/>
    <x v="3"/>
    <s v="Tenex Antistatic Computer Chair Mats"/>
    <n v="341.96"/>
    <n v="5"/>
    <x v="5"/>
    <n v="-427.45"/>
    <x v="2"/>
    <n v="-1.25"/>
    <n v="1.754591180255E-3"/>
    <n v="-85.49"/>
    <n v="153.88200000000001"/>
    <x v="0"/>
    <n v="769.41"/>
  </r>
  <r>
    <s v="CA-2014-134551"/>
    <x v="191"/>
    <d v="2014-12-25T00:00:00"/>
    <x v="1"/>
    <s v="TS-21505"/>
    <s v="Tony Sayre"/>
    <x v="0"/>
    <x v="0"/>
    <x v="11"/>
    <x v="9"/>
    <n v="38401"/>
    <x v="0"/>
    <s v="FUR-CH-10004287"/>
    <s v="Furniture"/>
    <x v="1"/>
    <s v="SAFCO Arco Folding Chair"/>
    <n v="662.88"/>
    <n v="3"/>
    <x v="2"/>
    <n v="74.573999999999998"/>
    <x v="2"/>
    <n v="0.1125"/>
    <n v="3.0171373400917202E-4"/>
    <n v="24.858000000000001"/>
    <n v="196.102"/>
    <x v="5"/>
    <n v="588.30600000000004"/>
  </r>
  <r>
    <s v="CA-2015-120810"/>
    <x v="456"/>
    <d v="2015-07-27T00:00:00"/>
    <x v="1"/>
    <s v="TH-21550"/>
    <s v="Tracy Hopkins"/>
    <x v="2"/>
    <x v="0"/>
    <x v="13"/>
    <x v="7"/>
    <n v="10009"/>
    <x v="2"/>
    <s v="FUR-FU-10002253"/>
    <s v="Furniture"/>
    <x v="3"/>
    <s v="Howard Miller 13&quot; Diameter Pewter Finish Round Wall Clock"/>
    <n v="128.82"/>
    <n v="3"/>
    <x v="0"/>
    <n v="50.239800000000002"/>
    <x v="4"/>
    <n v="0.39"/>
    <n v="0"/>
    <n v="16.746600000000001"/>
    <n v="26.1934"/>
    <x v="3"/>
    <n v="78.580199999999991"/>
  </r>
  <r>
    <s v="CA-2017-122595"/>
    <x v="417"/>
    <d v="2017-12-20T00:00:00"/>
    <x v="1"/>
    <s v="GM-14455"/>
    <s v="Gary Mitchum"/>
    <x v="2"/>
    <x v="0"/>
    <x v="9"/>
    <x v="8"/>
    <n v="60653"/>
    <x v="3"/>
    <s v="FUR-FU-10002963"/>
    <s v="Furniture"/>
    <x v="3"/>
    <s v="Master Caster Door Stop, Gray"/>
    <n v="2.032"/>
    <n v="1"/>
    <x v="5"/>
    <n v="-1.3208"/>
    <x v="6"/>
    <n v="-0.65"/>
    <n v="0.29527559055118102"/>
    <n v="-1.3208"/>
    <n v="3.3527999999999998"/>
    <x v="5"/>
    <n v="3.3528000000000002"/>
  </r>
  <r>
    <s v="US-2017-109253"/>
    <x v="67"/>
    <d v="2017-08-22T00:00:00"/>
    <x v="2"/>
    <s v="PR-18880"/>
    <s v="Patrick Ryan"/>
    <x v="0"/>
    <x v="0"/>
    <x v="121"/>
    <x v="2"/>
    <n v="94601"/>
    <x v="1"/>
    <s v="FUR-FU-10000193"/>
    <s v="Furniture"/>
    <x v="3"/>
    <s v="Tenex Chairmats For Use with Hard Floors"/>
    <n v="129.91999999999999"/>
    <n v="4"/>
    <x v="0"/>
    <n v="10.393599999999999"/>
    <x v="5"/>
    <n v="0.08"/>
    <n v="0"/>
    <n v="2.5983999999999998"/>
    <n v="29.881599999999999"/>
    <x v="10"/>
    <n v="119.5264"/>
  </r>
  <r>
    <s v="US-2017-109253"/>
    <x v="67"/>
    <d v="2017-08-22T00:00:00"/>
    <x v="2"/>
    <s v="PR-18880"/>
    <s v="Patrick Ryan"/>
    <x v="0"/>
    <x v="0"/>
    <x v="121"/>
    <x v="2"/>
    <n v="94601"/>
    <x v="1"/>
    <s v="FUR-TA-10001539"/>
    <s v="Furniture"/>
    <x v="2"/>
    <s v="Chromcraft Rectangular Conference Tables"/>
    <n v="568.72799999999995"/>
    <n v="3"/>
    <x v="2"/>
    <n v="28.436399999999999"/>
    <x v="5"/>
    <n v="0.05"/>
    <n v="3.5166195439647799E-4"/>
    <n v="9.4787999999999997"/>
    <n v="180.09719999999999"/>
    <x v="10"/>
    <n v="540.2915999999999"/>
  </r>
  <r>
    <s v="CA-2016-145982"/>
    <x v="457"/>
    <d v="2016-09-01T00:00:00"/>
    <x v="0"/>
    <s v="TB-21055"/>
    <s v="Ted Butterfield"/>
    <x v="0"/>
    <x v="0"/>
    <x v="202"/>
    <x v="20"/>
    <n v="2169"/>
    <x v="2"/>
    <s v="FUR-TA-10001307"/>
    <s v="Furniture"/>
    <x v="2"/>
    <s v="SAFCO PlanMaster Heigh-Adjustable Drafting Table Base, 43w x 30d x 30-37h, Black"/>
    <n v="244.61500000000001"/>
    <n v="1"/>
    <x v="3"/>
    <n v="20.966999999999999"/>
    <x v="2"/>
    <n v="8.5714285714285701E-2"/>
    <n v="1.2264170226682701E-3"/>
    <n v="20.966999999999999"/>
    <n v="223.648"/>
    <x v="10"/>
    <n v="223.64800000000002"/>
  </r>
  <r>
    <s v="US-2014-134733"/>
    <x v="458"/>
    <d v="2014-09-28T00:00:00"/>
    <x v="1"/>
    <s v="BM-11650"/>
    <s v="Brian Moss"/>
    <x v="1"/>
    <x v="0"/>
    <x v="53"/>
    <x v="2"/>
    <n v="92037"/>
    <x v="1"/>
    <s v="FUR-BO-10002916"/>
    <s v="Furniture"/>
    <x v="0"/>
    <s v="Rush Hierlooms Collection 1&quot; Thick Stackable Bookcases"/>
    <n v="435.99900000000002"/>
    <n v="3"/>
    <x v="8"/>
    <n v="20.517600000000002"/>
    <x v="2"/>
    <n v="4.7058823529411799E-2"/>
    <n v="3.4403748632451001E-4"/>
    <n v="6.8391999999999999"/>
    <n v="138.49379999999999"/>
    <x v="4"/>
    <n v="415.48140000000001"/>
  </r>
  <r>
    <s v="US-2014-150434"/>
    <x v="459"/>
    <d v="2014-07-24T00:00:00"/>
    <x v="1"/>
    <s v="CA-12310"/>
    <s v="Christine Abelman"/>
    <x v="1"/>
    <x v="0"/>
    <x v="203"/>
    <x v="19"/>
    <n v="6010"/>
    <x v="2"/>
    <s v="FUR-TA-10004152"/>
    <s v="Furniture"/>
    <x v="2"/>
    <s v="Barricks 18&quot; x 48&quot; Non-Folding Utility Table with Bottom Storage Shelf"/>
    <n v="70.56"/>
    <n v="1"/>
    <x v="3"/>
    <n v="-4.032"/>
    <x v="2"/>
    <n v="-5.7142857142857099E-2"/>
    <n v="4.2517006802721101E-3"/>
    <n v="-4.032"/>
    <n v="74.591999999999999"/>
    <x v="3"/>
    <n v="74.591999999999999"/>
  </r>
  <r>
    <s v="US-2015-142020"/>
    <x v="460"/>
    <d v="2015-06-08T00:00:00"/>
    <x v="0"/>
    <s v="TC-21535"/>
    <s v="Tracy Collins"/>
    <x v="2"/>
    <x v="0"/>
    <x v="13"/>
    <x v="7"/>
    <n v="10024"/>
    <x v="2"/>
    <s v="FUR-FU-10000672"/>
    <s v="Furniture"/>
    <x v="3"/>
    <s v="Executive Impressions 10&quot; Spectator Wall Clock"/>
    <n v="35.28"/>
    <n v="3"/>
    <x v="0"/>
    <n v="11.995200000000001"/>
    <x v="4"/>
    <n v="0.34"/>
    <n v="0"/>
    <n v="3.9984000000000002"/>
    <n v="7.7615999999999996"/>
    <x v="2"/>
    <n v="23.284800000000001"/>
  </r>
  <r>
    <s v="CA-2016-130050"/>
    <x v="461"/>
    <d v="2016-07-18T00:00:00"/>
    <x v="0"/>
    <s v="MC-17425"/>
    <s v="Mark Cousins"/>
    <x v="1"/>
    <x v="0"/>
    <x v="6"/>
    <x v="5"/>
    <n v="77036"/>
    <x v="3"/>
    <s v="FUR-FU-10001940"/>
    <s v="Furniture"/>
    <x v="3"/>
    <s v="Staple-based wall hangings"/>
    <n v="9.5519999999999996"/>
    <n v="3"/>
    <x v="5"/>
    <n v="-3.8208000000000002"/>
    <x v="3"/>
    <n v="-0.4"/>
    <n v="6.2814070351758802E-2"/>
    <n v="-1.2736000000000001"/>
    <n v="4.4576000000000002"/>
    <x v="3"/>
    <n v="13.3728"/>
  </r>
  <r>
    <s v="CA-2014-115161"/>
    <x v="462"/>
    <d v="2014-02-02T00:00:00"/>
    <x v="2"/>
    <s v="LC-17050"/>
    <s v="Liz Carlisle"/>
    <x v="0"/>
    <x v="0"/>
    <x v="204"/>
    <x v="2"/>
    <n v="92691"/>
    <x v="1"/>
    <s v="FUR-BO-10003966"/>
    <s v="Furniture"/>
    <x v="0"/>
    <s v="Sauder Facets Collection Library, Sky Alder Finish"/>
    <n v="290.666"/>
    <n v="2"/>
    <x v="8"/>
    <n v="3.4196"/>
    <x v="3"/>
    <n v="1.1764705882352899E-2"/>
    <n v="5.1605622948676497E-4"/>
    <n v="1.7098"/>
    <n v="143.6232"/>
    <x v="8"/>
    <n v="287.24639999999999"/>
  </r>
  <r>
    <s v="CA-2015-115511"/>
    <x v="32"/>
    <d v="2015-11-25T00:00:00"/>
    <x v="1"/>
    <s v="NW-18400"/>
    <s v="Natalie Webber"/>
    <x v="0"/>
    <x v="0"/>
    <x v="205"/>
    <x v="34"/>
    <n v="89115"/>
    <x v="1"/>
    <s v="FUR-BO-10002598"/>
    <s v="Furniture"/>
    <x v="0"/>
    <s v="Hon Metal Bookcases, Putty"/>
    <n v="141.96"/>
    <n v="2"/>
    <x v="0"/>
    <n v="41.168399999999998"/>
    <x v="4"/>
    <n v="0.28999999999999998"/>
    <n v="0"/>
    <n v="20.584199999999999"/>
    <n v="50.395800000000001"/>
    <x v="0"/>
    <n v="100.79160000000002"/>
  </r>
  <r>
    <s v="CA-2015-161718"/>
    <x v="463"/>
    <d v="2015-12-10T00:00:00"/>
    <x v="1"/>
    <s v="SO-20335"/>
    <s v="Sean O'Donnell"/>
    <x v="0"/>
    <x v="0"/>
    <x v="206"/>
    <x v="7"/>
    <n v="11550"/>
    <x v="2"/>
    <s v="FUR-FU-10002445"/>
    <s v="Furniture"/>
    <x v="3"/>
    <s v="DAX Two-Tone Rosewood/Black Document Frame, Desktop, 5 x 7"/>
    <n v="28.44"/>
    <n v="3"/>
    <x v="0"/>
    <n v="11.375999999999999"/>
    <x v="6"/>
    <n v="0.4"/>
    <n v="0"/>
    <n v="3.7919999999999998"/>
    <n v="5.6879999999999997"/>
    <x v="5"/>
    <n v="17.064"/>
  </r>
  <r>
    <s v="CA-2015-161718"/>
    <x v="463"/>
    <d v="2015-12-10T00:00:00"/>
    <x v="1"/>
    <s v="SO-20335"/>
    <s v="Sean O'Donnell"/>
    <x v="0"/>
    <x v="0"/>
    <x v="206"/>
    <x v="7"/>
    <n v="11550"/>
    <x v="2"/>
    <s v="FUR-CH-10002372"/>
    <s v="Furniture"/>
    <x v="1"/>
    <s v="Office Star - Ergonomically Designed Knee Chair"/>
    <n v="364.41"/>
    <n v="5"/>
    <x v="7"/>
    <n v="8.0980000000000008"/>
    <x v="6"/>
    <n v="2.2222222222222199E-2"/>
    <n v="2.7441617957794798E-4"/>
    <n v="1.6195999999999999"/>
    <n v="71.2624"/>
    <x v="5"/>
    <n v="356.31200000000001"/>
  </r>
  <r>
    <s v="CA-2015-161718"/>
    <x v="463"/>
    <d v="2015-12-10T00:00:00"/>
    <x v="1"/>
    <s v="SO-20335"/>
    <s v="Sean O'Donnell"/>
    <x v="0"/>
    <x v="0"/>
    <x v="206"/>
    <x v="7"/>
    <n v="11550"/>
    <x v="2"/>
    <s v="FUR-CH-10002965"/>
    <s v="Furniture"/>
    <x v="1"/>
    <s v="Global Leather Highback Executive Chair with Pneumatic Height Adjustment, Black"/>
    <n v="361.76400000000001"/>
    <n v="2"/>
    <x v="7"/>
    <n v="68.333200000000005"/>
    <x v="6"/>
    <n v="0.18888888888888899"/>
    <n v="2.7642330359018601E-4"/>
    <n v="34.166600000000003"/>
    <n v="146.71539999999999"/>
    <x v="5"/>
    <n v="293.43079999999998"/>
  </r>
  <r>
    <s v="CA-2017-103156"/>
    <x v="68"/>
    <d v="2017-11-24T00:00:00"/>
    <x v="2"/>
    <s v="TD-20995"/>
    <s v="Tamara Dahlen"/>
    <x v="0"/>
    <x v="0"/>
    <x v="3"/>
    <x v="3"/>
    <n v="19120"/>
    <x v="2"/>
    <s v="FUR-FU-10000320"/>
    <s v="Furniture"/>
    <x v="3"/>
    <s v="OIC Stacking Trays"/>
    <n v="24.047999999999998"/>
    <n v="9"/>
    <x v="2"/>
    <n v="7.2144000000000004"/>
    <x v="5"/>
    <n v="0.3"/>
    <n v="8.3166999334664E-3"/>
    <n v="0.80159999999999998"/>
    <n v="1.8704000000000001"/>
    <x v="0"/>
    <n v="16.833599999999997"/>
  </r>
  <r>
    <s v="CA-2015-130659"/>
    <x v="463"/>
    <d v="2015-12-09T00:00:00"/>
    <x v="0"/>
    <s v="MS-17365"/>
    <s v="Maribeth Schnelling"/>
    <x v="0"/>
    <x v="0"/>
    <x v="13"/>
    <x v="7"/>
    <n v="10035"/>
    <x v="2"/>
    <s v="FUR-CH-10003535"/>
    <s v="Furniture"/>
    <x v="1"/>
    <s v="Global Armless Task Chair, Royal Blue"/>
    <n v="384.17399999999998"/>
    <n v="7"/>
    <x v="7"/>
    <n v="29.880199999999999"/>
    <x v="2"/>
    <n v="7.7777777777777807E-2"/>
    <n v="2.6029871880970599E-4"/>
    <n v="4.2686000000000002"/>
    <n v="50.613399999999999"/>
    <x v="5"/>
    <n v="354.29379999999998"/>
  </r>
  <r>
    <s v="CA-2017-148404"/>
    <x v="273"/>
    <d v="2017-10-11T00:00:00"/>
    <x v="1"/>
    <s v="Dp-13240"/>
    <s v="Dean percer"/>
    <x v="2"/>
    <x v="0"/>
    <x v="127"/>
    <x v="30"/>
    <n v="28205"/>
    <x v="0"/>
    <s v="FUR-TA-10001039"/>
    <s v="Furniture"/>
    <x v="2"/>
    <s v="KI Adjustable-Height Table"/>
    <n v="154.76400000000001"/>
    <n v="3"/>
    <x v="9"/>
    <n v="-36.111600000000003"/>
    <x v="4"/>
    <n v="-0.233333333333333"/>
    <n v="2.58458039337314E-3"/>
    <n v="-12.0372"/>
    <n v="63.6252"/>
    <x v="1"/>
    <n v="190.87560000000002"/>
  </r>
  <r>
    <s v="CA-2015-129700"/>
    <x v="50"/>
    <d v="2015-05-05T00:00:00"/>
    <x v="2"/>
    <s v="LA-16780"/>
    <s v="Laura Armstrong"/>
    <x v="1"/>
    <x v="0"/>
    <x v="207"/>
    <x v="8"/>
    <n v="60477"/>
    <x v="3"/>
    <s v="FUR-FU-10001940"/>
    <s v="Furniture"/>
    <x v="3"/>
    <s v="Staple-based wall hangings"/>
    <n v="22.288"/>
    <n v="7"/>
    <x v="5"/>
    <n v="-8.9152000000000005"/>
    <x v="5"/>
    <n v="-0.4"/>
    <n v="2.6920315865039499E-2"/>
    <n v="-1.2736000000000001"/>
    <n v="4.4576000000000002"/>
    <x v="7"/>
    <n v="31.203200000000002"/>
  </r>
  <r>
    <s v="CA-2017-168739"/>
    <x v="464"/>
    <d v="2017-06-05T00:00:00"/>
    <x v="1"/>
    <s v="HZ-14950"/>
    <s v="Henia Zydlo"/>
    <x v="0"/>
    <x v="0"/>
    <x v="6"/>
    <x v="5"/>
    <n v="77095"/>
    <x v="3"/>
    <s v="FUR-FU-10003919"/>
    <s v="Furniture"/>
    <x v="3"/>
    <s v="Eldon Executive Woodline II Cherry Finish Desk Accessories"/>
    <n v="65.424000000000007"/>
    <n v="4"/>
    <x v="5"/>
    <n v="-52.339199999999998"/>
    <x v="1"/>
    <n v="-0.8"/>
    <n v="9.1709464416727792E-3"/>
    <n v="-13.0848"/>
    <n v="29.440799999999999"/>
    <x v="7"/>
    <n v="117.76320000000001"/>
  </r>
  <r>
    <s v="US-2014-150119"/>
    <x v="465"/>
    <d v="2014-04-27T00:00:00"/>
    <x v="1"/>
    <s v="LB-16795"/>
    <s v="Laurel Beltran"/>
    <x v="2"/>
    <x v="0"/>
    <x v="29"/>
    <x v="15"/>
    <n v="43229"/>
    <x v="2"/>
    <s v="FUR-CH-10002965"/>
    <s v="Furniture"/>
    <x v="1"/>
    <s v="Global Leather Highback Executive Chair with Pneumatic Height Adjustment, Black"/>
    <n v="281.37200000000001"/>
    <n v="2"/>
    <x v="3"/>
    <n v="-12.0588"/>
    <x v="4"/>
    <n v="-4.2857142857142899E-2"/>
    <n v="1.0662041709907199E-3"/>
    <n v="-6.0293999999999999"/>
    <n v="146.71539999999999"/>
    <x v="6"/>
    <n v="293.43080000000003"/>
  </r>
  <r>
    <s v="US-2014-150119"/>
    <x v="465"/>
    <d v="2014-04-27T00:00:00"/>
    <x v="1"/>
    <s v="LB-16795"/>
    <s v="Laurel Beltran"/>
    <x v="2"/>
    <x v="0"/>
    <x v="29"/>
    <x v="15"/>
    <n v="43229"/>
    <x v="2"/>
    <s v="FUR-CH-10002965"/>
    <s v="Furniture"/>
    <x v="1"/>
    <s v="Global Leather Highback Executive Chair with Pneumatic Height Adjustment, Black"/>
    <n v="281.37200000000001"/>
    <n v="2"/>
    <x v="3"/>
    <n v="-12.0588"/>
    <x v="4"/>
    <n v="-4.2857142857142899E-2"/>
    <n v="1.0662041709907199E-3"/>
    <n v="-6.0293999999999999"/>
    <n v="146.71539999999999"/>
    <x v="6"/>
    <n v="293.43080000000003"/>
  </r>
  <r>
    <s v="US-2014-150119"/>
    <x v="465"/>
    <d v="2014-04-27T00:00:00"/>
    <x v="1"/>
    <s v="LB-16795"/>
    <s v="Laurel Beltran"/>
    <x v="2"/>
    <x v="0"/>
    <x v="29"/>
    <x v="15"/>
    <n v="43229"/>
    <x v="2"/>
    <s v="FUR-FU-10002191"/>
    <s v="Furniture"/>
    <x v="3"/>
    <s v="G.E. Halogen Desk Lamp Bulbs"/>
    <n v="22.335999999999999"/>
    <n v="4"/>
    <x v="2"/>
    <n v="7.8175999999999997"/>
    <x v="4"/>
    <n v="0.35"/>
    <n v="8.9541547277936992E-3"/>
    <n v="1.9543999999999999"/>
    <n v="3.6295999999999999"/>
    <x v="6"/>
    <n v="14.5184"/>
  </r>
  <r>
    <s v="CA-2015-150791"/>
    <x v="329"/>
    <d v="2015-09-13T00:00:00"/>
    <x v="1"/>
    <s v="CC-12430"/>
    <s v="Chuck Clark"/>
    <x v="2"/>
    <x v="0"/>
    <x v="13"/>
    <x v="7"/>
    <n v="10024"/>
    <x v="2"/>
    <s v="FUR-CH-10000665"/>
    <s v="Furniture"/>
    <x v="1"/>
    <s v="Global Airflow Leather Mesh Back Chair, Black"/>
    <n v="271.76400000000001"/>
    <n v="2"/>
    <x v="7"/>
    <n v="60.392000000000003"/>
    <x v="1"/>
    <n v="0.22222222222222199"/>
    <n v="3.6796632372205302E-4"/>
    <n v="30.196000000000002"/>
    <n v="105.68600000000001"/>
    <x v="4"/>
    <n v="211.37200000000001"/>
  </r>
  <r>
    <s v="CA-2015-153381"/>
    <x v="262"/>
    <d v="2015-09-28T00:00:00"/>
    <x v="1"/>
    <s v="DE-13255"/>
    <s v="Deanra Eno"/>
    <x v="2"/>
    <x v="0"/>
    <x v="208"/>
    <x v="26"/>
    <n v="52001"/>
    <x v="3"/>
    <s v="FUR-CH-10000988"/>
    <s v="Furniture"/>
    <x v="1"/>
    <s v="Hon Olson Stacker Stools"/>
    <n v="1408.1"/>
    <n v="10"/>
    <x v="0"/>
    <n v="394.26799999999997"/>
    <x v="4"/>
    <n v="0.28000000000000003"/>
    <n v="0"/>
    <n v="39.4268"/>
    <n v="101.3832"/>
    <x v="4"/>
    <n v="1013.8319999999999"/>
  </r>
  <r>
    <s v="US-2017-111024"/>
    <x v="209"/>
    <d v="2017-07-06T00:00:00"/>
    <x v="0"/>
    <s v="SZ-20035"/>
    <s v="Sam Zeldin"/>
    <x v="2"/>
    <x v="0"/>
    <x v="68"/>
    <x v="15"/>
    <n v="43130"/>
    <x v="2"/>
    <s v="FUR-TA-10002041"/>
    <s v="Furniture"/>
    <x v="2"/>
    <s v="Bevis Round Conference Table Top, X-Base"/>
    <n v="215.148"/>
    <n v="2"/>
    <x v="9"/>
    <n v="-103.98820000000001"/>
    <x v="0"/>
    <n v="-0.483333333333333"/>
    <n v="1.85918530499935E-3"/>
    <n v="-51.994100000000003"/>
    <n v="159.56809999999999"/>
    <x v="3"/>
    <n v="319.13620000000003"/>
  </r>
  <r>
    <s v="CA-2017-148264"/>
    <x v="64"/>
    <d v="2017-12-09T00:00:00"/>
    <x v="2"/>
    <s v="LF-17185"/>
    <s v="Luke Foster"/>
    <x v="0"/>
    <x v="0"/>
    <x v="209"/>
    <x v="2"/>
    <n v="90301"/>
    <x v="1"/>
    <s v="FUR-FU-10002703"/>
    <s v="Furniture"/>
    <x v="3"/>
    <s v="Tenex Traditional Chairmats for Hard Floors, Average Lip, 36&quot; x 48&quot;"/>
    <n v="128.9"/>
    <n v="2"/>
    <x v="0"/>
    <n v="15.468"/>
    <x v="5"/>
    <n v="0.12"/>
    <n v="0"/>
    <n v="7.734"/>
    <n v="56.716000000000001"/>
    <x v="5"/>
    <n v="113.432"/>
  </r>
  <r>
    <s v="US-2015-100531"/>
    <x v="466"/>
    <d v="2015-09-29T00:00:00"/>
    <x v="2"/>
    <s v="NM-18520"/>
    <s v="Neoma Murray"/>
    <x v="0"/>
    <x v="0"/>
    <x v="9"/>
    <x v="8"/>
    <n v="60610"/>
    <x v="3"/>
    <s v="FUR-FU-10003849"/>
    <s v="Furniture"/>
    <x v="3"/>
    <s v="DAX Metal Frame, Desktop, Stepped-Edge"/>
    <n v="24.288"/>
    <n v="3"/>
    <x v="5"/>
    <n v="-12.751200000000001"/>
    <x v="3"/>
    <n v="-0.52500000000000002"/>
    <n v="2.4703557312252999E-2"/>
    <n v="-4.2504"/>
    <n v="12.346399999999999"/>
    <x v="4"/>
    <n v="37.039200000000001"/>
  </r>
  <r>
    <s v="CA-2017-152583"/>
    <x v="242"/>
    <d v="2017-10-30T00:00:00"/>
    <x v="3"/>
    <s v="RA-19945"/>
    <s v="Ryan Akin"/>
    <x v="0"/>
    <x v="0"/>
    <x v="144"/>
    <x v="5"/>
    <n v="75217"/>
    <x v="3"/>
    <s v="FUR-FU-10003849"/>
    <s v="Furniture"/>
    <x v="3"/>
    <s v="DAX Metal Frame, Desktop, Stepped-Edge"/>
    <n v="16.192"/>
    <n v="2"/>
    <x v="5"/>
    <n v="-8.5007999999999999"/>
    <x v="7"/>
    <n v="-0.52500000000000002"/>
    <n v="3.7055335968379399E-2"/>
    <n v="-4.2504"/>
    <n v="12.346399999999999"/>
    <x v="1"/>
    <n v="24.692799999999998"/>
  </r>
  <r>
    <s v="CA-2017-152583"/>
    <x v="242"/>
    <d v="2017-10-30T00:00:00"/>
    <x v="3"/>
    <s v="RA-19945"/>
    <s v="Ryan Akin"/>
    <x v="0"/>
    <x v="0"/>
    <x v="144"/>
    <x v="5"/>
    <n v="75217"/>
    <x v="3"/>
    <s v="FUR-TA-10002041"/>
    <s v="Furniture"/>
    <x v="2"/>
    <s v="Bevis Round Conference Table Top, X-Base"/>
    <n v="251.006"/>
    <n v="2"/>
    <x v="3"/>
    <n v="-68.130200000000002"/>
    <x v="7"/>
    <n v="-0.27142857142857102"/>
    <n v="1.19519055321387E-3"/>
    <n v="-34.065100000000001"/>
    <n v="159.56809999999999"/>
    <x v="1"/>
    <n v="319.13620000000003"/>
  </r>
  <r>
    <s v="CA-2017-136448"/>
    <x v="467"/>
    <d v="2017-09-18T00:00:00"/>
    <x v="2"/>
    <s v="AS-10090"/>
    <s v="Adam Shillingsburg"/>
    <x v="0"/>
    <x v="0"/>
    <x v="3"/>
    <x v="3"/>
    <n v="19143"/>
    <x v="2"/>
    <s v="FUR-FU-10003832"/>
    <s v="Furniture"/>
    <x v="3"/>
    <s v="Eldon Expressions Punched Metal &amp; Wood Desk Accessories, Black &amp; Cherry"/>
    <n v="22.512"/>
    <n v="3"/>
    <x v="2"/>
    <n v="2.2511999999999999"/>
    <x v="3"/>
    <n v="0.1"/>
    <n v="8.8841506751954503E-3"/>
    <n v="0.75039999999999996"/>
    <n v="6.7535999999999996"/>
    <x v="4"/>
    <n v="20.2608"/>
  </r>
  <r>
    <s v="US-2015-147242"/>
    <x v="468"/>
    <d v="2015-09-14T00:00:00"/>
    <x v="1"/>
    <s v="EH-13765"/>
    <s v="Edward Hooks"/>
    <x v="1"/>
    <x v="0"/>
    <x v="210"/>
    <x v="20"/>
    <n v="2151"/>
    <x v="2"/>
    <s v="FUR-BO-10004695"/>
    <s v="Furniture"/>
    <x v="0"/>
    <s v="O'Sullivan 2-Door Barrister Bookcase in Odessa Pine"/>
    <n v="361.96"/>
    <n v="2"/>
    <x v="0"/>
    <n v="83.250799999999998"/>
    <x v="4"/>
    <n v="0.23"/>
    <n v="0"/>
    <n v="41.625399999999999"/>
    <n v="139.3546"/>
    <x v="4"/>
    <n v="278.70920000000001"/>
  </r>
  <r>
    <s v="CA-2016-146143"/>
    <x v="469"/>
    <d v="2016-12-19T00:00:00"/>
    <x v="1"/>
    <s v="MC-17845"/>
    <s v="Michael Chen"/>
    <x v="0"/>
    <x v="0"/>
    <x v="38"/>
    <x v="21"/>
    <n v="39212"/>
    <x v="0"/>
    <s v="FUR-FU-10002045"/>
    <s v="Furniture"/>
    <x v="3"/>
    <s v="Executive Impressions 14&quot;"/>
    <n v="133.38"/>
    <n v="6"/>
    <x v="0"/>
    <n v="58.687199999999997"/>
    <x v="2"/>
    <n v="0.44"/>
    <n v="0"/>
    <n v="9.7812000000000001"/>
    <n v="12.4488"/>
    <x v="5"/>
    <n v="74.692800000000005"/>
  </r>
  <r>
    <s v="US-2016-150035"/>
    <x v="193"/>
    <d v="2016-12-05T00:00:00"/>
    <x v="1"/>
    <s v="CL-11890"/>
    <s v="Carl Ludwig"/>
    <x v="0"/>
    <x v="0"/>
    <x v="28"/>
    <x v="2"/>
    <n v="94122"/>
    <x v="1"/>
    <s v="FUR-FU-10003724"/>
    <s v="Furniture"/>
    <x v="3"/>
    <s v="Westinghouse Clip-On Gooseneck Lamps"/>
    <n v="16.739999999999998"/>
    <n v="2"/>
    <x v="0"/>
    <n v="4.3524000000000003"/>
    <x v="4"/>
    <n v="0.26"/>
    <n v="0"/>
    <n v="2.1762000000000001"/>
    <n v="6.1938000000000004"/>
    <x v="5"/>
    <n v="12.387599999999999"/>
  </r>
  <r>
    <s v="CA-2017-111815"/>
    <x v="470"/>
    <d v="2017-03-10T00:00:00"/>
    <x v="1"/>
    <s v="EP-13915"/>
    <s v="Emily Phan"/>
    <x v="0"/>
    <x v="0"/>
    <x v="211"/>
    <x v="17"/>
    <n v="48127"/>
    <x v="3"/>
    <s v="FUR-CH-10000785"/>
    <s v="Furniture"/>
    <x v="1"/>
    <s v="Global Ergonomic Managers Chair"/>
    <n v="180.98"/>
    <n v="1"/>
    <x v="0"/>
    <n v="47.0548"/>
    <x v="1"/>
    <n v="0.26"/>
    <n v="0"/>
    <n v="47.0548"/>
    <n v="133.92519999999999"/>
    <x v="9"/>
    <n v="133.92519999999999"/>
  </r>
  <r>
    <s v="CA-2016-131289"/>
    <x v="6"/>
    <d v="2016-12-14T00:00:00"/>
    <x v="1"/>
    <s v="SP-20620"/>
    <s v="Stefania Perrino"/>
    <x v="1"/>
    <x v="0"/>
    <x v="28"/>
    <x v="2"/>
    <n v="94110"/>
    <x v="1"/>
    <s v="FUR-TA-10003954"/>
    <s v="Furniture"/>
    <x v="2"/>
    <s v="Hon 94000 Series Round Tables"/>
    <n v="1421.664"/>
    <n v="6"/>
    <x v="2"/>
    <n v="-195.47880000000001"/>
    <x v="6"/>
    <n v="-0.13750000000000001"/>
    <n v="1.4068021698516699E-4"/>
    <n v="-32.579799999999999"/>
    <n v="269.52379999999999"/>
    <x v="5"/>
    <n v="1617.1428000000001"/>
  </r>
  <r>
    <s v="CA-2014-124023"/>
    <x v="471"/>
    <d v="2014-04-10T00:00:00"/>
    <x v="2"/>
    <s v="PJ-19015"/>
    <s v="Pauline Johnson"/>
    <x v="0"/>
    <x v="0"/>
    <x v="212"/>
    <x v="33"/>
    <n v="36608"/>
    <x v="0"/>
    <s v="FUR-FU-10004415"/>
    <s v="Furniture"/>
    <x v="3"/>
    <s v="Stacking Tray, Side-Loading, Legal, Smoke"/>
    <n v="8.9600000000000009"/>
    <n v="2"/>
    <x v="0"/>
    <n v="2.7776000000000001"/>
    <x v="0"/>
    <n v="0.31"/>
    <n v="0"/>
    <n v="1.3888"/>
    <n v="3.0912000000000002"/>
    <x v="6"/>
    <n v="6.1824000000000012"/>
  </r>
  <r>
    <s v="CA-2014-124688"/>
    <x v="472"/>
    <d v="2014-08-29T00:00:00"/>
    <x v="2"/>
    <s v="CC-12610"/>
    <s v="Corey Catlett"/>
    <x v="1"/>
    <x v="0"/>
    <x v="76"/>
    <x v="25"/>
    <n v="22153"/>
    <x v="0"/>
    <s v="FUR-FU-10002456"/>
    <s v="Furniture"/>
    <x v="3"/>
    <s v="Master Caster Door Stop, Large Neon Orange"/>
    <n v="29.12"/>
    <n v="4"/>
    <x v="0"/>
    <n v="12.521599999999999"/>
    <x v="3"/>
    <n v="0.43"/>
    <n v="0"/>
    <n v="3.1303999999999998"/>
    <n v="4.1496000000000004"/>
    <x v="10"/>
    <n v="16.598400000000002"/>
  </r>
  <r>
    <s v="CA-2014-124688"/>
    <x v="472"/>
    <d v="2014-08-29T00:00:00"/>
    <x v="2"/>
    <s v="CC-12610"/>
    <s v="Corey Catlett"/>
    <x v="1"/>
    <x v="0"/>
    <x v="76"/>
    <x v="25"/>
    <n v="22153"/>
    <x v="0"/>
    <s v="FUR-TA-10003569"/>
    <s v="Furniture"/>
    <x v="2"/>
    <s v="Bretford CR8500 Series Meeting Room Furniture"/>
    <n v="1202.94"/>
    <n v="3"/>
    <x v="0"/>
    <n v="300.73500000000001"/>
    <x v="3"/>
    <n v="0.25"/>
    <n v="0"/>
    <n v="100.245"/>
    <n v="300.73500000000001"/>
    <x v="10"/>
    <n v="902.20500000000004"/>
  </r>
  <r>
    <s v="CA-2015-157322"/>
    <x v="473"/>
    <d v="2015-07-06T00:00:00"/>
    <x v="1"/>
    <s v="RH-19600"/>
    <s v="Rob Haberlin"/>
    <x v="0"/>
    <x v="0"/>
    <x v="213"/>
    <x v="8"/>
    <n v="60188"/>
    <x v="3"/>
    <s v="FUR-CH-10004086"/>
    <s v="Furniture"/>
    <x v="1"/>
    <s v="Hon 4070 Series Pagoda Armless Upholstered Stacking Chairs"/>
    <n v="408.42200000000003"/>
    <n v="2"/>
    <x v="3"/>
    <n v="-5.8346"/>
    <x v="4"/>
    <n v="-1.4285714285714299E-2"/>
    <n v="7.3453437865736904E-4"/>
    <n v="-2.9173"/>
    <n v="207.1283"/>
    <x v="3"/>
    <n v="414.25660000000005"/>
  </r>
  <r>
    <s v="CA-2015-157322"/>
    <x v="473"/>
    <d v="2015-07-06T00:00:00"/>
    <x v="1"/>
    <s v="RH-19600"/>
    <s v="Rob Haberlin"/>
    <x v="0"/>
    <x v="0"/>
    <x v="213"/>
    <x v="8"/>
    <n v="60188"/>
    <x v="3"/>
    <s v="FUR-CH-10003774"/>
    <s v="Furniture"/>
    <x v="1"/>
    <s v="Global Wood Trimmed Manager's Task Chair, Khaki"/>
    <n v="382.11599999999999"/>
    <n v="6"/>
    <x v="3"/>
    <n v="-92.799599999999998"/>
    <x v="4"/>
    <n v="-0.24285714285714299"/>
    <n v="7.8510190622742802E-4"/>
    <n v="-15.4666"/>
    <n v="79.152600000000007"/>
    <x v="3"/>
    <n v="474.91559999999998"/>
  </r>
  <r>
    <s v="CA-2017-142034"/>
    <x v="118"/>
    <d v="2017-09-28T00:00:00"/>
    <x v="1"/>
    <s v="KB-16240"/>
    <s v="Karen Bern"/>
    <x v="1"/>
    <x v="0"/>
    <x v="214"/>
    <x v="11"/>
    <n v="56301"/>
    <x v="3"/>
    <s v="FUR-CH-10000665"/>
    <s v="Furniture"/>
    <x v="1"/>
    <s v="Global Airflow Leather Mesh Back Chair, Black"/>
    <n v="603.91999999999996"/>
    <n v="4"/>
    <x v="0"/>
    <n v="181.17599999999999"/>
    <x v="4"/>
    <n v="0.3"/>
    <n v="0"/>
    <n v="45.293999999999997"/>
    <n v="105.68600000000001"/>
    <x v="4"/>
    <n v="422.74399999999997"/>
  </r>
  <r>
    <s v="CA-2016-107328"/>
    <x v="474"/>
    <d v="2016-08-15T00:00:00"/>
    <x v="1"/>
    <s v="CA-12055"/>
    <s v="Cathy Armstrong"/>
    <x v="2"/>
    <x v="0"/>
    <x v="2"/>
    <x v="2"/>
    <n v="90036"/>
    <x v="1"/>
    <s v="FUR-TA-10001932"/>
    <s v="Furniture"/>
    <x v="2"/>
    <s v="Chromcraft 48&quot; x 96&quot; Racetrack Double Pedestal Table"/>
    <n v="513.024"/>
    <n v="2"/>
    <x v="2"/>
    <n v="12.8256"/>
    <x v="1"/>
    <n v="2.5000000000000001E-2"/>
    <n v="3.8984530938123801E-4"/>
    <n v="6.4127999999999998"/>
    <n v="250.0992"/>
    <x v="10"/>
    <n v="500.19839999999999"/>
  </r>
  <r>
    <s v="CA-2014-166863"/>
    <x v="475"/>
    <d v="2014-06-24T00:00:00"/>
    <x v="1"/>
    <s v="SC-20020"/>
    <s v="Sam Craven"/>
    <x v="0"/>
    <x v="0"/>
    <x v="215"/>
    <x v="5"/>
    <n v="75023"/>
    <x v="3"/>
    <s v="FUR-BO-10001608"/>
    <s v="Furniture"/>
    <x v="0"/>
    <s v="Hon Metal Bookcases, Black"/>
    <n v="193.06559999999999"/>
    <n v="4"/>
    <x v="6"/>
    <n v="-19.874400000000001"/>
    <x v="4"/>
    <n v="-0.10294117647058799"/>
    <n v="1.65746772081614E-3"/>
    <n v="-4.9686000000000003"/>
    <n v="53.234999999999999"/>
    <x v="2"/>
    <n v="212.94"/>
  </r>
  <r>
    <s v="CA-2017-140326"/>
    <x v="362"/>
    <d v="2017-09-06T00:00:00"/>
    <x v="2"/>
    <s v="HW-14935"/>
    <s v="Helen Wasserman"/>
    <x v="1"/>
    <x v="0"/>
    <x v="9"/>
    <x v="8"/>
    <n v="60653"/>
    <x v="3"/>
    <s v="FUR-BO-10000112"/>
    <s v="Furniture"/>
    <x v="0"/>
    <s v="Bush Birmingham Collection Bookcase, Dark Cherry"/>
    <n v="825.17399999999998"/>
    <n v="9"/>
    <x v="3"/>
    <n v="-117.88200000000001"/>
    <x v="3"/>
    <n v="-0.14285714285714299"/>
    <n v="3.6355968559358403E-4"/>
    <n v="-13.098000000000001"/>
    <n v="104.78400000000001"/>
    <x v="4"/>
    <n v="943.05600000000004"/>
  </r>
  <r>
    <s v="CA-2015-124975"/>
    <x v="476"/>
    <d v="2015-06-25T00:00:00"/>
    <x v="2"/>
    <s v="MG-17875"/>
    <s v="Michael Grace"/>
    <x v="2"/>
    <x v="0"/>
    <x v="14"/>
    <x v="8"/>
    <n v="60505"/>
    <x v="3"/>
    <s v="FUR-TA-10002645"/>
    <s v="Furniture"/>
    <x v="2"/>
    <s v="Hon Rectangular Conference Tables"/>
    <n v="796.42499999999995"/>
    <n v="7"/>
    <x v="4"/>
    <n v="-525.64049999999997"/>
    <x v="0"/>
    <n v="-0.66"/>
    <n v="6.2780550585428603E-4"/>
    <n v="-75.091499999999996"/>
    <n v="188.8665"/>
    <x v="2"/>
    <n v="1322.0654999999999"/>
  </r>
  <r>
    <s v="CA-2016-157511"/>
    <x v="126"/>
    <d v="2016-09-20T00:00:00"/>
    <x v="2"/>
    <s v="SV-20365"/>
    <s v="Seth Vernon"/>
    <x v="0"/>
    <x v="0"/>
    <x v="29"/>
    <x v="15"/>
    <n v="43229"/>
    <x v="2"/>
    <s v="FUR-FU-10002107"/>
    <s v="Furniture"/>
    <x v="3"/>
    <s v="Eldon Pizzaz Desk Accessories"/>
    <n v="5.3520000000000003"/>
    <n v="3"/>
    <x v="2"/>
    <n v="1.6055999999999999"/>
    <x v="3"/>
    <n v="0.3"/>
    <n v="3.7369207772795197E-2"/>
    <n v="0.53520000000000001"/>
    <n v="1.2487999999999999"/>
    <x v="4"/>
    <n v="3.7464000000000004"/>
  </r>
  <r>
    <s v="CA-2016-157511"/>
    <x v="126"/>
    <d v="2016-09-20T00:00:00"/>
    <x v="2"/>
    <s v="SV-20365"/>
    <s v="Seth Vernon"/>
    <x v="0"/>
    <x v="0"/>
    <x v="29"/>
    <x v="15"/>
    <n v="43229"/>
    <x v="2"/>
    <s v="FUR-CH-10002647"/>
    <s v="Furniture"/>
    <x v="1"/>
    <s v="Situations Contoured Folding Chairs, 4/Set"/>
    <n v="99.372"/>
    <n v="2"/>
    <x v="3"/>
    <n v="-7.0979999999999999"/>
    <x v="3"/>
    <n v="-7.1428571428571397E-2"/>
    <n v="3.0189590629151101E-3"/>
    <n v="-3.5489999999999999"/>
    <n v="53.234999999999999"/>
    <x v="4"/>
    <n v="106.47"/>
  </r>
  <r>
    <s v="CA-2017-155292"/>
    <x v="242"/>
    <d v="2017-11-01T00:00:00"/>
    <x v="2"/>
    <s v="RD-19810"/>
    <s v="Ross DeVincentis"/>
    <x v="2"/>
    <x v="0"/>
    <x v="52"/>
    <x v="0"/>
    <n v="40475"/>
    <x v="0"/>
    <s v="FUR-CH-10000553"/>
    <s v="Furniture"/>
    <x v="1"/>
    <s v="Metal Folding Chairs, Beige, 4/Carton"/>
    <n v="33.94"/>
    <n v="1"/>
    <x v="0"/>
    <n v="9.1638000000000002"/>
    <x v="3"/>
    <n v="0.27"/>
    <n v="0"/>
    <n v="9.1638000000000002"/>
    <n v="24.776199999999999"/>
    <x v="1"/>
    <n v="24.776199999999996"/>
  </r>
  <r>
    <s v="CA-2016-152555"/>
    <x v="477"/>
    <d v="2016-04-02T00:00:00"/>
    <x v="0"/>
    <s v="ME-17320"/>
    <s v="Maria Etezadi"/>
    <x v="2"/>
    <x v="0"/>
    <x v="9"/>
    <x v="8"/>
    <n v="60653"/>
    <x v="3"/>
    <s v="FUR-CH-10002965"/>
    <s v="Furniture"/>
    <x v="1"/>
    <s v="Global Leather Highback Executive Chair with Pneumatic Height Adjustment, Black"/>
    <n v="844.11599999999999"/>
    <n v="6"/>
    <x v="3"/>
    <n v="-36.176400000000001"/>
    <x v="4"/>
    <n v="-4.2857142857142899E-2"/>
    <n v="3.5540139033023898E-4"/>
    <n v="-6.0293999999999999"/>
    <n v="146.71539999999999"/>
    <x v="9"/>
    <n v="880.29240000000004"/>
  </r>
  <r>
    <s v="CA-2016-137176"/>
    <x v="478"/>
    <d v="2016-09-14T00:00:00"/>
    <x v="0"/>
    <s v="DB-12910"/>
    <s v="Daniel Byrd"/>
    <x v="2"/>
    <x v="0"/>
    <x v="144"/>
    <x v="5"/>
    <n v="75220"/>
    <x v="3"/>
    <s v="FUR-FU-10003832"/>
    <s v="Furniture"/>
    <x v="3"/>
    <s v="Eldon Expressions Punched Metal &amp; Wood Desk Accessories, Black &amp; Cherry"/>
    <n v="15.007999999999999"/>
    <n v="4"/>
    <x v="5"/>
    <n v="-12.006399999999999"/>
    <x v="2"/>
    <n v="-0.8"/>
    <n v="3.9978678038379498E-2"/>
    <n v="-3.0015999999999998"/>
    <n v="6.7535999999999996"/>
    <x v="4"/>
    <n v="27.014399999999998"/>
  </r>
  <r>
    <s v="CA-2016-104157"/>
    <x v="81"/>
    <d v="2016-07-29T00:00:00"/>
    <x v="1"/>
    <s v="MT-17815"/>
    <s v="Meg Tillman"/>
    <x v="0"/>
    <x v="0"/>
    <x v="38"/>
    <x v="21"/>
    <n v="39212"/>
    <x v="0"/>
    <s v="FUR-TA-10004915"/>
    <s v="Furniture"/>
    <x v="2"/>
    <s v="Office Impressions End Table, 20-1/2&quot;H x 24&quot;W x 20&quot;D"/>
    <n v="2430.08"/>
    <n v="8"/>
    <x v="0"/>
    <n v="388.81279999999998"/>
    <x v="4"/>
    <n v="0.16"/>
    <n v="0"/>
    <n v="48.601599999999998"/>
    <n v="255.1584"/>
    <x v="3"/>
    <n v="2041.2672"/>
  </r>
  <r>
    <s v="CA-2015-121650"/>
    <x v="479"/>
    <d v="2015-12-16T00:00:00"/>
    <x v="1"/>
    <s v="KD-16495"/>
    <s v="Keith Dawkins"/>
    <x v="1"/>
    <x v="0"/>
    <x v="38"/>
    <x v="17"/>
    <n v="49201"/>
    <x v="3"/>
    <s v="FUR-TA-10003569"/>
    <s v="Furniture"/>
    <x v="2"/>
    <s v="Bretford CR8500 Series Meeting Room Furniture"/>
    <n v="801.96"/>
    <n v="2"/>
    <x v="0"/>
    <n v="200.49"/>
    <x v="6"/>
    <n v="0.25"/>
    <n v="0"/>
    <n v="100.245"/>
    <n v="300.73500000000001"/>
    <x v="5"/>
    <n v="601.47"/>
  </r>
  <r>
    <s v="CA-2015-121650"/>
    <x v="479"/>
    <d v="2015-12-16T00:00:00"/>
    <x v="1"/>
    <s v="KD-16495"/>
    <s v="Keith Dawkins"/>
    <x v="1"/>
    <x v="0"/>
    <x v="38"/>
    <x v="17"/>
    <n v="49201"/>
    <x v="3"/>
    <s v="FUR-CH-10004289"/>
    <s v="Furniture"/>
    <x v="1"/>
    <s v="Global Super Steno Chair"/>
    <n v="191.96"/>
    <n v="2"/>
    <x v="0"/>
    <n v="32.633200000000002"/>
    <x v="6"/>
    <n v="0.17"/>
    <n v="0"/>
    <n v="16.316600000000001"/>
    <n v="79.663399999999996"/>
    <x v="5"/>
    <n v="159.32679999999999"/>
  </r>
  <r>
    <s v="CA-2014-102869"/>
    <x v="383"/>
    <d v="2014-09-14T00:00:00"/>
    <x v="0"/>
    <s v="LC-17140"/>
    <s v="Logan Currie"/>
    <x v="0"/>
    <x v="0"/>
    <x v="3"/>
    <x v="3"/>
    <n v="19140"/>
    <x v="2"/>
    <s v="FUR-FU-10002456"/>
    <s v="Furniture"/>
    <x v="3"/>
    <s v="Master Caster Door Stop, Large Neon Orange"/>
    <n v="17.472000000000001"/>
    <n v="3"/>
    <x v="2"/>
    <n v="5.0232000000000001"/>
    <x v="2"/>
    <n v="0.28749999999999998"/>
    <n v="1.1446886446886399E-2"/>
    <n v="1.6744000000000001"/>
    <n v="4.1496000000000004"/>
    <x v="4"/>
    <n v="12.448800000000002"/>
  </r>
  <r>
    <s v="CA-2014-159835"/>
    <x v="317"/>
    <d v="2014-11-24T00:00:00"/>
    <x v="1"/>
    <s v="RB-19330"/>
    <s v="Randy Bradley"/>
    <x v="0"/>
    <x v="0"/>
    <x v="3"/>
    <x v="3"/>
    <n v="19143"/>
    <x v="2"/>
    <s v="FUR-CH-10004997"/>
    <s v="Furniture"/>
    <x v="1"/>
    <s v="Hon Every-Day Series Multi-Task Chairs"/>
    <n v="657.93"/>
    <n v="5"/>
    <x v="3"/>
    <n v="-93.99"/>
    <x v="1"/>
    <n v="-0.14285714285714299"/>
    <n v="4.5597555970999998E-4"/>
    <n v="-18.797999999999998"/>
    <n v="150.38399999999999"/>
    <x v="0"/>
    <n v="751.92"/>
  </r>
  <r>
    <s v="CA-2017-112956"/>
    <x v="67"/>
    <d v="2017-08-27T00:00:00"/>
    <x v="1"/>
    <s v="TH-21550"/>
    <s v="Tracy Hopkins"/>
    <x v="2"/>
    <x v="0"/>
    <x v="11"/>
    <x v="32"/>
    <n v="21044"/>
    <x v="2"/>
    <s v="FUR-FU-10003976"/>
    <s v="Furniture"/>
    <x v="3"/>
    <s v="DAX Executive Solid Wood Document Frame, Desktop or Hang, Mahogany, 5 x 7"/>
    <n v="25.16"/>
    <n v="2"/>
    <x v="0"/>
    <n v="8.5543999999999993"/>
    <x v="6"/>
    <n v="0.34"/>
    <n v="0"/>
    <n v="4.2771999999999997"/>
    <n v="8.3027999999999995"/>
    <x v="10"/>
    <n v="16.605600000000003"/>
  </r>
  <r>
    <s v="CA-2017-112956"/>
    <x v="67"/>
    <d v="2017-08-27T00:00:00"/>
    <x v="1"/>
    <s v="TH-21550"/>
    <s v="Tracy Hopkins"/>
    <x v="2"/>
    <x v="0"/>
    <x v="11"/>
    <x v="32"/>
    <n v="21044"/>
    <x v="2"/>
    <s v="FUR-FU-10004960"/>
    <s v="Furniture"/>
    <x v="3"/>
    <s v="Seth Thomas 12&quot; Clock w/ Goldtone Case"/>
    <n v="91.92"/>
    <n v="4"/>
    <x v="0"/>
    <n v="31.252800000000001"/>
    <x v="6"/>
    <n v="0.34"/>
    <n v="0"/>
    <n v="7.8132000000000001"/>
    <n v="15.1668"/>
    <x v="10"/>
    <n v="60.667200000000001"/>
  </r>
  <r>
    <s v="CA-2017-112529"/>
    <x v="49"/>
    <d v="2017-11-21T00:00:00"/>
    <x v="2"/>
    <s v="SC-20770"/>
    <s v="Stewart Carmichael"/>
    <x v="1"/>
    <x v="0"/>
    <x v="21"/>
    <x v="5"/>
    <n v="78207"/>
    <x v="3"/>
    <s v="FUR-TA-10002622"/>
    <s v="Furniture"/>
    <x v="2"/>
    <s v="Bush Andora Conference Table, Maple/Graphite Gray Finish"/>
    <n v="718.11599999999999"/>
    <n v="6"/>
    <x v="3"/>
    <n v="-71.811599999999999"/>
    <x v="3"/>
    <n v="-0.1"/>
    <n v="4.17759804822619E-4"/>
    <n v="-11.9686"/>
    <n v="131.65459999999999"/>
    <x v="0"/>
    <n v="789.92759999999998"/>
  </r>
  <r>
    <s v="CA-2014-159184"/>
    <x v="94"/>
    <d v="2014-09-19T00:00:00"/>
    <x v="1"/>
    <s v="JC-15775"/>
    <s v="John Castell"/>
    <x v="0"/>
    <x v="0"/>
    <x v="216"/>
    <x v="24"/>
    <n v="31204"/>
    <x v="0"/>
    <s v="FUR-FU-10002878"/>
    <s v="Furniture"/>
    <x v="3"/>
    <s v="Seth Thomas 14&quot; Day/Date Wall Clock"/>
    <n v="142.4"/>
    <n v="5"/>
    <x v="0"/>
    <n v="52.688000000000002"/>
    <x v="2"/>
    <n v="0.37"/>
    <n v="0"/>
    <n v="10.537599999999999"/>
    <n v="17.942399999999999"/>
    <x v="4"/>
    <n v="89.712000000000003"/>
  </r>
  <r>
    <s v="CA-2017-113530"/>
    <x v="405"/>
    <d v="2017-05-21T00:00:00"/>
    <x v="0"/>
    <s v="BC-11125"/>
    <s v="Becky Castell"/>
    <x v="2"/>
    <x v="0"/>
    <x v="28"/>
    <x v="2"/>
    <n v="94109"/>
    <x v="1"/>
    <s v="FUR-CH-10002647"/>
    <s v="Furniture"/>
    <x v="1"/>
    <s v="Situations Contoured Folding Chairs, 4/Set"/>
    <n v="681.40800000000002"/>
    <n v="12"/>
    <x v="2"/>
    <n v="42.588000000000001"/>
    <x v="3"/>
    <n v="6.25E-2"/>
    <n v="2.93509908894524E-4"/>
    <n v="3.5489999999999999"/>
    <n v="53.234999999999999"/>
    <x v="7"/>
    <n v="638.82000000000005"/>
  </r>
  <r>
    <s v="CA-2016-145177"/>
    <x v="480"/>
    <d v="2016-11-14T00:00:00"/>
    <x v="1"/>
    <s v="PP-18955"/>
    <s v="Paul Prost"/>
    <x v="2"/>
    <x v="0"/>
    <x v="76"/>
    <x v="15"/>
    <n v="45503"/>
    <x v="2"/>
    <s v="FUR-FU-10000758"/>
    <s v="Furniture"/>
    <x v="3"/>
    <s v="DAX Natural Wood-Tone Poster Frame"/>
    <n v="148.28800000000001"/>
    <n v="7"/>
    <x v="2"/>
    <n v="29.657599999999999"/>
    <x v="4"/>
    <n v="0.2"/>
    <n v="1.34872680189901E-3"/>
    <n v="4.2367999999999997"/>
    <n v="16.947199999999999"/>
    <x v="0"/>
    <n v="118.63040000000001"/>
  </r>
  <r>
    <s v="CA-2015-128083"/>
    <x v="481"/>
    <d v="2015-03-17T00:00:00"/>
    <x v="1"/>
    <s v="EB-13750"/>
    <s v="Edward Becker"/>
    <x v="1"/>
    <x v="0"/>
    <x v="217"/>
    <x v="1"/>
    <n v="33317"/>
    <x v="0"/>
    <s v="FUR-FU-10003194"/>
    <s v="Furniture"/>
    <x v="3"/>
    <s v="Eldon Expressions Desk Accessory, Wood Pencil Holder, Oak"/>
    <n v="30.88"/>
    <n v="4"/>
    <x v="2"/>
    <n v="3.86"/>
    <x v="2"/>
    <n v="0.125"/>
    <n v="6.4766839378238399E-3"/>
    <n v="0.96499999999999997"/>
    <n v="6.7549999999999999"/>
    <x v="9"/>
    <n v="27.02"/>
  </r>
  <r>
    <s v="CA-2015-128083"/>
    <x v="481"/>
    <d v="2015-03-17T00:00:00"/>
    <x v="1"/>
    <s v="EB-13750"/>
    <s v="Edward Becker"/>
    <x v="1"/>
    <x v="0"/>
    <x v="217"/>
    <x v="1"/>
    <n v="33317"/>
    <x v="0"/>
    <s v="FUR-FU-10001731"/>
    <s v="Furniture"/>
    <x v="3"/>
    <s v="Acrylic Self-Standing Desk Frames"/>
    <n v="6.4080000000000004"/>
    <n v="3"/>
    <x v="2"/>
    <n v="1.4418"/>
    <x v="2"/>
    <n v="0.22500000000000001"/>
    <n v="3.1210986267166001E-2"/>
    <n v="0.48060000000000003"/>
    <n v="1.6554"/>
    <x v="9"/>
    <n v="4.9662000000000006"/>
  </r>
  <r>
    <s v="CA-2017-154109"/>
    <x v="200"/>
    <d v="2017-11-11T00:00:00"/>
    <x v="1"/>
    <s v="ML-17410"/>
    <s v="Maris LaWare"/>
    <x v="0"/>
    <x v="0"/>
    <x v="3"/>
    <x v="3"/>
    <n v="19143"/>
    <x v="2"/>
    <s v="FUR-CH-10003774"/>
    <s v="Furniture"/>
    <x v="1"/>
    <s v="Global Wood Trimmed Manager's Task Chair, Khaki"/>
    <n v="127.372"/>
    <n v="2"/>
    <x v="3"/>
    <n v="-30.933199999999999"/>
    <x v="2"/>
    <n v="-0.24285714285714299"/>
    <n v="2.3553057186822802E-3"/>
    <n v="-15.4666"/>
    <n v="79.152600000000007"/>
    <x v="0"/>
    <n v="158.30520000000001"/>
  </r>
  <r>
    <s v="CA-2015-156440"/>
    <x v="482"/>
    <d v="2015-12-09T00:00:00"/>
    <x v="1"/>
    <s v="MH-17620"/>
    <s v="Matt Hagelstein"/>
    <x v="1"/>
    <x v="0"/>
    <x v="53"/>
    <x v="2"/>
    <n v="92105"/>
    <x v="1"/>
    <s v="FUR-FU-10004090"/>
    <s v="Furniture"/>
    <x v="3"/>
    <s v="Executive Impressions 14&quot; Contract Wall Clock"/>
    <n v="44.46"/>
    <n v="2"/>
    <x v="0"/>
    <n v="14.671799999999999"/>
    <x v="4"/>
    <n v="0.33"/>
    <n v="0"/>
    <n v="7.3358999999999996"/>
    <n v="14.8941"/>
    <x v="5"/>
    <n v="29.788200000000003"/>
  </r>
  <r>
    <s v="CA-2015-132626"/>
    <x v="483"/>
    <d v="2015-07-14T00:00:00"/>
    <x v="1"/>
    <s v="BT-11680"/>
    <s v="Brian Thompson"/>
    <x v="0"/>
    <x v="0"/>
    <x v="218"/>
    <x v="32"/>
    <n v="20735"/>
    <x v="2"/>
    <s v="FUR-FU-10002918"/>
    <s v="Furniture"/>
    <x v="3"/>
    <s v="Eldon ClusterMat Chair Mat with Cordless Antistatic Protection"/>
    <n v="181.96"/>
    <n v="2"/>
    <x v="0"/>
    <n v="20.015599999999999"/>
    <x v="2"/>
    <n v="0.11"/>
    <n v="0"/>
    <n v="10.0078"/>
    <n v="80.972200000000001"/>
    <x v="3"/>
    <n v="161.9444"/>
  </r>
  <r>
    <s v="US-2015-131359"/>
    <x v="484"/>
    <d v="2015-11-02T00:00:00"/>
    <x v="0"/>
    <s v="FA-14230"/>
    <s v="Frank Atkinson"/>
    <x v="1"/>
    <x v="0"/>
    <x v="22"/>
    <x v="12"/>
    <n v="80219"/>
    <x v="1"/>
    <s v="FUR-FU-10003026"/>
    <s v="Furniture"/>
    <x v="3"/>
    <s v="Eldon Regeneration Recycled Desk Accessories, Black"/>
    <n v="15.488"/>
    <n v="4"/>
    <x v="2"/>
    <n v="3.6783999999999999"/>
    <x v="0"/>
    <n v="0.23749999999999999"/>
    <n v="1.2913223140495899E-2"/>
    <n v="0.91959999999999997"/>
    <n v="2.9523999999999999"/>
    <x v="1"/>
    <n v="11.8096"/>
  </r>
  <r>
    <s v="CA-2015-151680"/>
    <x v="485"/>
    <d v="2015-11-21T00:00:00"/>
    <x v="0"/>
    <s v="TC-21475"/>
    <s v="Tony Chapman"/>
    <x v="2"/>
    <x v="0"/>
    <x v="15"/>
    <x v="13"/>
    <n v="98115"/>
    <x v="1"/>
    <s v="FUR-FU-10000305"/>
    <s v="Furniture"/>
    <x v="3"/>
    <s v="Tenex V2T-RE Standard Weight Series Chair Mat, 45&quot; x 53&quot;, Lip 25&quot; x 12&quot;"/>
    <n v="141.96"/>
    <n v="2"/>
    <x v="0"/>
    <n v="22.7136"/>
    <x v="3"/>
    <n v="0.16"/>
    <n v="0"/>
    <n v="11.3568"/>
    <n v="59.623199999999997"/>
    <x v="0"/>
    <n v="119.24640000000001"/>
  </r>
  <r>
    <s v="CA-2017-169411"/>
    <x v="455"/>
    <d v="2017-12-29T00:00:00"/>
    <x v="1"/>
    <s v="AC-10615"/>
    <s v="Ann Chong"/>
    <x v="1"/>
    <x v="0"/>
    <x v="77"/>
    <x v="7"/>
    <n v="14609"/>
    <x v="2"/>
    <s v="FUR-FU-10001602"/>
    <s v="Furniture"/>
    <x v="3"/>
    <s v="Eldon Delta Triangular Chair Mat, 52&quot; x 58&quot;, Clear"/>
    <n v="37.93"/>
    <n v="1"/>
    <x v="0"/>
    <n v="6.8273999999999999"/>
    <x v="2"/>
    <n v="0.18"/>
    <n v="0"/>
    <n v="6.8273999999999999"/>
    <n v="31.102599999999999"/>
    <x v="5"/>
    <n v="31.102599999999999"/>
  </r>
  <r>
    <s v="CA-2016-126543"/>
    <x v="486"/>
    <d v="2016-01-13T00:00:00"/>
    <x v="0"/>
    <s v="MF-17665"/>
    <s v="Maureen Fritzler"/>
    <x v="1"/>
    <x v="0"/>
    <x v="219"/>
    <x v="15"/>
    <n v="43615"/>
    <x v="2"/>
    <s v="FUR-FU-10002445"/>
    <s v="Furniture"/>
    <x v="3"/>
    <s v="DAX Two-Tone Rosewood/Black Document Frame, Desktop, 5 x 7"/>
    <n v="15.167999999999999"/>
    <n v="2"/>
    <x v="2"/>
    <n v="3.7919999999999998"/>
    <x v="4"/>
    <n v="0.25"/>
    <n v="1.31856540084388E-2"/>
    <n v="1.8959999999999999"/>
    <n v="5.6879999999999997"/>
    <x v="8"/>
    <n v="11.375999999999999"/>
  </r>
  <r>
    <s v="CA-2014-120544"/>
    <x v="255"/>
    <d v="2014-11-27T00:00:00"/>
    <x v="1"/>
    <s v="SS-20140"/>
    <s v="Saphhira Shifley"/>
    <x v="1"/>
    <x v="0"/>
    <x v="220"/>
    <x v="5"/>
    <n v="75150"/>
    <x v="3"/>
    <s v="FUR-FU-10001940"/>
    <s v="Furniture"/>
    <x v="3"/>
    <s v="Staple-based wall hangings"/>
    <n v="6.3680000000000003"/>
    <n v="2"/>
    <x v="5"/>
    <n v="-2.5472000000000001"/>
    <x v="4"/>
    <n v="-0.4"/>
    <n v="9.4221105527638196E-2"/>
    <n v="-1.2736000000000001"/>
    <n v="4.4576000000000002"/>
    <x v="0"/>
    <n v="8.9152000000000005"/>
  </r>
  <r>
    <s v="CA-2017-113670"/>
    <x v="487"/>
    <d v="2017-10-17T00:00:00"/>
    <x v="2"/>
    <s v="RS-19765"/>
    <s v="Roland Schwarz"/>
    <x v="1"/>
    <x v="0"/>
    <x v="2"/>
    <x v="2"/>
    <n v="90045"/>
    <x v="1"/>
    <s v="FUR-TA-10001705"/>
    <s v="Furniture"/>
    <x v="2"/>
    <s v="Bush Advantage Collection Round Conference Table"/>
    <n v="510.24"/>
    <n v="3"/>
    <x v="2"/>
    <n v="6.3780000000000001"/>
    <x v="3"/>
    <n v="1.2500000000000001E-2"/>
    <n v="3.9197240514267801E-4"/>
    <n v="2.1259999999999999"/>
    <n v="167.95400000000001"/>
    <x v="1"/>
    <n v="503.86200000000002"/>
  </r>
  <r>
    <s v="CA-2017-166198"/>
    <x v="488"/>
    <d v="2017-04-24T00:00:00"/>
    <x v="2"/>
    <s v="JW-15955"/>
    <s v="Joni Wasserman"/>
    <x v="0"/>
    <x v="0"/>
    <x v="15"/>
    <x v="13"/>
    <n v="98103"/>
    <x v="1"/>
    <s v="FUR-FU-10004622"/>
    <s v="Furniture"/>
    <x v="3"/>
    <s v="Eldon Advantage Foldable Chair Mats for Low Pile Carpets"/>
    <n v="162.6"/>
    <n v="3"/>
    <x v="0"/>
    <n v="34.146000000000001"/>
    <x v="0"/>
    <n v="0.21"/>
    <n v="0"/>
    <n v="11.382"/>
    <n v="42.817999999999998"/>
    <x v="6"/>
    <n v="128.45400000000001"/>
  </r>
  <r>
    <s v="CA-2014-135608"/>
    <x v="489"/>
    <d v="2014-12-10T00:00:00"/>
    <x v="0"/>
    <s v="JK-15625"/>
    <s v="Jim Karlsson"/>
    <x v="0"/>
    <x v="0"/>
    <x v="84"/>
    <x v="13"/>
    <n v="98502"/>
    <x v="1"/>
    <s v="FUR-CH-10002602"/>
    <s v="Furniture"/>
    <x v="1"/>
    <s v="DMI Arturo Collection Mission-style Design Wood Chair"/>
    <n v="603.91999999999996"/>
    <n v="5"/>
    <x v="2"/>
    <n v="45.293999999999997"/>
    <x v="3"/>
    <n v="7.4999999999999997E-2"/>
    <n v="3.31169691349848E-4"/>
    <n v="9.0587999999999997"/>
    <n v="111.7252"/>
    <x v="5"/>
    <n v="558.62599999999998"/>
  </r>
  <r>
    <s v="CA-2016-151155"/>
    <x v="490"/>
    <d v="2016-12-24T00:00:00"/>
    <x v="1"/>
    <s v="AB-10255"/>
    <s v="Alejandro Ballentine"/>
    <x v="2"/>
    <x v="0"/>
    <x v="38"/>
    <x v="21"/>
    <n v="39212"/>
    <x v="0"/>
    <s v="FUR-FU-10001918"/>
    <s v="Furniture"/>
    <x v="3"/>
    <s v="C-Line Cubicle Keepers Polyproplyene Holder With Velcro Backings"/>
    <n v="18.920000000000002"/>
    <n v="4"/>
    <x v="0"/>
    <n v="7.3788"/>
    <x v="4"/>
    <n v="0.39"/>
    <n v="0"/>
    <n v="1.8447"/>
    <n v="2.8853"/>
    <x v="5"/>
    <n v="11.541200000000002"/>
  </r>
  <r>
    <s v="CA-2017-168193"/>
    <x v="491"/>
    <d v="2017-03-11T00:00:00"/>
    <x v="0"/>
    <s v="RM-19750"/>
    <s v="Roland Murray"/>
    <x v="0"/>
    <x v="0"/>
    <x v="13"/>
    <x v="7"/>
    <n v="10011"/>
    <x v="2"/>
    <s v="FUR-FU-10002554"/>
    <s v="Furniture"/>
    <x v="3"/>
    <s v="Westinghouse Floor Lamp with Metal Mesh Shade, Black"/>
    <n v="71.97"/>
    <n v="3"/>
    <x v="0"/>
    <n v="16.553100000000001"/>
    <x v="2"/>
    <n v="0.23"/>
    <n v="0"/>
    <n v="5.5176999999999996"/>
    <n v="18.472300000000001"/>
    <x v="9"/>
    <n v="55.416899999999998"/>
  </r>
  <r>
    <s v="CA-2016-149979"/>
    <x v="348"/>
    <d v="2016-09-28T00:00:00"/>
    <x v="0"/>
    <s v="RA-19915"/>
    <s v="Russell Applegate"/>
    <x v="0"/>
    <x v="0"/>
    <x v="29"/>
    <x v="24"/>
    <n v="31907"/>
    <x v="0"/>
    <s v="FUR-CH-10002084"/>
    <s v="Furniture"/>
    <x v="1"/>
    <s v="Hon Mobius Operator's Chair"/>
    <n v="368.97"/>
    <n v="3"/>
    <x v="0"/>
    <n v="81.173400000000001"/>
    <x v="2"/>
    <n v="0.22"/>
    <n v="0"/>
    <n v="27.0578"/>
    <n v="95.932199999999995"/>
    <x v="4"/>
    <n v="287.79660000000001"/>
  </r>
  <r>
    <s v="CA-2017-161956"/>
    <x v="60"/>
    <d v="2017-08-29T00:00:00"/>
    <x v="0"/>
    <s v="DR-12880"/>
    <s v="Dan Reichenbach"/>
    <x v="1"/>
    <x v="0"/>
    <x v="209"/>
    <x v="2"/>
    <n v="90301"/>
    <x v="1"/>
    <s v="FUR-FU-10002937"/>
    <s v="Furniture"/>
    <x v="3"/>
    <s v="GE 48&quot; Fluorescent Tube, Cool White Energy Saver, 34 Watts, 30/Box"/>
    <n v="198.46"/>
    <n v="2"/>
    <x v="0"/>
    <n v="99.23"/>
    <x v="3"/>
    <n v="0.5"/>
    <n v="0"/>
    <n v="49.615000000000002"/>
    <n v="49.615000000000002"/>
    <x v="10"/>
    <n v="99.23"/>
  </r>
  <r>
    <s v="CA-2017-161956"/>
    <x v="60"/>
    <d v="2017-08-29T00:00:00"/>
    <x v="0"/>
    <s v="DR-12880"/>
    <s v="Dan Reichenbach"/>
    <x v="1"/>
    <x v="0"/>
    <x v="209"/>
    <x v="2"/>
    <n v="90301"/>
    <x v="1"/>
    <s v="FUR-CH-10004886"/>
    <s v="Furniture"/>
    <x v="1"/>
    <s v="Bevis Steel Folding Chairs"/>
    <n v="230.28"/>
    <n v="3"/>
    <x v="2"/>
    <n v="23.027999999999999"/>
    <x v="3"/>
    <n v="0.1"/>
    <n v="8.6850790342192096E-4"/>
    <n v="7.6760000000000002"/>
    <n v="69.084000000000003"/>
    <x v="10"/>
    <n v="207.25200000000001"/>
  </r>
  <r>
    <s v="CA-2016-116799"/>
    <x v="492"/>
    <d v="2016-03-06T00:00:00"/>
    <x v="2"/>
    <s v="JG-15310"/>
    <s v="Jason Gross"/>
    <x v="1"/>
    <x v="0"/>
    <x v="221"/>
    <x v="5"/>
    <n v="79762"/>
    <x v="3"/>
    <s v="FUR-CH-10004983"/>
    <s v="Furniture"/>
    <x v="1"/>
    <s v="Office Star - Mid Back Dual function Ergonomic High Back Chair with 2-Way Adjustable Arms"/>
    <n v="563.42999999999995"/>
    <n v="5"/>
    <x v="3"/>
    <n v="-56.343000000000004"/>
    <x v="0"/>
    <n v="-0.1"/>
    <n v="5.3245301102177703E-4"/>
    <n v="-11.268599999999999"/>
    <n v="123.9546"/>
    <x v="9"/>
    <n v="619.77299999999991"/>
  </r>
  <r>
    <s v="CA-2015-167745"/>
    <x v="493"/>
    <d v="2015-09-23T00:00:00"/>
    <x v="1"/>
    <s v="GB-14530"/>
    <s v="George Bell"/>
    <x v="1"/>
    <x v="0"/>
    <x v="2"/>
    <x v="2"/>
    <n v="90049"/>
    <x v="1"/>
    <s v="FUR-FU-10001591"/>
    <s v="Furniture"/>
    <x v="3"/>
    <s v="Advantus Panel Wall Certificate Holder - 8.5x11"/>
    <n v="24.4"/>
    <n v="2"/>
    <x v="0"/>
    <n v="10.247999999999999"/>
    <x v="2"/>
    <n v="0.42"/>
    <n v="0"/>
    <n v="5.1239999999999997"/>
    <n v="7.0759999999999996"/>
    <x v="4"/>
    <n v="14.151999999999999"/>
  </r>
  <r>
    <s v="CA-2016-156251"/>
    <x v="494"/>
    <d v="2016-08-18T00:00:00"/>
    <x v="0"/>
    <s v="TS-21160"/>
    <s v="Theresa Swint"/>
    <x v="1"/>
    <x v="0"/>
    <x v="222"/>
    <x v="16"/>
    <n v="53214"/>
    <x v="3"/>
    <s v="FUR-BO-10001337"/>
    <s v="Furniture"/>
    <x v="0"/>
    <s v="O'Sullivan Living Dimensions 2-Shelf Bookcases"/>
    <n v="241.96"/>
    <n v="2"/>
    <x v="0"/>
    <n v="24.196000000000002"/>
    <x v="2"/>
    <n v="0.1"/>
    <n v="0"/>
    <n v="12.098000000000001"/>
    <n v="108.88200000000001"/>
    <x v="10"/>
    <n v="217.76400000000001"/>
  </r>
  <r>
    <s v="CA-2016-163153"/>
    <x v="445"/>
    <d v="2016-03-25T00:00:00"/>
    <x v="1"/>
    <s v="DM-12955"/>
    <s v="Dario Medina"/>
    <x v="1"/>
    <x v="0"/>
    <x v="6"/>
    <x v="5"/>
    <n v="77036"/>
    <x v="3"/>
    <s v="FUR-TA-10004767"/>
    <s v="Furniture"/>
    <x v="2"/>
    <s v="Safco Drafting Table"/>
    <n v="99.372"/>
    <n v="2"/>
    <x v="3"/>
    <n v="-1.4196"/>
    <x v="4"/>
    <n v="-1.4285714285714299E-2"/>
    <n v="3.0189590629151101E-3"/>
    <n v="-0.70979999999999999"/>
    <n v="50.395800000000001"/>
    <x v="9"/>
    <n v="100.7916"/>
  </r>
  <r>
    <s v="CA-2014-153913"/>
    <x v="439"/>
    <d v="2014-12-20T00:00:00"/>
    <x v="0"/>
    <s v="KB-16585"/>
    <s v="Ken Black"/>
    <x v="1"/>
    <x v="0"/>
    <x v="173"/>
    <x v="1"/>
    <n v="33012"/>
    <x v="0"/>
    <s v="FUR-CH-10000988"/>
    <s v="Furniture"/>
    <x v="1"/>
    <s v="Hon Olson Stacker Stools"/>
    <n v="1013.832"/>
    <n v="9"/>
    <x v="2"/>
    <n v="101.3832"/>
    <x v="4"/>
    <n v="0.1"/>
    <n v="1.9727134278657601E-4"/>
    <n v="11.264799999999999"/>
    <n v="101.3832"/>
    <x v="5"/>
    <n v="912.44880000000001"/>
  </r>
  <r>
    <s v="CA-2016-155530"/>
    <x v="495"/>
    <d v="2016-12-21T00:00:00"/>
    <x v="1"/>
    <s v="CM-12160"/>
    <s v="Charles McCrossin"/>
    <x v="0"/>
    <x v="0"/>
    <x v="28"/>
    <x v="2"/>
    <n v="94122"/>
    <x v="1"/>
    <s v="FUR-TA-10004256"/>
    <s v="Furniture"/>
    <x v="2"/>
    <s v="Bretford ÒJust In TimeÓ Height-Adjustable Multi-Task Work Tables"/>
    <n v="2003.52"/>
    <n v="6"/>
    <x v="2"/>
    <n v="-325.572"/>
    <x v="4"/>
    <n v="-0.16250000000000001"/>
    <n v="9.9824309215780204E-5"/>
    <n v="-54.262"/>
    <n v="388.18200000000002"/>
    <x v="5"/>
    <n v="2329.0920000000001"/>
  </r>
  <r>
    <s v="CA-2015-107937"/>
    <x v="496"/>
    <d v="2015-05-08T00:00:00"/>
    <x v="1"/>
    <s v="JB-16045"/>
    <s v="Julia Barnett"/>
    <x v="2"/>
    <x v="0"/>
    <x v="223"/>
    <x v="2"/>
    <n v="91911"/>
    <x v="1"/>
    <s v="FUR-FU-10002298"/>
    <s v="Furniture"/>
    <x v="3"/>
    <s v="Rubbermaid ClusterMat Chairmats, Mat Size- 66&quot; x 60&quot;, Lip 20&quot; x 11&quot; -90 Degree Angle"/>
    <n v="665.88"/>
    <n v="6"/>
    <x v="0"/>
    <n v="106.5408"/>
    <x v="2"/>
    <n v="0.16"/>
    <n v="0"/>
    <n v="17.756799999999998"/>
    <n v="93.223200000000006"/>
    <x v="7"/>
    <n v="559.33920000000001"/>
  </r>
  <r>
    <s v="US-2014-117163"/>
    <x v="497"/>
    <d v="2014-02-02T00:00:00"/>
    <x v="1"/>
    <s v="EJ-13720"/>
    <s v="Ed Jacobs"/>
    <x v="0"/>
    <x v="0"/>
    <x v="53"/>
    <x v="2"/>
    <n v="92037"/>
    <x v="1"/>
    <s v="FUR-TA-10003469"/>
    <s v="Furniture"/>
    <x v="2"/>
    <s v="Balt Split Level Computer Training Table"/>
    <n v="333"/>
    <n v="3"/>
    <x v="2"/>
    <n v="-16.649999999999999"/>
    <x v="6"/>
    <n v="-0.05"/>
    <n v="6.0060060060060101E-4"/>
    <n v="-5.55"/>
    <n v="116.55"/>
    <x v="8"/>
    <n v="349.65"/>
  </r>
  <r>
    <s v="CA-2017-147760"/>
    <x v="498"/>
    <d v="2017-11-05T00:00:00"/>
    <x v="2"/>
    <s v="KL-16555"/>
    <s v="Kelly Lampkin"/>
    <x v="1"/>
    <x v="0"/>
    <x v="224"/>
    <x v="30"/>
    <n v="27405"/>
    <x v="0"/>
    <s v="FUR-TA-10004575"/>
    <s v="Furniture"/>
    <x v="2"/>
    <s v="Hon 5100 Series Wood Tables"/>
    <n v="523.76400000000001"/>
    <n v="3"/>
    <x v="9"/>
    <n v="-192.04679999999999"/>
    <x v="5"/>
    <n v="-0.36666666666666697"/>
    <n v="7.6370273634690402E-4"/>
    <n v="-64.015600000000006"/>
    <n v="238.6036"/>
    <x v="0"/>
    <n v="715.81079999999997"/>
  </r>
  <r>
    <s v="CA-2016-156503"/>
    <x v="499"/>
    <d v="2016-10-20T00:00:00"/>
    <x v="1"/>
    <s v="NC-18415"/>
    <s v="Nathan Cano"/>
    <x v="0"/>
    <x v="0"/>
    <x v="51"/>
    <x v="30"/>
    <n v="28540"/>
    <x v="0"/>
    <s v="FUR-CH-10003606"/>
    <s v="Furniture"/>
    <x v="1"/>
    <s v="SAFCO Folding Chair Trolley"/>
    <n v="102.592"/>
    <n v="1"/>
    <x v="2"/>
    <n v="10.2592"/>
    <x v="6"/>
    <n v="0.1"/>
    <n v="1.94946974422957E-3"/>
    <n v="10.2592"/>
    <n v="92.332800000000006"/>
    <x v="1"/>
    <n v="92.332799999999992"/>
  </r>
  <r>
    <s v="CA-2015-113628"/>
    <x v="500"/>
    <d v="2015-11-19T00:00:00"/>
    <x v="1"/>
    <s v="AH-10690"/>
    <s v="Anna HŠberlin"/>
    <x v="1"/>
    <x v="0"/>
    <x v="217"/>
    <x v="1"/>
    <n v="33317"/>
    <x v="0"/>
    <s v="FUR-CH-10003298"/>
    <s v="Furniture"/>
    <x v="1"/>
    <s v="Office Star - Contemporary Task Swivel chair with Loop Arms, Charcoal"/>
    <n v="523.91999999999996"/>
    <n v="5"/>
    <x v="2"/>
    <n v="-72.039000000000001"/>
    <x v="1"/>
    <n v="-0.13750000000000001"/>
    <n v="3.8173766987326297E-4"/>
    <n v="-14.4078"/>
    <n v="119.1918"/>
    <x v="0"/>
    <n v="595.95899999999995"/>
  </r>
  <r>
    <s v="CA-2015-113628"/>
    <x v="500"/>
    <d v="2015-11-19T00:00:00"/>
    <x v="1"/>
    <s v="AH-10690"/>
    <s v="Anna HŠberlin"/>
    <x v="1"/>
    <x v="0"/>
    <x v="217"/>
    <x v="1"/>
    <n v="33317"/>
    <x v="0"/>
    <s v="FUR-CH-10004477"/>
    <s v="Furniture"/>
    <x v="1"/>
    <s v="Global Push Button Manager's Chair, Indigo"/>
    <n v="146.136"/>
    <n v="3"/>
    <x v="2"/>
    <n v="16.440300000000001"/>
    <x v="1"/>
    <n v="0.1125"/>
    <n v="1.3685881644495499E-3"/>
    <n v="5.4801000000000002"/>
    <n v="43.231900000000003"/>
    <x v="0"/>
    <n v="129.69569999999999"/>
  </r>
  <r>
    <s v="CA-2015-102582"/>
    <x v="195"/>
    <d v="2015-09-19T00:00:00"/>
    <x v="1"/>
    <s v="NW-18400"/>
    <s v="Natalie Webber"/>
    <x v="0"/>
    <x v="0"/>
    <x v="212"/>
    <x v="33"/>
    <n v="36608"/>
    <x v="0"/>
    <s v="FUR-TA-10003569"/>
    <s v="Furniture"/>
    <x v="2"/>
    <s v="Bretford CR8500 Series Meeting Room Furniture"/>
    <n v="801.96"/>
    <n v="2"/>
    <x v="0"/>
    <n v="200.49"/>
    <x v="4"/>
    <n v="0.25"/>
    <n v="0"/>
    <n v="100.245"/>
    <n v="300.73500000000001"/>
    <x v="4"/>
    <n v="601.47"/>
  </r>
  <r>
    <s v="CA-2015-102582"/>
    <x v="195"/>
    <d v="2015-09-19T00:00:00"/>
    <x v="1"/>
    <s v="NW-18400"/>
    <s v="Natalie Webber"/>
    <x v="0"/>
    <x v="0"/>
    <x v="212"/>
    <x v="33"/>
    <n v="36608"/>
    <x v="0"/>
    <s v="FUR-CH-10004853"/>
    <s v="Furniture"/>
    <x v="1"/>
    <s v="Global Manager's Adjustable Task Chair, Storm"/>
    <n v="1056.8599999999999"/>
    <n v="7"/>
    <x v="0"/>
    <n v="306.48939999999999"/>
    <x v="4"/>
    <n v="0.28999999999999998"/>
    <n v="0"/>
    <n v="43.784199999999998"/>
    <n v="107.19580000000001"/>
    <x v="4"/>
    <n v="750.37059999999997"/>
  </r>
  <r>
    <s v="CA-2017-141873"/>
    <x v="224"/>
    <d v="2017-10-14T00:00:00"/>
    <x v="1"/>
    <s v="HG-14845"/>
    <s v="Harry Greene"/>
    <x v="0"/>
    <x v="0"/>
    <x v="13"/>
    <x v="7"/>
    <n v="10024"/>
    <x v="2"/>
    <s v="FUR-BO-10003034"/>
    <s v="Furniture"/>
    <x v="0"/>
    <s v="O'Sullivan Elevations Bookcase, Cherry Finish"/>
    <n v="314.35199999999998"/>
    <n v="3"/>
    <x v="2"/>
    <n v="-15.717599999999999"/>
    <x v="2"/>
    <n v="-0.05"/>
    <n v="6.3622944978877197E-4"/>
    <n v="-5.2392000000000003"/>
    <n v="110.0232"/>
    <x v="1"/>
    <n v="330.06959999999998"/>
  </r>
  <r>
    <s v="CA-2017-141733"/>
    <x v="501"/>
    <d v="2017-05-11T00:00:00"/>
    <x v="1"/>
    <s v="RW-19540"/>
    <s v="Rick Wilson"/>
    <x v="1"/>
    <x v="0"/>
    <x v="25"/>
    <x v="17"/>
    <n v="48234"/>
    <x v="3"/>
    <s v="FUR-CH-10004086"/>
    <s v="Furniture"/>
    <x v="1"/>
    <s v="Hon 4070 Series Pagoda Armless Upholstered Stacking Chairs"/>
    <n v="1458.65"/>
    <n v="5"/>
    <x v="0"/>
    <n v="423.00850000000003"/>
    <x v="4"/>
    <n v="0.28999999999999998"/>
    <n v="0"/>
    <n v="84.601699999999994"/>
    <n v="207.1283"/>
    <x v="7"/>
    <n v="1035.6415000000002"/>
  </r>
  <r>
    <s v="CA-2017-141733"/>
    <x v="501"/>
    <d v="2017-05-11T00:00:00"/>
    <x v="1"/>
    <s v="RW-19540"/>
    <s v="Rick Wilson"/>
    <x v="1"/>
    <x v="0"/>
    <x v="25"/>
    <x v="17"/>
    <n v="48234"/>
    <x v="3"/>
    <s v="FUR-CH-10002017"/>
    <s v="Furniture"/>
    <x v="1"/>
    <s v="SAFCO Optional Arm Kit for Workspace Cribbage Stacking Chair"/>
    <n v="26.64"/>
    <n v="1"/>
    <x v="0"/>
    <n v="7.4592000000000001"/>
    <x v="4"/>
    <n v="0.28000000000000003"/>
    <n v="0"/>
    <n v="7.4592000000000001"/>
    <n v="19.180800000000001"/>
    <x v="7"/>
    <n v="19.180800000000001"/>
  </r>
  <r>
    <s v="CA-2017-141733"/>
    <x v="501"/>
    <d v="2017-05-11T00:00:00"/>
    <x v="1"/>
    <s v="RW-19540"/>
    <s v="Rick Wilson"/>
    <x v="1"/>
    <x v="0"/>
    <x v="25"/>
    <x v="17"/>
    <n v="48234"/>
    <x v="3"/>
    <s v="FUR-CH-10000595"/>
    <s v="Furniture"/>
    <x v="1"/>
    <s v="Safco Contoured Stacking Chairs"/>
    <n v="476.8"/>
    <n v="2"/>
    <x v="0"/>
    <n v="119.2"/>
    <x v="4"/>
    <n v="0.25"/>
    <n v="0"/>
    <n v="59.6"/>
    <n v="178.8"/>
    <x v="7"/>
    <n v="357.6"/>
  </r>
  <r>
    <s v="US-2015-111927"/>
    <x v="502"/>
    <d v="2015-11-19T00:00:00"/>
    <x v="1"/>
    <s v="LS-17230"/>
    <s v="Lycoris Saunders"/>
    <x v="0"/>
    <x v="0"/>
    <x v="63"/>
    <x v="14"/>
    <n v="19901"/>
    <x v="2"/>
    <s v="FUR-FU-10004017"/>
    <s v="Furniture"/>
    <x v="3"/>
    <s v="Executive Impressions 13&quot; Chairman Wall Clock"/>
    <n v="76.14"/>
    <n v="3"/>
    <x v="0"/>
    <n v="26.649000000000001"/>
    <x v="2"/>
    <n v="0.35"/>
    <n v="0"/>
    <n v="8.8829999999999991"/>
    <n v="16.497"/>
    <x v="0"/>
    <n v="49.491"/>
  </r>
  <r>
    <s v="CA-2014-105984"/>
    <x v="168"/>
    <d v="2014-11-24T00:00:00"/>
    <x v="3"/>
    <s v="MY-18295"/>
    <s v="Muhammed Yedwab"/>
    <x v="1"/>
    <x v="0"/>
    <x v="29"/>
    <x v="15"/>
    <n v="43229"/>
    <x v="2"/>
    <s v="FUR-CH-10000847"/>
    <s v="Furniture"/>
    <x v="1"/>
    <s v="Global Executive Mid-Back Manager's Chair"/>
    <n v="611.05799999999999"/>
    <n v="3"/>
    <x v="3"/>
    <n v="-34.9176"/>
    <x v="7"/>
    <n v="-5.7142857142857099E-2"/>
    <n v="4.9095175908015301E-4"/>
    <n v="-11.639200000000001"/>
    <n v="215.3252"/>
    <x v="0"/>
    <n v="645.97559999999999"/>
  </r>
  <r>
    <s v="CA-2014-126760"/>
    <x v="503"/>
    <d v="2014-08-02T00:00:00"/>
    <x v="1"/>
    <s v="KM-16720"/>
    <s v="Kunst Miller"/>
    <x v="0"/>
    <x v="0"/>
    <x v="111"/>
    <x v="34"/>
    <n v="89031"/>
    <x v="1"/>
    <s v="FUR-CH-10003312"/>
    <s v="Furniture"/>
    <x v="1"/>
    <s v="Hon 2090 ÒPillow SoftÓ Series Mid Back Swivel/Tilt Chairs"/>
    <n v="674.35199999999998"/>
    <n v="3"/>
    <x v="2"/>
    <n v="-109.5822"/>
    <x v="1"/>
    <n v="-0.16250000000000001"/>
    <n v="2.9658101406980302E-4"/>
    <n v="-36.5274"/>
    <n v="261.31139999999999"/>
    <x v="3"/>
    <n v="783.93419999999992"/>
  </r>
  <r>
    <s v="CA-2014-126760"/>
    <x v="503"/>
    <d v="2014-08-02T00:00:00"/>
    <x v="1"/>
    <s v="KM-16720"/>
    <s v="Kunst Miller"/>
    <x v="0"/>
    <x v="0"/>
    <x v="111"/>
    <x v="34"/>
    <n v="89031"/>
    <x v="1"/>
    <s v="FUR-FU-10004018"/>
    <s v="Furniture"/>
    <x v="3"/>
    <s v="Tensor Computer Mounted Lamp"/>
    <n v="134.01"/>
    <n v="9"/>
    <x v="0"/>
    <n v="36.182699999999997"/>
    <x v="1"/>
    <n v="0.27"/>
    <n v="0"/>
    <n v="4.0202999999999998"/>
    <n v="10.8697"/>
    <x v="3"/>
    <n v="97.827299999999994"/>
  </r>
  <r>
    <s v="US-2014-109162"/>
    <x v="391"/>
    <d v="2014-06-12T00:00:00"/>
    <x v="1"/>
    <s v="KE-16420"/>
    <s v="Katrina Edelman"/>
    <x v="1"/>
    <x v="0"/>
    <x v="203"/>
    <x v="9"/>
    <n v="37620"/>
    <x v="0"/>
    <s v="FUR-CH-10002647"/>
    <s v="Furniture"/>
    <x v="1"/>
    <s v="Situations Contoured Folding Chairs, 4/Set"/>
    <n v="170.352"/>
    <n v="3"/>
    <x v="2"/>
    <n v="10.647"/>
    <x v="4"/>
    <n v="6.25E-2"/>
    <n v="1.1740396355780999E-3"/>
    <n v="3.5489999999999999"/>
    <n v="53.234999999999999"/>
    <x v="2"/>
    <n v="159.70500000000001"/>
  </r>
  <r>
    <s v="CA-2014-101931"/>
    <x v="504"/>
    <d v="2014-10-31T00:00:00"/>
    <x v="2"/>
    <s v="TS-21370"/>
    <s v="Todd Sumrall"/>
    <x v="1"/>
    <x v="0"/>
    <x v="2"/>
    <x v="2"/>
    <n v="90049"/>
    <x v="1"/>
    <s v="FUR-BO-10001337"/>
    <s v="Furniture"/>
    <x v="0"/>
    <s v="O'Sullivan Living Dimensions 2-Shelf Bookcases"/>
    <n v="616.99800000000005"/>
    <n v="6"/>
    <x v="8"/>
    <n v="-36.293999999999997"/>
    <x v="0"/>
    <n v="-5.8823529411764698E-2"/>
    <n v="2.4311261948985199E-4"/>
    <n v="-6.0490000000000004"/>
    <n v="108.88200000000001"/>
    <x v="1"/>
    <n v="653.29200000000003"/>
  </r>
  <r>
    <s v="CA-2015-127593"/>
    <x v="231"/>
    <d v="2015-09-21T00:00:00"/>
    <x v="3"/>
    <s v="DH-13675"/>
    <s v="Duane Huffman"/>
    <x v="2"/>
    <x v="0"/>
    <x v="202"/>
    <x v="20"/>
    <n v="2169"/>
    <x v="2"/>
    <s v="FUR-FU-10004006"/>
    <s v="Furniture"/>
    <x v="3"/>
    <s v="Deflect-o DuraMat Lighweight, Studded, Beveled Mat for Low Pile Carpeting"/>
    <n v="85.3"/>
    <n v="2"/>
    <x v="0"/>
    <n v="14.500999999999999"/>
    <x v="7"/>
    <n v="0.17"/>
    <n v="0"/>
    <n v="7.2504999999999997"/>
    <n v="35.399500000000003"/>
    <x v="4"/>
    <n v="70.798999999999992"/>
  </r>
  <r>
    <s v="US-2017-131849"/>
    <x v="505"/>
    <d v="2017-06-10T00:00:00"/>
    <x v="1"/>
    <s v="GH-14410"/>
    <s v="Gary Hansen"/>
    <x v="2"/>
    <x v="0"/>
    <x v="28"/>
    <x v="2"/>
    <n v="94122"/>
    <x v="1"/>
    <s v="FUR-FU-10004164"/>
    <s v="Furniture"/>
    <x v="3"/>
    <s v="Eldon 300 Class Desk Accessories, Black"/>
    <n v="4.95"/>
    <n v="1"/>
    <x v="0"/>
    <n v="2.1779999999999999"/>
    <x v="4"/>
    <n v="0.44"/>
    <n v="0"/>
    <n v="2.1779999999999999"/>
    <n v="2.7719999999999998"/>
    <x v="2"/>
    <n v="2.7720000000000002"/>
  </r>
  <r>
    <s v="CA-2017-154039"/>
    <x v="506"/>
    <d v="2017-02-22T00:00:00"/>
    <x v="1"/>
    <s v="JK-16120"/>
    <s v="Julie Kriz"/>
    <x v="2"/>
    <x v="0"/>
    <x v="9"/>
    <x v="8"/>
    <n v="60653"/>
    <x v="3"/>
    <s v="FUR-TA-10001932"/>
    <s v="Furniture"/>
    <x v="2"/>
    <s v="Chromcraft 48&quot; x 96&quot; Racetrack Double Pedestal Table"/>
    <n v="480.96"/>
    <n v="3"/>
    <x v="4"/>
    <n v="-269.33760000000001"/>
    <x v="2"/>
    <n v="-0.56000000000000005"/>
    <n v="1.0395874916833E-3"/>
    <n v="-89.779200000000003"/>
    <n v="250.0992"/>
    <x v="11"/>
    <n v="750.29759999999999"/>
  </r>
  <r>
    <s v="CA-2015-157133"/>
    <x v="44"/>
    <d v="2015-12-03T00:00:00"/>
    <x v="1"/>
    <s v="LC-16885"/>
    <s v="Lena Creighton"/>
    <x v="0"/>
    <x v="0"/>
    <x v="225"/>
    <x v="8"/>
    <n v="61821"/>
    <x v="3"/>
    <s v="FUR-FU-10004904"/>
    <s v="Furniture"/>
    <x v="3"/>
    <s v="Eldon &quot;L&quot; Workstation Diamond Chairmat"/>
    <n v="151.96"/>
    <n v="5"/>
    <x v="5"/>
    <n v="-182.352"/>
    <x v="2"/>
    <n v="-1.2"/>
    <n v="3.9484074756514897E-3"/>
    <n v="-36.470399999999998"/>
    <n v="66.862399999999994"/>
    <x v="0"/>
    <n v="334.31200000000001"/>
  </r>
  <r>
    <s v="CA-2015-132486"/>
    <x v="507"/>
    <d v="2015-10-27T00:00:00"/>
    <x v="0"/>
    <s v="JF-15355"/>
    <s v="Jay Fein"/>
    <x v="0"/>
    <x v="0"/>
    <x v="53"/>
    <x v="2"/>
    <n v="92105"/>
    <x v="1"/>
    <s v="FUR-CH-10004495"/>
    <s v="Furniture"/>
    <x v="1"/>
    <s v="Global Leather and Oak Executive Chair, Black"/>
    <n v="240.78399999999999"/>
    <n v="1"/>
    <x v="2"/>
    <n v="27.088200000000001"/>
    <x v="4"/>
    <n v="0.1125"/>
    <n v="8.3061997474915303E-4"/>
    <n v="27.088200000000001"/>
    <n v="213.69579999999999"/>
    <x v="1"/>
    <n v="213.69579999999999"/>
  </r>
  <r>
    <s v="CA-2015-132486"/>
    <x v="507"/>
    <d v="2015-10-27T00:00:00"/>
    <x v="0"/>
    <s v="JF-15355"/>
    <s v="Jay Fein"/>
    <x v="0"/>
    <x v="0"/>
    <x v="53"/>
    <x v="2"/>
    <n v="92105"/>
    <x v="1"/>
    <s v="FUR-CH-10004540"/>
    <s v="Furniture"/>
    <x v="1"/>
    <s v="Global Chrome Stack Chair"/>
    <n v="191.96799999999999"/>
    <n v="7"/>
    <x v="2"/>
    <n v="16.7972"/>
    <x v="4"/>
    <n v="8.7499999999999994E-2"/>
    <n v="1.0418403067177901E-3"/>
    <n v="2.3996"/>
    <n v="25.0244"/>
    <x v="1"/>
    <n v="175.17079999999999"/>
  </r>
  <r>
    <s v="CA-2015-132486"/>
    <x v="507"/>
    <d v="2015-10-27T00:00:00"/>
    <x v="0"/>
    <s v="JF-15355"/>
    <s v="Jay Fein"/>
    <x v="0"/>
    <x v="0"/>
    <x v="53"/>
    <x v="2"/>
    <n v="92105"/>
    <x v="1"/>
    <s v="FUR-CH-10001854"/>
    <s v="Furniture"/>
    <x v="1"/>
    <s v="Office Star - Professional Matrix Back Chair with 2-to-1 Synchro Tilt and Mesh Fabric Seat"/>
    <n v="842.35199999999998"/>
    <n v="3"/>
    <x v="2"/>
    <n v="42.117600000000003"/>
    <x v="4"/>
    <n v="0.05"/>
    <n v="2.37430432883165E-4"/>
    <n v="14.039199999999999"/>
    <n v="266.7448"/>
    <x v="1"/>
    <n v="800.23439999999994"/>
  </r>
  <r>
    <s v="CA-2015-129896"/>
    <x v="508"/>
    <d v="2015-06-20T00:00:00"/>
    <x v="1"/>
    <s v="PF-19120"/>
    <s v="Peter Fuller"/>
    <x v="0"/>
    <x v="0"/>
    <x v="171"/>
    <x v="22"/>
    <n v="85234"/>
    <x v="1"/>
    <s v="FUR-FU-10004904"/>
    <s v="Furniture"/>
    <x v="3"/>
    <s v="Eldon &quot;L&quot; Workstation Diamond Chairmat"/>
    <n v="364.70400000000001"/>
    <n v="6"/>
    <x v="2"/>
    <n v="-36.470399999999998"/>
    <x v="2"/>
    <n v="-0.1"/>
    <n v="5.4838992717381801E-4"/>
    <n v="-6.0784000000000002"/>
    <n v="66.862399999999994"/>
    <x v="2"/>
    <n v="401.17439999999999"/>
  </r>
  <r>
    <s v="CA-2015-129896"/>
    <x v="508"/>
    <d v="2015-06-20T00:00:00"/>
    <x v="1"/>
    <s v="PF-19120"/>
    <s v="Peter Fuller"/>
    <x v="0"/>
    <x v="0"/>
    <x v="171"/>
    <x v="22"/>
    <n v="85234"/>
    <x v="1"/>
    <s v="FUR-FU-10002396"/>
    <s v="Furniture"/>
    <x v="3"/>
    <s v="DAX Copper Panel Document Frame, 5 x 7 Size"/>
    <n v="40.256"/>
    <n v="4"/>
    <x v="2"/>
    <n v="11.070399999999999"/>
    <x v="2"/>
    <n v="0.27500000000000002"/>
    <n v="4.9682034976152598E-3"/>
    <n v="2.7675999999999998"/>
    <n v="7.2964000000000002"/>
    <x v="2"/>
    <n v="29.185600000000001"/>
  </r>
  <r>
    <s v="US-2016-163881"/>
    <x v="243"/>
    <d v="2016-11-30T00:00:00"/>
    <x v="1"/>
    <s v="SP-20860"/>
    <s v="Sung Pak"/>
    <x v="1"/>
    <x v="0"/>
    <x v="2"/>
    <x v="2"/>
    <n v="90036"/>
    <x v="1"/>
    <s v="FUR-CH-10001394"/>
    <s v="Furniture"/>
    <x v="1"/>
    <s v="Global Leather Executive Chair"/>
    <n v="1684.752"/>
    <n v="6"/>
    <x v="2"/>
    <n v="210.59399999999999"/>
    <x v="6"/>
    <n v="0.125"/>
    <n v="1.18711834145322E-4"/>
    <n v="35.098999999999997"/>
    <n v="245.69300000000001"/>
    <x v="0"/>
    <n v="1474.1579999999999"/>
  </r>
  <r>
    <s v="CA-2015-167010"/>
    <x v="509"/>
    <d v="2015-04-10T00:00:00"/>
    <x v="1"/>
    <s v="VT-21700"/>
    <s v="Valerie Takahito"/>
    <x v="2"/>
    <x v="0"/>
    <x v="3"/>
    <x v="3"/>
    <n v="19143"/>
    <x v="2"/>
    <s v="FUR-FU-10001468"/>
    <s v="Furniture"/>
    <x v="3"/>
    <s v="Tenex Antistatic Computer Chair Mats"/>
    <n v="547.13599999999997"/>
    <n v="4"/>
    <x v="2"/>
    <n v="-68.391999999999996"/>
    <x v="2"/>
    <n v="-0.125"/>
    <n v="3.6553982921979202E-4"/>
    <n v="-17.097999999999999"/>
    <n v="153.88200000000001"/>
    <x v="6"/>
    <n v="615.52800000000002"/>
  </r>
  <r>
    <s v="CA-2015-167010"/>
    <x v="509"/>
    <d v="2015-04-10T00:00:00"/>
    <x v="1"/>
    <s v="VT-21700"/>
    <s v="Valerie Takahito"/>
    <x v="2"/>
    <x v="0"/>
    <x v="3"/>
    <x v="3"/>
    <n v="19143"/>
    <x v="2"/>
    <s v="FUR-FU-10001037"/>
    <s v="Furniture"/>
    <x v="3"/>
    <s v="DAX Charcoal/Nickel-Tone Document Frame, 5 x 7"/>
    <n v="7.5839999999999996"/>
    <n v="1"/>
    <x v="2"/>
    <n v="2.37"/>
    <x v="2"/>
    <n v="0.3125"/>
    <n v="2.63713080168776E-2"/>
    <n v="2.37"/>
    <n v="5.2140000000000004"/>
    <x v="6"/>
    <n v="5.2139999999999995"/>
  </r>
  <r>
    <s v="CA-2015-167010"/>
    <x v="509"/>
    <d v="2015-04-10T00:00:00"/>
    <x v="1"/>
    <s v="VT-21700"/>
    <s v="Valerie Takahito"/>
    <x v="2"/>
    <x v="0"/>
    <x v="3"/>
    <x v="3"/>
    <n v="19143"/>
    <x v="2"/>
    <s v="FUR-BO-10004218"/>
    <s v="Furniture"/>
    <x v="0"/>
    <s v="Bush Heritage Pine Collection 5-Shelf Bookcase, Albany Pine Finish, *Special Order"/>
    <n v="352.45"/>
    <n v="5"/>
    <x v="4"/>
    <n v="-211.47"/>
    <x v="2"/>
    <n v="-0.6"/>
    <n v="1.41864094197759E-3"/>
    <n v="-42.293999999999997"/>
    <n v="112.78400000000001"/>
    <x v="6"/>
    <n v="563.91999999999996"/>
  </r>
  <r>
    <s v="CA-2017-148068"/>
    <x v="510"/>
    <d v="2017-09-25T00:00:00"/>
    <x v="1"/>
    <s v="MM-18280"/>
    <s v="Muhammed MacIntyre"/>
    <x v="1"/>
    <x v="0"/>
    <x v="13"/>
    <x v="7"/>
    <n v="10035"/>
    <x v="2"/>
    <s v="FUR-FU-10002268"/>
    <s v="Furniture"/>
    <x v="3"/>
    <s v="Ultra Door Push Plate"/>
    <n v="9.82"/>
    <n v="2"/>
    <x v="0"/>
    <n v="3.2406000000000001"/>
    <x v="1"/>
    <n v="0.33"/>
    <n v="0"/>
    <n v="1.6203000000000001"/>
    <n v="3.2896999999999998"/>
    <x v="4"/>
    <n v="6.5793999999999997"/>
  </r>
  <r>
    <s v="US-2017-142573"/>
    <x v="511"/>
    <d v="2017-07-23T00:00:00"/>
    <x v="1"/>
    <s v="ML-17410"/>
    <s v="Maris LaWare"/>
    <x v="0"/>
    <x v="0"/>
    <x v="43"/>
    <x v="22"/>
    <n v="85023"/>
    <x v="1"/>
    <s v="FUR-TA-10001932"/>
    <s v="Furniture"/>
    <x v="2"/>
    <s v="Chromcraft 48&quot; x 96&quot; Racetrack Double Pedestal Table"/>
    <n v="801.6"/>
    <n v="5"/>
    <x v="4"/>
    <n v="-448.89600000000002"/>
    <x v="2"/>
    <n v="-0.56000000000000005"/>
    <n v="6.2375249500998004E-4"/>
    <n v="-89.779200000000003"/>
    <n v="250.0992"/>
    <x v="3"/>
    <n v="1250.4960000000001"/>
  </r>
  <r>
    <s v="US-2017-142573"/>
    <x v="511"/>
    <d v="2017-07-23T00:00:00"/>
    <x v="1"/>
    <s v="ML-17410"/>
    <s v="Maris LaWare"/>
    <x v="0"/>
    <x v="0"/>
    <x v="43"/>
    <x v="22"/>
    <n v="85023"/>
    <x v="1"/>
    <s v="FUR-CH-10004218"/>
    <s v="Furniture"/>
    <x v="1"/>
    <s v="Global Fabric Manager's Chair, Dark Gray"/>
    <n v="161.56800000000001"/>
    <n v="2"/>
    <x v="2"/>
    <n v="10.098000000000001"/>
    <x v="2"/>
    <n v="6.25E-2"/>
    <n v="1.2378688849277099E-3"/>
    <n v="5.0490000000000004"/>
    <n v="75.734999999999999"/>
    <x v="3"/>
    <n v="151.47"/>
  </r>
  <r>
    <s v="US-2017-142573"/>
    <x v="511"/>
    <d v="2017-07-23T00:00:00"/>
    <x v="1"/>
    <s v="ML-17410"/>
    <s v="Maris LaWare"/>
    <x v="0"/>
    <x v="0"/>
    <x v="43"/>
    <x v="22"/>
    <n v="85023"/>
    <x v="1"/>
    <s v="FUR-CH-10000513"/>
    <s v="Furniture"/>
    <x v="1"/>
    <s v="High-Back Leather Manager's Chair"/>
    <n v="311.976"/>
    <n v="3"/>
    <x v="2"/>
    <n v="-42.896700000000003"/>
    <x v="2"/>
    <n v="-0.13750000000000001"/>
    <n v="6.4107495448367802E-4"/>
    <n v="-14.2989"/>
    <n v="118.29089999999999"/>
    <x v="3"/>
    <n v="354.87270000000001"/>
  </r>
  <r>
    <s v="CA-2014-103940"/>
    <x v="512"/>
    <d v="2014-09-21T00:00:00"/>
    <x v="1"/>
    <s v="BN-11515"/>
    <s v="Bradley Nguyen"/>
    <x v="0"/>
    <x v="0"/>
    <x v="15"/>
    <x v="13"/>
    <n v="98103"/>
    <x v="1"/>
    <s v="FUR-FU-10004671"/>
    <s v="Furniture"/>
    <x v="3"/>
    <s v="Executive Impressions 12&quot; Wall Clock"/>
    <n v="35.340000000000003"/>
    <n v="2"/>
    <x v="0"/>
    <n v="13.4292"/>
    <x v="4"/>
    <n v="0.38"/>
    <n v="0"/>
    <n v="6.7145999999999999"/>
    <n v="10.955399999999999"/>
    <x v="4"/>
    <n v="21.910800000000002"/>
  </r>
  <r>
    <s v="CA-2016-162082"/>
    <x v="269"/>
    <d v="2016-03-17T00:00:00"/>
    <x v="2"/>
    <s v="JS-15880"/>
    <s v="John Stevenson"/>
    <x v="0"/>
    <x v="0"/>
    <x v="226"/>
    <x v="5"/>
    <n v="78550"/>
    <x v="3"/>
    <s v="FUR-BO-10004409"/>
    <s v="Furniture"/>
    <x v="0"/>
    <s v="Safco Value Mate Series Steel Bookcases, Baked Enamel Finish on Steel, Gray"/>
    <n v="241.33199999999999"/>
    <n v="5"/>
    <x v="6"/>
    <n v="-14.196"/>
    <x v="0"/>
    <n v="-5.8823529411764698E-2"/>
    <n v="1.3259741766529099E-3"/>
    <n v="-2.8391999999999999"/>
    <n v="51.105600000000003"/>
    <x v="9"/>
    <n v="255.52799999999999"/>
  </r>
  <r>
    <s v="CA-2015-118955"/>
    <x v="513"/>
    <d v="2015-06-20T00:00:00"/>
    <x v="1"/>
    <s v="LS-17230"/>
    <s v="Lycoris Saunders"/>
    <x v="0"/>
    <x v="0"/>
    <x v="141"/>
    <x v="5"/>
    <n v="75051"/>
    <x v="3"/>
    <s v="FUR-CH-10001708"/>
    <s v="Furniture"/>
    <x v="1"/>
    <s v="Office Star - Contemporary Swivel Chair with Padded Adjustable Arms and Flex Back"/>
    <n v="197.37200000000001"/>
    <n v="2"/>
    <x v="3"/>
    <n v="-25.3764"/>
    <x v="4"/>
    <n v="-0.128571428571429"/>
    <n v="1.5199724378331301E-3"/>
    <n v="-12.6882"/>
    <n v="111.3742"/>
    <x v="2"/>
    <n v="222.7484"/>
  </r>
  <r>
    <s v="US-2016-143448"/>
    <x v="43"/>
    <d v="2016-12-10T00:00:00"/>
    <x v="3"/>
    <s v="MH-17455"/>
    <s v="Mark Hamilton"/>
    <x v="0"/>
    <x v="0"/>
    <x v="227"/>
    <x v="6"/>
    <n v="46142"/>
    <x v="3"/>
    <s v="FUR-CH-10003379"/>
    <s v="Furniture"/>
    <x v="1"/>
    <s v="Global Commerce Series High-Back Swivel/Tilt Chairs"/>
    <n v="1424.9"/>
    <n v="5"/>
    <x v="0"/>
    <n v="356.22500000000002"/>
    <x v="7"/>
    <n v="0.25"/>
    <n v="0"/>
    <n v="71.245000000000005"/>
    <n v="213.73500000000001"/>
    <x v="5"/>
    <n v="1068.6750000000002"/>
  </r>
  <r>
    <s v="CA-2017-117863"/>
    <x v="514"/>
    <d v="2017-05-23T00:00:00"/>
    <x v="1"/>
    <s v="TS-21340"/>
    <s v="Toby Swindell"/>
    <x v="0"/>
    <x v="0"/>
    <x v="13"/>
    <x v="7"/>
    <n v="10024"/>
    <x v="2"/>
    <s v="FUR-FU-10002456"/>
    <s v="Furniture"/>
    <x v="3"/>
    <s v="Master Caster Door Stop, Large Neon Orange"/>
    <n v="14.56"/>
    <n v="2"/>
    <x v="0"/>
    <n v="6.2607999999999997"/>
    <x v="2"/>
    <n v="0.43"/>
    <n v="0"/>
    <n v="3.1303999999999998"/>
    <n v="4.1496000000000004"/>
    <x v="7"/>
    <n v="8.2992000000000008"/>
  </r>
  <r>
    <s v="CA-2016-119963"/>
    <x v="515"/>
    <d v="2016-11-22T00:00:00"/>
    <x v="1"/>
    <s v="SN-20710"/>
    <s v="Steve Nguyen"/>
    <x v="2"/>
    <x v="0"/>
    <x v="102"/>
    <x v="5"/>
    <n v="77506"/>
    <x v="3"/>
    <s v="FUR-CH-10003817"/>
    <s v="Furniture"/>
    <x v="1"/>
    <s v="Global Value Steno Chair, Gray"/>
    <n v="255.108"/>
    <n v="6"/>
    <x v="3"/>
    <n v="-18.222000000000001"/>
    <x v="4"/>
    <n v="-7.1428571428571397E-2"/>
    <n v="1.17597252928172E-3"/>
    <n v="-3.0369999999999999"/>
    <n v="45.555"/>
    <x v="0"/>
    <n v="273.33"/>
  </r>
  <r>
    <s v="CA-2014-133228"/>
    <x v="516"/>
    <d v="2014-04-09T00:00:00"/>
    <x v="1"/>
    <s v="MS-17710"/>
    <s v="Maurice Satty"/>
    <x v="0"/>
    <x v="0"/>
    <x v="25"/>
    <x v="17"/>
    <n v="48205"/>
    <x v="3"/>
    <s v="FUR-FU-10004020"/>
    <s v="Furniture"/>
    <x v="3"/>
    <s v="Advantus Panel Wall Acrylic Frame"/>
    <n v="5.47"/>
    <n v="1"/>
    <x v="0"/>
    <n v="2.3521000000000001"/>
    <x v="2"/>
    <n v="0.43"/>
    <n v="0"/>
    <n v="2.3521000000000001"/>
    <n v="3.1179000000000001"/>
    <x v="6"/>
    <n v="3.1178999999999997"/>
  </r>
  <r>
    <s v="CA-2016-114951"/>
    <x v="517"/>
    <d v="2016-07-03T00:00:00"/>
    <x v="1"/>
    <s v="DN-13690"/>
    <s v="Duane Noonan"/>
    <x v="0"/>
    <x v="0"/>
    <x v="28"/>
    <x v="2"/>
    <n v="94109"/>
    <x v="1"/>
    <s v="FUR-FU-10002364"/>
    <s v="Furniture"/>
    <x v="3"/>
    <s v="Eldon Expressions Wood Desk Accessories, Oak"/>
    <n v="22.14"/>
    <n v="3"/>
    <x v="0"/>
    <n v="6.4206000000000003"/>
    <x v="1"/>
    <n v="0.28999999999999998"/>
    <n v="0"/>
    <n v="2.1402000000000001"/>
    <n v="5.2397999999999998"/>
    <x v="2"/>
    <n v="15.7194"/>
  </r>
  <r>
    <s v="CA-2016-156573"/>
    <x v="518"/>
    <d v="2016-06-02T00:00:00"/>
    <x v="1"/>
    <s v="RB-19360"/>
    <s v="Raymond Buch"/>
    <x v="0"/>
    <x v="0"/>
    <x v="228"/>
    <x v="9"/>
    <n v="37211"/>
    <x v="0"/>
    <s v="FUR-FU-10001085"/>
    <s v="Furniture"/>
    <x v="3"/>
    <s v="3M Polarizing Light Filter Sleeves"/>
    <n v="44.76"/>
    <n v="3"/>
    <x v="2"/>
    <n v="14.547000000000001"/>
    <x v="4"/>
    <n v="0.32500000000000001"/>
    <n v="4.46827524575514E-3"/>
    <n v="4.8490000000000002"/>
    <n v="10.071"/>
    <x v="7"/>
    <n v="30.212999999999997"/>
  </r>
  <r>
    <s v="CA-2017-134838"/>
    <x v="519"/>
    <d v="2017-02-20T00:00:00"/>
    <x v="2"/>
    <s v="ED-13885"/>
    <s v="Emily Ducich"/>
    <x v="2"/>
    <x v="0"/>
    <x v="2"/>
    <x v="2"/>
    <n v="90045"/>
    <x v="1"/>
    <s v="FUR-FU-10004018"/>
    <s v="Furniture"/>
    <x v="3"/>
    <s v="Tensor Computer Mounted Lamp"/>
    <n v="44.67"/>
    <n v="3"/>
    <x v="0"/>
    <n v="12.0609"/>
    <x v="5"/>
    <n v="0.27"/>
    <n v="0"/>
    <n v="4.0202999999999998"/>
    <n v="10.8697"/>
    <x v="11"/>
    <n v="32.609099999999998"/>
  </r>
  <r>
    <s v="CA-2016-167556"/>
    <x v="477"/>
    <d v="2016-04-02T00:00:00"/>
    <x v="1"/>
    <s v="JM-15250"/>
    <s v="Janet Martin"/>
    <x v="0"/>
    <x v="0"/>
    <x v="13"/>
    <x v="7"/>
    <n v="10009"/>
    <x v="2"/>
    <s v="FUR-FU-10004848"/>
    <s v="Furniture"/>
    <x v="3"/>
    <s v="Howard Miller 13-3/4&quot; Diameter Brushed Chrome Round Wall Clock"/>
    <n v="414"/>
    <n v="8"/>
    <x v="0"/>
    <n v="124.2"/>
    <x v="4"/>
    <n v="0.3"/>
    <n v="0"/>
    <n v="15.525"/>
    <n v="36.225000000000001"/>
    <x v="9"/>
    <n v="289.8"/>
  </r>
  <r>
    <s v="US-2016-116400"/>
    <x v="148"/>
    <d v="2016-10-24T00:00:00"/>
    <x v="2"/>
    <s v="EB-13930"/>
    <s v="Eric Barreto"/>
    <x v="0"/>
    <x v="0"/>
    <x v="52"/>
    <x v="25"/>
    <n v="23223"/>
    <x v="0"/>
    <s v="FUR-FU-10003731"/>
    <s v="Furniture"/>
    <x v="3"/>
    <s v="Eldon Expressions Wood and Plastic Desk Accessories, Oak"/>
    <n v="39.92"/>
    <n v="4"/>
    <x v="0"/>
    <n v="11.1776"/>
    <x v="3"/>
    <n v="0.28000000000000003"/>
    <n v="0"/>
    <n v="2.7944"/>
    <n v="7.1856"/>
    <x v="1"/>
    <n v="28.742400000000004"/>
  </r>
  <r>
    <s v="CA-2014-114517"/>
    <x v="520"/>
    <d v="2014-12-27T00:00:00"/>
    <x v="1"/>
    <s v="TH-21235"/>
    <s v="Tiffany House"/>
    <x v="1"/>
    <x v="0"/>
    <x v="13"/>
    <x v="7"/>
    <n v="10024"/>
    <x v="2"/>
    <s v="FUR-TA-10001676"/>
    <s v="Furniture"/>
    <x v="2"/>
    <s v="Hon 61000 Series Interactive Training Tables"/>
    <n v="53.316000000000003"/>
    <n v="2"/>
    <x v="9"/>
    <n v="-19.549199999999999"/>
    <x v="4"/>
    <n v="-0.36666666666666697"/>
    <n v="7.5024382924450397E-3"/>
    <n v="-9.7745999999999995"/>
    <n v="36.432600000000001"/>
    <x v="5"/>
    <n v="72.865200000000002"/>
  </r>
  <r>
    <s v="CA-2017-119564"/>
    <x v="521"/>
    <d v="2017-12-20T00:00:00"/>
    <x v="1"/>
    <s v="PL-18925"/>
    <s v="Paul Lucas"/>
    <x v="2"/>
    <x v="0"/>
    <x v="15"/>
    <x v="13"/>
    <n v="98115"/>
    <x v="1"/>
    <s v="FUR-FU-10003096"/>
    <s v="Furniture"/>
    <x v="3"/>
    <s v="Master Giant Foot Doorstop, Safety Yellow"/>
    <n v="22.77"/>
    <n v="3"/>
    <x v="0"/>
    <n v="9.7911000000000001"/>
    <x v="2"/>
    <n v="0.43"/>
    <n v="0"/>
    <n v="3.2637"/>
    <n v="4.3262999999999998"/>
    <x v="5"/>
    <n v="12.978899999999999"/>
  </r>
  <r>
    <s v="CA-2016-135265"/>
    <x v="281"/>
    <d v="2016-07-09T00:00:00"/>
    <x v="0"/>
    <s v="CC-12370"/>
    <s v="Christopher Conant"/>
    <x v="0"/>
    <x v="0"/>
    <x v="2"/>
    <x v="2"/>
    <n v="90045"/>
    <x v="1"/>
    <s v="FUR-CH-10003061"/>
    <s v="Furniture"/>
    <x v="1"/>
    <s v="Global Leather Task Chair, Black"/>
    <n v="287.96800000000002"/>
    <n v="4"/>
    <x v="2"/>
    <n v="-3.5996000000000001"/>
    <x v="3"/>
    <n v="-1.2500000000000001E-2"/>
    <n v="6.9452161351261205E-4"/>
    <n v="-0.89990000000000003"/>
    <n v="72.891900000000007"/>
    <x v="3"/>
    <n v="291.56760000000003"/>
  </r>
  <r>
    <s v="CA-2016-108735"/>
    <x v="380"/>
    <d v="2016-04-21T00:00:00"/>
    <x v="1"/>
    <s v="JM-15535"/>
    <s v="Jessica Myrick"/>
    <x v="0"/>
    <x v="0"/>
    <x v="174"/>
    <x v="2"/>
    <n v="90712"/>
    <x v="1"/>
    <s v="FUR-BO-10003441"/>
    <s v="Furniture"/>
    <x v="0"/>
    <s v="Bush Westfield Collection Bookcases, Fully Assembled"/>
    <n v="257.49900000000002"/>
    <n v="3"/>
    <x v="8"/>
    <n v="24.235199999999999"/>
    <x v="4"/>
    <n v="9.41176470588235E-2"/>
    <n v="5.82526534083628E-4"/>
    <n v="8.0784000000000002"/>
    <n v="77.754599999999996"/>
    <x v="6"/>
    <n v="233.26380000000003"/>
  </r>
  <r>
    <s v="US-2016-159415"/>
    <x v="380"/>
    <d v="2016-04-22T00:00:00"/>
    <x v="1"/>
    <s v="CS-12175"/>
    <s v="Charles Sheldon"/>
    <x v="1"/>
    <x v="0"/>
    <x v="11"/>
    <x v="9"/>
    <n v="38401"/>
    <x v="0"/>
    <s v="FUR-FU-10003798"/>
    <s v="Furniture"/>
    <x v="3"/>
    <s v="Ultra Door Kickplate, 8&quot;H x 34&quot;W"/>
    <n v="79.12"/>
    <n v="5"/>
    <x v="2"/>
    <n v="13.846"/>
    <x v="2"/>
    <n v="0.17499999999999999"/>
    <n v="2.5278058645096099E-3"/>
    <n v="2.7692000000000001"/>
    <n v="13.0548"/>
    <x v="6"/>
    <n v="65.274000000000001"/>
  </r>
  <r>
    <s v="CA-2014-122588"/>
    <x v="306"/>
    <d v="2014-11-27T00:00:00"/>
    <x v="0"/>
    <s v="AR-10540"/>
    <s v="Andy Reiter"/>
    <x v="0"/>
    <x v="0"/>
    <x v="229"/>
    <x v="38"/>
    <n v="2895"/>
    <x v="2"/>
    <s v="FUR-FU-10001095"/>
    <s v="Furniture"/>
    <x v="3"/>
    <s v="DAX Black Cherry Wood-Tone Poster Frame"/>
    <n v="52.96"/>
    <n v="2"/>
    <x v="0"/>
    <n v="20.1248"/>
    <x v="3"/>
    <n v="0.38"/>
    <n v="0"/>
    <n v="10.0624"/>
    <n v="16.4176"/>
    <x v="0"/>
    <n v="32.8352"/>
  </r>
  <r>
    <s v="CA-2015-161998"/>
    <x v="522"/>
    <d v="2015-05-05T00:00:00"/>
    <x v="1"/>
    <s v="DB-13120"/>
    <s v="David Bremer"/>
    <x v="1"/>
    <x v="0"/>
    <x v="26"/>
    <x v="1"/>
    <n v="33614"/>
    <x v="0"/>
    <s v="FUR-FU-10001095"/>
    <s v="Furniture"/>
    <x v="3"/>
    <s v="DAX Black Cherry Wood-Tone Poster Frame"/>
    <n v="63.552"/>
    <n v="3"/>
    <x v="2"/>
    <n v="14.299200000000001"/>
    <x v="4"/>
    <n v="0.22500000000000001"/>
    <n v="3.1470292044310198E-3"/>
    <n v="4.7664"/>
    <n v="16.4176"/>
    <x v="7"/>
    <n v="49.252800000000001"/>
  </r>
  <r>
    <s v="CA-2015-105627"/>
    <x v="523"/>
    <d v="2015-03-12T00:00:00"/>
    <x v="1"/>
    <s v="DK-12895"/>
    <s v="Dana Kaydos"/>
    <x v="0"/>
    <x v="0"/>
    <x v="230"/>
    <x v="16"/>
    <n v="53142"/>
    <x v="3"/>
    <s v="FUR-BO-10002916"/>
    <s v="Furniture"/>
    <x v="0"/>
    <s v="Rush Hierlooms Collection 1&quot; Thick Stackable Bookcases"/>
    <n v="512.94000000000005"/>
    <n v="3"/>
    <x v="0"/>
    <n v="97.458600000000004"/>
    <x v="4"/>
    <n v="0.19"/>
    <n v="0"/>
    <n v="32.486199999999997"/>
    <n v="138.49379999999999"/>
    <x v="9"/>
    <n v="415.48140000000006"/>
  </r>
  <r>
    <s v="CA-2015-105627"/>
    <x v="523"/>
    <d v="2015-03-12T00:00:00"/>
    <x v="1"/>
    <s v="DK-12895"/>
    <s v="Dana Kaydos"/>
    <x v="0"/>
    <x v="0"/>
    <x v="230"/>
    <x v="16"/>
    <n v="53142"/>
    <x v="3"/>
    <s v="FUR-CH-10002084"/>
    <s v="Furniture"/>
    <x v="1"/>
    <s v="Hon Mobius Operator's Chair"/>
    <n v="860.93"/>
    <n v="7"/>
    <x v="0"/>
    <n v="189.40459999999999"/>
    <x v="4"/>
    <n v="0.22"/>
    <n v="0"/>
    <n v="27.0578"/>
    <n v="95.932199999999995"/>
    <x v="9"/>
    <n v="671.52539999999999"/>
  </r>
  <r>
    <s v="CA-2015-105627"/>
    <x v="523"/>
    <d v="2015-03-12T00:00:00"/>
    <x v="1"/>
    <s v="DK-12895"/>
    <s v="Dana Kaydos"/>
    <x v="0"/>
    <x v="0"/>
    <x v="230"/>
    <x v="16"/>
    <n v="53142"/>
    <x v="3"/>
    <s v="FUR-FU-10000308"/>
    <s v="Furniture"/>
    <x v="3"/>
    <s v="Deflect-o Glass Clear Studded Chair Mats"/>
    <n v="373.08"/>
    <n v="6"/>
    <x v="0"/>
    <n v="82.077600000000004"/>
    <x v="4"/>
    <n v="0.22"/>
    <n v="0"/>
    <n v="13.679600000000001"/>
    <n v="48.500399999999999"/>
    <x v="9"/>
    <n v="291.00239999999997"/>
  </r>
  <r>
    <s v="US-2015-149629"/>
    <x v="392"/>
    <d v="2015-07-20T00:00:00"/>
    <x v="0"/>
    <s v="MP-17965"/>
    <s v="Michael Paige"/>
    <x v="1"/>
    <x v="0"/>
    <x v="231"/>
    <x v="1"/>
    <n v="34952"/>
    <x v="0"/>
    <s v="FUR-BO-10004709"/>
    <s v="Furniture"/>
    <x v="0"/>
    <s v="Bush Westfield Collection Bookcases, Medium Cherry Finish"/>
    <n v="231.92"/>
    <n v="5"/>
    <x v="2"/>
    <n v="5.798"/>
    <x v="0"/>
    <n v="2.5000000000000001E-2"/>
    <n v="8.6236633321835096E-4"/>
    <n v="1.1596"/>
    <n v="45.224400000000003"/>
    <x v="3"/>
    <n v="226.12199999999999"/>
  </r>
  <r>
    <s v="CA-2014-116834"/>
    <x v="524"/>
    <d v="2014-10-16T00:00:00"/>
    <x v="1"/>
    <s v="Dp-13240"/>
    <s v="Dean percer"/>
    <x v="2"/>
    <x v="0"/>
    <x v="15"/>
    <x v="13"/>
    <n v="98115"/>
    <x v="1"/>
    <s v="FUR-FU-10001196"/>
    <s v="Furniture"/>
    <x v="3"/>
    <s v="DAX Cubicle Frames - 8x10"/>
    <n v="63.47"/>
    <n v="11"/>
    <x v="0"/>
    <n v="19.041"/>
    <x v="2"/>
    <n v="0.3"/>
    <n v="0"/>
    <n v="1.7310000000000001"/>
    <n v="4.0389999999999997"/>
    <x v="1"/>
    <n v="44.429000000000002"/>
  </r>
  <r>
    <s v="CA-2016-145730"/>
    <x v="492"/>
    <d v="2016-03-08T00:00:00"/>
    <x v="1"/>
    <s v="CC-12220"/>
    <s v="Chris Cortes"/>
    <x v="0"/>
    <x v="0"/>
    <x v="21"/>
    <x v="5"/>
    <n v="78207"/>
    <x v="3"/>
    <s v="FUR-TA-10004915"/>
    <s v="Furniture"/>
    <x v="2"/>
    <s v="Office Impressions End Table, 20-1/2&quot;H x 24&quot;W x 20&quot;D"/>
    <n v="637.89599999999996"/>
    <n v="3"/>
    <x v="3"/>
    <n v="-127.5792"/>
    <x v="2"/>
    <n v="-0.2"/>
    <n v="4.70296098423568E-4"/>
    <n v="-42.526400000000002"/>
    <n v="255.1584"/>
    <x v="9"/>
    <n v="765.47519999999997"/>
  </r>
  <r>
    <s v="CA-2017-144463"/>
    <x v="143"/>
    <d v="2017-01-05T00:00:00"/>
    <x v="1"/>
    <s v="SC-20725"/>
    <s v="Steven Cartwright"/>
    <x v="0"/>
    <x v="0"/>
    <x v="2"/>
    <x v="2"/>
    <n v="90036"/>
    <x v="1"/>
    <s v="FUR-FU-10001215"/>
    <s v="Furniture"/>
    <x v="3"/>
    <s v="Howard Miller 11-1/2&quot; Diameter Brentwood Wall Clock"/>
    <n v="474.43"/>
    <n v="11"/>
    <x v="0"/>
    <n v="199.26060000000001"/>
    <x v="4"/>
    <n v="0.42"/>
    <n v="0"/>
    <n v="18.114599999999999"/>
    <n v="25.0154"/>
    <x v="8"/>
    <n v="275.1694"/>
  </r>
  <r>
    <s v="CA-2014-154963"/>
    <x v="525"/>
    <d v="2014-06-27T00:00:00"/>
    <x v="1"/>
    <s v="AA-10645"/>
    <s v="Anna Andreadi"/>
    <x v="0"/>
    <x v="0"/>
    <x v="100"/>
    <x v="3"/>
    <n v="19013"/>
    <x v="2"/>
    <s v="FUR-CH-10004698"/>
    <s v="Furniture"/>
    <x v="1"/>
    <s v="Padded Folding Chairs, Black, 4/Carton"/>
    <n v="170.05799999999999"/>
    <n v="3"/>
    <x v="3"/>
    <n v="-4.8587999999999996"/>
    <x v="2"/>
    <n v="-2.8571428571428598E-2"/>
    <n v="1.7641040115725199E-3"/>
    <n v="-1.6195999999999999"/>
    <n v="58.305599999999998"/>
    <x v="2"/>
    <n v="174.91679999999999"/>
  </r>
  <r>
    <s v="CA-2014-154963"/>
    <x v="525"/>
    <d v="2014-06-27T00:00:00"/>
    <x v="1"/>
    <s v="AA-10645"/>
    <s v="Anna Andreadi"/>
    <x v="0"/>
    <x v="0"/>
    <x v="100"/>
    <x v="3"/>
    <n v="19013"/>
    <x v="2"/>
    <s v="FUR-CH-10000454"/>
    <s v="Furniture"/>
    <x v="1"/>
    <s v="Hon Deluxe Fabric Upholstered Stacking Chairs, Rounded Back"/>
    <n v="853.93"/>
    <n v="5"/>
    <x v="3"/>
    <n v="0"/>
    <x v="2"/>
    <n v="0"/>
    <n v="3.5131685266942298E-4"/>
    <n v="0"/>
    <n v="170.786"/>
    <x v="2"/>
    <n v="853.93"/>
  </r>
  <r>
    <s v="CA-2017-130764"/>
    <x v="526"/>
    <d v="2017-10-28T00:00:00"/>
    <x v="2"/>
    <s v="JO-15145"/>
    <s v="Jack O'Briant"/>
    <x v="1"/>
    <x v="0"/>
    <x v="28"/>
    <x v="2"/>
    <n v="94110"/>
    <x v="1"/>
    <s v="FUR-BO-10003034"/>
    <s v="Furniture"/>
    <x v="0"/>
    <s v="O'Sullivan Elevations Bookcase, Cherry Finish"/>
    <n v="556.66499999999996"/>
    <n v="5"/>
    <x v="8"/>
    <n v="6.5490000000000004"/>
    <x v="5"/>
    <n v="1.1764705882352899E-2"/>
    <n v="2.69461884616421E-4"/>
    <n v="1.3098000000000001"/>
    <n v="110.0232"/>
    <x v="1"/>
    <n v="550.11599999999999"/>
  </r>
  <r>
    <s v="CA-2017-124296"/>
    <x v="455"/>
    <d v="2017-12-28T00:00:00"/>
    <x v="1"/>
    <s v="CS-12355"/>
    <s v="Christine Sundaresam"/>
    <x v="0"/>
    <x v="0"/>
    <x v="120"/>
    <x v="35"/>
    <n v="70506"/>
    <x v="0"/>
    <s v="FUR-CH-10002439"/>
    <s v="Furniture"/>
    <x v="1"/>
    <s v="Iceberg Nesting Folding Chair, 19w x 6d x 43h"/>
    <n v="232.88"/>
    <n v="4"/>
    <x v="0"/>
    <n v="60.5488"/>
    <x v="4"/>
    <n v="0.26"/>
    <n v="0"/>
    <n v="15.1372"/>
    <n v="43.082799999999999"/>
    <x v="5"/>
    <n v="172.3312"/>
  </r>
  <r>
    <s v="CA-2014-110786"/>
    <x v="527"/>
    <d v="2015-01-02T00:00:00"/>
    <x v="1"/>
    <s v="AJ-10795"/>
    <s v="Anthony Johnson"/>
    <x v="1"/>
    <x v="0"/>
    <x v="28"/>
    <x v="2"/>
    <n v="94110"/>
    <x v="1"/>
    <s v="FUR-FU-10000550"/>
    <s v="Furniture"/>
    <x v="3"/>
    <s v="Stacking Trays by OIC"/>
    <n v="24.9"/>
    <n v="5"/>
    <x v="0"/>
    <n v="8.2170000000000005"/>
    <x v="4"/>
    <n v="0.33"/>
    <n v="0"/>
    <n v="1.6434"/>
    <n v="3.3365999999999998"/>
    <x v="5"/>
    <n v="16.683"/>
  </r>
  <r>
    <s v="CA-2014-110786"/>
    <x v="527"/>
    <d v="2015-01-02T00:00:00"/>
    <x v="1"/>
    <s v="AJ-10795"/>
    <s v="Anthony Johnson"/>
    <x v="1"/>
    <x v="0"/>
    <x v="28"/>
    <x v="2"/>
    <n v="94110"/>
    <x v="1"/>
    <s v="FUR-FU-10000672"/>
    <s v="Furniture"/>
    <x v="3"/>
    <s v="Executive Impressions 10&quot; Spectator Wall Clock"/>
    <n v="70.56"/>
    <n v="6"/>
    <x v="0"/>
    <n v="23.990400000000001"/>
    <x v="4"/>
    <n v="0.34"/>
    <n v="0"/>
    <n v="3.9984000000000002"/>
    <n v="7.7615999999999996"/>
    <x v="5"/>
    <n v="46.569600000000001"/>
  </r>
  <r>
    <s v="CA-2015-137750"/>
    <x v="528"/>
    <d v="2015-06-30T00:00:00"/>
    <x v="1"/>
    <s v="JF-15565"/>
    <s v="Jill Fjeld"/>
    <x v="0"/>
    <x v="0"/>
    <x v="28"/>
    <x v="2"/>
    <n v="94110"/>
    <x v="1"/>
    <s v="FUR-FU-10001979"/>
    <s v="Furniture"/>
    <x v="3"/>
    <s v="Dana Halogen Swing-Arm Architect Lamp"/>
    <n v="204.85"/>
    <n v="5"/>
    <x v="0"/>
    <n v="57.357999999999997"/>
    <x v="2"/>
    <n v="0.28000000000000003"/>
    <n v="0"/>
    <n v="11.4716"/>
    <n v="29.4984"/>
    <x v="2"/>
    <n v="147.49199999999999"/>
  </r>
  <r>
    <s v="CA-2017-136350"/>
    <x v="529"/>
    <d v="2017-06-26T00:00:00"/>
    <x v="0"/>
    <s v="GA-14515"/>
    <s v="George Ashbrook"/>
    <x v="0"/>
    <x v="0"/>
    <x v="13"/>
    <x v="7"/>
    <n v="10011"/>
    <x v="2"/>
    <s v="FUR-FU-10003601"/>
    <s v="Furniture"/>
    <x v="3"/>
    <s v="Deflect-o RollaMat Studded, Beveled Mat for Medium Pile Carpeting"/>
    <n v="276.69"/>
    <n v="3"/>
    <x v="0"/>
    <n v="49.804200000000002"/>
    <x v="3"/>
    <n v="0.18"/>
    <n v="0"/>
    <n v="16.601400000000002"/>
    <n v="75.628600000000006"/>
    <x v="2"/>
    <n v="226.88579999999999"/>
  </r>
  <r>
    <s v="CA-2017-136350"/>
    <x v="529"/>
    <d v="2017-06-26T00:00:00"/>
    <x v="0"/>
    <s v="GA-14515"/>
    <s v="George Ashbrook"/>
    <x v="0"/>
    <x v="0"/>
    <x v="13"/>
    <x v="7"/>
    <n v="10011"/>
    <x v="2"/>
    <s v="FUR-CH-10001891"/>
    <s v="Furniture"/>
    <x v="1"/>
    <s v="Global Deluxe Office Fabric Chairs"/>
    <n v="172.76400000000001"/>
    <n v="2"/>
    <x v="7"/>
    <n v="32.633200000000002"/>
    <x v="3"/>
    <n v="0.18888888888888899"/>
    <n v="5.7882429209789104E-4"/>
    <n v="16.316600000000001"/>
    <n v="70.065399999999997"/>
    <x v="2"/>
    <n v="140.13080000000002"/>
  </r>
  <r>
    <s v="CA-2014-122931"/>
    <x v="189"/>
    <d v="2014-10-03T00:00:00"/>
    <x v="1"/>
    <s v="SM-20950"/>
    <s v="Suzanne McNair"/>
    <x v="1"/>
    <x v="0"/>
    <x v="3"/>
    <x v="3"/>
    <n v="19134"/>
    <x v="2"/>
    <s v="FUR-TA-10004175"/>
    <s v="Furniture"/>
    <x v="2"/>
    <s v="Hon 30&quot; x 60&quot; Table with Locking Drawer"/>
    <n v="409.27199999999999"/>
    <n v="2"/>
    <x v="9"/>
    <n v="-81.854399999999998"/>
    <x v="4"/>
    <n v="-0.2"/>
    <n v="9.77345139662621E-4"/>
    <n v="-40.927199999999999"/>
    <n v="245.56319999999999"/>
    <x v="4"/>
    <n v="491.12639999999999"/>
  </r>
  <r>
    <s v="CA-2014-122931"/>
    <x v="189"/>
    <d v="2014-10-03T00:00:00"/>
    <x v="1"/>
    <s v="SM-20950"/>
    <s v="Suzanne McNair"/>
    <x v="1"/>
    <x v="0"/>
    <x v="3"/>
    <x v="3"/>
    <n v="19134"/>
    <x v="2"/>
    <s v="FUR-TA-10004147"/>
    <s v="Furniture"/>
    <x v="2"/>
    <s v="Hon 4060 Series Tables"/>
    <n v="67.176000000000002"/>
    <n v="1"/>
    <x v="9"/>
    <n v="-20.152799999999999"/>
    <x v="4"/>
    <n v="-0.3"/>
    <n v="5.9545075622245997E-3"/>
    <n v="-20.152799999999999"/>
    <n v="87.328800000000001"/>
    <x v="4"/>
    <n v="87.328800000000001"/>
  </r>
  <r>
    <s v="CA-2015-124058"/>
    <x v="141"/>
    <d v="2015-11-24T00:00:00"/>
    <x v="1"/>
    <s v="LC-16885"/>
    <s v="Lena Creighton"/>
    <x v="0"/>
    <x v="0"/>
    <x v="121"/>
    <x v="2"/>
    <n v="94601"/>
    <x v="1"/>
    <s v="FUR-CH-10000595"/>
    <s v="Furniture"/>
    <x v="1"/>
    <s v="Safco Contoured Stacking Chairs"/>
    <n v="572.16"/>
    <n v="3"/>
    <x v="2"/>
    <n v="35.76"/>
    <x v="4"/>
    <n v="6.25E-2"/>
    <n v="3.4955257270693498E-4"/>
    <n v="11.92"/>
    <n v="178.8"/>
    <x v="0"/>
    <n v="536.4"/>
  </r>
  <r>
    <s v="CA-2016-145303"/>
    <x v="530"/>
    <d v="2016-08-31T00:00:00"/>
    <x v="2"/>
    <s v="TP-21415"/>
    <s v="Tom Prescott"/>
    <x v="0"/>
    <x v="0"/>
    <x v="144"/>
    <x v="5"/>
    <n v="75081"/>
    <x v="3"/>
    <s v="FUR-BO-10003159"/>
    <s v="Furniture"/>
    <x v="0"/>
    <s v="Sauder Camden County Collection Libraries, Planked Cherry Finish"/>
    <n v="156.37280000000001"/>
    <n v="2"/>
    <x v="6"/>
    <n v="-52.890799999999999"/>
    <x v="0"/>
    <n v="-0.33823529411764702"/>
    <n v="2.0463916998352699E-3"/>
    <n v="-26.445399999999999"/>
    <n v="104.6318"/>
    <x v="10"/>
    <n v="209.2636"/>
  </r>
  <r>
    <s v="CA-2017-108112"/>
    <x v="531"/>
    <d v="2017-11-20T00:00:00"/>
    <x v="1"/>
    <s v="DK-12895"/>
    <s v="Dana Kaydos"/>
    <x v="0"/>
    <x v="0"/>
    <x v="232"/>
    <x v="1"/>
    <n v="33023"/>
    <x v="0"/>
    <s v="FUR-FU-10003553"/>
    <s v="Furniture"/>
    <x v="3"/>
    <s v="Howard Miller 13-1/2&quot; Diameter Rosebrook Wall Clock"/>
    <n v="220.06399999999999"/>
    <n v="4"/>
    <x v="2"/>
    <n v="55.015999999999998"/>
    <x v="2"/>
    <n v="0.25"/>
    <n v="9.0882652319325299E-4"/>
    <n v="13.754"/>
    <n v="41.262"/>
    <x v="0"/>
    <n v="165.048"/>
  </r>
  <r>
    <s v="CA-2017-108112"/>
    <x v="531"/>
    <d v="2017-11-20T00:00:00"/>
    <x v="1"/>
    <s v="DK-12895"/>
    <s v="Dana Kaydos"/>
    <x v="0"/>
    <x v="0"/>
    <x v="232"/>
    <x v="1"/>
    <n v="33023"/>
    <x v="0"/>
    <s v="FUR-FU-10001488"/>
    <s v="Furniture"/>
    <x v="3"/>
    <s v="Tenex 46&quot; x 60&quot; Computer Anti-Static Chairmat, Rectangular Shaped"/>
    <n v="339.13600000000002"/>
    <n v="4"/>
    <x v="2"/>
    <n v="0"/>
    <x v="2"/>
    <n v="0"/>
    <n v="5.89733912058879E-4"/>
    <n v="0"/>
    <n v="84.784000000000006"/>
    <x v="0"/>
    <n v="339.13600000000002"/>
  </r>
  <r>
    <s v="US-2014-156559"/>
    <x v="532"/>
    <d v="2014-08-26T00:00:00"/>
    <x v="1"/>
    <s v="LH-16900"/>
    <s v="Lena Hernandez"/>
    <x v="0"/>
    <x v="0"/>
    <x v="93"/>
    <x v="31"/>
    <n v="72401"/>
    <x v="0"/>
    <s v="FUR-BO-10000711"/>
    <s v="Furniture"/>
    <x v="0"/>
    <s v="Hon Metal Bookcases, Gray"/>
    <n v="638.82000000000005"/>
    <n v="9"/>
    <x v="0"/>
    <n v="172.48140000000001"/>
    <x v="1"/>
    <n v="0.27"/>
    <n v="0"/>
    <n v="19.1646"/>
    <n v="51.815399999999997"/>
    <x v="10"/>
    <n v="466.33860000000004"/>
  </r>
  <r>
    <s v="CA-2017-137456"/>
    <x v="533"/>
    <d v="2017-12-21T00:00:00"/>
    <x v="3"/>
    <s v="RB-19465"/>
    <s v="Rick Bensley"/>
    <x v="2"/>
    <x v="0"/>
    <x v="233"/>
    <x v="27"/>
    <n v="68025"/>
    <x v="3"/>
    <s v="FUR-FU-10001940"/>
    <s v="Furniture"/>
    <x v="3"/>
    <s v="Staple-based wall hangings"/>
    <n v="15.92"/>
    <n v="2"/>
    <x v="0"/>
    <n v="7.0048000000000004"/>
    <x v="7"/>
    <n v="0.44"/>
    <n v="0"/>
    <n v="3.5024000000000002"/>
    <n v="4.4576000000000002"/>
    <x v="5"/>
    <n v="8.9151999999999987"/>
  </r>
  <r>
    <s v="CA-2015-105599"/>
    <x v="395"/>
    <d v="2015-09-07T00:00:00"/>
    <x v="3"/>
    <s v="MC-17275"/>
    <s v="Marc Crier"/>
    <x v="0"/>
    <x v="0"/>
    <x v="13"/>
    <x v="7"/>
    <n v="10011"/>
    <x v="2"/>
    <s v="FUR-TA-10003837"/>
    <s v="Furniture"/>
    <x v="2"/>
    <s v="Anderson Hickey Conga Table Tops &amp; Accessories"/>
    <n v="27.414000000000001"/>
    <n v="3"/>
    <x v="9"/>
    <n v="-14.1639"/>
    <x v="7"/>
    <n v="-0.51666666666666705"/>
    <n v="1.45910848471584E-2"/>
    <n v="-4.7213000000000003"/>
    <n v="13.859299999999999"/>
    <x v="4"/>
    <n v="41.5779"/>
  </r>
  <r>
    <s v="CA-2015-153717"/>
    <x v="344"/>
    <d v="2016-01-01T00:00:00"/>
    <x v="1"/>
    <s v="DL-13495"/>
    <s v="Dionis Lloyd"/>
    <x v="1"/>
    <x v="0"/>
    <x v="25"/>
    <x v="17"/>
    <n v="48227"/>
    <x v="3"/>
    <s v="FUR-BO-10004360"/>
    <s v="Furniture"/>
    <x v="0"/>
    <s v="Rush Hierlooms Collection Rich Wood Bookcases"/>
    <n v="160.97999999999999"/>
    <n v="1"/>
    <x v="0"/>
    <n v="20.927399999999999"/>
    <x v="1"/>
    <n v="0.13"/>
    <n v="0"/>
    <n v="20.927399999999999"/>
    <n v="140.05260000000001"/>
    <x v="5"/>
    <n v="140.05259999999998"/>
  </r>
  <r>
    <s v="CA-2017-123239"/>
    <x v="534"/>
    <d v="2017-07-31T00:00:00"/>
    <x v="0"/>
    <s v="MG-18145"/>
    <s v="Mike Gockenbach"/>
    <x v="0"/>
    <x v="0"/>
    <x v="51"/>
    <x v="1"/>
    <n v="32216"/>
    <x v="0"/>
    <s v="FUR-FU-10001602"/>
    <s v="Furniture"/>
    <x v="3"/>
    <s v="Eldon Delta Triangular Chair Mat, 52&quot; x 58&quot;, Clear"/>
    <n v="91.031999999999996"/>
    <n v="3"/>
    <x v="2"/>
    <n v="-2.2757999999999998"/>
    <x v="4"/>
    <n v="-2.5000000000000001E-2"/>
    <n v="2.1970296159592199E-3"/>
    <n v="-0.75860000000000005"/>
    <n v="31.102599999999999"/>
    <x v="3"/>
    <n v="93.3078"/>
  </r>
  <r>
    <s v="CA-2017-127313"/>
    <x v="451"/>
    <d v="2017-12-04T00:00:00"/>
    <x v="2"/>
    <s v="RA-19285"/>
    <s v="Ralph Arnett"/>
    <x v="0"/>
    <x v="0"/>
    <x v="3"/>
    <x v="3"/>
    <n v="19120"/>
    <x v="2"/>
    <s v="FUR-FU-10003798"/>
    <s v="Furniture"/>
    <x v="3"/>
    <s v="Ultra Door Kickplate, 8&quot;H x 34&quot;W"/>
    <n v="79.12"/>
    <n v="5"/>
    <x v="2"/>
    <n v="13.846"/>
    <x v="0"/>
    <n v="0.17499999999999999"/>
    <n v="2.5278058645096099E-3"/>
    <n v="2.7692000000000001"/>
    <n v="13.0548"/>
    <x v="5"/>
    <n v="65.274000000000001"/>
  </r>
  <r>
    <s v="CA-2017-112725"/>
    <x v="129"/>
    <d v="2017-02-06T00:00:00"/>
    <x v="1"/>
    <s v="EH-14125"/>
    <s v="Eugene Hildebrand"/>
    <x v="2"/>
    <x v="0"/>
    <x v="28"/>
    <x v="2"/>
    <n v="94110"/>
    <x v="1"/>
    <s v="FUR-CH-10000863"/>
    <s v="Furniture"/>
    <x v="1"/>
    <s v="Novimex Swivel Fabric Task Chair"/>
    <n v="120.78400000000001"/>
    <n v="1"/>
    <x v="2"/>
    <n v="-13.588200000000001"/>
    <x v="1"/>
    <n v="-0.1125"/>
    <n v="1.6558484567492399E-3"/>
    <n v="-13.588200000000001"/>
    <n v="134.37219999999999"/>
    <x v="8"/>
    <n v="134.37220000000002"/>
  </r>
  <r>
    <s v="CA-2015-136196"/>
    <x v="44"/>
    <d v="2015-12-04T00:00:00"/>
    <x v="1"/>
    <s v="TP-21415"/>
    <s v="Tom Prescott"/>
    <x v="0"/>
    <x v="0"/>
    <x v="234"/>
    <x v="7"/>
    <n v="11520"/>
    <x v="2"/>
    <s v="FUR-FU-10004017"/>
    <s v="Furniture"/>
    <x v="3"/>
    <s v="Tenex Contemporary Contur Chairmats for Low and Medium Pile Carpet, Computer, 39&quot; x 49&quot;"/>
    <n v="322.58999999999997"/>
    <n v="3"/>
    <x v="0"/>
    <n v="64.518000000000001"/>
    <x v="6"/>
    <n v="0.2"/>
    <n v="0"/>
    <n v="21.506"/>
    <n v="86.024000000000001"/>
    <x v="0"/>
    <n v="258.072"/>
  </r>
  <r>
    <s v="CA-2014-157924"/>
    <x v="524"/>
    <d v="2014-10-13T00:00:00"/>
    <x v="2"/>
    <s v="HA-14920"/>
    <s v="Helen Andreada"/>
    <x v="0"/>
    <x v="0"/>
    <x v="102"/>
    <x v="2"/>
    <n v="91104"/>
    <x v="1"/>
    <s v="FUR-CH-10000229"/>
    <s v="Furniture"/>
    <x v="1"/>
    <s v="Global Enterprise Series Seating High-Back Swivel/Tilt Chairs"/>
    <n v="433.56799999999998"/>
    <n v="2"/>
    <x v="2"/>
    <n v="-65.035200000000003"/>
    <x v="3"/>
    <n v="-0.15"/>
    <n v="4.61288655989372E-4"/>
    <n v="-32.517600000000002"/>
    <n v="249.30160000000001"/>
    <x v="1"/>
    <n v="498.60320000000002"/>
  </r>
  <r>
    <s v="CA-2016-143749"/>
    <x v="28"/>
    <d v="2016-12-07T00:00:00"/>
    <x v="2"/>
    <s v="AG-10300"/>
    <s v="Aleksandra Gannaway"/>
    <x v="1"/>
    <x v="0"/>
    <x v="20"/>
    <x v="20"/>
    <n v="2038"/>
    <x v="2"/>
    <s v="FUR-BO-10002853"/>
    <s v="Furniture"/>
    <x v="0"/>
    <s v="O'Sullivan 5-Shelf Heavy-Duty Bookcases"/>
    <n v="81.94"/>
    <n v="1"/>
    <x v="0"/>
    <n v="20.484999999999999"/>
    <x v="3"/>
    <n v="0.25"/>
    <n v="0"/>
    <n v="20.484999999999999"/>
    <n v="61.454999999999998"/>
    <x v="5"/>
    <n v="61.454999999999998"/>
  </r>
  <r>
    <s v="CA-2015-150875"/>
    <x v="397"/>
    <d v="2015-11-20T00:00:00"/>
    <x v="1"/>
    <s v="HK-14890"/>
    <s v="Heather Kirkland"/>
    <x v="1"/>
    <x v="0"/>
    <x v="235"/>
    <x v="42"/>
    <n v="83704"/>
    <x v="1"/>
    <s v="FUR-TA-10000577"/>
    <s v="Furniture"/>
    <x v="2"/>
    <s v="Bretford CR4500 Series Slim Rectangular Table"/>
    <n v="696.42"/>
    <n v="2"/>
    <x v="0"/>
    <n v="160.17660000000001"/>
    <x v="4"/>
    <n v="0.23"/>
    <n v="0"/>
    <n v="80.088300000000004"/>
    <n v="268.12169999999998"/>
    <x v="0"/>
    <n v="536.24339999999995"/>
  </r>
  <r>
    <s v="CA-2016-124233"/>
    <x v="57"/>
    <d v="2016-04-14T00:00:00"/>
    <x v="1"/>
    <s v="CK-12595"/>
    <s v="Clytie Kelty"/>
    <x v="0"/>
    <x v="0"/>
    <x v="2"/>
    <x v="2"/>
    <n v="90032"/>
    <x v="1"/>
    <s v="FUR-FU-10002597"/>
    <s v="Furniture"/>
    <x v="3"/>
    <s v="C-Line Magnetic Cubicle Keepers, Clear Polypropylene"/>
    <n v="24.7"/>
    <n v="5"/>
    <x v="0"/>
    <n v="10.374000000000001"/>
    <x v="6"/>
    <n v="0.42"/>
    <n v="0"/>
    <n v="2.0748000000000002"/>
    <n v="2.8652000000000002"/>
    <x v="6"/>
    <n v="14.325999999999999"/>
  </r>
  <r>
    <s v="CA-2014-145387"/>
    <x v="314"/>
    <d v="2014-11-02T00:00:00"/>
    <x v="0"/>
    <s v="AM-10705"/>
    <s v="Anne McFarland"/>
    <x v="0"/>
    <x v="0"/>
    <x v="236"/>
    <x v="38"/>
    <n v="2920"/>
    <x v="2"/>
    <s v="FUR-FU-10002364"/>
    <s v="Furniture"/>
    <x v="3"/>
    <s v="Eldon Expressions Wood Desk Accessories, Oak"/>
    <n v="14.76"/>
    <n v="2"/>
    <x v="0"/>
    <n v="4.2804000000000002"/>
    <x v="3"/>
    <n v="0.28999999999999998"/>
    <n v="0"/>
    <n v="2.1402000000000001"/>
    <n v="5.2397999999999998"/>
    <x v="1"/>
    <n v="10.4796"/>
  </r>
  <r>
    <s v="CA-2014-145387"/>
    <x v="314"/>
    <d v="2014-11-02T00:00:00"/>
    <x v="0"/>
    <s v="AM-10705"/>
    <s v="Anne McFarland"/>
    <x v="0"/>
    <x v="0"/>
    <x v="236"/>
    <x v="38"/>
    <n v="2920"/>
    <x v="2"/>
    <s v="FUR-FU-10000023"/>
    <s v="Furniture"/>
    <x v="3"/>
    <s v="Eldon Wave Desk Accessories"/>
    <n v="17.670000000000002"/>
    <n v="3"/>
    <x v="0"/>
    <n v="7.7747999999999999"/>
    <x v="3"/>
    <n v="0.44"/>
    <n v="0"/>
    <n v="2.5916000000000001"/>
    <n v="3.2984"/>
    <x v="1"/>
    <n v="9.8952000000000027"/>
  </r>
  <r>
    <s v="CA-2014-145387"/>
    <x v="314"/>
    <d v="2014-11-02T00:00:00"/>
    <x v="0"/>
    <s v="AM-10705"/>
    <s v="Anne McFarland"/>
    <x v="0"/>
    <x v="0"/>
    <x v="236"/>
    <x v="38"/>
    <n v="2920"/>
    <x v="2"/>
    <s v="FUR-CH-10002320"/>
    <s v="Furniture"/>
    <x v="1"/>
    <s v="Hon Pagoda Stacking Chairs"/>
    <n v="1604.9"/>
    <n v="5"/>
    <x v="0"/>
    <n v="481.47"/>
    <x v="3"/>
    <n v="0.3"/>
    <n v="0"/>
    <n v="96.293999999999997"/>
    <n v="224.68600000000001"/>
    <x v="1"/>
    <n v="1123.43"/>
  </r>
  <r>
    <s v="CA-2014-145387"/>
    <x v="314"/>
    <d v="2014-11-02T00:00:00"/>
    <x v="0"/>
    <s v="AM-10705"/>
    <s v="Anne McFarland"/>
    <x v="0"/>
    <x v="0"/>
    <x v="236"/>
    <x v="38"/>
    <n v="2920"/>
    <x v="2"/>
    <s v="FUR-TA-10003238"/>
    <s v="Furniture"/>
    <x v="2"/>
    <s v="Chromcraft Bull-Nose Wood 48&quot; x 96&quot; Rectangular Conference Tables"/>
    <n v="385.68599999999998"/>
    <n v="1"/>
    <x v="3"/>
    <n v="-60.607799999999997"/>
    <x v="3"/>
    <n v="-0.157142857142857"/>
    <n v="7.7783481899783801E-4"/>
    <n v="-60.607799999999997"/>
    <n v="446.29379999999998"/>
    <x v="1"/>
    <n v="446.29379999999998"/>
  </r>
  <r>
    <s v="CA-2017-149881"/>
    <x v="535"/>
    <d v="2017-04-03T00:00:00"/>
    <x v="2"/>
    <s v="NC-18535"/>
    <s v="Nick Crebassa"/>
    <x v="1"/>
    <x v="0"/>
    <x v="28"/>
    <x v="2"/>
    <n v="94110"/>
    <x v="1"/>
    <s v="FUR-BO-10003894"/>
    <s v="Furniture"/>
    <x v="0"/>
    <s v="Safco Value Mate Steel Bookcase, Baked Enamel Finish on Steel, Black"/>
    <n v="482.66399999999999"/>
    <n v="8"/>
    <x v="8"/>
    <n v="85.176000000000002"/>
    <x v="3"/>
    <n v="0.17647058823529399"/>
    <n v="3.10775197653026E-4"/>
    <n v="10.647"/>
    <n v="49.686"/>
    <x v="6"/>
    <n v="397.488"/>
  </r>
  <r>
    <s v="CA-2017-134565"/>
    <x v="343"/>
    <d v="2017-06-13T00:00:00"/>
    <x v="0"/>
    <s v="TB-21400"/>
    <s v="Tom Boeckenhauer"/>
    <x v="0"/>
    <x v="0"/>
    <x v="15"/>
    <x v="13"/>
    <n v="98103"/>
    <x v="1"/>
    <s v="FUR-BO-10001519"/>
    <s v="Furniture"/>
    <x v="0"/>
    <s v="O'Sullivan 3-Shelf Heavy-Duty Bookcases"/>
    <n v="174.42"/>
    <n v="3"/>
    <x v="0"/>
    <n v="41.860799999999998"/>
    <x v="3"/>
    <n v="0.24"/>
    <n v="0"/>
    <n v="13.9536"/>
    <n v="44.186399999999999"/>
    <x v="2"/>
    <n v="132.55919999999998"/>
  </r>
  <r>
    <s v="US-2014-102631"/>
    <x v="536"/>
    <d v="2014-12-17T00:00:00"/>
    <x v="1"/>
    <s v="EB-13840"/>
    <s v="Ellis Ballard"/>
    <x v="1"/>
    <x v="0"/>
    <x v="9"/>
    <x v="8"/>
    <n v="60623"/>
    <x v="3"/>
    <s v="FUR-FU-10003930"/>
    <s v="Furniture"/>
    <x v="3"/>
    <s v="Howard Miller 12-3/4 Diameter Accuwave DS  Wall Clock"/>
    <n v="94.427999999999997"/>
    <n v="3"/>
    <x v="5"/>
    <n v="-42.492600000000003"/>
    <x v="4"/>
    <n v="-0.45"/>
    <n v="6.35404752827551E-3"/>
    <n v="-14.164199999999999"/>
    <n v="45.6402"/>
    <x v="5"/>
    <n v="136.92060000000001"/>
  </r>
  <r>
    <s v="CA-2015-154970"/>
    <x v="537"/>
    <d v="2015-01-10T00:00:00"/>
    <x v="1"/>
    <s v="SR-20740"/>
    <s v="Steven Roelle"/>
    <x v="2"/>
    <x v="0"/>
    <x v="15"/>
    <x v="13"/>
    <n v="98103"/>
    <x v="1"/>
    <s v="FUR-CH-10003396"/>
    <s v="Furniture"/>
    <x v="1"/>
    <s v="Global Deluxe Steno Chair"/>
    <n v="61.584000000000003"/>
    <n v="1"/>
    <x v="2"/>
    <n v="-6.9282000000000004"/>
    <x v="2"/>
    <n v="-0.1125"/>
    <n v="3.2475967783840002E-3"/>
    <n v="-6.9282000000000004"/>
    <n v="68.512200000000007"/>
    <x v="8"/>
    <n v="68.512200000000007"/>
  </r>
  <r>
    <s v="CA-2017-100223"/>
    <x v="538"/>
    <d v="2017-07-10T00:00:00"/>
    <x v="1"/>
    <s v="LS-16945"/>
    <s v="Linda Southworth"/>
    <x v="1"/>
    <x v="0"/>
    <x v="144"/>
    <x v="5"/>
    <n v="75220"/>
    <x v="3"/>
    <s v="FUR-FU-10003601"/>
    <s v="Furniture"/>
    <x v="3"/>
    <s v="Deflect-o RollaMat Studded, Beveled Mat for Medium Pile Carpeting"/>
    <n v="332.02800000000002"/>
    <n v="9"/>
    <x v="5"/>
    <n v="-348.62939999999998"/>
    <x v="2"/>
    <n v="-1.05"/>
    <n v="1.8070765116194999E-3"/>
    <n v="-38.736600000000003"/>
    <n v="75.628600000000006"/>
    <x v="3"/>
    <n v="680.65740000000005"/>
  </r>
  <r>
    <s v="CA-2017-117702"/>
    <x v="156"/>
    <d v="2017-12-04T00:00:00"/>
    <x v="1"/>
    <s v="LS-16975"/>
    <s v="Lindsay Shagiari"/>
    <x v="2"/>
    <x v="0"/>
    <x v="237"/>
    <x v="32"/>
    <n v="21215"/>
    <x v="2"/>
    <s v="FUR-FU-10000576"/>
    <s v="Furniture"/>
    <x v="3"/>
    <s v="Luxo Professional Fluorescent Magnifier Lamp with Clamp-Mount Base"/>
    <n v="1049.2"/>
    <n v="5"/>
    <x v="0"/>
    <n v="272.79199999999997"/>
    <x v="6"/>
    <n v="0.26"/>
    <n v="0"/>
    <n v="54.558399999999999"/>
    <n v="155.2816"/>
    <x v="0"/>
    <n v="776.40800000000013"/>
  </r>
  <r>
    <s v="CA-2017-117702"/>
    <x v="156"/>
    <d v="2017-12-04T00:00:00"/>
    <x v="1"/>
    <s v="LS-16975"/>
    <s v="Lindsay Shagiari"/>
    <x v="2"/>
    <x v="0"/>
    <x v="237"/>
    <x v="32"/>
    <n v="21215"/>
    <x v="2"/>
    <s v="FUR-FU-10004270"/>
    <s v="Furniture"/>
    <x v="3"/>
    <s v="Eldon Image Series Desk Accessories, Burgundy"/>
    <n v="20.9"/>
    <n v="5"/>
    <x v="0"/>
    <n v="7.524"/>
    <x v="6"/>
    <n v="0.36"/>
    <n v="0"/>
    <n v="1.5047999999999999"/>
    <n v="2.6751999999999998"/>
    <x v="0"/>
    <n v="13.375999999999998"/>
  </r>
  <r>
    <s v="CA-2016-157336"/>
    <x v="193"/>
    <d v="2016-12-05T00:00:00"/>
    <x v="0"/>
    <s v="SJ-20500"/>
    <s v="Shirley Jackson"/>
    <x v="0"/>
    <x v="0"/>
    <x v="130"/>
    <x v="19"/>
    <n v="6824"/>
    <x v="2"/>
    <s v="FUR-CH-10004997"/>
    <s v="Furniture"/>
    <x v="1"/>
    <s v="Hon Every-Day Series Multi-Task Chairs"/>
    <n v="751.92"/>
    <n v="4"/>
    <x v="0"/>
    <n v="150.38399999999999"/>
    <x v="4"/>
    <n v="0.2"/>
    <n v="0"/>
    <n v="37.595999999999997"/>
    <n v="150.38399999999999"/>
    <x v="5"/>
    <n v="601.53599999999994"/>
  </r>
  <r>
    <s v="CA-2014-168130"/>
    <x v="539"/>
    <d v="2014-09-19T00:00:00"/>
    <x v="3"/>
    <s v="BS-11365"/>
    <s v="Bill Shonely"/>
    <x v="1"/>
    <x v="0"/>
    <x v="13"/>
    <x v="7"/>
    <n v="10011"/>
    <x v="2"/>
    <s v="FUR-CH-10000988"/>
    <s v="Furniture"/>
    <x v="1"/>
    <s v="Hon Olson Stacker Stools"/>
    <n v="887.10299999999995"/>
    <n v="7"/>
    <x v="7"/>
    <n v="177.42060000000001"/>
    <x v="7"/>
    <n v="0.2"/>
    <n v="1.12726481592329E-4"/>
    <n v="25.345800000000001"/>
    <n v="101.3832"/>
    <x v="4"/>
    <n v="709.68239999999992"/>
  </r>
  <r>
    <s v="CA-2017-163160"/>
    <x v="540"/>
    <d v="2017-10-16T00:00:00"/>
    <x v="2"/>
    <s v="TS-21610"/>
    <s v="Troy Staebel"/>
    <x v="0"/>
    <x v="0"/>
    <x v="234"/>
    <x v="8"/>
    <n v="61032"/>
    <x v="3"/>
    <s v="FUR-FU-10001424"/>
    <s v="Furniture"/>
    <x v="3"/>
    <s v="Dax Clear Box Frame"/>
    <n v="10.476000000000001"/>
    <n v="3"/>
    <x v="5"/>
    <n v="-6.8094000000000001"/>
    <x v="0"/>
    <n v="-0.65"/>
    <n v="5.7273768613974797E-2"/>
    <n v="-2.2698"/>
    <n v="5.7618"/>
    <x v="1"/>
    <n v="17.285400000000003"/>
  </r>
  <r>
    <s v="CA-2016-124793"/>
    <x v="269"/>
    <d v="2016-03-16T00:00:00"/>
    <x v="2"/>
    <s v="MM-18280"/>
    <s v="Muhammed MacIntyre"/>
    <x v="1"/>
    <x v="0"/>
    <x v="15"/>
    <x v="13"/>
    <n v="98103"/>
    <x v="1"/>
    <s v="FUR-CH-10002880"/>
    <s v="Furniture"/>
    <x v="1"/>
    <s v="Global High-Back Leather Tilter, Burgundy"/>
    <n v="196.78399999999999"/>
    <n v="2"/>
    <x v="2"/>
    <n v="-22.138200000000001"/>
    <x v="3"/>
    <n v="-0.1125"/>
    <n v="1.0163427920969199E-3"/>
    <n v="-11.069100000000001"/>
    <n v="109.4611"/>
    <x v="9"/>
    <n v="218.9222"/>
  </r>
  <r>
    <s v="US-2016-131611"/>
    <x v="541"/>
    <d v="2016-11-09T00:00:00"/>
    <x v="1"/>
    <s v="EP-13915"/>
    <s v="Emily Phan"/>
    <x v="0"/>
    <x v="0"/>
    <x v="6"/>
    <x v="5"/>
    <n v="77036"/>
    <x v="3"/>
    <s v="FUR-TA-10002774"/>
    <s v="Furniture"/>
    <x v="2"/>
    <s v="Laminate Occasional Tables"/>
    <n v="863.12800000000004"/>
    <n v="8"/>
    <x v="3"/>
    <n v="-160.29519999999999"/>
    <x v="4"/>
    <n v="-0.185714285714286"/>
    <n v="3.4757301350436999E-4"/>
    <n v="-20.036899999999999"/>
    <n v="127.92789999999999"/>
    <x v="0"/>
    <n v="1023.4232000000001"/>
  </r>
  <r>
    <s v="US-2016-131611"/>
    <x v="541"/>
    <d v="2016-11-09T00:00:00"/>
    <x v="1"/>
    <s v="EP-13915"/>
    <s v="Emily Phan"/>
    <x v="0"/>
    <x v="0"/>
    <x v="6"/>
    <x v="5"/>
    <n v="77036"/>
    <x v="3"/>
    <s v="FUR-BO-10000780"/>
    <s v="Furniture"/>
    <x v="0"/>
    <s v="O'Sullivan Plantations 2-Door Library in Landvery Oak"/>
    <n v="956.66480000000001"/>
    <n v="7"/>
    <x v="6"/>
    <n v="-225.0976"/>
    <x v="4"/>
    <n v="-0.23529411764705899"/>
    <n v="3.3449542619316602E-4"/>
    <n v="-32.156799999999997"/>
    <n v="168.82320000000001"/>
    <x v="0"/>
    <n v="1181.7624000000001"/>
  </r>
  <r>
    <s v="US-2017-124821"/>
    <x v="542"/>
    <d v="2017-06-29T00:00:00"/>
    <x v="0"/>
    <s v="AM-10705"/>
    <s v="Anne McFarland"/>
    <x v="0"/>
    <x v="0"/>
    <x v="15"/>
    <x v="13"/>
    <n v="98115"/>
    <x v="1"/>
    <s v="FUR-TA-10000688"/>
    <s v="Furniture"/>
    <x v="2"/>
    <s v="Chromcraft Bull-Nose Wood Round Conference Table Top, Wood Base"/>
    <n v="871.4"/>
    <n v="4"/>
    <x v="0"/>
    <n v="148.13800000000001"/>
    <x v="4"/>
    <n v="0.17"/>
    <n v="0"/>
    <n v="37.034500000000001"/>
    <n v="180.81549999999999"/>
    <x v="2"/>
    <n v="723.26199999999994"/>
  </r>
  <r>
    <s v="CA-2015-166975"/>
    <x v="543"/>
    <d v="2015-11-30T00:00:00"/>
    <x v="1"/>
    <s v="SH-20635"/>
    <s v="Stefanie Holloman"/>
    <x v="1"/>
    <x v="0"/>
    <x v="38"/>
    <x v="9"/>
    <n v="38301"/>
    <x v="0"/>
    <s v="FUR-FU-10003930"/>
    <s v="Furniture"/>
    <x v="3"/>
    <s v="Howard Miller 12-3/4 Diameter Accuwave DS  Wall Clock"/>
    <n v="692.47199999999998"/>
    <n v="11"/>
    <x v="2"/>
    <n v="190.4298"/>
    <x v="4"/>
    <n v="0.27500000000000002"/>
    <n v="2.8882034219434102E-4"/>
    <n v="17.311800000000002"/>
    <n v="45.6402"/>
    <x v="0"/>
    <n v="502.04219999999998"/>
  </r>
  <r>
    <s v="CA-2016-123806"/>
    <x v="243"/>
    <d v="2016-11-27T00:00:00"/>
    <x v="0"/>
    <s v="LA-16780"/>
    <s v="Laura Armstrong"/>
    <x v="1"/>
    <x v="0"/>
    <x v="237"/>
    <x v="32"/>
    <n v="21215"/>
    <x v="2"/>
    <s v="FUR-FU-10000965"/>
    <s v="Furniture"/>
    <x v="3"/>
    <s v="Howard Miller 11-1/2&quot; Diameter Ridgewood Wall Clock"/>
    <n v="207.76"/>
    <n v="4"/>
    <x v="0"/>
    <n v="85.181600000000003"/>
    <x v="0"/>
    <n v="0.41"/>
    <n v="0"/>
    <n v="21.295400000000001"/>
    <n v="30.644600000000001"/>
    <x v="0"/>
    <n v="122.57839999999999"/>
  </r>
  <r>
    <s v="US-2016-107440"/>
    <x v="544"/>
    <d v="2016-04-20T00:00:00"/>
    <x v="1"/>
    <s v="BS-11365"/>
    <s v="Bill Shonely"/>
    <x v="1"/>
    <x v="0"/>
    <x v="174"/>
    <x v="18"/>
    <n v="8701"/>
    <x v="2"/>
    <s v="FUR-FU-10000550"/>
    <s v="Furniture"/>
    <x v="3"/>
    <s v="Stacking Trays by OIC"/>
    <n v="9.9600000000000009"/>
    <n v="2"/>
    <x v="0"/>
    <n v="3.2867999999999999"/>
    <x v="4"/>
    <n v="0.33"/>
    <n v="0"/>
    <n v="1.6434"/>
    <n v="3.3365999999999998"/>
    <x v="6"/>
    <n v="6.6732000000000014"/>
  </r>
  <r>
    <s v="CA-2014-166989"/>
    <x v="545"/>
    <d v="2014-11-18T00:00:00"/>
    <x v="1"/>
    <s v="RM-19675"/>
    <s v="Robert Marley"/>
    <x v="2"/>
    <x v="0"/>
    <x v="13"/>
    <x v="7"/>
    <n v="10011"/>
    <x v="2"/>
    <s v="FUR-CH-10001797"/>
    <s v="Furniture"/>
    <x v="1"/>
    <s v="Safco Chair Connectors, 6/Carton"/>
    <n v="69.263999999999996"/>
    <n v="2"/>
    <x v="7"/>
    <n v="14.622400000000001"/>
    <x v="4"/>
    <n v="0.211111111111111"/>
    <n v="1.44375144375144E-3"/>
    <n v="7.3112000000000004"/>
    <n v="27.320799999999998"/>
    <x v="0"/>
    <n v="54.641599999999997"/>
  </r>
  <r>
    <s v="CA-2015-105690"/>
    <x v="32"/>
    <d v="2015-11-26T00:00:00"/>
    <x v="0"/>
    <s v="CA-11965"/>
    <s v="Carol Adams"/>
    <x v="1"/>
    <x v="0"/>
    <x v="238"/>
    <x v="5"/>
    <n v="77642"/>
    <x v="3"/>
    <s v="FUR-BO-10003965"/>
    <s v="Furniture"/>
    <x v="0"/>
    <s v="O'Sullivan Manor Hill 2-Door Library in Brianna Oak"/>
    <n v="246.1328"/>
    <n v="2"/>
    <x v="6"/>
    <n v="-76.011600000000001"/>
    <x v="2"/>
    <n v="-0.308823529411765"/>
    <n v="1.30011115950414E-3"/>
    <n v="-38.005800000000001"/>
    <n v="161.07220000000001"/>
    <x v="0"/>
    <n v="322.14440000000002"/>
  </r>
  <r>
    <s v="CA-2017-102407"/>
    <x v="13"/>
    <d v="2017-12-13T00:00:00"/>
    <x v="0"/>
    <s v="AT-10435"/>
    <s v="Alyssa Tate"/>
    <x v="2"/>
    <x v="0"/>
    <x v="2"/>
    <x v="2"/>
    <n v="90004"/>
    <x v="1"/>
    <s v="FUR-TA-10003748"/>
    <s v="Furniture"/>
    <x v="2"/>
    <s v="Bevis 36 x 72 Conference Tables"/>
    <n v="896.32799999999997"/>
    <n v="9"/>
    <x v="2"/>
    <n v="22.408200000000001"/>
    <x v="4"/>
    <n v="2.5000000000000001E-2"/>
    <n v="2.2313260324345599E-4"/>
    <n v="2.4897999999999998"/>
    <n v="97.102199999999996"/>
    <x v="5"/>
    <n v="873.91980000000001"/>
  </r>
  <r>
    <s v="CA-2017-101581"/>
    <x v="546"/>
    <d v="2017-10-27T00:00:00"/>
    <x v="1"/>
    <s v="DW-13195"/>
    <s v="David Wiener"/>
    <x v="1"/>
    <x v="0"/>
    <x v="125"/>
    <x v="36"/>
    <n v="97756"/>
    <x v="1"/>
    <s v="FUR-TA-10002607"/>
    <s v="Furniture"/>
    <x v="2"/>
    <s v="KI Conference Tables"/>
    <n v="177.22499999999999"/>
    <n v="5"/>
    <x v="4"/>
    <n v="-120.51300000000001"/>
    <x v="2"/>
    <n v="-0.68"/>
    <n v="2.8212723938496301E-3"/>
    <n v="-24.102599999999999"/>
    <n v="59.547600000000003"/>
    <x v="1"/>
    <n v="297.738"/>
  </r>
  <r>
    <s v="CA-2017-169124"/>
    <x v="209"/>
    <d v="2017-07-10T00:00:00"/>
    <x v="1"/>
    <s v="MB-17305"/>
    <s v="Maria Bertelson"/>
    <x v="0"/>
    <x v="0"/>
    <x v="239"/>
    <x v="2"/>
    <n v="95610"/>
    <x v="1"/>
    <s v="FUR-FU-10001215"/>
    <s v="Furniture"/>
    <x v="3"/>
    <s v="Howard Miller 11-1/2&quot; Diameter Brentwood Wall Clock"/>
    <n v="129.38999999999999"/>
    <n v="3"/>
    <x v="0"/>
    <n v="54.343800000000002"/>
    <x v="1"/>
    <n v="0.42"/>
    <n v="0"/>
    <n v="18.114599999999999"/>
    <n v="25.0154"/>
    <x v="3"/>
    <n v="75.046199999999985"/>
  </r>
  <r>
    <s v="CA-2017-129021"/>
    <x v="547"/>
    <d v="2017-08-26T00:00:00"/>
    <x v="0"/>
    <s v="PO-18850"/>
    <s v="Patrick O'Brill"/>
    <x v="0"/>
    <x v="0"/>
    <x v="199"/>
    <x v="1"/>
    <n v="32303"/>
    <x v="0"/>
    <s v="FUR-FU-10001852"/>
    <s v="Furniture"/>
    <x v="3"/>
    <s v="Eldon Regeneration Recycled Desk Accessories, Smoke"/>
    <n v="2.7839999999999998"/>
    <n v="2"/>
    <x v="2"/>
    <n v="0.41760000000000003"/>
    <x v="0"/>
    <n v="0.15"/>
    <n v="7.1839080459770097E-2"/>
    <n v="0.20880000000000001"/>
    <n v="1.1832"/>
    <x v="10"/>
    <n v="2.3663999999999996"/>
  </r>
  <r>
    <s v="CA-2014-162278"/>
    <x v="548"/>
    <d v="2014-10-30T00:00:00"/>
    <x v="0"/>
    <s v="AH-10585"/>
    <s v="Angele Hood"/>
    <x v="0"/>
    <x v="0"/>
    <x v="15"/>
    <x v="13"/>
    <n v="98105"/>
    <x v="1"/>
    <s v="FUR-FU-10000448"/>
    <s v="Furniture"/>
    <x v="3"/>
    <s v="Tenex Chairmats For Use With Carpeted Floors"/>
    <n v="63.92"/>
    <n v="4"/>
    <x v="0"/>
    <n v="3.1960000000000002"/>
    <x v="4"/>
    <n v="0.05"/>
    <n v="0"/>
    <n v="0.79900000000000004"/>
    <n v="15.180999999999999"/>
    <x v="1"/>
    <n v="60.724000000000004"/>
  </r>
  <r>
    <s v="CA-2014-125829"/>
    <x v="53"/>
    <d v="2014-11-11T00:00:00"/>
    <x v="1"/>
    <s v="WB-21850"/>
    <s v="William Brown"/>
    <x v="0"/>
    <x v="0"/>
    <x v="2"/>
    <x v="2"/>
    <n v="90045"/>
    <x v="1"/>
    <s v="FUR-TA-10002041"/>
    <s v="Furniture"/>
    <x v="2"/>
    <s v="Bevis Round Conference Table Top, X-Base"/>
    <n v="573.72799999999995"/>
    <n v="4"/>
    <x v="2"/>
    <n v="-64.544399999999996"/>
    <x v="1"/>
    <n v="-0.1125"/>
    <n v="3.4859724468737802E-4"/>
    <n v="-16.136099999999999"/>
    <n v="159.56809999999999"/>
    <x v="0"/>
    <n v="638.27239999999995"/>
  </r>
  <r>
    <s v="US-2017-136189"/>
    <x v="549"/>
    <d v="2017-12-11T00:00:00"/>
    <x v="1"/>
    <s v="DC-13285"/>
    <s v="Debra Catini"/>
    <x v="0"/>
    <x v="0"/>
    <x v="52"/>
    <x v="25"/>
    <n v="23223"/>
    <x v="0"/>
    <s v="FUR-FU-10000175"/>
    <s v="Furniture"/>
    <x v="3"/>
    <s v="DAX Wood Document Frame."/>
    <n v="82.38"/>
    <n v="6"/>
    <x v="0"/>
    <n v="25.537800000000001"/>
    <x v="4"/>
    <n v="0.31"/>
    <n v="0"/>
    <n v="4.2563000000000004"/>
    <n v="9.4736999999999991"/>
    <x v="5"/>
    <n v="56.842199999999991"/>
  </r>
  <r>
    <s v="CA-2015-154795"/>
    <x v="274"/>
    <d v="2015-12-24T00:00:00"/>
    <x v="1"/>
    <s v="GZ-14470"/>
    <s v="Gary Zandusky"/>
    <x v="0"/>
    <x v="0"/>
    <x v="240"/>
    <x v="22"/>
    <n v="86442"/>
    <x v="1"/>
    <s v="FUR-FU-10002088"/>
    <s v="Furniture"/>
    <x v="3"/>
    <s v="Nu-Dell Float Frame 11 x 14 1/2"/>
    <n v="14.368"/>
    <n v="2"/>
    <x v="2"/>
    <n v="3.9512"/>
    <x v="4"/>
    <n v="0.27500000000000002"/>
    <n v="1.39198218262806E-2"/>
    <n v="1.9756"/>
    <n v="5.2084000000000001"/>
    <x v="5"/>
    <n v="10.4168"/>
  </r>
  <r>
    <s v="CA-2016-120355"/>
    <x v="126"/>
    <d v="2016-09-25T00:00:00"/>
    <x v="1"/>
    <s v="MM-17260"/>
    <s v="Magdelene Morse"/>
    <x v="0"/>
    <x v="0"/>
    <x v="241"/>
    <x v="7"/>
    <n v="10801"/>
    <x v="2"/>
    <s v="FUR-CH-10001394"/>
    <s v="Furniture"/>
    <x v="1"/>
    <s v="Global Leather Executive Chair"/>
    <n v="631.78200000000004"/>
    <n v="2"/>
    <x v="7"/>
    <n v="140.39599999999999"/>
    <x v="1"/>
    <n v="0.22222222222222199"/>
    <n v="1.58282445527096E-4"/>
    <n v="70.197999999999993"/>
    <n v="245.69300000000001"/>
    <x v="4"/>
    <n v="491.38600000000008"/>
  </r>
  <r>
    <s v="CA-2016-120355"/>
    <x v="126"/>
    <d v="2016-09-25T00:00:00"/>
    <x v="1"/>
    <s v="MM-17260"/>
    <s v="Magdelene Morse"/>
    <x v="0"/>
    <x v="0"/>
    <x v="241"/>
    <x v="7"/>
    <n v="10801"/>
    <x v="2"/>
    <s v="FUR-FU-10004053"/>
    <s v="Furniture"/>
    <x v="3"/>
    <s v="DAX Two-Tone Silver Metal Document Frame"/>
    <n v="60.72"/>
    <n v="3"/>
    <x v="0"/>
    <n v="26.1096"/>
    <x v="1"/>
    <n v="0.43"/>
    <n v="0"/>
    <n v="8.7032000000000007"/>
    <n v="11.536799999999999"/>
    <x v="4"/>
    <n v="34.610399999999998"/>
  </r>
  <r>
    <s v="CA-2017-162565"/>
    <x v="246"/>
    <d v="2017-12-11T00:00:00"/>
    <x v="3"/>
    <s v="RR-19315"/>
    <s v="Ralph Ritter"/>
    <x v="0"/>
    <x v="0"/>
    <x v="14"/>
    <x v="8"/>
    <n v="60505"/>
    <x v="3"/>
    <s v="FUR-FU-10004306"/>
    <s v="Furniture"/>
    <x v="3"/>
    <s v="Electrix Halogen Magnifier Lamp"/>
    <n v="77.72"/>
    <n v="1"/>
    <x v="5"/>
    <n v="-66.061999999999998"/>
    <x v="7"/>
    <n v="-0.85"/>
    <n v="7.7200205867215604E-3"/>
    <n v="-66.061999999999998"/>
    <n v="143.78200000000001"/>
    <x v="5"/>
    <n v="143.78199999999998"/>
  </r>
  <r>
    <s v="CA-2017-162565"/>
    <x v="246"/>
    <d v="2017-12-11T00:00:00"/>
    <x v="3"/>
    <s v="RR-19315"/>
    <s v="Ralph Ritter"/>
    <x v="0"/>
    <x v="0"/>
    <x v="14"/>
    <x v="8"/>
    <n v="60505"/>
    <x v="3"/>
    <s v="FUR-CH-10003973"/>
    <s v="Furniture"/>
    <x v="1"/>
    <s v="GuestStacker Chair with Chrome Finish Legs"/>
    <n v="520.46400000000006"/>
    <n v="2"/>
    <x v="3"/>
    <n v="-14.8704"/>
    <x v="7"/>
    <n v="-2.8571428571428598E-2"/>
    <n v="5.7640874296781297E-4"/>
    <n v="-7.4352"/>
    <n v="267.66719999999998"/>
    <x v="5"/>
    <n v="535.33440000000007"/>
  </r>
  <r>
    <s v="CA-2014-166954"/>
    <x v="550"/>
    <d v="2014-04-30T00:00:00"/>
    <x v="1"/>
    <s v="BT-11305"/>
    <s v="Beth Thompson"/>
    <x v="2"/>
    <x v="0"/>
    <x v="242"/>
    <x v="2"/>
    <n v="91776"/>
    <x v="1"/>
    <s v="FUR-FU-10003708"/>
    <s v="Furniture"/>
    <x v="3"/>
    <s v="Tenex Traditional Chairmats for Medium Pile Carpet, Standard Lip, 36&quot; x 48&quot;"/>
    <n v="303.25"/>
    <n v="5"/>
    <x v="0"/>
    <n v="63.682499999999997"/>
    <x v="2"/>
    <n v="0.21"/>
    <n v="0"/>
    <n v="12.736499999999999"/>
    <n v="47.913499999999999"/>
    <x v="6"/>
    <n v="239.5675"/>
  </r>
  <r>
    <s v="CA-2014-166954"/>
    <x v="550"/>
    <d v="2014-04-30T00:00:00"/>
    <x v="1"/>
    <s v="BT-11305"/>
    <s v="Beth Thompson"/>
    <x v="2"/>
    <x v="0"/>
    <x v="242"/>
    <x v="2"/>
    <n v="91776"/>
    <x v="1"/>
    <s v="FUR-CH-10003973"/>
    <s v="Furniture"/>
    <x v="1"/>
    <s v="GuestStacker Chair with Chrome Finish Legs"/>
    <n v="1487.04"/>
    <n v="5"/>
    <x v="2"/>
    <n v="148.70400000000001"/>
    <x v="2"/>
    <n v="0.1"/>
    <n v="1.34495373359156E-4"/>
    <n v="29.7408"/>
    <n v="267.66719999999998"/>
    <x v="6"/>
    <n v="1338.336"/>
  </r>
  <r>
    <s v="CA-2015-152891"/>
    <x v="551"/>
    <d v="2015-10-30T00:00:00"/>
    <x v="1"/>
    <s v="TB-21625"/>
    <s v="Trudy Brown"/>
    <x v="0"/>
    <x v="0"/>
    <x v="28"/>
    <x v="2"/>
    <n v="94110"/>
    <x v="1"/>
    <s v="FUR-TA-10001857"/>
    <s v="Furniture"/>
    <x v="2"/>
    <s v="Balt Solid Wood Rectangular Table"/>
    <n v="253.17599999999999"/>
    <n v="3"/>
    <x v="2"/>
    <n v="-31.646999999999998"/>
    <x v="2"/>
    <n v="-0.125"/>
    <n v="7.8996429361392895E-4"/>
    <n v="-10.548999999999999"/>
    <n v="94.941000000000003"/>
    <x v="1"/>
    <n v="284.82299999999998"/>
  </r>
  <r>
    <s v="US-2015-122784"/>
    <x v="552"/>
    <d v="2015-07-27T00:00:00"/>
    <x v="1"/>
    <s v="RA-19915"/>
    <s v="Russell Applegate"/>
    <x v="0"/>
    <x v="0"/>
    <x v="185"/>
    <x v="8"/>
    <n v="60035"/>
    <x v="3"/>
    <s v="FUR-BO-10004690"/>
    <s v="Furniture"/>
    <x v="0"/>
    <s v="O'Sullivan Cherrywood Estates Traditional Barrister Bookcase"/>
    <n v="384.94400000000002"/>
    <n v="4"/>
    <x v="3"/>
    <n v="-126.4816"/>
    <x v="1"/>
    <n v="-0.32857142857142901"/>
    <n v="7.7933413691342105E-4"/>
    <n v="-31.6204"/>
    <n v="127.85639999999999"/>
    <x v="3"/>
    <n v="511.42560000000003"/>
  </r>
  <r>
    <s v="US-2015-122784"/>
    <x v="552"/>
    <d v="2015-07-27T00:00:00"/>
    <x v="1"/>
    <s v="RA-19915"/>
    <s v="Russell Applegate"/>
    <x v="0"/>
    <x v="0"/>
    <x v="185"/>
    <x v="8"/>
    <n v="60035"/>
    <x v="3"/>
    <s v="FUR-BO-10002545"/>
    <s v="Furniture"/>
    <x v="0"/>
    <s v="Atlantic Metals Mobile 3-Shelf Bookcases, Custom Colors"/>
    <n v="913.43"/>
    <n v="5"/>
    <x v="3"/>
    <n v="-52.195999999999998"/>
    <x v="1"/>
    <n v="-5.7142857142857099E-2"/>
    <n v="3.2843239219206699E-4"/>
    <n v="-10.4392"/>
    <n v="193.12520000000001"/>
    <x v="3"/>
    <n v="965.62599999999998"/>
  </r>
  <r>
    <s v="CA-2017-111556"/>
    <x v="93"/>
    <d v="2017-11-22T00:00:00"/>
    <x v="2"/>
    <s v="CD-11920"/>
    <s v="Carlos Daly"/>
    <x v="0"/>
    <x v="0"/>
    <x v="13"/>
    <x v="7"/>
    <n v="10035"/>
    <x v="2"/>
    <s v="FUR-BO-10003159"/>
    <s v="Furniture"/>
    <x v="0"/>
    <s v="Sauder Camden County Collection Libraries, Planked Cherry Finish"/>
    <n v="183.96799999999999"/>
    <n v="2"/>
    <x v="2"/>
    <n v="-25.2956"/>
    <x v="3"/>
    <n v="-0.13750000000000001"/>
    <n v="1.0871455905374799E-3"/>
    <n v="-12.6478"/>
    <n v="104.6318"/>
    <x v="0"/>
    <n v="209.2636"/>
  </r>
  <r>
    <s v="US-2014-138758"/>
    <x v="553"/>
    <d v="2014-07-11T00:00:00"/>
    <x v="1"/>
    <s v="JL-15835"/>
    <s v="John Lee"/>
    <x v="0"/>
    <x v="0"/>
    <x v="3"/>
    <x v="3"/>
    <n v="19120"/>
    <x v="2"/>
    <s v="FUR-CH-10002880"/>
    <s v="Furniture"/>
    <x v="1"/>
    <s v="Global High-Back Leather Tilter, Burgundy"/>
    <n v="172.18600000000001"/>
    <n v="2"/>
    <x v="3"/>
    <n v="-46.736199999999997"/>
    <x v="4"/>
    <n v="-0.27142857142857102"/>
    <n v="1.7423019293089999E-3"/>
    <n v="-23.368099999999998"/>
    <n v="109.4611"/>
    <x v="3"/>
    <n v="218.9222"/>
  </r>
  <r>
    <s v="US-2014-138758"/>
    <x v="553"/>
    <d v="2014-07-11T00:00:00"/>
    <x v="1"/>
    <s v="JL-15835"/>
    <s v="John Lee"/>
    <x v="0"/>
    <x v="0"/>
    <x v="3"/>
    <x v="3"/>
    <n v="19120"/>
    <x v="2"/>
    <s v="FUR-FU-10003039"/>
    <s v="Furniture"/>
    <x v="3"/>
    <s v="Howard Miller 11-1/2&quot; Diameter Grantwood Wall Clock"/>
    <n v="69.007999999999996"/>
    <n v="2"/>
    <x v="2"/>
    <n v="12.0764"/>
    <x v="4"/>
    <n v="0.17499999999999999"/>
    <n v="2.89821469974496E-3"/>
    <n v="6.0381999999999998"/>
    <n v="28.465800000000002"/>
    <x v="3"/>
    <n v="56.931599999999996"/>
  </r>
  <r>
    <s v="CA-2016-131737"/>
    <x v="554"/>
    <d v="2016-03-17T00:00:00"/>
    <x v="3"/>
    <s v="GZ-14470"/>
    <s v="Gary Zandusky"/>
    <x v="0"/>
    <x v="0"/>
    <x v="11"/>
    <x v="32"/>
    <n v="21044"/>
    <x v="2"/>
    <s v="FUR-FU-10004306"/>
    <s v="Furniture"/>
    <x v="3"/>
    <s v="Electrix Halogen Magnifier Lamp"/>
    <n v="971.5"/>
    <n v="5"/>
    <x v="0"/>
    <n v="252.59"/>
    <x v="7"/>
    <n v="0.26"/>
    <n v="0"/>
    <n v="50.518000000000001"/>
    <n v="143.78200000000001"/>
    <x v="9"/>
    <n v="718.91"/>
  </r>
  <r>
    <s v="CA-2014-160157"/>
    <x v="191"/>
    <d v="2014-12-27T00:00:00"/>
    <x v="1"/>
    <s v="MH-17455"/>
    <s v="Mark Hamilton"/>
    <x v="0"/>
    <x v="0"/>
    <x v="243"/>
    <x v="15"/>
    <n v="45011"/>
    <x v="2"/>
    <s v="FUR-FU-10003773"/>
    <s v="Furniture"/>
    <x v="3"/>
    <s v="Eldon Cleatmat Plus Chair Mats for High Pile Carpets"/>
    <n v="190.84800000000001"/>
    <n v="3"/>
    <x v="2"/>
    <n v="-21.470400000000001"/>
    <x v="1"/>
    <n v="-0.1125"/>
    <n v="1.04795439302482E-3"/>
    <n v="-7.1567999999999996"/>
    <n v="70.772800000000004"/>
    <x v="5"/>
    <n v="212.31840000000003"/>
  </r>
  <r>
    <s v="CA-2017-159464"/>
    <x v="514"/>
    <d v="2017-05-19T00:00:00"/>
    <x v="2"/>
    <s v="TB-21355"/>
    <s v="Todd Boyes"/>
    <x v="1"/>
    <x v="0"/>
    <x v="244"/>
    <x v="24"/>
    <n v="30328"/>
    <x v="0"/>
    <s v="FUR-BO-10003546"/>
    <s v="Furniture"/>
    <x v="0"/>
    <s v="Hon 4-Shelf Metal Bookcases"/>
    <n v="302.94"/>
    <n v="3"/>
    <x v="0"/>
    <n v="75.734999999999999"/>
    <x v="5"/>
    <n v="0.25"/>
    <n v="0"/>
    <n v="25.245000000000001"/>
    <n v="75.734999999999999"/>
    <x v="7"/>
    <n v="227.20499999999998"/>
  </r>
  <r>
    <s v="CA-2017-119452"/>
    <x v="555"/>
    <d v="2017-03-27T00:00:00"/>
    <x v="1"/>
    <s v="CL-12565"/>
    <s v="Clay Ludtke"/>
    <x v="0"/>
    <x v="0"/>
    <x v="169"/>
    <x v="37"/>
    <n v="74133"/>
    <x v="3"/>
    <s v="FUR-CH-10004495"/>
    <s v="Furniture"/>
    <x v="1"/>
    <s v="Global Leather and Oak Executive Chair, Black"/>
    <n v="1805.88"/>
    <n v="6"/>
    <x v="0"/>
    <n v="523.70519999999999"/>
    <x v="6"/>
    <n v="0.28999999999999998"/>
    <n v="0"/>
    <n v="87.284199999999998"/>
    <n v="213.69579999999999"/>
    <x v="9"/>
    <n v="1282.1748000000002"/>
  </r>
  <r>
    <s v="CA-2016-168893"/>
    <x v="361"/>
    <d v="2016-11-08T00:00:00"/>
    <x v="0"/>
    <s v="AP-10915"/>
    <s v="Arthur Prichep"/>
    <x v="0"/>
    <x v="0"/>
    <x v="0"/>
    <x v="0"/>
    <n v="42420"/>
    <x v="0"/>
    <s v="FUR-FU-10002885"/>
    <s v="Furniture"/>
    <x v="3"/>
    <s v="Magna Visual Magnetic Picture Hangers"/>
    <n v="24.1"/>
    <n v="5"/>
    <x v="0"/>
    <n v="9.1579999999999995"/>
    <x v="2"/>
    <n v="0.38"/>
    <n v="0"/>
    <n v="1.8315999999999999"/>
    <n v="2.9883999999999999"/>
    <x v="0"/>
    <n v="14.942000000000002"/>
  </r>
  <r>
    <s v="CA-2016-168893"/>
    <x v="361"/>
    <d v="2016-11-08T00:00:00"/>
    <x v="0"/>
    <s v="AP-10915"/>
    <s v="Arthur Prichep"/>
    <x v="0"/>
    <x v="0"/>
    <x v="0"/>
    <x v="0"/>
    <n v="42420"/>
    <x v="0"/>
    <s v="FUR-TA-10003392"/>
    <s v="Furniture"/>
    <x v="2"/>
    <s v="Global Adaptabilities Conference Tables"/>
    <n v="842.94"/>
    <n v="3"/>
    <x v="0"/>
    <n v="160.15860000000001"/>
    <x v="2"/>
    <n v="0.19"/>
    <n v="0"/>
    <n v="53.386200000000002"/>
    <n v="227.59379999999999"/>
    <x v="0"/>
    <n v="682.78140000000008"/>
  </r>
  <r>
    <s v="CA-2015-121965"/>
    <x v="556"/>
    <d v="2015-06-23T00:00:00"/>
    <x v="1"/>
    <s v="LH-17155"/>
    <s v="Logan Haushalter"/>
    <x v="0"/>
    <x v="0"/>
    <x v="2"/>
    <x v="2"/>
    <n v="90032"/>
    <x v="1"/>
    <s v="FUR-FU-10000732"/>
    <s v="Furniture"/>
    <x v="3"/>
    <s v="Eldon 200 Class Desk Accessories"/>
    <n v="12.56"/>
    <n v="2"/>
    <x v="0"/>
    <n v="4.0191999999999997"/>
    <x v="4"/>
    <n v="0.32"/>
    <n v="0"/>
    <n v="2.0095999999999998"/>
    <n v="4.2704000000000004"/>
    <x v="2"/>
    <n v="8.5408000000000008"/>
  </r>
  <r>
    <s v="CA-2016-147137"/>
    <x v="557"/>
    <d v="2016-07-06T00:00:00"/>
    <x v="2"/>
    <s v="AA-10645"/>
    <s v="Anna Andreadi"/>
    <x v="0"/>
    <x v="0"/>
    <x v="28"/>
    <x v="2"/>
    <n v="94109"/>
    <x v="1"/>
    <s v="FUR-FU-10000221"/>
    <s v="Furniture"/>
    <x v="3"/>
    <s v="Master Caster Door Stop, Brown"/>
    <n v="25.4"/>
    <n v="5"/>
    <x v="0"/>
    <n v="8.6359999999999992"/>
    <x v="3"/>
    <n v="0.34"/>
    <n v="0"/>
    <n v="1.7272000000000001"/>
    <n v="3.3527999999999998"/>
    <x v="3"/>
    <n v="16.763999999999999"/>
  </r>
  <r>
    <s v="CA-2016-147137"/>
    <x v="557"/>
    <d v="2016-07-06T00:00:00"/>
    <x v="2"/>
    <s v="AA-10645"/>
    <s v="Anna Andreadi"/>
    <x v="0"/>
    <x v="0"/>
    <x v="28"/>
    <x v="2"/>
    <n v="94109"/>
    <x v="1"/>
    <s v="FUR-BO-10001811"/>
    <s v="Furniture"/>
    <x v="0"/>
    <s v="Atlantic Metals Mobile 5-Shelf Bookcases, Custom Colors"/>
    <n v="1279.165"/>
    <n v="5"/>
    <x v="8"/>
    <n v="225.73500000000001"/>
    <x v="3"/>
    <n v="0.17647058823529399"/>
    <n v="1.17263996435174E-4"/>
    <n v="45.146999999999998"/>
    <n v="210.68600000000001"/>
    <x v="3"/>
    <n v="1053.4299999999998"/>
  </r>
  <r>
    <s v="US-2015-146745"/>
    <x v="558"/>
    <d v="2015-09-08T00:00:00"/>
    <x v="1"/>
    <s v="AS-10630"/>
    <s v="Ann Steele"/>
    <x v="2"/>
    <x v="0"/>
    <x v="28"/>
    <x v="2"/>
    <n v="94110"/>
    <x v="1"/>
    <s v="FUR-CH-10002372"/>
    <s v="Furniture"/>
    <x v="1"/>
    <s v="Office Star - Ergonomically Designed Knee Chair"/>
    <n v="129.56800000000001"/>
    <n v="2"/>
    <x v="2"/>
    <n v="-12.956799999999999"/>
    <x v="2"/>
    <n v="-0.1"/>
    <n v="1.5435910101259599E-3"/>
    <n v="-6.4783999999999997"/>
    <n v="71.2624"/>
    <x v="4"/>
    <n v="142.5248"/>
  </r>
  <r>
    <s v="US-2017-125717"/>
    <x v="559"/>
    <d v="2017-10-01T00:00:00"/>
    <x v="2"/>
    <s v="DS-13030"/>
    <s v="Darrin Sayre"/>
    <x v="2"/>
    <x v="0"/>
    <x v="14"/>
    <x v="12"/>
    <n v="80013"/>
    <x v="1"/>
    <s v="FUR-FU-10001979"/>
    <s v="Furniture"/>
    <x v="3"/>
    <s v="Dana Halogen Swing-Arm Architect Lamp"/>
    <n v="32.776000000000003"/>
    <n v="1"/>
    <x v="2"/>
    <n v="3.2776000000000001"/>
    <x v="0"/>
    <n v="0.1"/>
    <n v="6.1020258725896998E-3"/>
    <n v="3.2776000000000001"/>
    <n v="29.4984"/>
    <x v="4"/>
    <n v="29.498400000000004"/>
  </r>
  <r>
    <s v="CA-2017-168641"/>
    <x v="241"/>
    <d v="2017-12-01T00:00:00"/>
    <x v="1"/>
    <s v="KA-16525"/>
    <s v="Kelly Andreada"/>
    <x v="0"/>
    <x v="0"/>
    <x v="13"/>
    <x v="7"/>
    <n v="10035"/>
    <x v="2"/>
    <s v="FUR-BO-10000780"/>
    <s v="Furniture"/>
    <x v="0"/>
    <s v="O'Sullivan Plantations 2-Door Library in Landvery Oak"/>
    <n v="321.56799999999998"/>
    <n v="2"/>
    <x v="2"/>
    <n v="-16.078399999999998"/>
    <x v="1"/>
    <n v="-0.05"/>
    <n v="6.2195243307791798E-4"/>
    <n v="-8.0391999999999992"/>
    <n v="168.82320000000001"/>
    <x v="0"/>
    <n v="337.64639999999997"/>
  </r>
  <r>
    <s v="CA-2017-156895"/>
    <x v="258"/>
    <d v="2017-05-12T00:00:00"/>
    <x v="1"/>
    <s v="DJ-13510"/>
    <s v="Don Jones"/>
    <x v="1"/>
    <x v="0"/>
    <x v="3"/>
    <x v="3"/>
    <n v="19140"/>
    <x v="2"/>
    <s v="FUR-CH-10003535"/>
    <s v="Furniture"/>
    <x v="1"/>
    <s v="Global Armless Task Chair, Royal Blue"/>
    <n v="128.05799999999999"/>
    <n v="3"/>
    <x v="3"/>
    <n v="-23.7822"/>
    <x v="4"/>
    <n v="-0.185714285714286"/>
    <n v="2.3426884692873502E-3"/>
    <n v="-7.9273999999999996"/>
    <n v="50.613399999999999"/>
    <x v="7"/>
    <n v="151.84019999999998"/>
  </r>
  <r>
    <s v="CA-2017-121300"/>
    <x v="560"/>
    <d v="2017-09-29T00:00:00"/>
    <x v="3"/>
    <s v="MG-17680"/>
    <s v="Maureen Gastineau"/>
    <x v="2"/>
    <x v="0"/>
    <x v="245"/>
    <x v="15"/>
    <n v="44060"/>
    <x v="2"/>
    <s v="FUR-CH-10003774"/>
    <s v="Furniture"/>
    <x v="1"/>
    <s v="Global Wood Trimmed Manager's Task Chair, Khaki"/>
    <n v="63.686"/>
    <n v="1"/>
    <x v="3"/>
    <n v="-15.4666"/>
    <x v="7"/>
    <n v="-0.24285714285714299"/>
    <n v="4.7106114373645699E-3"/>
    <n v="-15.4666"/>
    <n v="79.152600000000007"/>
    <x v="4"/>
    <n v="79.152600000000007"/>
  </r>
  <r>
    <s v="CA-2017-121300"/>
    <x v="560"/>
    <d v="2017-09-29T00:00:00"/>
    <x v="3"/>
    <s v="MG-17680"/>
    <s v="Maureen Gastineau"/>
    <x v="2"/>
    <x v="0"/>
    <x v="245"/>
    <x v="15"/>
    <n v="44060"/>
    <x v="2"/>
    <s v="FUR-TA-10004442"/>
    <s v="Furniture"/>
    <x v="2"/>
    <s v="Riverside Furniture Stanwyck Manor Table Series"/>
    <n v="344.22"/>
    <n v="2"/>
    <x v="9"/>
    <n v="-189.321"/>
    <x v="7"/>
    <n v="-0.55000000000000004"/>
    <n v="1.1620475277438801E-3"/>
    <n v="-94.660499999999999"/>
    <n v="266.77050000000003"/>
    <x v="4"/>
    <n v="533.54100000000005"/>
  </r>
  <r>
    <s v="CA-2017-121300"/>
    <x v="560"/>
    <d v="2017-09-29T00:00:00"/>
    <x v="3"/>
    <s v="MG-17680"/>
    <s v="Maureen Gastineau"/>
    <x v="2"/>
    <x v="0"/>
    <x v="245"/>
    <x v="15"/>
    <n v="44060"/>
    <x v="2"/>
    <s v="FUR-FU-10004586"/>
    <s v="Furniture"/>
    <x v="3"/>
    <s v="G.E. Longer-Life Indoor Recessed Floodlight Bulbs"/>
    <n v="21.248000000000001"/>
    <n v="4"/>
    <x v="2"/>
    <n v="7.4367999999999999"/>
    <x v="7"/>
    <n v="0.35"/>
    <n v="9.4126506024096394E-3"/>
    <n v="1.8592"/>
    <n v="3.4527999999999999"/>
    <x v="4"/>
    <n v="13.811200000000001"/>
  </r>
  <r>
    <s v="CA-2017-130211"/>
    <x v="546"/>
    <d v="2017-10-22T00:00:00"/>
    <x v="3"/>
    <s v="BD-11620"/>
    <s v="Brian DeCherney"/>
    <x v="0"/>
    <x v="0"/>
    <x v="246"/>
    <x v="37"/>
    <n v="73505"/>
    <x v="3"/>
    <s v="FUR-TA-10003748"/>
    <s v="Furniture"/>
    <x v="2"/>
    <s v="Bevis 36 x 72 Conference Tables"/>
    <n v="248.98"/>
    <n v="2"/>
    <x v="0"/>
    <n v="54.775599999999997"/>
    <x v="7"/>
    <n v="0.22"/>
    <n v="0"/>
    <n v="27.387799999999999"/>
    <n v="97.102199999999996"/>
    <x v="1"/>
    <n v="194.20439999999999"/>
  </r>
  <r>
    <s v="CA-2017-105921"/>
    <x v="561"/>
    <d v="2017-08-21T00:00:00"/>
    <x v="1"/>
    <s v="JM-15250"/>
    <s v="Janet Martin"/>
    <x v="0"/>
    <x v="0"/>
    <x v="2"/>
    <x v="2"/>
    <n v="90032"/>
    <x v="1"/>
    <s v="FUR-TA-10001095"/>
    <s v="Furniture"/>
    <x v="2"/>
    <s v="Chromcraft Round Conference Tables"/>
    <n v="418.29599999999999"/>
    <n v="3"/>
    <x v="2"/>
    <n v="5.2286999999999999"/>
    <x v="1"/>
    <n v="1.2500000000000001E-2"/>
    <n v="4.7813031919980098E-4"/>
    <n v="1.7428999999999999"/>
    <n v="137.6891"/>
    <x v="10"/>
    <n v="413.06729999999999"/>
  </r>
  <r>
    <s v="CA-2014-150798"/>
    <x v="280"/>
    <d v="2014-12-03T00:00:00"/>
    <x v="0"/>
    <s v="JK-15730"/>
    <s v="Joe Kamberova"/>
    <x v="0"/>
    <x v="0"/>
    <x v="29"/>
    <x v="15"/>
    <n v="43229"/>
    <x v="2"/>
    <s v="FUR-FU-10000221"/>
    <s v="Furniture"/>
    <x v="3"/>
    <s v="Master Caster Door Stop, Brown"/>
    <n v="8.1280000000000001"/>
    <n v="2"/>
    <x v="2"/>
    <n v="1.4224000000000001"/>
    <x v="3"/>
    <n v="0.17499999999999999"/>
    <n v="2.4606299212598399E-2"/>
    <n v="0.71120000000000005"/>
    <n v="3.3527999999999998"/>
    <x v="5"/>
    <n v="6.7056000000000004"/>
  </r>
  <r>
    <s v="CA-2014-150798"/>
    <x v="280"/>
    <d v="2014-12-03T00:00:00"/>
    <x v="0"/>
    <s v="JK-15730"/>
    <s v="Joe Kamberova"/>
    <x v="0"/>
    <x v="0"/>
    <x v="29"/>
    <x v="15"/>
    <n v="43229"/>
    <x v="2"/>
    <s v="FUR-CH-10000015"/>
    <s v="Furniture"/>
    <x v="1"/>
    <s v="Hon Multipurpose Stacking Arm Chairs"/>
    <n v="909.72"/>
    <n v="6"/>
    <x v="3"/>
    <n v="-51.984000000000002"/>
    <x v="3"/>
    <n v="-5.7142857142857099E-2"/>
    <n v="3.2977179791584198E-4"/>
    <n v="-8.6639999999999997"/>
    <n v="160.28399999999999"/>
    <x v="5"/>
    <n v="961.70400000000006"/>
  </r>
  <r>
    <s v="CA-2017-112753"/>
    <x v="562"/>
    <d v="2017-06-23T00:00:00"/>
    <x v="1"/>
    <s v="CC-12670"/>
    <s v="Craig Carreira"/>
    <x v="0"/>
    <x v="0"/>
    <x v="2"/>
    <x v="2"/>
    <n v="90032"/>
    <x v="1"/>
    <s v="FUR-BO-10004015"/>
    <s v="Furniture"/>
    <x v="0"/>
    <s v="Bush Andora Bookcase, Maple/Graphite Gray Finish"/>
    <n v="917.92349999999999"/>
    <n v="9"/>
    <x v="8"/>
    <n v="75.593699999999998"/>
    <x v="2"/>
    <n v="8.2352941176470601E-2"/>
    <n v="1.63412310502999E-4"/>
    <n v="8.3993000000000002"/>
    <n v="93.592200000000005"/>
    <x v="2"/>
    <n v="842.32979999999998"/>
  </r>
  <r>
    <s v="US-2014-138247"/>
    <x v="109"/>
    <d v="2014-12-29T00:00:00"/>
    <x v="1"/>
    <s v="BF-11170"/>
    <s v="Ben Ferrer"/>
    <x v="2"/>
    <x v="0"/>
    <x v="2"/>
    <x v="2"/>
    <n v="90045"/>
    <x v="1"/>
    <s v="FUR-FU-10002554"/>
    <s v="Furniture"/>
    <x v="3"/>
    <s v="Westinghouse Floor Lamp with Metal Mesh Shade, Black"/>
    <n v="23.99"/>
    <n v="1"/>
    <x v="0"/>
    <n v="5.5176999999999996"/>
    <x v="2"/>
    <n v="0.23"/>
    <n v="0"/>
    <n v="5.5176999999999996"/>
    <n v="18.472300000000001"/>
    <x v="5"/>
    <n v="18.472299999999997"/>
  </r>
  <r>
    <s v="CA-2017-167003"/>
    <x v="563"/>
    <d v="2017-05-29T00:00:00"/>
    <x v="1"/>
    <s v="VS-21820"/>
    <s v="Vivek Sundaresam"/>
    <x v="0"/>
    <x v="0"/>
    <x v="2"/>
    <x v="2"/>
    <n v="90036"/>
    <x v="1"/>
    <s v="FUR-TA-10001520"/>
    <s v="Furniture"/>
    <x v="2"/>
    <s v="Lesro Sheffield Collection Coffee Table, End Table, Center Table, Corner Table"/>
    <n v="171.28800000000001"/>
    <n v="3"/>
    <x v="2"/>
    <n v="-6.4233000000000002"/>
    <x v="6"/>
    <n v="-3.7499999999999999E-2"/>
    <n v="1.1676241184437901E-3"/>
    <n v="-2.1410999999999998"/>
    <n v="59.237099999999998"/>
    <x v="7"/>
    <n v="177.71130000000002"/>
  </r>
  <r>
    <s v="CA-2016-119935"/>
    <x v="480"/>
    <d v="2016-11-14T00:00:00"/>
    <x v="1"/>
    <s v="KM-16225"/>
    <s v="Kalyca Meade"/>
    <x v="1"/>
    <x v="0"/>
    <x v="76"/>
    <x v="23"/>
    <n v="65807"/>
    <x v="3"/>
    <s v="FUR-FU-10001085"/>
    <s v="Furniture"/>
    <x v="3"/>
    <s v="3M Polarizing Light Filter Sleeves"/>
    <n v="37.299999999999997"/>
    <n v="2"/>
    <x v="0"/>
    <n v="17.158000000000001"/>
    <x v="4"/>
    <n v="0.46"/>
    <n v="0"/>
    <n v="8.5790000000000006"/>
    <n v="10.071"/>
    <x v="0"/>
    <n v="20.141999999999996"/>
  </r>
  <r>
    <s v="CA-2016-120873"/>
    <x v="78"/>
    <d v="2016-11-01T00:00:00"/>
    <x v="0"/>
    <s v="BW-11200"/>
    <s v="Ben Wallace"/>
    <x v="0"/>
    <x v="0"/>
    <x v="247"/>
    <x v="25"/>
    <n v="23666"/>
    <x v="0"/>
    <s v="FUR-CH-10000847"/>
    <s v="Furniture"/>
    <x v="1"/>
    <s v="Global Executive Mid-Back Manager's Chair"/>
    <n v="290.98"/>
    <n v="1"/>
    <x v="0"/>
    <n v="75.654799999999994"/>
    <x v="2"/>
    <n v="0.26"/>
    <n v="0"/>
    <n v="75.654799999999994"/>
    <n v="215.3252"/>
    <x v="1"/>
    <n v="215.32520000000002"/>
  </r>
  <r>
    <s v="CA-2014-109491"/>
    <x v="564"/>
    <d v="2014-02-26T00:00:00"/>
    <x v="1"/>
    <s v="LC-16930"/>
    <s v="Linda Cazamias"/>
    <x v="1"/>
    <x v="0"/>
    <x v="52"/>
    <x v="6"/>
    <n v="47374"/>
    <x v="3"/>
    <s v="FUR-FU-10000221"/>
    <s v="Furniture"/>
    <x v="3"/>
    <s v="Master Caster Door Stop, Brown"/>
    <n v="20.32"/>
    <n v="4"/>
    <x v="0"/>
    <n v="6.9088000000000003"/>
    <x v="6"/>
    <n v="0.34"/>
    <n v="0"/>
    <n v="1.7272000000000001"/>
    <n v="3.3527999999999998"/>
    <x v="11"/>
    <n v="13.411200000000001"/>
  </r>
  <r>
    <s v="CA-2014-107454"/>
    <x v="565"/>
    <d v="2014-11-06T00:00:00"/>
    <x v="1"/>
    <s v="RD-19720"/>
    <s v="Roger Demir"/>
    <x v="0"/>
    <x v="0"/>
    <x v="13"/>
    <x v="7"/>
    <n v="10024"/>
    <x v="2"/>
    <s v="FUR-FU-10004018"/>
    <s v="Furniture"/>
    <x v="3"/>
    <s v="Tensor Computer Mounted Lamp"/>
    <n v="89.34"/>
    <n v="6"/>
    <x v="0"/>
    <n v="24.1218"/>
    <x v="4"/>
    <n v="0.27"/>
    <n v="0"/>
    <n v="4.0202999999999998"/>
    <n v="10.8697"/>
    <x v="0"/>
    <n v="65.218199999999996"/>
  </r>
  <r>
    <s v="US-2017-105046"/>
    <x v="357"/>
    <d v="2017-07-23T00:00:00"/>
    <x v="1"/>
    <s v="BE-11335"/>
    <s v="Bill Eplett"/>
    <x v="2"/>
    <x v="0"/>
    <x v="248"/>
    <x v="7"/>
    <n v="13440"/>
    <x v="2"/>
    <s v="FUR-FU-10004848"/>
    <s v="Furniture"/>
    <x v="3"/>
    <s v="DAX Solid Wood Frames"/>
    <n v="39.08"/>
    <n v="4"/>
    <x v="0"/>
    <n v="14.4596"/>
    <x v="6"/>
    <n v="0.37"/>
    <n v="0"/>
    <n v="3.6149"/>
    <n v="6.1551"/>
    <x v="3"/>
    <n v="24.620399999999997"/>
  </r>
  <r>
    <s v="CA-2016-118759"/>
    <x v="566"/>
    <d v="2016-11-17T00:00:00"/>
    <x v="2"/>
    <s v="MB-17305"/>
    <s v="Maria Bertelson"/>
    <x v="0"/>
    <x v="0"/>
    <x v="13"/>
    <x v="7"/>
    <n v="10009"/>
    <x v="2"/>
    <s v="FUR-CH-10002335"/>
    <s v="Furniture"/>
    <x v="1"/>
    <s v="Hon GuestStacker Chair"/>
    <n v="408.00599999999997"/>
    <n v="2"/>
    <x v="7"/>
    <n v="72.534400000000005"/>
    <x v="0"/>
    <n v="0.17777777777777801"/>
    <n v="2.4509443488576201E-4"/>
    <n v="36.267200000000003"/>
    <n v="167.73580000000001"/>
    <x v="0"/>
    <n v="335.47159999999997"/>
  </r>
  <r>
    <s v="CA-2014-140403"/>
    <x v="567"/>
    <d v="2014-10-10T00:00:00"/>
    <x v="3"/>
    <s v="TN-21040"/>
    <s v="Tanja Norvell"/>
    <x v="2"/>
    <x v="0"/>
    <x v="249"/>
    <x v="2"/>
    <n v="95336"/>
    <x v="1"/>
    <s v="FUR-CH-10002774"/>
    <s v="Furniture"/>
    <x v="1"/>
    <s v="Global Deluxe Stacking Chair, Gray"/>
    <n v="122.352"/>
    <n v="3"/>
    <x v="2"/>
    <n v="13.7646"/>
    <x v="7"/>
    <n v="0.1125"/>
    <n v="1.6346279586766099E-3"/>
    <n v="4.5881999999999996"/>
    <n v="36.195799999999998"/>
    <x v="1"/>
    <n v="108.5874"/>
  </r>
  <r>
    <s v="CA-2017-138464"/>
    <x v="220"/>
    <d v="2017-07-12T00:00:00"/>
    <x v="1"/>
    <s v="VF-21715"/>
    <s v="Vicky Freymann"/>
    <x v="2"/>
    <x v="0"/>
    <x v="15"/>
    <x v="13"/>
    <n v="98115"/>
    <x v="1"/>
    <s v="FUR-FU-10003142"/>
    <s v="Furniture"/>
    <x v="3"/>
    <s v="Master Big Foot Doorstop, Beige"/>
    <n v="15.84"/>
    <n v="3"/>
    <x v="0"/>
    <n v="4.9104000000000001"/>
    <x v="4"/>
    <n v="0.31"/>
    <n v="0"/>
    <n v="1.6368"/>
    <n v="3.6432000000000002"/>
    <x v="3"/>
    <n v="10.929600000000001"/>
  </r>
  <r>
    <s v="CA-2015-104129"/>
    <x v="568"/>
    <d v="2015-03-02T00:00:00"/>
    <x v="1"/>
    <s v="ES-14080"/>
    <s v="Erin Smith"/>
    <x v="1"/>
    <x v="0"/>
    <x v="134"/>
    <x v="38"/>
    <n v="2908"/>
    <x v="2"/>
    <s v="FUR-TA-10004152"/>
    <s v="Furniture"/>
    <x v="2"/>
    <s v="Barricks 18&quot; x 48&quot; Non-Folding Utility Table with Bottom Storage Shelf"/>
    <n v="493.92"/>
    <n v="7"/>
    <x v="3"/>
    <n v="-28.224"/>
    <x v="0"/>
    <n v="-5.7142857142857099E-2"/>
    <n v="6.0738581146744402E-4"/>
    <n v="-4.032"/>
    <n v="74.591999999999999"/>
    <x v="11"/>
    <n v="522.14400000000001"/>
  </r>
  <r>
    <s v="CA-2015-126557"/>
    <x v="569"/>
    <d v="2015-07-17T00:00:00"/>
    <x v="0"/>
    <s v="RL-19615"/>
    <s v="Rob Lucas"/>
    <x v="0"/>
    <x v="0"/>
    <x v="9"/>
    <x v="8"/>
    <n v="60610"/>
    <x v="3"/>
    <s v="FUR-CH-10004477"/>
    <s v="Furniture"/>
    <x v="1"/>
    <s v="Global Push Button Manager's Chair, Indigo"/>
    <n v="383.60700000000003"/>
    <n v="9"/>
    <x v="3"/>
    <n v="-5.4801000000000002"/>
    <x v="2"/>
    <n v="-1.4285714285714299E-2"/>
    <n v="7.8205037968545903E-4"/>
    <n v="-0.6089"/>
    <n v="43.231900000000003"/>
    <x v="3"/>
    <n v="389.08710000000002"/>
  </r>
  <r>
    <s v="CA-2015-126557"/>
    <x v="569"/>
    <d v="2015-07-17T00:00:00"/>
    <x v="0"/>
    <s v="RL-19615"/>
    <s v="Rob Lucas"/>
    <x v="0"/>
    <x v="0"/>
    <x v="9"/>
    <x v="8"/>
    <n v="60610"/>
    <x v="3"/>
    <s v="FUR-FU-10001861"/>
    <s v="Furniture"/>
    <x v="3"/>
    <s v="Floodlight Indoor Halogen Bulbs, 1 Bulb per Pack, 60 Watts"/>
    <n v="7.76"/>
    <n v="1"/>
    <x v="5"/>
    <n v="-2.1339999999999999"/>
    <x v="2"/>
    <n v="-0.27500000000000002"/>
    <n v="7.7319587628865996E-2"/>
    <n v="-2.1339999999999999"/>
    <n v="9.8940000000000001"/>
    <x v="3"/>
    <n v="9.8940000000000001"/>
  </r>
  <r>
    <s v="US-2014-165862"/>
    <x v="570"/>
    <d v="2014-07-17T00:00:00"/>
    <x v="1"/>
    <s v="GK-14620"/>
    <s v="Grace Kelly"/>
    <x v="1"/>
    <x v="0"/>
    <x v="2"/>
    <x v="2"/>
    <n v="90049"/>
    <x v="1"/>
    <s v="FUR-TA-10002855"/>
    <s v="Furniture"/>
    <x v="2"/>
    <s v="Bevis Round Conference Table Top &amp; Single Column Base"/>
    <n v="351.21600000000001"/>
    <n v="3"/>
    <x v="2"/>
    <n v="4.3902000000000001"/>
    <x v="4"/>
    <n v="1.2500000000000001E-2"/>
    <n v="5.69450138945834E-4"/>
    <n v="1.4634"/>
    <n v="115.6086"/>
    <x v="3"/>
    <n v="346.82580000000002"/>
  </r>
  <r>
    <s v="US-2014-106334"/>
    <x v="421"/>
    <d v="2015-01-02T00:00:00"/>
    <x v="1"/>
    <s v="JF-15490"/>
    <s v="Jeremy Farry"/>
    <x v="0"/>
    <x v="0"/>
    <x v="28"/>
    <x v="2"/>
    <n v="94122"/>
    <x v="1"/>
    <s v="FUR-CH-10004886"/>
    <s v="Furniture"/>
    <x v="1"/>
    <s v="Bevis Steel Folding Chairs"/>
    <n v="230.28"/>
    <n v="3"/>
    <x v="2"/>
    <n v="23.027999999999999"/>
    <x v="6"/>
    <n v="0.1"/>
    <n v="8.6850790342192096E-4"/>
    <n v="7.6760000000000002"/>
    <n v="69.084000000000003"/>
    <x v="5"/>
    <n v="207.25200000000001"/>
  </r>
  <r>
    <s v="CA-2014-110219"/>
    <x v="571"/>
    <d v="2014-05-08T00:00:00"/>
    <x v="2"/>
    <s v="EB-13870"/>
    <s v="Emily Burns"/>
    <x v="0"/>
    <x v="0"/>
    <x v="21"/>
    <x v="5"/>
    <n v="78207"/>
    <x v="3"/>
    <s v="FUR-CH-10001146"/>
    <s v="Furniture"/>
    <x v="1"/>
    <s v="Global Value Mid-Back Manager's Chair, Gray"/>
    <n v="127.869"/>
    <n v="3"/>
    <x v="3"/>
    <n v="-9.1334999999999997"/>
    <x v="0"/>
    <n v="-7.1428571428571397E-2"/>
    <n v="2.34615113905638E-3"/>
    <n v="-3.0445000000000002"/>
    <n v="45.667499999999997"/>
    <x v="7"/>
    <n v="137.0025"/>
  </r>
  <r>
    <s v="CA-2015-118871"/>
    <x v="463"/>
    <d v="2015-12-09T00:00:00"/>
    <x v="0"/>
    <s v="HM-14860"/>
    <s v="Harry Marie"/>
    <x v="1"/>
    <x v="0"/>
    <x v="2"/>
    <x v="2"/>
    <n v="90049"/>
    <x v="1"/>
    <s v="FUR-FU-10002111"/>
    <s v="Furniture"/>
    <x v="3"/>
    <s v="Master Caster Door Stop, Large Brown"/>
    <n v="36.4"/>
    <n v="5"/>
    <x v="0"/>
    <n v="13.832000000000001"/>
    <x v="2"/>
    <n v="0.38"/>
    <n v="0"/>
    <n v="2.7664"/>
    <n v="4.5136000000000003"/>
    <x v="5"/>
    <n v="22.567999999999998"/>
  </r>
  <r>
    <s v="CA-2017-129490"/>
    <x v="572"/>
    <d v="2017-09-30T00:00:00"/>
    <x v="1"/>
    <s v="SJ-20125"/>
    <s v="Sanjit Jacobs"/>
    <x v="2"/>
    <x v="0"/>
    <x v="232"/>
    <x v="1"/>
    <n v="33023"/>
    <x v="0"/>
    <s v="FUR-CH-10003298"/>
    <s v="Furniture"/>
    <x v="1"/>
    <s v="Office Star - Contemporary Task Swivel chair with Loop Arms, Charcoal"/>
    <n v="419.13600000000002"/>
    <n v="4"/>
    <x v="2"/>
    <n v="-57.6312"/>
    <x v="4"/>
    <n v="-0.13750000000000001"/>
    <n v="4.77172087341579E-4"/>
    <n v="-14.4078"/>
    <n v="119.1918"/>
    <x v="4"/>
    <n v="476.7672"/>
  </r>
  <r>
    <s v="CA-2014-169460"/>
    <x v="573"/>
    <d v="2014-04-21T00:00:00"/>
    <x v="0"/>
    <s v="NF-18595"/>
    <s v="Nicole Fjeld"/>
    <x v="2"/>
    <x v="0"/>
    <x v="124"/>
    <x v="2"/>
    <n v="95123"/>
    <x v="1"/>
    <s v="FUR-FU-10004017"/>
    <s v="Furniture"/>
    <x v="3"/>
    <s v="Executive Impressions 13&quot; Chairman Wall Clock"/>
    <n v="76.14"/>
    <n v="3"/>
    <x v="0"/>
    <n v="26.649000000000001"/>
    <x v="3"/>
    <n v="0.35"/>
    <n v="0"/>
    <n v="8.8829999999999991"/>
    <n v="16.497"/>
    <x v="6"/>
    <n v="49.491"/>
  </r>
  <r>
    <s v="CA-2016-139395"/>
    <x v="574"/>
    <d v="2016-12-18T00:00:00"/>
    <x v="1"/>
    <s v="MG-17650"/>
    <s v="Matthew Grinstein"/>
    <x v="2"/>
    <x v="0"/>
    <x v="38"/>
    <x v="17"/>
    <n v="49201"/>
    <x v="3"/>
    <s v="FUR-FU-10003724"/>
    <s v="Furniture"/>
    <x v="3"/>
    <s v="Westinghouse Clip-On Gooseneck Lamps"/>
    <n v="33.479999999999997"/>
    <n v="4"/>
    <x v="0"/>
    <n v="8.7048000000000005"/>
    <x v="6"/>
    <n v="0.26"/>
    <n v="0"/>
    <n v="2.1762000000000001"/>
    <n v="6.1938000000000004"/>
    <x v="5"/>
    <n v="24.775199999999998"/>
  </r>
  <r>
    <s v="CA-2016-120250"/>
    <x v="107"/>
    <d v="2016-09-22T00:00:00"/>
    <x v="2"/>
    <s v="AP-10720"/>
    <s v="Anne Pryor"/>
    <x v="2"/>
    <x v="0"/>
    <x v="3"/>
    <x v="3"/>
    <n v="19140"/>
    <x v="2"/>
    <s v="FUR-FU-10003424"/>
    <s v="Furniture"/>
    <x v="3"/>
    <s v="Nu-Dell Oak Frame"/>
    <n v="25.632000000000001"/>
    <n v="3"/>
    <x v="2"/>
    <n v="3.8448000000000002"/>
    <x v="0"/>
    <n v="0.15"/>
    <n v="7.8027465667915097E-3"/>
    <n v="1.2816000000000001"/>
    <n v="7.2624000000000004"/>
    <x v="4"/>
    <n v="21.787200000000002"/>
  </r>
  <r>
    <s v="US-2017-163790"/>
    <x v="575"/>
    <d v="2017-11-04T00:00:00"/>
    <x v="0"/>
    <s v="NL-18310"/>
    <s v="Nancy Lomonaco"/>
    <x v="2"/>
    <x v="0"/>
    <x v="250"/>
    <x v="2"/>
    <n v="94526"/>
    <x v="1"/>
    <s v="FUR-FU-10002508"/>
    <s v="Furniture"/>
    <x v="3"/>
    <s v="Document Clip Frames"/>
    <n v="25.02"/>
    <n v="3"/>
    <x v="0"/>
    <n v="10.5084"/>
    <x v="3"/>
    <n v="0.42"/>
    <n v="0"/>
    <n v="3.5028000000000001"/>
    <n v="4.8372000000000002"/>
    <x v="0"/>
    <n v="14.5116"/>
  </r>
  <r>
    <s v="CA-2016-129868"/>
    <x v="576"/>
    <d v="2016-12-31T00:00:00"/>
    <x v="1"/>
    <s v="MC-18130"/>
    <s v="Mike Caudle"/>
    <x v="1"/>
    <x v="0"/>
    <x v="2"/>
    <x v="2"/>
    <n v="90004"/>
    <x v="1"/>
    <s v="FUR-CH-10003535"/>
    <s v="Furniture"/>
    <x v="1"/>
    <s v="Global Armless Task Chair, Royal Blue"/>
    <n v="146.352"/>
    <n v="3"/>
    <x v="2"/>
    <n v="-5.4882"/>
    <x v="2"/>
    <n v="-3.7499999999999999E-2"/>
    <n v="1.3665682737509599E-3"/>
    <n v="-1.8293999999999999"/>
    <n v="50.613399999999999"/>
    <x v="5"/>
    <n v="151.84020000000001"/>
  </r>
  <r>
    <s v="CA-2016-129868"/>
    <x v="576"/>
    <d v="2016-12-31T00:00:00"/>
    <x v="1"/>
    <s v="MC-18130"/>
    <s v="Mike Caudle"/>
    <x v="1"/>
    <x v="0"/>
    <x v="2"/>
    <x v="2"/>
    <n v="90004"/>
    <x v="1"/>
    <s v="FUR-TA-10003473"/>
    <s v="Furniture"/>
    <x v="2"/>
    <s v="Bretford Rectangular Conference Table Tops"/>
    <n v="902.71199999999999"/>
    <n v="3"/>
    <x v="2"/>
    <n v="33.851700000000001"/>
    <x v="2"/>
    <n v="3.7499999999999999E-2"/>
    <n v="2.2155460434778799E-4"/>
    <n v="11.283899999999999"/>
    <n v="289.62009999999998"/>
    <x v="5"/>
    <n v="868.86029999999994"/>
  </r>
  <r>
    <s v="CA-2015-146948"/>
    <x v="370"/>
    <d v="2015-07-20T00:00:00"/>
    <x v="1"/>
    <s v="MG-17890"/>
    <s v="Michael Granlund"/>
    <x v="2"/>
    <x v="0"/>
    <x v="237"/>
    <x v="32"/>
    <n v="21215"/>
    <x v="2"/>
    <s v="FUR-CH-10004853"/>
    <s v="Furniture"/>
    <x v="1"/>
    <s v="Global Manager's Adjustable Task Chair, Storm"/>
    <n v="150.97999999999999"/>
    <n v="1"/>
    <x v="0"/>
    <n v="43.784199999999998"/>
    <x v="4"/>
    <n v="0.28999999999999998"/>
    <n v="0"/>
    <n v="43.784199999999998"/>
    <n v="107.19580000000001"/>
    <x v="3"/>
    <n v="107.19579999999999"/>
  </r>
  <r>
    <s v="US-2017-141852"/>
    <x v="17"/>
    <d v="2017-11-14T00:00:00"/>
    <x v="1"/>
    <s v="JE-15745"/>
    <s v="Joel Eaton"/>
    <x v="0"/>
    <x v="0"/>
    <x v="64"/>
    <x v="2"/>
    <n v="92054"/>
    <x v="1"/>
    <s v="FUR-FU-10000023"/>
    <s v="Furniture"/>
    <x v="3"/>
    <s v="Eldon Wave Desk Accessories"/>
    <n v="47.12"/>
    <n v="8"/>
    <x v="0"/>
    <n v="20.732800000000001"/>
    <x v="2"/>
    <n v="0.44"/>
    <n v="0"/>
    <n v="2.5916000000000001"/>
    <n v="3.2984"/>
    <x v="0"/>
    <n v="26.387199999999996"/>
  </r>
  <r>
    <s v="CA-2015-117800"/>
    <x v="231"/>
    <d v="2015-09-26T00:00:00"/>
    <x v="1"/>
    <s v="TH-21550"/>
    <s v="Tracy Hopkins"/>
    <x v="2"/>
    <x v="0"/>
    <x v="114"/>
    <x v="20"/>
    <n v="2149"/>
    <x v="2"/>
    <s v="FUR-CH-10000785"/>
    <s v="Furniture"/>
    <x v="1"/>
    <s v="Global Ergonomic Managers Chair"/>
    <n v="542.94000000000005"/>
    <n v="3"/>
    <x v="0"/>
    <n v="141.1644"/>
    <x v="2"/>
    <n v="0.26"/>
    <n v="0"/>
    <n v="47.0548"/>
    <n v="133.92519999999999"/>
    <x v="4"/>
    <n v="401.77560000000005"/>
  </r>
  <r>
    <s v="CA-2017-147228"/>
    <x v="198"/>
    <d v="2017-09-14T00:00:00"/>
    <x v="1"/>
    <s v="SO-20335"/>
    <s v="Sean O'Donnell"/>
    <x v="0"/>
    <x v="0"/>
    <x v="11"/>
    <x v="9"/>
    <n v="38401"/>
    <x v="0"/>
    <s v="FUR-FU-10000023"/>
    <s v="Furniture"/>
    <x v="3"/>
    <s v="Eldon Wave Desk Accessories"/>
    <n v="14.135999999999999"/>
    <n v="3"/>
    <x v="2"/>
    <n v="4.2408000000000001"/>
    <x v="2"/>
    <n v="0.3"/>
    <n v="1.41482739105829E-2"/>
    <n v="1.4136"/>
    <n v="3.2984"/>
    <x v="4"/>
    <n v="9.8951999999999991"/>
  </r>
  <r>
    <s v="US-2015-126235"/>
    <x v="233"/>
    <d v="2015-10-15T00:00:00"/>
    <x v="3"/>
    <s v="GA-14725"/>
    <s v="Guy Armstrong"/>
    <x v="0"/>
    <x v="0"/>
    <x v="189"/>
    <x v="17"/>
    <n v="48858"/>
    <x v="3"/>
    <s v="FUR-FU-10000719"/>
    <s v="Furniture"/>
    <x v="3"/>
    <s v="DAX Cubicle Frames, 8-1/2 x 11"/>
    <n v="17.14"/>
    <n v="2"/>
    <x v="0"/>
    <n v="6.1703999999999999"/>
    <x v="7"/>
    <n v="0.36"/>
    <n v="0"/>
    <n v="3.0851999999999999"/>
    <n v="5.4847999999999999"/>
    <x v="1"/>
    <n v="10.9696"/>
  </r>
  <r>
    <s v="CA-2017-168396"/>
    <x v="309"/>
    <d v="2017-08-08T00:00:00"/>
    <x v="0"/>
    <s v="BD-11725"/>
    <s v="Bruce Degenhardt"/>
    <x v="0"/>
    <x v="0"/>
    <x v="28"/>
    <x v="2"/>
    <n v="94122"/>
    <x v="1"/>
    <s v="FUR-FU-10000723"/>
    <s v="Furniture"/>
    <x v="3"/>
    <s v="Deflect-o EconoMat Studded, No Bevel Mat for Low Pile Carpeting"/>
    <n v="123.96"/>
    <n v="3"/>
    <x v="0"/>
    <n v="11.1564"/>
    <x v="2"/>
    <n v="0.09"/>
    <n v="0"/>
    <n v="3.7187999999999999"/>
    <n v="37.601199999999999"/>
    <x v="10"/>
    <n v="112.80359999999999"/>
  </r>
  <r>
    <s v="CA-2015-130456"/>
    <x v="130"/>
    <d v="2015-08-26T00:00:00"/>
    <x v="1"/>
    <s v="DS-13180"/>
    <s v="David Smith"/>
    <x v="1"/>
    <x v="0"/>
    <x v="28"/>
    <x v="2"/>
    <n v="94122"/>
    <x v="1"/>
    <s v="FUR-BO-10003893"/>
    <s v="Furniture"/>
    <x v="0"/>
    <s v="Sauder Camden County Collection Library"/>
    <n v="586.39800000000002"/>
    <n v="6"/>
    <x v="8"/>
    <n v="34.494"/>
    <x v="2"/>
    <n v="5.8823529411764698E-2"/>
    <n v="2.5579896247940797E-4"/>
    <n v="5.7489999999999997"/>
    <n v="91.983999999999995"/>
    <x v="10"/>
    <n v="551.904"/>
  </r>
  <r>
    <s v="CA-2017-130141"/>
    <x v="546"/>
    <d v="2017-10-24T00:00:00"/>
    <x v="0"/>
    <s v="HA-14905"/>
    <s v="Helen Abelman"/>
    <x v="0"/>
    <x v="0"/>
    <x v="200"/>
    <x v="12"/>
    <n v="80525"/>
    <x v="1"/>
    <s v="FUR-CH-10000749"/>
    <s v="Furniture"/>
    <x v="1"/>
    <s v="Office Star - Ergonomic Mid Back Chair with 2-Way Adjustable Arms"/>
    <n v="579.13599999999997"/>
    <n v="4"/>
    <x v="2"/>
    <n v="-28.956800000000001"/>
    <x v="3"/>
    <n v="-0.05"/>
    <n v="3.45342026743287E-4"/>
    <n v="-7.2392000000000003"/>
    <n v="152.0232"/>
    <x v="1"/>
    <n v="608.09280000000001"/>
  </r>
  <r>
    <s v="CA-2016-143910"/>
    <x v="577"/>
    <d v="2016-08-16T00:00:00"/>
    <x v="1"/>
    <s v="BC-11125"/>
    <s v="Becky Castell"/>
    <x v="2"/>
    <x v="0"/>
    <x v="13"/>
    <x v="7"/>
    <n v="10011"/>
    <x v="2"/>
    <s v="FUR-CH-10000225"/>
    <s v="Furniture"/>
    <x v="1"/>
    <s v="Global Geo Office Task Chair, Gray"/>
    <n v="145.76400000000001"/>
    <n v="2"/>
    <x v="7"/>
    <n v="-8.0980000000000008"/>
    <x v="4"/>
    <n v="-5.5555555555555601E-2"/>
    <n v="6.8604044894486995E-4"/>
    <n v="-4.0490000000000004"/>
    <n v="76.930999999999997"/>
    <x v="10"/>
    <n v="153.86200000000002"/>
  </r>
  <r>
    <s v="CA-2016-139556"/>
    <x v="578"/>
    <d v="2016-05-01T00:00:00"/>
    <x v="1"/>
    <s v="DB-13360"/>
    <s v="Dennis Bolton"/>
    <x v="2"/>
    <x v="0"/>
    <x v="13"/>
    <x v="7"/>
    <n v="10009"/>
    <x v="2"/>
    <s v="FUR-CH-10004983"/>
    <s v="Furniture"/>
    <x v="1"/>
    <s v="Office Star - Mid Back Dual function Ergonomic High Back Chair with 2-Way Adjustable Arms"/>
    <n v="434.64600000000002"/>
    <n v="3"/>
    <x v="7"/>
    <n v="62.782200000000003"/>
    <x v="2"/>
    <n v="0.14444444444444399"/>
    <n v="2.3007228871311399E-4"/>
    <n v="20.927399999999999"/>
    <n v="123.9546"/>
    <x v="6"/>
    <n v="371.86380000000003"/>
  </r>
  <r>
    <s v="CA-2015-112130"/>
    <x v="496"/>
    <d v="2015-05-07T00:00:00"/>
    <x v="1"/>
    <s v="SV-20785"/>
    <s v="Stewart Visinsky"/>
    <x v="0"/>
    <x v="0"/>
    <x v="3"/>
    <x v="3"/>
    <n v="19140"/>
    <x v="2"/>
    <s v="FUR-CH-10002965"/>
    <s v="Furniture"/>
    <x v="1"/>
    <s v="Global Leather Highback Executive Chair with Pneumatic Height Adjustment, Black"/>
    <n v="844.11599999999999"/>
    <n v="6"/>
    <x v="3"/>
    <n v="-36.176400000000001"/>
    <x v="4"/>
    <n v="-4.2857142857142899E-2"/>
    <n v="3.5540139033023898E-4"/>
    <n v="-6.0293999999999999"/>
    <n v="146.71539999999999"/>
    <x v="7"/>
    <n v="880.29240000000004"/>
  </r>
  <r>
    <s v="CA-2016-116547"/>
    <x v="579"/>
    <d v="2016-01-17T00:00:00"/>
    <x v="1"/>
    <s v="KB-16585"/>
    <s v="Ken Black"/>
    <x v="1"/>
    <x v="0"/>
    <x v="15"/>
    <x v="13"/>
    <n v="98115"/>
    <x v="1"/>
    <s v="FUR-FU-10000076"/>
    <s v="Furniture"/>
    <x v="3"/>
    <s v="24-Hour Round Wall Clock"/>
    <n v="79.92"/>
    <n v="4"/>
    <x v="0"/>
    <n v="34.365600000000001"/>
    <x v="1"/>
    <n v="0.43"/>
    <n v="0"/>
    <n v="8.5914000000000001"/>
    <n v="11.3886"/>
    <x v="8"/>
    <n v="45.554400000000001"/>
  </r>
  <r>
    <s v="US-2017-133200"/>
    <x v="580"/>
    <d v="2017-05-11T00:00:00"/>
    <x v="1"/>
    <s v="DB-13555"/>
    <s v="Dorothy Badders"/>
    <x v="1"/>
    <x v="0"/>
    <x v="50"/>
    <x v="5"/>
    <n v="76106"/>
    <x v="3"/>
    <s v="FUR-BO-10001601"/>
    <s v="Furniture"/>
    <x v="0"/>
    <s v="Sauder Mission Library with Doors, Fruitwood Finish"/>
    <n v="623.46479999999997"/>
    <n v="7"/>
    <x v="6"/>
    <n v="-119.1918"/>
    <x v="2"/>
    <n v="-0.191176470588235"/>
    <n v="5.1326073260270699E-4"/>
    <n v="-17.0274"/>
    <n v="106.0938"/>
    <x v="7"/>
    <n v="742.65660000000003"/>
  </r>
  <r>
    <s v="CA-2016-133550"/>
    <x v="581"/>
    <d v="2016-08-06T00:00:00"/>
    <x v="1"/>
    <s v="KL-16645"/>
    <s v="Ken Lonsdale"/>
    <x v="0"/>
    <x v="0"/>
    <x v="25"/>
    <x v="17"/>
    <n v="48205"/>
    <x v="3"/>
    <s v="FUR-FU-10002918"/>
    <s v="Furniture"/>
    <x v="3"/>
    <s v="Eldon ClusterMat Chair Mat with Cordless Antistatic Protection"/>
    <n v="272.94"/>
    <n v="3"/>
    <x v="0"/>
    <n v="30.023399999999999"/>
    <x v="6"/>
    <n v="0.11"/>
    <n v="0"/>
    <n v="10.0078"/>
    <n v="80.972200000000001"/>
    <x v="3"/>
    <n v="242.91659999999999"/>
  </r>
  <r>
    <s v="CA-2017-139416"/>
    <x v="582"/>
    <d v="2017-03-29T00:00:00"/>
    <x v="0"/>
    <s v="AG-10270"/>
    <s v="Alejandro Grove"/>
    <x v="0"/>
    <x v="0"/>
    <x v="3"/>
    <x v="3"/>
    <n v="19120"/>
    <x v="2"/>
    <s v="FUR-FU-10003832"/>
    <s v="Furniture"/>
    <x v="3"/>
    <s v="Eldon Expressions Punched Metal &amp; Wood Desk Accessories, Black &amp; Cherry"/>
    <n v="15.007999999999999"/>
    <n v="2"/>
    <x v="2"/>
    <n v="1.5007999999999999"/>
    <x v="3"/>
    <n v="0.1"/>
    <n v="1.3326226012793201E-2"/>
    <n v="0.75039999999999996"/>
    <n v="6.7535999999999996"/>
    <x v="9"/>
    <n v="13.507199999999999"/>
  </r>
  <r>
    <s v="CA-2016-159912"/>
    <x v="583"/>
    <d v="2016-09-03T00:00:00"/>
    <x v="1"/>
    <s v="GB-14530"/>
    <s v="George Bell"/>
    <x v="1"/>
    <x v="0"/>
    <x v="3"/>
    <x v="3"/>
    <n v="19120"/>
    <x v="2"/>
    <s v="FUR-TA-10004152"/>
    <s v="Furniture"/>
    <x v="2"/>
    <s v="Barricks 18&quot; x 48&quot; Non-Folding Utility Table with Bottom Storage Shelf"/>
    <n v="241.92"/>
    <n v="4"/>
    <x v="9"/>
    <n v="-56.448"/>
    <x v="2"/>
    <n v="-0.233333333333333"/>
    <n v="1.6534391534391501E-3"/>
    <n v="-14.112"/>
    <n v="74.591999999999999"/>
    <x v="10"/>
    <n v="298.36799999999999"/>
  </r>
  <r>
    <s v="CA-2016-159912"/>
    <x v="583"/>
    <d v="2016-09-03T00:00:00"/>
    <x v="1"/>
    <s v="GB-14530"/>
    <s v="George Bell"/>
    <x v="1"/>
    <x v="0"/>
    <x v="3"/>
    <x v="3"/>
    <n v="19120"/>
    <x v="2"/>
    <s v="FUR-BO-10002853"/>
    <s v="Furniture"/>
    <x v="0"/>
    <s v="O'Sullivan 5-Shelf Heavy-Duty Bookcases"/>
    <n v="163.88"/>
    <n v="4"/>
    <x v="4"/>
    <n v="-81.94"/>
    <x v="2"/>
    <n v="-0.5"/>
    <n v="3.0510129362948499E-3"/>
    <n v="-20.484999999999999"/>
    <n v="61.454999999999998"/>
    <x v="10"/>
    <n v="245.82"/>
  </r>
  <r>
    <s v="CA-2014-138681"/>
    <x v="191"/>
    <d v="2014-12-22T00:00:00"/>
    <x v="2"/>
    <s v="CT-11995"/>
    <s v="Carol Triggs"/>
    <x v="0"/>
    <x v="0"/>
    <x v="104"/>
    <x v="22"/>
    <n v="85705"/>
    <x v="1"/>
    <s v="FUR-FU-10001876"/>
    <s v="Furniture"/>
    <x v="3"/>
    <s v="Computer Room Manger, 14&quot;"/>
    <n v="51.968000000000004"/>
    <n v="2"/>
    <x v="2"/>
    <n v="10.393599999999999"/>
    <x v="3"/>
    <n v="0.2"/>
    <n v="3.84852216748768E-3"/>
    <n v="5.1967999999999996"/>
    <n v="20.787199999999999"/>
    <x v="5"/>
    <n v="41.574400000000004"/>
  </r>
  <r>
    <s v="CA-2014-138681"/>
    <x v="191"/>
    <d v="2014-12-22T00:00:00"/>
    <x v="2"/>
    <s v="CT-11995"/>
    <s v="Carol Triggs"/>
    <x v="0"/>
    <x v="0"/>
    <x v="104"/>
    <x v="22"/>
    <n v="85705"/>
    <x v="1"/>
    <s v="FUR-CH-10004860"/>
    <s v="Furniture"/>
    <x v="1"/>
    <s v="Global Low Back Tilter Chair"/>
    <n v="242.352"/>
    <n v="3"/>
    <x v="2"/>
    <n v="-42.4116"/>
    <x v="3"/>
    <n v="-0.17499999999999999"/>
    <n v="8.2524592328513905E-4"/>
    <n v="-14.1372"/>
    <n v="94.921199999999999"/>
    <x v="5"/>
    <n v="284.7636"/>
  </r>
  <r>
    <s v="US-2015-138121"/>
    <x v="584"/>
    <d v="2015-12-17T00:00:00"/>
    <x v="3"/>
    <s v="JL-15835"/>
    <s v="John Lee"/>
    <x v="0"/>
    <x v="0"/>
    <x v="25"/>
    <x v="17"/>
    <n v="48205"/>
    <x v="3"/>
    <s v="FUR-CH-10003846"/>
    <s v="Furniture"/>
    <x v="1"/>
    <s v="Hon Valutask Swivel Chairs"/>
    <n v="302.94"/>
    <n v="3"/>
    <x v="0"/>
    <n v="48.470399999999998"/>
    <x v="7"/>
    <n v="0.16"/>
    <n v="0"/>
    <n v="16.1568"/>
    <n v="84.8232"/>
    <x v="5"/>
    <n v="254.46960000000001"/>
  </r>
  <r>
    <s v="US-2015-138121"/>
    <x v="584"/>
    <d v="2015-12-17T00:00:00"/>
    <x v="3"/>
    <s v="JL-15835"/>
    <s v="John Lee"/>
    <x v="0"/>
    <x v="0"/>
    <x v="25"/>
    <x v="17"/>
    <n v="48205"/>
    <x v="3"/>
    <s v="FUR-CH-10004875"/>
    <s v="Furniture"/>
    <x v="1"/>
    <s v="Harbour Creations 67200 Series Stacking Chairs"/>
    <n v="142.36000000000001"/>
    <n v="2"/>
    <x v="0"/>
    <n v="38.437199999999997"/>
    <x v="7"/>
    <n v="0.27"/>
    <n v="0"/>
    <n v="19.218599999999999"/>
    <n v="51.961399999999998"/>
    <x v="5"/>
    <n v="103.92280000000002"/>
  </r>
  <r>
    <s v="US-2015-138121"/>
    <x v="584"/>
    <d v="2015-12-17T00:00:00"/>
    <x v="3"/>
    <s v="JL-15835"/>
    <s v="John Lee"/>
    <x v="0"/>
    <x v="0"/>
    <x v="25"/>
    <x v="17"/>
    <n v="48205"/>
    <x v="3"/>
    <s v="FUR-CH-10003817"/>
    <s v="Furniture"/>
    <x v="1"/>
    <s v="Global Value Steno Chair, Gray"/>
    <n v="546.66"/>
    <n v="9"/>
    <x v="0"/>
    <n v="136.66499999999999"/>
    <x v="7"/>
    <n v="0.25"/>
    <n v="0"/>
    <n v="15.185"/>
    <n v="45.555"/>
    <x v="5"/>
    <n v="409.995"/>
  </r>
  <r>
    <s v="US-2015-138121"/>
    <x v="584"/>
    <d v="2015-12-17T00:00:00"/>
    <x v="3"/>
    <s v="JL-15835"/>
    <s v="John Lee"/>
    <x v="0"/>
    <x v="0"/>
    <x v="25"/>
    <x v="17"/>
    <n v="48205"/>
    <x v="3"/>
    <s v="FUR-FU-10002116"/>
    <s v="Furniture"/>
    <x v="3"/>
    <s v="Tenex Carpeted, Granite-Look or Clear Contemporary Contour Shape Chair Mats"/>
    <n v="212.13"/>
    <n v="3"/>
    <x v="0"/>
    <n v="14.8491"/>
    <x v="7"/>
    <n v="7.0000000000000007E-2"/>
    <n v="0"/>
    <n v="4.9497"/>
    <n v="65.760300000000001"/>
    <x v="5"/>
    <n v="197.2809"/>
  </r>
  <r>
    <s v="CA-2017-140298"/>
    <x v="585"/>
    <d v="2017-05-17T00:00:00"/>
    <x v="1"/>
    <s v="JK-16120"/>
    <s v="Julie Kriz"/>
    <x v="2"/>
    <x v="0"/>
    <x v="198"/>
    <x v="5"/>
    <n v="78745"/>
    <x v="3"/>
    <s v="FUR-FU-10001967"/>
    <s v="Furniture"/>
    <x v="3"/>
    <s v="Telescoping Adjustable Floor Lamp"/>
    <n v="7.9960000000000004"/>
    <n v="1"/>
    <x v="5"/>
    <n v="-6.9965000000000002"/>
    <x v="6"/>
    <n v="-0.875"/>
    <n v="7.5037518759379696E-2"/>
    <n v="-6.9965000000000002"/>
    <n v="14.9925"/>
    <x v="7"/>
    <n v="14.9925"/>
  </r>
  <r>
    <s v="CA-2016-158435"/>
    <x v="586"/>
    <d v="2016-05-18T00:00:00"/>
    <x v="2"/>
    <s v="AG-10900"/>
    <s v="Arthur Gainer"/>
    <x v="0"/>
    <x v="0"/>
    <x v="251"/>
    <x v="19"/>
    <n v="6708"/>
    <x v="2"/>
    <s v="FUR-FU-10003975"/>
    <s v="Furniture"/>
    <x v="3"/>
    <s v="Eldon Advantage Chair Mats for Low to Medium Pile Carpets"/>
    <n v="173.24"/>
    <n v="4"/>
    <x v="0"/>
    <n v="17.324000000000002"/>
    <x v="5"/>
    <n v="0.1"/>
    <n v="0"/>
    <n v="4.3310000000000004"/>
    <n v="38.978999999999999"/>
    <x v="7"/>
    <n v="155.916"/>
  </r>
  <r>
    <s v="CA-2014-108273"/>
    <x v="439"/>
    <d v="2014-12-21T00:00:00"/>
    <x v="1"/>
    <s v="EJ-13720"/>
    <s v="Ed Jacobs"/>
    <x v="0"/>
    <x v="0"/>
    <x v="156"/>
    <x v="5"/>
    <n v="77340"/>
    <x v="3"/>
    <s v="FUR-FU-10002116"/>
    <s v="Furniture"/>
    <x v="3"/>
    <s v="Tenex Carpeted, Granite-Look or Clear Contemporary Contour Shape Chair Mats"/>
    <n v="56.567999999999998"/>
    <n v="2"/>
    <x v="5"/>
    <n v="-74.952600000000004"/>
    <x v="2"/>
    <n v="-1.325"/>
    <n v="1.06067034365719E-2"/>
    <n v="-37.476300000000002"/>
    <n v="65.760300000000001"/>
    <x v="5"/>
    <n v="131.5206"/>
  </r>
  <r>
    <s v="CA-2017-143126"/>
    <x v="587"/>
    <d v="2017-12-07T00:00:00"/>
    <x v="0"/>
    <s v="CM-12655"/>
    <s v="Corinna Mitchell"/>
    <x v="2"/>
    <x v="0"/>
    <x v="15"/>
    <x v="13"/>
    <n v="98115"/>
    <x v="1"/>
    <s v="FUR-TA-10002958"/>
    <s v="Furniture"/>
    <x v="2"/>
    <s v="Bevis Oval Conference Table, Walnut"/>
    <n v="521.96"/>
    <n v="2"/>
    <x v="0"/>
    <n v="88.733199999999997"/>
    <x v="4"/>
    <n v="0.17"/>
    <n v="0"/>
    <n v="44.366599999999998"/>
    <n v="216.61340000000001"/>
    <x v="5"/>
    <n v="433.22680000000003"/>
  </r>
  <r>
    <s v="CA-2014-106229"/>
    <x v="588"/>
    <d v="2014-06-11T00:00:00"/>
    <x v="0"/>
    <s v="NR-18550"/>
    <s v="Nick Radford"/>
    <x v="0"/>
    <x v="0"/>
    <x v="14"/>
    <x v="8"/>
    <n v="60505"/>
    <x v="3"/>
    <s v="FUR-TA-10002041"/>
    <s v="Furniture"/>
    <x v="2"/>
    <s v="Bevis Round Conference Table Top, X-Base"/>
    <n v="268.935"/>
    <n v="3"/>
    <x v="4"/>
    <n v="-209.76929999999999"/>
    <x v="4"/>
    <n v="-0.78"/>
    <n v="1.85918530499935E-3"/>
    <n v="-69.923100000000005"/>
    <n v="159.56809999999999"/>
    <x v="2"/>
    <n v="478.70429999999999"/>
  </r>
  <r>
    <s v="CA-2014-119151"/>
    <x v="306"/>
    <d v="2014-11-29T00:00:00"/>
    <x v="0"/>
    <s v="MP-18175"/>
    <s v="Mike Pelletier"/>
    <x v="2"/>
    <x v="0"/>
    <x v="13"/>
    <x v="7"/>
    <n v="10009"/>
    <x v="2"/>
    <s v="FUR-BO-10003159"/>
    <s v="Furniture"/>
    <x v="0"/>
    <s v="Sauder Camden County Collection Libraries, Planked Cherry Finish"/>
    <n v="275.952"/>
    <n v="3"/>
    <x v="2"/>
    <n v="-37.943399999999997"/>
    <x v="4"/>
    <n v="-0.13750000000000001"/>
    <n v="7.2476372702499003E-4"/>
    <n v="-12.6478"/>
    <n v="104.6318"/>
    <x v="0"/>
    <n v="313.8954"/>
  </r>
  <r>
    <s v="US-2015-103996"/>
    <x v="165"/>
    <d v="2015-03-31T00:00:00"/>
    <x v="0"/>
    <s v="RB-19435"/>
    <s v="Richard Bierner"/>
    <x v="0"/>
    <x v="0"/>
    <x v="53"/>
    <x v="2"/>
    <n v="92105"/>
    <x v="1"/>
    <s v="FUR-FU-10004586"/>
    <s v="Furniture"/>
    <x v="3"/>
    <s v="G.E. Longer-Life Indoor Recessed Floodlight Bulbs"/>
    <n v="19.920000000000002"/>
    <n v="3"/>
    <x v="0"/>
    <n v="9.5616000000000003"/>
    <x v="3"/>
    <n v="0.48"/>
    <n v="0"/>
    <n v="3.1871999999999998"/>
    <n v="3.4527999999999999"/>
    <x v="9"/>
    <n v="10.358400000000001"/>
  </r>
  <r>
    <s v="CA-2016-120530"/>
    <x v="589"/>
    <d v="2016-04-12T00:00:00"/>
    <x v="1"/>
    <s v="Dl-13600"/>
    <s v="Dorris liebe"/>
    <x v="1"/>
    <x v="0"/>
    <x v="13"/>
    <x v="7"/>
    <n v="10035"/>
    <x v="2"/>
    <s v="FUR-CH-10000454"/>
    <s v="Furniture"/>
    <x v="1"/>
    <s v="Hon Deluxe Fabric Upholstered Stacking Chairs, Rounded Back"/>
    <n v="658.74599999999998"/>
    <n v="3"/>
    <x v="7"/>
    <n v="146.38800000000001"/>
    <x v="2"/>
    <n v="0.22222222222222199"/>
    <n v="1.51803578313948E-4"/>
    <n v="48.795999999999999"/>
    <n v="170.786"/>
    <x v="6"/>
    <n v="512.35799999999995"/>
  </r>
  <r>
    <s v="CA-2015-105725"/>
    <x v="590"/>
    <d v="2015-02-24T00:00:00"/>
    <x v="1"/>
    <s v="GT-14755"/>
    <s v="Guy Thornton"/>
    <x v="0"/>
    <x v="0"/>
    <x v="62"/>
    <x v="2"/>
    <n v="90805"/>
    <x v="1"/>
    <s v="FUR-TA-10001676"/>
    <s v="Furniture"/>
    <x v="2"/>
    <s v="Hon 61000 Series Interactive Training Tables"/>
    <n v="35.543999999999997"/>
    <n v="1"/>
    <x v="2"/>
    <n v="-0.88859999999999995"/>
    <x v="6"/>
    <n v="-2.5000000000000001E-2"/>
    <n v="5.6268287193337804E-3"/>
    <n v="-0.88859999999999995"/>
    <n v="36.432600000000001"/>
    <x v="11"/>
    <n v="36.432599999999994"/>
  </r>
  <r>
    <s v="CA-2016-120005"/>
    <x v="492"/>
    <d v="2016-03-03T00:00:00"/>
    <x v="3"/>
    <s v="TS-21160"/>
    <s v="Theresa Swint"/>
    <x v="1"/>
    <x v="0"/>
    <x v="28"/>
    <x v="2"/>
    <n v="94110"/>
    <x v="1"/>
    <s v="FUR-FU-10000672"/>
    <s v="Furniture"/>
    <x v="3"/>
    <s v="Executive Impressions 10&quot; Spectator Wall Clock"/>
    <n v="35.28"/>
    <n v="3"/>
    <x v="0"/>
    <n v="11.995200000000001"/>
    <x v="7"/>
    <n v="0.34"/>
    <n v="0"/>
    <n v="3.9984000000000002"/>
    <n v="7.7615999999999996"/>
    <x v="9"/>
    <n v="23.284800000000001"/>
  </r>
  <r>
    <s v="CA-2017-103499"/>
    <x v="93"/>
    <d v="2017-11-24T00:00:00"/>
    <x v="1"/>
    <s v="ES-14020"/>
    <s v="Erica Smith"/>
    <x v="0"/>
    <x v="0"/>
    <x v="38"/>
    <x v="9"/>
    <n v="38301"/>
    <x v="0"/>
    <s v="FUR-CH-10001482"/>
    <s v="Furniture"/>
    <x v="1"/>
    <s v="Office Star - Mesh Screen back chair with Vinyl seat"/>
    <n v="209.56800000000001"/>
    <n v="2"/>
    <x v="2"/>
    <n v="-23.5764"/>
    <x v="4"/>
    <n v="-0.1125"/>
    <n v="9.54344174683158E-4"/>
    <n v="-11.7882"/>
    <n v="116.5722"/>
    <x v="0"/>
    <n v="233.14440000000002"/>
  </r>
  <r>
    <s v="CA-2017-119746"/>
    <x v="68"/>
    <d v="2017-11-27T00:00:00"/>
    <x v="1"/>
    <s v="CM-12385"/>
    <s v="Christopher Martinez"/>
    <x v="0"/>
    <x v="0"/>
    <x v="9"/>
    <x v="8"/>
    <n v="60610"/>
    <x v="3"/>
    <s v="FUR-FU-10004909"/>
    <s v="Furniture"/>
    <x v="3"/>
    <s v="Contemporary Wood/Metal Frame"/>
    <n v="6.4640000000000004"/>
    <n v="1"/>
    <x v="5"/>
    <n v="-4.04"/>
    <x v="4"/>
    <n v="-0.625"/>
    <n v="9.2821782178217793E-2"/>
    <n v="-4.04"/>
    <n v="10.504"/>
    <x v="0"/>
    <n v="10.504000000000001"/>
  </r>
  <r>
    <s v="CA-2014-150301"/>
    <x v="591"/>
    <d v="2014-07-10T00:00:00"/>
    <x v="2"/>
    <s v="MH-18025"/>
    <s v="Michelle Huthwaite"/>
    <x v="0"/>
    <x v="0"/>
    <x v="252"/>
    <x v="7"/>
    <n v="14215"/>
    <x v="2"/>
    <s v="FUR-CH-10002647"/>
    <s v="Furniture"/>
    <x v="1"/>
    <s v="Situations Contoured Folding Chairs, 4/Set"/>
    <n v="63.881999999999998"/>
    <n v="1"/>
    <x v="7"/>
    <n v="10.647"/>
    <x v="3"/>
    <n v="0.16666666666666699"/>
    <n v="1.5653861807708E-3"/>
    <n v="10.647"/>
    <n v="53.234999999999999"/>
    <x v="3"/>
    <n v="53.234999999999999"/>
  </r>
  <r>
    <s v="CA-2014-159310"/>
    <x v="592"/>
    <d v="2014-11-12T00:00:00"/>
    <x v="1"/>
    <s v="SC-20725"/>
    <s v="Steven Cartwright"/>
    <x v="0"/>
    <x v="0"/>
    <x v="6"/>
    <x v="5"/>
    <n v="77070"/>
    <x v="3"/>
    <s v="FUR-CH-10002758"/>
    <s v="Furniture"/>
    <x v="1"/>
    <s v="Hon Deluxe Fabric Upholstered Stacking Chairs, Squared Back"/>
    <n v="683.14400000000001"/>
    <n v="4"/>
    <x v="3"/>
    <n v="0"/>
    <x v="2"/>
    <n v="0"/>
    <n v="4.3914606583677799E-4"/>
    <n v="0"/>
    <n v="170.786"/>
    <x v="0"/>
    <n v="683.14400000000001"/>
  </r>
  <r>
    <s v="CA-2015-104346"/>
    <x v="593"/>
    <d v="2015-12-16T00:00:00"/>
    <x v="1"/>
    <s v="IM-15070"/>
    <s v="Irene Maddox"/>
    <x v="0"/>
    <x v="0"/>
    <x v="30"/>
    <x v="12"/>
    <n v="80906"/>
    <x v="1"/>
    <s v="FUR-BO-10003450"/>
    <s v="Furniture"/>
    <x v="0"/>
    <s v="Bush Westfield Collection Bookcases, Dark Cherry Finish"/>
    <n v="69.575999999999993"/>
    <n v="4"/>
    <x v="10"/>
    <n v="-143.79040000000001"/>
    <x v="2"/>
    <n v="-2.06666666666667"/>
    <n v="1.0060940554214101E-2"/>
    <n v="-35.947600000000001"/>
    <n v="53.3416"/>
    <x v="5"/>
    <n v="213.3664"/>
  </r>
  <r>
    <s v="CA-2015-104346"/>
    <x v="593"/>
    <d v="2015-12-16T00:00:00"/>
    <x v="1"/>
    <s v="IM-15070"/>
    <s v="Irene Maddox"/>
    <x v="0"/>
    <x v="0"/>
    <x v="30"/>
    <x v="12"/>
    <n v="80906"/>
    <x v="1"/>
    <s v="FUR-FU-10002456"/>
    <s v="Furniture"/>
    <x v="3"/>
    <s v="Master Caster Door Stop, Large Neon Orange"/>
    <n v="52.415999999999997"/>
    <n v="9"/>
    <x v="2"/>
    <n v="15.069599999999999"/>
    <x v="2"/>
    <n v="0.28749999999999998"/>
    <n v="3.8156288156288199E-3"/>
    <n v="1.6744000000000001"/>
    <n v="4.1496000000000004"/>
    <x v="5"/>
    <n v="37.346399999999996"/>
  </r>
  <r>
    <s v="CA-2015-104346"/>
    <x v="593"/>
    <d v="2015-12-16T00:00:00"/>
    <x v="1"/>
    <s v="IM-15070"/>
    <s v="Irene Maddox"/>
    <x v="0"/>
    <x v="0"/>
    <x v="30"/>
    <x v="12"/>
    <n v="80906"/>
    <x v="1"/>
    <s v="FUR-FU-10001473"/>
    <s v="Furniture"/>
    <x v="3"/>
    <s v="DAX Wood Document Frame"/>
    <n v="54.92"/>
    <n v="5"/>
    <x v="2"/>
    <n v="10.984"/>
    <x v="2"/>
    <n v="0.2"/>
    <n v="3.6416605972323401E-3"/>
    <n v="2.1968000000000001"/>
    <n v="8.7872000000000003"/>
    <x v="5"/>
    <n v="43.936"/>
  </r>
  <r>
    <s v="CA-2015-104346"/>
    <x v="593"/>
    <d v="2015-12-16T00:00:00"/>
    <x v="1"/>
    <s v="IM-15070"/>
    <s v="Irene Maddox"/>
    <x v="0"/>
    <x v="0"/>
    <x v="30"/>
    <x v="12"/>
    <n v="80906"/>
    <x v="1"/>
    <s v="FUR-TA-10000849"/>
    <s v="Furniture"/>
    <x v="2"/>
    <s v="Bevis Rectangular Conference Tables"/>
    <n v="364.95"/>
    <n v="5"/>
    <x v="4"/>
    <n v="-248.166"/>
    <x v="2"/>
    <n v="-0.68"/>
    <n v="1.3700506918756E-3"/>
    <n v="-49.633200000000002"/>
    <n v="122.6232"/>
    <x v="5"/>
    <n v="613.11599999999999"/>
  </r>
  <r>
    <s v="CA-2015-144722"/>
    <x v="253"/>
    <d v="2015-03-23T00:00:00"/>
    <x v="1"/>
    <s v="MF-18250"/>
    <s v="Monica Federle"/>
    <x v="1"/>
    <x v="0"/>
    <x v="2"/>
    <x v="2"/>
    <n v="90036"/>
    <x v="1"/>
    <s v="FUR-FU-10001215"/>
    <s v="Furniture"/>
    <x v="3"/>
    <s v="Howard Miller 11-1/2&quot; Diameter Brentwood Wall Clock"/>
    <n v="43.13"/>
    <n v="1"/>
    <x v="0"/>
    <n v="18.114599999999999"/>
    <x v="1"/>
    <n v="0.42"/>
    <n v="0"/>
    <n v="18.114599999999999"/>
    <n v="25.0154"/>
    <x v="9"/>
    <n v="25.015400000000003"/>
  </r>
  <r>
    <s v="US-2016-148901"/>
    <x v="326"/>
    <d v="2016-05-19T00:00:00"/>
    <x v="1"/>
    <s v="MK-17905"/>
    <s v="Michael Kennedy"/>
    <x v="1"/>
    <x v="0"/>
    <x v="51"/>
    <x v="1"/>
    <n v="32216"/>
    <x v="0"/>
    <s v="FUR-FU-10002396"/>
    <s v="Furniture"/>
    <x v="3"/>
    <s v="DAX Copper Panel Document Frame, 5 x 7 Size"/>
    <n v="30.192"/>
    <n v="3"/>
    <x v="2"/>
    <n v="8.3027999999999995"/>
    <x v="2"/>
    <n v="0.27500000000000002"/>
    <n v="6.6242713301536797E-3"/>
    <n v="2.7675999999999998"/>
    <n v="7.2964000000000002"/>
    <x v="7"/>
    <n v="21.889200000000002"/>
  </r>
  <r>
    <s v="CA-2017-136364"/>
    <x v="594"/>
    <d v="2017-07-17T00:00:00"/>
    <x v="0"/>
    <s v="MH-17455"/>
    <s v="Mark Hamilton"/>
    <x v="0"/>
    <x v="0"/>
    <x v="3"/>
    <x v="3"/>
    <n v="19140"/>
    <x v="2"/>
    <s v="FUR-FU-10002501"/>
    <s v="Furniture"/>
    <x v="3"/>
    <s v="Nu-Dell Executive Frame"/>
    <n v="91.007999999999996"/>
    <n v="9"/>
    <x v="2"/>
    <n v="19.339200000000002"/>
    <x v="4"/>
    <n v="0.21249999999999999"/>
    <n v="2.1976090014064701E-3"/>
    <n v="2.1488"/>
    <n v="7.9631999999999996"/>
    <x v="3"/>
    <n v="71.66879999999999"/>
  </r>
  <r>
    <s v="CA-2016-121370"/>
    <x v="566"/>
    <d v="2016-11-19T00:00:00"/>
    <x v="0"/>
    <s v="EB-14110"/>
    <s v="Eugene Barchas"/>
    <x v="0"/>
    <x v="0"/>
    <x v="3"/>
    <x v="3"/>
    <n v="19134"/>
    <x v="2"/>
    <s v="FUR-CH-10000785"/>
    <s v="Furniture"/>
    <x v="1"/>
    <s v="Global Ergonomic Managers Chair"/>
    <n v="380.05799999999999"/>
    <n v="3"/>
    <x v="3"/>
    <n v="-21.717600000000001"/>
    <x v="2"/>
    <n v="-5.7142857142857197E-2"/>
    <n v="7.8935320398465503E-4"/>
    <n v="-7.2392000000000003"/>
    <n v="133.92519999999999"/>
    <x v="0"/>
    <n v="401.7756"/>
  </r>
  <r>
    <s v="CA-2016-121370"/>
    <x v="566"/>
    <d v="2016-11-19T00:00:00"/>
    <x v="0"/>
    <s v="EB-14110"/>
    <s v="Eugene Barchas"/>
    <x v="0"/>
    <x v="0"/>
    <x v="3"/>
    <x v="3"/>
    <n v="19134"/>
    <x v="2"/>
    <s v="FUR-FU-10002813"/>
    <s v="Furniture"/>
    <x v="3"/>
    <s v="DAX Contemporary Wood Frame with Silver Metal Mat, Desktop, 11 x 14 Size"/>
    <n v="48.576000000000001"/>
    <n v="3"/>
    <x v="2"/>
    <n v="9.7151999999999994"/>
    <x v="2"/>
    <n v="0.2"/>
    <n v="4.1172595520421601E-3"/>
    <n v="3.2383999999999999"/>
    <n v="12.9536"/>
    <x v="0"/>
    <n v="38.860799999999998"/>
  </r>
  <r>
    <s v="CA-2016-140018"/>
    <x v="431"/>
    <d v="2016-11-26T00:00:00"/>
    <x v="1"/>
    <s v="CK-12205"/>
    <s v="Chloris Kastensmidt"/>
    <x v="0"/>
    <x v="0"/>
    <x v="29"/>
    <x v="15"/>
    <n v="43229"/>
    <x v="2"/>
    <s v="FUR-CH-10003817"/>
    <s v="Furniture"/>
    <x v="1"/>
    <s v="Global Value Steno Chair, Gray"/>
    <n v="127.554"/>
    <n v="3"/>
    <x v="3"/>
    <n v="-9.1110000000000007"/>
    <x v="2"/>
    <n v="-7.1428571428571397E-2"/>
    <n v="2.35194505856343E-3"/>
    <n v="-3.0369999999999999"/>
    <n v="45.555"/>
    <x v="0"/>
    <n v="136.66499999999999"/>
  </r>
  <r>
    <s v="CA-2016-140018"/>
    <x v="431"/>
    <d v="2016-11-26T00:00:00"/>
    <x v="1"/>
    <s v="CK-12205"/>
    <s v="Chloris Kastensmidt"/>
    <x v="0"/>
    <x v="0"/>
    <x v="29"/>
    <x v="15"/>
    <n v="43229"/>
    <x v="2"/>
    <s v="FUR-FU-10001876"/>
    <s v="Furniture"/>
    <x v="3"/>
    <s v="Computer Room Manger, 14&quot;"/>
    <n v="77.951999999999998"/>
    <n v="3"/>
    <x v="2"/>
    <n v="15.590400000000001"/>
    <x v="2"/>
    <n v="0.2"/>
    <n v="2.5656814449917902E-3"/>
    <n v="5.1967999999999996"/>
    <n v="20.787199999999999"/>
    <x v="0"/>
    <n v="62.361599999999996"/>
  </r>
  <r>
    <s v="CA-2017-154123"/>
    <x v="93"/>
    <d v="2017-11-25T00:00:00"/>
    <x v="1"/>
    <s v="SC-20050"/>
    <s v="Sample Company A"/>
    <x v="2"/>
    <x v="0"/>
    <x v="0"/>
    <x v="0"/>
    <n v="42420"/>
    <x v="0"/>
    <s v="FUR-FU-10000629"/>
    <s v="Furniture"/>
    <x v="3"/>
    <s v="9-3/4 Diameter Round Wall Clock"/>
    <n v="27.58"/>
    <n v="2"/>
    <x v="0"/>
    <n v="11.583600000000001"/>
    <x v="2"/>
    <n v="0.42"/>
    <n v="0"/>
    <n v="5.7918000000000003"/>
    <n v="7.9981999999999998"/>
    <x v="0"/>
    <n v="15.996399999999998"/>
  </r>
  <r>
    <s v="CA-2014-107818"/>
    <x v="30"/>
    <d v="2014-09-14T00:00:00"/>
    <x v="1"/>
    <s v="MC-17275"/>
    <s v="Marc Crier"/>
    <x v="0"/>
    <x v="0"/>
    <x v="253"/>
    <x v="13"/>
    <n v="99301"/>
    <x v="1"/>
    <s v="FUR-CH-10000454"/>
    <s v="Furniture"/>
    <x v="1"/>
    <s v="Hon Deluxe Fabric Upholstered Stacking Chairs, Rounded Back"/>
    <n v="975.92"/>
    <n v="5"/>
    <x v="2"/>
    <n v="121.99"/>
    <x v="6"/>
    <n v="0.125"/>
    <n v="2.0493483072382999E-4"/>
    <n v="24.398"/>
    <n v="170.786"/>
    <x v="4"/>
    <n v="853.93"/>
  </r>
  <r>
    <s v="CA-2014-113320"/>
    <x v="202"/>
    <d v="2014-12-15T00:00:00"/>
    <x v="0"/>
    <s v="LH-17155"/>
    <s v="Logan Haushalter"/>
    <x v="0"/>
    <x v="0"/>
    <x v="121"/>
    <x v="2"/>
    <n v="94601"/>
    <x v="1"/>
    <s v="FUR-FU-10004270"/>
    <s v="Furniture"/>
    <x v="3"/>
    <s v="Eldon Image Series Desk Accessories, Burgundy"/>
    <n v="12.54"/>
    <n v="3"/>
    <x v="0"/>
    <n v="4.5144000000000002"/>
    <x v="0"/>
    <n v="0.36"/>
    <n v="0"/>
    <n v="1.5047999999999999"/>
    <n v="2.6751999999999998"/>
    <x v="5"/>
    <n v="8.025599999999999"/>
  </r>
  <r>
    <s v="CA-2014-113320"/>
    <x v="202"/>
    <d v="2014-12-15T00:00:00"/>
    <x v="0"/>
    <s v="LH-17155"/>
    <s v="Logan Haushalter"/>
    <x v="0"/>
    <x v="0"/>
    <x v="121"/>
    <x v="2"/>
    <n v="94601"/>
    <x v="1"/>
    <s v="FUR-FU-10001706"/>
    <s v="Furniture"/>
    <x v="3"/>
    <s v="Longer-Life Soft White Bulbs"/>
    <n v="9.24"/>
    <n v="3"/>
    <x v="0"/>
    <n v="4.4352"/>
    <x v="0"/>
    <n v="0.48"/>
    <n v="0"/>
    <n v="1.4783999999999999"/>
    <n v="1.6015999999999999"/>
    <x v="5"/>
    <n v="4.8048000000000002"/>
  </r>
  <r>
    <s v="CA-2015-137526"/>
    <x v="595"/>
    <d v="2015-01-17T00:00:00"/>
    <x v="1"/>
    <s v="PB-19150"/>
    <s v="Philip Brown"/>
    <x v="0"/>
    <x v="0"/>
    <x v="2"/>
    <x v="2"/>
    <n v="90004"/>
    <x v="1"/>
    <s v="FUR-FU-10001861"/>
    <s v="Furniture"/>
    <x v="3"/>
    <s v="Floodlight Indoor Halogen Bulbs, 1 Bulb per Pack, 60 Watts"/>
    <n v="77.599999999999994"/>
    <n v="4"/>
    <x v="0"/>
    <n v="38.024000000000001"/>
    <x v="4"/>
    <n v="0.49"/>
    <n v="0"/>
    <n v="9.5060000000000002"/>
    <n v="9.8940000000000001"/>
    <x v="8"/>
    <n v="39.575999999999993"/>
  </r>
  <r>
    <s v="CA-2015-137526"/>
    <x v="595"/>
    <d v="2015-01-17T00:00:00"/>
    <x v="1"/>
    <s v="PB-19150"/>
    <s v="Philip Brown"/>
    <x v="0"/>
    <x v="0"/>
    <x v="2"/>
    <x v="2"/>
    <n v="90004"/>
    <x v="1"/>
    <s v="FUR-FU-10004845"/>
    <s v="Furniture"/>
    <x v="3"/>
    <s v="Deflect-o EconoMat Nonstudded, No Bevel Mat"/>
    <n v="464.85"/>
    <n v="9"/>
    <x v="0"/>
    <n v="92.97"/>
    <x v="4"/>
    <n v="0.2"/>
    <n v="0"/>
    <n v="10.33"/>
    <n v="41.32"/>
    <x v="8"/>
    <n v="371.88"/>
  </r>
  <r>
    <s v="CA-2017-122490"/>
    <x v="596"/>
    <d v="2017-11-18T00:00:00"/>
    <x v="1"/>
    <s v="TT-21070"/>
    <s v="Ted Trevino"/>
    <x v="0"/>
    <x v="0"/>
    <x v="15"/>
    <x v="13"/>
    <n v="98103"/>
    <x v="1"/>
    <s v="FUR-CH-10001215"/>
    <s v="Furniture"/>
    <x v="1"/>
    <s v="Global Troy Executive Leather Low-Back Tilter"/>
    <n v="2404.7040000000002"/>
    <n v="6"/>
    <x v="2"/>
    <n v="150.29400000000001"/>
    <x v="2"/>
    <n v="6.25E-2"/>
    <n v="8.3170319507099399E-5"/>
    <n v="25.048999999999999"/>
    <n v="375.73500000000001"/>
    <x v="0"/>
    <n v="2254.4100000000003"/>
  </r>
  <r>
    <s v="CA-2017-143567"/>
    <x v="575"/>
    <d v="2017-11-05T00:00:00"/>
    <x v="0"/>
    <s v="TB-21175"/>
    <s v="Thomas Boland"/>
    <x v="1"/>
    <x v="0"/>
    <x v="0"/>
    <x v="0"/>
    <n v="42420"/>
    <x v="0"/>
    <s v="FUR-CH-10000454"/>
    <s v="Furniture"/>
    <x v="1"/>
    <s v="Hon Deluxe Fabric Upholstered Stacking Chairs, Rounded Back"/>
    <n v="975.92"/>
    <n v="4"/>
    <x v="0"/>
    <n v="292.77600000000001"/>
    <x v="0"/>
    <n v="0.3"/>
    <n v="0"/>
    <n v="73.194000000000003"/>
    <n v="170.786"/>
    <x v="0"/>
    <n v="683.14400000000001"/>
  </r>
  <r>
    <s v="CA-2016-163167"/>
    <x v="597"/>
    <d v="2016-12-01T00:00:00"/>
    <x v="0"/>
    <s v="RF-19345"/>
    <s v="Randy Ferguson"/>
    <x v="1"/>
    <x v="0"/>
    <x v="254"/>
    <x v="24"/>
    <n v="30062"/>
    <x v="0"/>
    <s v="FUR-CH-10004477"/>
    <s v="Furniture"/>
    <x v="1"/>
    <s v="Global Push Button Manager's Chair, Indigo"/>
    <n v="182.67"/>
    <n v="3"/>
    <x v="0"/>
    <n v="52.974299999999999"/>
    <x v="0"/>
    <n v="0.28999999999999998"/>
    <n v="0"/>
    <n v="17.658100000000001"/>
    <n v="43.231900000000003"/>
    <x v="0"/>
    <n v="129.69569999999999"/>
  </r>
  <r>
    <s v="US-2014-122021"/>
    <x v="384"/>
    <d v="2014-10-17T00:00:00"/>
    <x v="2"/>
    <s v="AC-10660"/>
    <s v="Anna Chung"/>
    <x v="0"/>
    <x v="0"/>
    <x v="255"/>
    <x v="15"/>
    <n v="44134"/>
    <x v="2"/>
    <s v="FUR-CH-10003761"/>
    <s v="Furniture"/>
    <x v="1"/>
    <s v="Global Italian Leather Office Chair"/>
    <n v="183.37200000000001"/>
    <n v="2"/>
    <x v="3"/>
    <n v="-7.8587999999999996"/>
    <x v="3"/>
    <n v="-4.2857142857142802E-2"/>
    <n v="1.63601858517113E-3"/>
    <n v="-3.9293999999999998"/>
    <n v="95.615399999999994"/>
    <x v="1"/>
    <n v="191.23080000000002"/>
  </r>
  <r>
    <s v="US-2014-161613"/>
    <x v="280"/>
    <d v="2014-12-03T00:00:00"/>
    <x v="0"/>
    <s v="MC-17605"/>
    <s v="Matt Connell"/>
    <x v="1"/>
    <x v="0"/>
    <x v="6"/>
    <x v="5"/>
    <n v="77070"/>
    <x v="3"/>
    <s v="FUR-CH-10003746"/>
    <s v="Furniture"/>
    <x v="1"/>
    <s v="Hon 4070 Series Pagoda Round Back Stacking Chairs"/>
    <n v="674.05799999999999"/>
    <n v="3"/>
    <x v="3"/>
    <n v="-19.258800000000001"/>
    <x v="3"/>
    <n v="-2.8571428571428598E-2"/>
    <n v="4.4506555815671602E-4"/>
    <n v="-6.4196"/>
    <n v="231.10560000000001"/>
    <x v="5"/>
    <n v="693.31679999999994"/>
  </r>
  <r>
    <s v="CA-2017-163125"/>
    <x v="224"/>
    <d v="2017-10-11T00:00:00"/>
    <x v="0"/>
    <s v="MB-17305"/>
    <s v="Maria Bertelson"/>
    <x v="0"/>
    <x v="0"/>
    <x v="256"/>
    <x v="5"/>
    <n v="77573"/>
    <x v="3"/>
    <s v="FUR-CH-10001802"/>
    <s v="Furniture"/>
    <x v="1"/>
    <s v="Hon Every-Day Chair Series Swivel Task Chairs"/>
    <n v="254.05799999999999"/>
    <n v="3"/>
    <x v="3"/>
    <n v="-32.6646"/>
    <x v="3"/>
    <n v="-0.128571428571429"/>
    <n v="1.1808327232364301E-3"/>
    <n v="-10.888199999999999"/>
    <n v="95.574200000000005"/>
    <x v="1"/>
    <n v="286.7226"/>
  </r>
  <r>
    <s v="CA-2016-160304"/>
    <x v="598"/>
    <d v="2016-01-07T00:00:00"/>
    <x v="1"/>
    <s v="BM-11575"/>
    <s v="Brendan Murry"/>
    <x v="1"/>
    <x v="0"/>
    <x v="257"/>
    <x v="32"/>
    <n v="20877"/>
    <x v="2"/>
    <s v="FUR-BO-10004709"/>
    <s v="Furniture"/>
    <x v="0"/>
    <s v="Bush Westfield Collection Bookcases, Medium Cherry Finish"/>
    <n v="173.94"/>
    <n v="3"/>
    <x v="0"/>
    <n v="38.266800000000003"/>
    <x v="2"/>
    <n v="0.22"/>
    <n v="0"/>
    <n v="12.755599999999999"/>
    <n v="45.224400000000003"/>
    <x v="8"/>
    <n v="135.67320000000001"/>
  </r>
  <r>
    <s v="CA-2017-117653"/>
    <x v="66"/>
    <d v="2017-10-23T00:00:00"/>
    <x v="1"/>
    <s v="MO-17500"/>
    <s v="Mary O'Rourke"/>
    <x v="0"/>
    <x v="0"/>
    <x v="9"/>
    <x v="8"/>
    <n v="60623"/>
    <x v="3"/>
    <s v="FUR-TA-10003008"/>
    <s v="Furniture"/>
    <x v="2"/>
    <s v="Lesro Round Back Collection Coffee Table, End Table"/>
    <n v="91.275000000000006"/>
    <n v="1"/>
    <x v="4"/>
    <n v="-67.543499999999995"/>
    <x v="4"/>
    <n v="-0.74"/>
    <n v="5.47795124623391E-3"/>
    <n v="-67.543499999999995"/>
    <n v="158.8185"/>
    <x v="1"/>
    <n v="158.8185"/>
  </r>
  <r>
    <s v="CA-2017-143245"/>
    <x v="451"/>
    <d v="2017-12-06T00:00:00"/>
    <x v="1"/>
    <s v="AD-10180"/>
    <s v="Alan Dominguez"/>
    <x v="2"/>
    <x v="0"/>
    <x v="130"/>
    <x v="19"/>
    <n v="6824"/>
    <x v="2"/>
    <s v="FUR-CH-10000155"/>
    <s v="Furniture"/>
    <x v="1"/>
    <s v="Global Comet Stacking Armless Chair"/>
    <n v="897.15"/>
    <n v="3"/>
    <x v="0"/>
    <n v="251.202"/>
    <x v="2"/>
    <n v="0.28000000000000003"/>
    <n v="0"/>
    <n v="83.733999999999995"/>
    <n v="215.316"/>
    <x v="5"/>
    <n v="645.94799999999998"/>
  </r>
  <r>
    <s v="CA-2014-157147"/>
    <x v="424"/>
    <d v="2014-01-18T00:00:00"/>
    <x v="1"/>
    <s v="BD-11605"/>
    <s v="Brian Dahlen"/>
    <x v="0"/>
    <x v="0"/>
    <x v="28"/>
    <x v="2"/>
    <n v="94109"/>
    <x v="1"/>
    <s v="FUR-BO-10003034"/>
    <s v="Furniture"/>
    <x v="0"/>
    <s v="O'Sullivan Elevations Bookcase, Cherry Finish"/>
    <n v="333.99900000000002"/>
    <n v="3"/>
    <x v="8"/>
    <n v="3.9293999999999998"/>
    <x v="2"/>
    <n v="1.1764705882352899E-2"/>
    <n v="4.4910314102736802E-4"/>
    <n v="1.3098000000000001"/>
    <n v="110.0232"/>
    <x v="8"/>
    <n v="330.06960000000004"/>
  </r>
  <r>
    <s v="CA-2015-156482"/>
    <x v="599"/>
    <d v="2015-02-13T00:00:00"/>
    <x v="1"/>
    <s v="IL-15100"/>
    <s v="Ivan Liston"/>
    <x v="0"/>
    <x v="0"/>
    <x v="16"/>
    <x v="14"/>
    <n v="19805"/>
    <x v="2"/>
    <s v="FUR-CH-10001708"/>
    <s v="Furniture"/>
    <x v="1"/>
    <s v="Office Star - Contemporary Swivel Chair with Padded Adjustable Arms and Flex Back"/>
    <n v="1268.82"/>
    <n v="9"/>
    <x v="0"/>
    <n v="266.4522"/>
    <x v="1"/>
    <n v="0.21"/>
    <n v="0"/>
    <n v="29.605799999999999"/>
    <n v="111.3742"/>
    <x v="11"/>
    <n v="1002.3678"/>
  </r>
  <r>
    <s v="CA-2015-156482"/>
    <x v="599"/>
    <d v="2015-02-13T00:00:00"/>
    <x v="1"/>
    <s v="IL-15100"/>
    <s v="Ivan Liston"/>
    <x v="0"/>
    <x v="0"/>
    <x v="16"/>
    <x v="14"/>
    <n v="19805"/>
    <x v="2"/>
    <s v="FUR-BO-10002598"/>
    <s v="Furniture"/>
    <x v="0"/>
    <s v="Hon Metal Bookcases, Putty"/>
    <n v="283.92"/>
    <n v="4"/>
    <x v="0"/>
    <n v="82.336799999999997"/>
    <x v="1"/>
    <n v="0.28999999999999998"/>
    <n v="0"/>
    <n v="20.584199999999999"/>
    <n v="50.395800000000001"/>
    <x v="11"/>
    <n v="201.58320000000003"/>
  </r>
  <r>
    <s v="CA-2017-107125"/>
    <x v="152"/>
    <d v="2017-12-02T00:00:00"/>
    <x v="1"/>
    <s v="BD-11320"/>
    <s v="Bill Donatelli"/>
    <x v="0"/>
    <x v="0"/>
    <x v="2"/>
    <x v="2"/>
    <n v="90045"/>
    <x v="1"/>
    <s v="FUR-FU-10000732"/>
    <s v="Furniture"/>
    <x v="3"/>
    <s v="Eldon 200 Class Desk Accessories"/>
    <n v="18.84"/>
    <n v="3"/>
    <x v="0"/>
    <n v="6.0288000000000004"/>
    <x v="2"/>
    <n v="0.32"/>
    <n v="0"/>
    <n v="2.0095999999999998"/>
    <n v="4.2704000000000004"/>
    <x v="0"/>
    <n v="12.811199999999999"/>
  </r>
  <r>
    <s v="CA-2014-160262"/>
    <x v="2"/>
    <d v="2014-06-13T00:00:00"/>
    <x v="0"/>
    <s v="TS-21205"/>
    <s v="Thomas Seio"/>
    <x v="1"/>
    <x v="0"/>
    <x v="111"/>
    <x v="34"/>
    <n v="89031"/>
    <x v="1"/>
    <s v="FUR-FU-10002685"/>
    <s v="Furniture"/>
    <x v="3"/>
    <s v="Executive Impressions 13-1/2&quot; Indoor/Outdoor Wall Clock"/>
    <n v="37.4"/>
    <n v="2"/>
    <x v="0"/>
    <n v="14.212"/>
    <x v="4"/>
    <n v="0.38"/>
    <n v="0"/>
    <n v="7.1059999999999999"/>
    <n v="11.593999999999999"/>
    <x v="2"/>
    <n v="23.187999999999999"/>
  </r>
  <r>
    <s v="CA-2014-156587"/>
    <x v="600"/>
    <d v="2014-03-08T00:00:00"/>
    <x v="2"/>
    <s v="AB-10015"/>
    <s v="Aaron Bergman"/>
    <x v="0"/>
    <x v="0"/>
    <x v="15"/>
    <x v="13"/>
    <n v="98103"/>
    <x v="1"/>
    <s v="FUR-CH-10004477"/>
    <s v="Furniture"/>
    <x v="1"/>
    <s v="Global Push Button Manager's Chair, Indigo"/>
    <n v="48.712000000000003"/>
    <n v="1"/>
    <x v="2"/>
    <n v="5.4801000000000002"/>
    <x v="5"/>
    <n v="0.1125"/>
    <n v="4.1057644933486601E-3"/>
    <n v="5.4801000000000002"/>
    <n v="43.231900000000003"/>
    <x v="9"/>
    <n v="43.231900000000003"/>
  </r>
  <r>
    <s v="CA-2015-122406"/>
    <x v="601"/>
    <d v="2015-08-05T00:00:00"/>
    <x v="0"/>
    <s v="BE-11455"/>
    <s v="Brad Eason"/>
    <x v="2"/>
    <x v="0"/>
    <x v="134"/>
    <x v="38"/>
    <n v="2908"/>
    <x v="2"/>
    <s v="FUR-CH-10001973"/>
    <s v="Furniture"/>
    <x v="1"/>
    <s v="Office Star Flex Back Scooter Chair with White Frame"/>
    <n v="110.98"/>
    <n v="1"/>
    <x v="0"/>
    <n v="15.5372"/>
    <x v="0"/>
    <n v="0.14000000000000001"/>
    <n v="0"/>
    <n v="15.5372"/>
    <n v="95.442800000000005"/>
    <x v="10"/>
    <n v="95.442800000000005"/>
  </r>
  <r>
    <s v="US-2016-153815"/>
    <x v="24"/>
    <d v="2016-11-09T00:00:00"/>
    <x v="2"/>
    <s v="KL-16555"/>
    <s v="Kelly Lampkin"/>
    <x v="1"/>
    <x v="0"/>
    <x v="51"/>
    <x v="1"/>
    <n v="32216"/>
    <x v="0"/>
    <s v="FUR-CH-10000513"/>
    <s v="Furniture"/>
    <x v="1"/>
    <s v="High-Back Leather Manager's Chair"/>
    <n v="207.98400000000001"/>
    <n v="2"/>
    <x v="2"/>
    <n v="-28.597799999999999"/>
    <x v="0"/>
    <n v="-0.13750000000000001"/>
    <n v="9.6161243172551703E-4"/>
    <n v="-14.2989"/>
    <n v="118.29089999999999"/>
    <x v="0"/>
    <n v="236.58180000000002"/>
  </r>
  <r>
    <s v="US-2016-153815"/>
    <x v="24"/>
    <d v="2016-11-09T00:00:00"/>
    <x v="2"/>
    <s v="KL-16555"/>
    <s v="Kelly Lampkin"/>
    <x v="1"/>
    <x v="0"/>
    <x v="51"/>
    <x v="1"/>
    <n v="32216"/>
    <x v="0"/>
    <s v="FUR-FU-10004090"/>
    <s v="Furniture"/>
    <x v="3"/>
    <s v="Executive Impressions 14&quot; Contract Wall Clock"/>
    <n v="35.567999999999998"/>
    <n v="2"/>
    <x v="2"/>
    <n v="5.7797999999999998"/>
    <x v="0"/>
    <n v="0.16250000000000001"/>
    <n v="5.6230319388214101E-3"/>
    <n v="2.8898999999999999"/>
    <n v="14.8941"/>
    <x v="0"/>
    <n v="29.788199999999996"/>
  </r>
  <r>
    <s v="CA-2016-149279"/>
    <x v="602"/>
    <d v="2016-04-28T00:00:00"/>
    <x v="1"/>
    <s v="CL-12700"/>
    <s v="Craig Leslie"/>
    <x v="2"/>
    <x v="0"/>
    <x v="30"/>
    <x v="12"/>
    <n v="80906"/>
    <x v="1"/>
    <s v="FUR-CH-10004287"/>
    <s v="Furniture"/>
    <x v="1"/>
    <s v="SAFCO Arco Folding Chair"/>
    <n v="1325.76"/>
    <n v="6"/>
    <x v="2"/>
    <n v="149.148"/>
    <x v="4"/>
    <n v="0.1125"/>
    <n v="1.5085686700458601E-4"/>
    <n v="24.858000000000001"/>
    <n v="196.102"/>
    <x v="6"/>
    <n v="1176.6120000000001"/>
  </r>
  <r>
    <s v="CA-2015-153038"/>
    <x v="603"/>
    <d v="2015-12-25T00:00:00"/>
    <x v="1"/>
    <s v="RB-19645"/>
    <s v="Robert Barroso"/>
    <x v="1"/>
    <x v="0"/>
    <x v="10"/>
    <x v="9"/>
    <n v="38109"/>
    <x v="0"/>
    <s v="FUR-FU-10000221"/>
    <s v="Furniture"/>
    <x v="3"/>
    <s v="Master Caster Door Stop, Brown"/>
    <n v="20.32"/>
    <n v="5"/>
    <x v="2"/>
    <n v="3.556"/>
    <x v="1"/>
    <n v="0.17499999999999999"/>
    <n v="9.8425196850393699E-3"/>
    <n v="0.71120000000000005"/>
    <n v="3.3527999999999998"/>
    <x v="5"/>
    <n v="16.763999999999999"/>
  </r>
  <r>
    <s v="US-2017-139647"/>
    <x v="585"/>
    <d v="2017-05-13T00:00:00"/>
    <x v="2"/>
    <s v="TS-21370"/>
    <s v="Todd Sumrall"/>
    <x v="1"/>
    <x v="0"/>
    <x v="43"/>
    <x v="22"/>
    <n v="85023"/>
    <x v="1"/>
    <s v="FUR-BO-10004467"/>
    <s v="Furniture"/>
    <x v="0"/>
    <s v="Bestar Classic Bookcase"/>
    <n v="209.97900000000001"/>
    <n v="7"/>
    <x v="10"/>
    <n v="-356.96429999999998"/>
    <x v="3"/>
    <n v="-1.7"/>
    <n v="3.3336667000033299E-3"/>
    <n v="-50.994900000000001"/>
    <n v="80.991900000000001"/>
    <x v="7"/>
    <n v="566.94330000000002"/>
  </r>
  <r>
    <s v="CA-2014-153850"/>
    <x v="168"/>
    <d v="2014-11-29T00:00:00"/>
    <x v="1"/>
    <s v="TH-21100"/>
    <s v="Thea Hendricks"/>
    <x v="0"/>
    <x v="0"/>
    <x v="219"/>
    <x v="15"/>
    <n v="43615"/>
    <x v="2"/>
    <s v="FUR-FU-10002960"/>
    <s v="Furniture"/>
    <x v="3"/>
    <s v="Eldon 200 Class Desk Accessories, Burgundy"/>
    <n v="35.167999999999999"/>
    <n v="7"/>
    <x v="2"/>
    <n v="9.6712000000000007"/>
    <x v="2"/>
    <n v="0.27500000000000002"/>
    <n v="5.6869881710645996E-3"/>
    <n v="1.3815999999999999"/>
    <n v="3.6423999999999999"/>
    <x v="0"/>
    <n v="25.4968"/>
  </r>
  <r>
    <s v="CA-2014-127558"/>
    <x v="604"/>
    <d v="2014-11-18T00:00:00"/>
    <x v="2"/>
    <s v="SS-20410"/>
    <s v="Shahid Shariari"/>
    <x v="0"/>
    <x v="0"/>
    <x v="2"/>
    <x v="2"/>
    <n v="90008"/>
    <x v="1"/>
    <s v="FUR-FU-10002505"/>
    <s v="Furniture"/>
    <x v="3"/>
    <s v="Eldon 100 Class Desk Accessories"/>
    <n v="10.11"/>
    <n v="3"/>
    <x v="0"/>
    <n v="3.2351999999999999"/>
    <x v="0"/>
    <n v="0.32"/>
    <n v="0"/>
    <n v="1.0784"/>
    <n v="2.2915999999999999"/>
    <x v="0"/>
    <n v="6.8747999999999996"/>
  </r>
  <r>
    <s v="CA-2016-133795"/>
    <x v="105"/>
    <d v="2016-12-24T00:00:00"/>
    <x v="1"/>
    <s v="JE-15475"/>
    <s v="Jeremy Ellison"/>
    <x v="0"/>
    <x v="0"/>
    <x v="53"/>
    <x v="2"/>
    <n v="92037"/>
    <x v="1"/>
    <s v="FUR-FU-10003731"/>
    <s v="Furniture"/>
    <x v="3"/>
    <s v="Eldon Expressions Wood and Plastic Desk Accessories, Oak"/>
    <n v="39.92"/>
    <n v="4"/>
    <x v="0"/>
    <n v="11.1776"/>
    <x v="6"/>
    <n v="0.28000000000000003"/>
    <n v="0"/>
    <n v="2.7944"/>
    <n v="7.1856"/>
    <x v="5"/>
    <n v="28.742400000000004"/>
  </r>
  <r>
    <s v="US-2017-130953"/>
    <x v="605"/>
    <d v="2017-08-03T00:00:00"/>
    <x v="1"/>
    <s v="RF-19735"/>
    <s v="Roland Fjeld"/>
    <x v="0"/>
    <x v="0"/>
    <x v="258"/>
    <x v="37"/>
    <n v="73120"/>
    <x v="3"/>
    <s v="FUR-CH-10004626"/>
    <s v="Furniture"/>
    <x v="1"/>
    <s v="Office Star Flex Back Scooter Chair with Aluminum Finish Frame"/>
    <n v="302.67"/>
    <n v="3"/>
    <x v="0"/>
    <n v="72.640799999999999"/>
    <x v="2"/>
    <n v="0.24"/>
    <n v="0"/>
    <n v="24.2136"/>
    <n v="76.676400000000001"/>
    <x v="3"/>
    <n v="230.0292"/>
  </r>
  <r>
    <s v="CA-2016-155166"/>
    <x v="576"/>
    <d v="2017-01-02T00:00:00"/>
    <x v="1"/>
    <s v="BB-11545"/>
    <s v="Brenda Bowman"/>
    <x v="1"/>
    <x v="0"/>
    <x v="109"/>
    <x v="18"/>
    <n v="8360"/>
    <x v="2"/>
    <s v="FUR-CH-10003968"/>
    <s v="Furniture"/>
    <x v="1"/>
    <s v="Novimex Turbo Task Chair"/>
    <n v="212.94"/>
    <n v="3"/>
    <x v="0"/>
    <n v="25.552800000000001"/>
    <x v="1"/>
    <n v="0.12"/>
    <n v="0"/>
    <n v="8.5175999999999998"/>
    <n v="62.462400000000002"/>
    <x v="5"/>
    <n v="187.38720000000001"/>
  </r>
  <r>
    <s v="CA-2015-103954"/>
    <x v="38"/>
    <d v="2015-08-13T00:00:00"/>
    <x v="0"/>
    <s v="HR-14770"/>
    <s v="Hallie Redmond"/>
    <x v="2"/>
    <x v="0"/>
    <x v="79"/>
    <x v="16"/>
    <n v="53209"/>
    <x v="3"/>
    <s v="FUR-BO-10004690"/>
    <s v="Furniture"/>
    <x v="0"/>
    <s v="O'Sullivan Cherrywood Estates Traditional Barrister Bookcase"/>
    <n v="687.4"/>
    <n v="5"/>
    <x v="0"/>
    <n v="48.118000000000002"/>
    <x v="4"/>
    <n v="7.0000000000000007E-2"/>
    <n v="0"/>
    <n v="9.6235999999999997"/>
    <n v="127.85639999999999"/>
    <x v="10"/>
    <n v="639.28199999999993"/>
  </r>
  <r>
    <s v="CA-2014-169803"/>
    <x v="226"/>
    <d v="2014-04-12T00:00:00"/>
    <x v="1"/>
    <s v="SC-20260"/>
    <s v="Scott Cohen"/>
    <x v="1"/>
    <x v="0"/>
    <x v="15"/>
    <x v="13"/>
    <n v="98115"/>
    <x v="1"/>
    <s v="FUR-TA-10000688"/>
    <s v="Furniture"/>
    <x v="2"/>
    <s v="Chromcraft Bull-Nose Wood Round Conference Table Top, Wood Base"/>
    <n v="653.54999999999995"/>
    <n v="3"/>
    <x v="0"/>
    <n v="111.1035"/>
    <x v="6"/>
    <n v="0.17"/>
    <n v="0"/>
    <n v="37.034500000000001"/>
    <n v="180.81549999999999"/>
    <x v="6"/>
    <n v="542.44650000000001"/>
  </r>
  <r>
    <s v="CA-2015-136469"/>
    <x v="312"/>
    <d v="2015-07-12T00:00:00"/>
    <x v="2"/>
    <s v="TS-21370"/>
    <s v="Todd Sumrall"/>
    <x v="1"/>
    <x v="0"/>
    <x v="16"/>
    <x v="14"/>
    <n v="19805"/>
    <x v="2"/>
    <s v="FUR-TA-10001520"/>
    <s v="Furniture"/>
    <x v="2"/>
    <s v="Lesro Sheffield Collection Coffee Table, End Table, Center Table, Corner Table"/>
    <n v="199.83600000000001"/>
    <n v="4"/>
    <x v="3"/>
    <n v="-37.112400000000001"/>
    <x v="5"/>
    <n v="-0.185714285714286"/>
    <n v="1.5012310094277301E-3"/>
    <n v="-9.2781000000000002"/>
    <n v="59.237099999999998"/>
    <x v="3"/>
    <n v="236.94840000000002"/>
  </r>
  <r>
    <s v="CA-2016-158694"/>
    <x v="480"/>
    <d v="2016-11-13T00:00:00"/>
    <x v="0"/>
    <s v="AI-10855"/>
    <s v="Arianne Irving"/>
    <x v="0"/>
    <x v="0"/>
    <x v="2"/>
    <x v="2"/>
    <n v="90036"/>
    <x v="1"/>
    <s v="FUR-FU-10000965"/>
    <s v="Furniture"/>
    <x v="3"/>
    <s v="Howard Miller 11-1/2&quot; Diameter Ridgewood Wall Clock"/>
    <n v="467.46"/>
    <n v="9"/>
    <x v="0"/>
    <n v="191.65860000000001"/>
    <x v="0"/>
    <n v="0.41"/>
    <n v="0"/>
    <n v="21.295400000000001"/>
    <n v="30.644600000000001"/>
    <x v="0"/>
    <n v="275.80139999999994"/>
  </r>
  <r>
    <s v="CA-2015-141243"/>
    <x v="606"/>
    <d v="2015-01-08T00:00:00"/>
    <x v="0"/>
    <s v="AH-10465"/>
    <s v="Amy Hunt"/>
    <x v="0"/>
    <x v="0"/>
    <x v="144"/>
    <x v="5"/>
    <n v="75217"/>
    <x v="3"/>
    <s v="FUR-BO-10003272"/>
    <s v="Furniture"/>
    <x v="0"/>
    <s v="O'Sullivan Living Dimensions 5-Shelf Bookcases"/>
    <n v="1352.3976"/>
    <n v="9"/>
    <x v="6"/>
    <n v="-437.54039999999998"/>
    <x v="2"/>
    <n v="-0.32352941176470601"/>
    <n v="2.3661680559030899E-4"/>
    <n v="-48.615600000000001"/>
    <n v="198.88200000000001"/>
    <x v="8"/>
    <n v="1789.9380000000001"/>
  </r>
  <r>
    <s v="CA-2015-136798"/>
    <x v="190"/>
    <d v="2015-05-12T00:00:00"/>
    <x v="1"/>
    <s v="DL-12925"/>
    <s v="Daniel Lacy"/>
    <x v="0"/>
    <x v="0"/>
    <x v="12"/>
    <x v="11"/>
    <n v="55407"/>
    <x v="3"/>
    <s v="FUR-FU-10000723"/>
    <s v="Furniture"/>
    <x v="3"/>
    <s v="Deflect-o EconoMat Studded, No Bevel Mat for Low Pile Carpeting"/>
    <n v="123.96"/>
    <n v="3"/>
    <x v="0"/>
    <n v="11.1564"/>
    <x v="4"/>
    <n v="0.09"/>
    <n v="0"/>
    <n v="3.7187999999999999"/>
    <n v="37.601199999999999"/>
    <x v="7"/>
    <n v="112.80359999999999"/>
  </r>
  <r>
    <s v="CA-2017-142090"/>
    <x v="147"/>
    <d v="2017-12-07T00:00:00"/>
    <x v="1"/>
    <s v="SC-20380"/>
    <s v="Shahid Collister"/>
    <x v="0"/>
    <x v="0"/>
    <x v="259"/>
    <x v="30"/>
    <n v="27217"/>
    <x v="0"/>
    <s v="FUR-TA-10001889"/>
    <s v="Furniture"/>
    <x v="2"/>
    <s v="Bush Advantage Collection Racetrack Conference Table"/>
    <n v="1781.682"/>
    <n v="7"/>
    <x v="9"/>
    <n v="-653.28340000000003"/>
    <x v="1"/>
    <n v="-0.36666666666666697"/>
    <n v="2.24506954664188E-4"/>
    <n v="-93.3262"/>
    <n v="347.85219999999998"/>
    <x v="0"/>
    <n v="2434.9654"/>
  </r>
  <r>
    <s v="CA-2014-124478"/>
    <x v="98"/>
    <d v="2014-08-12T00:00:00"/>
    <x v="1"/>
    <s v="MA-17560"/>
    <s v="Matt Abelman"/>
    <x v="2"/>
    <x v="0"/>
    <x v="65"/>
    <x v="17"/>
    <n v="48183"/>
    <x v="3"/>
    <s v="FUR-FU-10002088"/>
    <s v="Furniture"/>
    <x v="3"/>
    <s v="Nu-Dell Float Frame 11 x 14 1/2"/>
    <n v="53.88"/>
    <n v="6"/>
    <x v="0"/>
    <n v="22.6296"/>
    <x v="4"/>
    <n v="0.42"/>
    <n v="0"/>
    <n v="3.7715999999999998"/>
    <n v="5.2084000000000001"/>
    <x v="10"/>
    <n v="31.250400000000003"/>
  </r>
  <r>
    <s v="CA-2014-134572"/>
    <x v="607"/>
    <d v="2014-04-22T00:00:00"/>
    <x v="0"/>
    <s v="SV-20365"/>
    <s v="Seth Vernon"/>
    <x v="0"/>
    <x v="0"/>
    <x v="6"/>
    <x v="5"/>
    <n v="77070"/>
    <x v="3"/>
    <s v="FUR-TA-10001705"/>
    <s v="Furniture"/>
    <x v="2"/>
    <s v="Bush Advantage Collection Round Conference Table"/>
    <n v="744.1"/>
    <n v="5"/>
    <x v="3"/>
    <n v="-95.67"/>
    <x v="3"/>
    <n v="-0.128571428571429"/>
    <n v="4.03171616718183E-4"/>
    <n v="-19.134"/>
    <n v="167.95400000000001"/>
    <x v="6"/>
    <n v="839.77"/>
  </r>
  <r>
    <s v="CA-2014-134572"/>
    <x v="607"/>
    <d v="2014-04-22T00:00:00"/>
    <x v="0"/>
    <s v="SV-20365"/>
    <s v="Seth Vernon"/>
    <x v="0"/>
    <x v="0"/>
    <x v="6"/>
    <x v="5"/>
    <n v="77070"/>
    <x v="3"/>
    <s v="FUR-TA-10004442"/>
    <s v="Furniture"/>
    <x v="2"/>
    <s v="Riverside Furniture Stanwyck Manor Table Series"/>
    <n v="401.59"/>
    <n v="2"/>
    <x v="3"/>
    <n v="-131.95099999999999"/>
    <x v="3"/>
    <n v="-0.32857142857142901"/>
    <n v="7.4703055354964003E-4"/>
    <n v="-65.975499999999997"/>
    <n v="266.77050000000003"/>
    <x v="6"/>
    <n v="533.54099999999994"/>
  </r>
  <r>
    <s v="US-2017-133312"/>
    <x v="608"/>
    <d v="2017-11-29T00:00:00"/>
    <x v="1"/>
    <s v="BD-11500"/>
    <s v="Bradley Drucker"/>
    <x v="0"/>
    <x v="0"/>
    <x v="28"/>
    <x v="2"/>
    <n v="94122"/>
    <x v="1"/>
    <s v="FUR-BO-10002213"/>
    <s v="Furniture"/>
    <x v="0"/>
    <s v="Sauder Forest Hills Library, Woodland Oak Finish"/>
    <n v="359.49900000000002"/>
    <n v="3"/>
    <x v="8"/>
    <n v="-29.605799999999999"/>
    <x v="4"/>
    <n v="-8.2352941176470601E-2"/>
    <n v="4.1724733587576002E-4"/>
    <n v="-9.8686000000000007"/>
    <n v="129.70160000000001"/>
    <x v="0"/>
    <n v="389.10480000000001"/>
  </r>
  <r>
    <s v="US-2014-140452"/>
    <x v="387"/>
    <d v="2014-12-10T00:00:00"/>
    <x v="1"/>
    <s v="BK-11260"/>
    <s v="Berenike Kampe"/>
    <x v="0"/>
    <x v="0"/>
    <x v="9"/>
    <x v="8"/>
    <n v="60610"/>
    <x v="3"/>
    <s v="FUR-TA-10004086"/>
    <s v="Furniture"/>
    <x v="2"/>
    <s v="KI Adjustable-Height Table"/>
    <n v="214.95"/>
    <n v="5"/>
    <x v="4"/>
    <n v="-120.372"/>
    <x v="4"/>
    <n v="-0.56000000000000005"/>
    <n v="2.3261223540358201E-3"/>
    <n v="-24.074400000000001"/>
    <n v="67.064400000000006"/>
    <x v="5"/>
    <n v="335.322"/>
  </r>
  <r>
    <s v="US-2014-140452"/>
    <x v="387"/>
    <d v="2014-12-10T00:00:00"/>
    <x v="1"/>
    <s v="BK-11260"/>
    <s v="Berenike Kampe"/>
    <x v="0"/>
    <x v="0"/>
    <x v="9"/>
    <x v="8"/>
    <n v="60610"/>
    <x v="3"/>
    <s v="FUR-FU-10002088"/>
    <s v="Furniture"/>
    <x v="3"/>
    <s v="Nu-Dell Float Frame 11 x 14 1/2"/>
    <n v="10.776"/>
    <n v="3"/>
    <x v="5"/>
    <n v="-4.8491999999999997"/>
    <x v="4"/>
    <n v="-0.45"/>
    <n v="5.5679287305122498E-2"/>
    <n v="-1.6164000000000001"/>
    <n v="5.2084000000000001"/>
    <x v="5"/>
    <n v="15.6252"/>
  </r>
  <r>
    <s v="CA-2014-116568"/>
    <x v="609"/>
    <d v="2014-12-20T00:00:00"/>
    <x v="1"/>
    <s v="BM-11785"/>
    <s v="Bryan Mills"/>
    <x v="0"/>
    <x v="0"/>
    <x v="260"/>
    <x v="1"/>
    <n v="32725"/>
    <x v="0"/>
    <s v="FUR-CH-10002439"/>
    <s v="Furniture"/>
    <x v="1"/>
    <s v="Iceberg Nesting Folding Chair, 19w x 6d x 43h"/>
    <n v="186.304"/>
    <n v="4"/>
    <x v="2"/>
    <n v="13.972799999999999"/>
    <x v="6"/>
    <n v="7.4999999999999997E-2"/>
    <n v="1.07351425626932E-3"/>
    <n v="3.4931999999999999"/>
    <n v="43.082799999999999"/>
    <x v="5"/>
    <n v="172.3312"/>
  </r>
  <r>
    <s v="CA-2015-153073"/>
    <x v="18"/>
    <d v="2015-11-13T00:00:00"/>
    <x v="3"/>
    <s v="HA-14905"/>
    <s v="Helen Abelman"/>
    <x v="0"/>
    <x v="0"/>
    <x v="9"/>
    <x v="8"/>
    <n v="60610"/>
    <x v="3"/>
    <s v="FUR-FU-10001025"/>
    <s v="Furniture"/>
    <x v="3"/>
    <s v="Eldon Imˆge Series Desk Accessories, Clear"/>
    <n v="17.495999999999999"/>
    <n v="9"/>
    <x v="5"/>
    <n v="-7.4358000000000004"/>
    <x v="7"/>
    <n v="-0.42499999999999999"/>
    <n v="3.4293552812071297E-2"/>
    <n v="-0.82620000000000005"/>
    <n v="2.7702"/>
    <x v="0"/>
    <n v="24.931799999999999"/>
  </r>
  <r>
    <s v="CA-2014-160766"/>
    <x v="94"/>
    <d v="2014-09-14T00:00:00"/>
    <x v="3"/>
    <s v="DM-13015"/>
    <s v="Darrin Martin"/>
    <x v="0"/>
    <x v="0"/>
    <x v="13"/>
    <x v="7"/>
    <n v="10009"/>
    <x v="2"/>
    <s v="FUR-TA-10001039"/>
    <s v="Furniture"/>
    <x v="2"/>
    <s v="KI Adjustable-Height Table"/>
    <n v="464.29199999999997"/>
    <n v="9"/>
    <x v="9"/>
    <n v="-108.3348"/>
    <x v="7"/>
    <n v="-0.233333333333333"/>
    <n v="8.6152679779104497E-4"/>
    <n v="-12.0372"/>
    <n v="63.6252"/>
    <x v="4"/>
    <n v="572.6268"/>
  </r>
  <r>
    <s v="CA-2017-146626"/>
    <x v="297"/>
    <d v="2018-01-05T00:00:00"/>
    <x v="1"/>
    <s v="BP-11185"/>
    <s v="Ben Peterman"/>
    <x v="1"/>
    <x v="0"/>
    <x v="261"/>
    <x v="2"/>
    <n v="92804"/>
    <x v="1"/>
    <s v="FUR-FU-10002501"/>
    <s v="Furniture"/>
    <x v="3"/>
    <s v="Nu-Dell Executive Frame"/>
    <n v="101.12"/>
    <n v="8"/>
    <x v="0"/>
    <n v="37.414400000000001"/>
    <x v="1"/>
    <n v="0.37"/>
    <n v="0"/>
    <n v="4.6768000000000001"/>
    <n v="7.9631999999999996"/>
    <x v="5"/>
    <n v="63.705600000000004"/>
  </r>
  <r>
    <s v="CA-2016-128972"/>
    <x v="282"/>
    <d v="2016-11-17T00:00:00"/>
    <x v="1"/>
    <s v="TS-21430"/>
    <s v="Tom Stivers"/>
    <x v="1"/>
    <x v="0"/>
    <x v="258"/>
    <x v="37"/>
    <n v="73120"/>
    <x v="3"/>
    <s v="FUR-FU-10003096"/>
    <s v="Furniture"/>
    <x v="3"/>
    <s v="Master Giant Foot Doorstop, Safety Yellow"/>
    <n v="30.36"/>
    <n v="4"/>
    <x v="0"/>
    <n v="13.0548"/>
    <x v="4"/>
    <n v="0.43"/>
    <n v="0"/>
    <n v="3.2637"/>
    <n v="4.3262999999999998"/>
    <x v="0"/>
    <n v="17.305199999999999"/>
  </r>
  <r>
    <s v="CA-2016-111213"/>
    <x v="610"/>
    <d v="2016-04-05T00:00:00"/>
    <x v="1"/>
    <s v="FP-14320"/>
    <s v="Frank Preis"/>
    <x v="0"/>
    <x v="0"/>
    <x v="13"/>
    <x v="7"/>
    <n v="10009"/>
    <x v="2"/>
    <s v="FUR-CH-10000454"/>
    <s v="Furniture"/>
    <x v="1"/>
    <s v="Hon Deluxe Fabric Upholstered Stacking Chairs, Rounded Back"/>
    <n v="1317.492"/>
    <n v="6"/>
    <x v="7"/>
    <n v="292.77600000000001"/>
    <x v="4"/>
    <n v="0.22222222222222199"/>
    <n v="7.5901789156973998E-5"/>
    <n v="48.795999999999999"/>
    <n v="170.786"/>
    <x v="6"/>
    <n v="1024.7159999999999"/>
  </r>
  <r>
    <s v="CA-2017-161333"/>
    <x v="611"/>
    <d v="2017-02-07T00:00:00"/>
    <x v="1"/>
    <s v="JL-15835"/>
    <s v="John Lee"/>
    <x v="0"/>
    <x v="0"/>
    <x v="2"/>
    <x v="2"/>
    <n v="90045"/>
    <x v="1"/>
    <s v="FUR-FU-10003039"/>
    <s v="Furniture"/>
    <x v="3"/>
    <s v="Howard Miller 11-1/2&quot; Diameter Grantwood Wall Clock"/>
    <n v="86.26"/>
    <n v="2"/>
    <x v="0"/>
    <n v="29.328399999999998"/>
    <x v="2"/>
    <n v="0.34"/>
    <n v="0"/>
    <n v="14.664199999999999"/>
    <n v="28.465800000000002"/>
    <x v="11"/>
    <n v="56.931600000000003"/>
  </r>
  <r>
    <s v="CA-2017-128734"/>
    <x v="455"/>
    <d v="2017-12-31T00:00:00"/>
    <x v="1"/>
    <s v="JL-15175"/>
    <s v="James Lanier"/>
    <x v="2"/>
    <x v="0"/>
    <x v="262"/>
    <x v="22"/>
    <n v="85224"/>
    <x v="1"/>
    <s v="FUR-FU-10001731"/>
    <s v="Furniture"/>
    <x v="3"/>
    <s v="Acrylic Self-Standing Desk Frames"/>
    <n v="8.5440000000000005"/>
    <n v="4"/>
    <x v="2"/>
    <n v="1.9224000000000001"/>
    <x v="1"/>
    <n v="0.22500000000000001"/>
    <n v="2.3408239700374499E-2"/>
    <n v="0.48060000000000003"/>
    <n v="1.6554"/>
    <x v="5"/>
    <n v="6.6216000000000008"/>
  </r>
  <r>
    <s v="CA-2017-128734"/>
    <x v="455"/>
    <d v="2017-12-31T00:00:00"/>
    <x v="1"/>
    <s v="JL-15175"/>
    <s v="James Lanier"/>
    <x v="2"/>
    <x v="0"/>
    <x v="262"/>
    <x v="22"/>
    <n v="85224"/>
    <x v="1"/>
    <s v="FUR-CH-10001394"/>
    <s v="Furniture"/>
    <x v="1"/>
    <s v="Global Leather Executive Chair"/>
    <n v="842.37599999999998"/>
    <n v="3"/>
    <x v="2"/>
    <n v="105.297"/>
    <x v="1"/>
    <n v="0.125"/>
    <n v="2.37423668290645E-4"/>
    <n v="35.098999999999997"/>
    <n v="245.69300000000001"/>
    <x v="5"/>
    <n v="737.07899999999995"/>
  </r>
  <r>
    <s v="US-2015-124219"/>
    <x v="612"/>
    <d v="2015-08-08T00:00:00"/>
    <x v="2"/>
    <s v="KW-16570"/>
    <s v="Kelly Williams"/>
    <x v="0"/>
    <x v="0"/>
    <x v="263"/>
    <x v="23"/>
    <n v="63122"/>
    <x v="3"/>
    <s v="FUR-FU-10000305"/>
    <s v="Furniture"/>
    <x v="3"/>
    <s v="Tenex V2T-RE Standard Weight Series Chair Mat, 45&quot; x 53&quot;, Lip 25&quot; x 12&quot;"/>
    <n v="212.94"/>
    <n v="3"/>
    <x v="0"/>
    <n v="34.070399999999999"/>
    <x v="5"/>
    <n v="0.16"/>
    <n v="0"/>
    <n v="11.3568"/>
    <n v="59.623199999999997"/>
    <x v="10"/>
    <n v="178.86959999999999"/>
  </r>
  <r>
    <s v="CA-2017-163006"/>
    <x v="254"/>
    <d v="2017-07-04T00:00:00"/>
    <x v="0"/>
    <s v="GH-14410"/>
    <s v="Gary Hansen"/>
    <x v="2"/>
    <x v="0"/>
    <x v="9"/>
    <x v="8"/>
    <n v="60653"/>
    <x v="3"/>
    <s v="FUR-CH-10000229"/>
    <s v="Furniture"/>
    <x v="1"/>
    <s v="Global Enterprise Series Seating High-Back Swivel/Tilt Chairs"/>
    <n v="569.05799999999999"/>
    <n v="3"/>
    <x v="3"/>
    <n v="-178.8468"/>
    <x v="4"/>
    <n v="-0.314285714285714"/>
    <n v="5.2718703541642503E-4"/>
    <n v="-59.615600000000001"/>
    <n v="249.30160000000001"/>
    <x v="2"/>
    <n v="747.90480000000002"/>
  </r>
  <r>
    <s v="CA-2017-163006"/>
    <x v="254"/>
    <d v="2017-07-04T00:00:00"/>
    <x v="0"/>
    <s v="GH-14410"/>
    <s v="Gary Hansen"/>
    <x v="2"/>
    <x v="0"/>
    <x v="9"/>
    <x v="8"/>
    <n v="60653"/>
    <x v="3"/>
    <s v="FUR-FU-10003799"/>
    <s v="Furniture"/>
    <x v="3"/>
    <s v="Seth Thomas 13 1/2&quot; Wall Clock"/>
    <n v="14.224"/>
    <n v="2"/>
    <x v="5"/>
    <n v="-10.3124"/>
    <x v="4"/>
    <n v="-0.72499999999999998"/>
    <n v="4.2182227221597299E-2"/>
    <n v="-5.1562000000000001"/>
    <n v="12.2682"/>
    <x v="2"/>
    <n v="24.5364"/>
  </r>
  <r>
    <s v="CA-2014-111192"/>
    <x v="613"/>
    <d v="2014-08-05T00:00:00"/>
    <x v="1"/>
    <s v="TS-21430"/>
    <s v="Tom Stivers"/>
    <x v="1"/>
    <x v="0"/>
    <x v="15"/>
    <x v="13"/>
    <n v="98103"/>
    <x v="1"/>
    <s v="FUR-BO-10002916"/>
    <s v="Furniture"/>
    <x v="0"/>
    <s v="Rush Hierlooms Collection 1&quot; Thick Stackable Bookcases"/>
    <n v="1367.84"/>
    <n v="8"/>
    <x v="0"/>
    <n v="259.88959999999997"/>
    <x v="6"/>
    <n v="0.19"/>
    <n v="0"/>
    <n v="32.486199999999997"/>
    <n v="138.49379999999999"/>
    <x v="3"/>
    <n v="1107.9503999999999"/>
  </r>
  <r>
    <s v="CA-2016-115378"/>
    <x v="515"/>
    <d v="2016-11-23T00:00:00"/>
    <x v="0"/>
    <s v="AJ-10945"/>
    <s v="Ashley Jarboe"/>
    <x v="0"/>
    <x v="0"/>
    <x v="264"/>
    <x v="17"/>
    <n v="48180"/>
    <x v="3"/>
    <s v="FUR-CH-10000863"/>
    <s v="Furniture"/>
    <x v="1"/>
    <s v="Novimex Swivel Fabric Task Chair"/>
    <n v="301.95999999999998"/>
    <n v="2"/>
    <x v="0"/>
    <n v="33.215600000000002"/>
    <x v="2"/>
    <n v="0.11"/>
    <n v="0"/>
    <n v="16.607800000000001"/>
    <n v="134.37219999999999"/>
    <x v="0"/>
    <n v="268.74439999999998"/>
  </r>
  <r>
    <s v="CA-2015-161627"/>
    <x v="171"/>
    <d v="2015-07-11T00:00:00"/>
    <x v="1"/>
    <s v="SJ-20215"/>
    <s v="Sarah Jordon"/>
    <x v="0"/>
    <x v="0"/>
    <x v="102"/>
    <x v="2"/>
    <n v="91104"/>
    <x v="1"/>
    <s v="FUR-CH-10003968"/>
    <s v="Furniture"/>
    <x v="1"/>
    <s v="Novimex Turbo Task Chair"/>
    <n v="170.352"/>
    <n v="3"/>
    <x v="2"/>
    <n v="-17.0352"/>
    <x v="2"/>
    <n v="-0.1"/>
    <n v="1.1740396355780999E-3"/>
    <n v="-5.6783999999999999"/>
    <n v="62.462400000000002"/>
    <x v="3"/>
    <n v="187.38720000000001"/>
  </r>
  <r>
    <s v="CA-2014-121006"/>
    <x v="448"/>
    <d v="2014-11-16T00:00:00"/>
    <x v="1"/>
    <s v="SC-20020"/>
    <s v="Sam Craven"/>
    <x v="0"/>
    <x v="0"/>
    <x v="265"/>
    <x v="17"/>
    <n v="48640"/>
    <x v="3"/>
    <s v="FUR-CH-10004997"/>
    <s v="Furniture"/>
    <x v="1"/>
    <s v="Hon Every-Day Series Multi-Task Chairs"/>
    <n v="563.94000000000005"/>
    <n v="3"/>
    <x v="0"/>
    <n v="112.788"/>
    <x v="6"/>
    <n v="0.2"/>
    <n v="0"/>
    <n v="37.595999999999997"/>
    <n v="150.38399999999999"/>
    <x v="0"/>
    <n v="451.15200000000004"/>
  </r>
  <r>
    <s v="CA-2016-122903"/>
    <x v="614"/>
    <d v="2016-05-29T00:00:00"/>
    <x v="0"/>
    <s v="LA-16780"/>
    <s v="Laura Armstrong"/>
    <x v="1"/>
    <x v="0"/>
    <x v="25"/>
    <x v="17"/>
    <n v="48205"/>
    <x v="3"/>
    <s v="FUR-CH-10002024"/>
    <s v="Furniture"/>
    <x v="1"/>
    <s v="HON 5400 Series Task Chairs for Big and Tall"/>
    <n v="3504.9"/>
    <n v="5"/>
    <x v="0"/>
    <n v="700.98"/>
    <x v="3"/>
    <n v="0.2"/>
    <n v="0"/>
    <n v="140.196"/>
    <n v="560.78399999999999"/>
    <x v="7"/>
    <n v="2803.92"/>
  </r>
  <r>
    <s v="CA-2017-106432"/>
    <x v="66"/>
    <d v="2017-10-24T00:00:00"/>
    <x v="1"/>
    <s v="CA-12265"/>
    <s v="Christina Anderson"/>
    <x v="0"/>
    <x v="0"/>
    <x v="266"/>
    <x v="5"/>
    <n v="76706"/>
    <x v="3"/>
    <s v="FUR-BO-10004360"/>
    <s v="Furniture"/>
    <x v="0"/>
    <s v="Rush Hierlooms Collection Rich Wood Bookcases"/>
    <n v="328.39920000000001"/>
    <n v="3"/>
    <x v="6"/>
    <n v="-91.758600000000001"/>
    <x v="2"/>
    <n v="-0.27941176470588203"/>
    <n v="9.7442381102024595E-4"/>
    <n v="-30.586200000000002"/>
    <n v="140.05260000000001"/>
    <x v="1"/>
    <n v="420.15780000000001"/>
  </r>
  <r>
    <s v="US-2015-120502"/>
    <x v="315"/>
    <d v="2015-04-19T00:00:00"/>
    <x v="1"/>
    <s v="BT-11395"/>
    <s v="Bill Tyler"/>
    <x v="1"/>
    <x v="0"/>
    <x v="2"/>
    <x v="2"/>
    <n v="90036"/>
    <x v="1"/>
    <s v="FUR-FU-10004973"/>
    <s v="Furniture"/>
    <x v="3"/>
    <s v="Flat Face Poster Frame"/>
    <n v="37.68"/>
    <n v="2"/>
    <x v="0"/>
    <n v="15.8256"/>
    <x v="6"/>
    <n v="0.42"/>
    <n v="0"/>
    <n v="7.9127999999999998"/>
    <n v="10.927199999999999"/>
    <x v="6"/>
    <n v="21.854399999999998"/>
  </r>
  <r>
    <s v="CA-2015-115567"/>
    <x v="615"/>
    <d v="2015-09-18T00:00:00"/>
    <x v="1"/>
    <s v="ZC-21910"/>
    <s v="Zuschuss Carroll"/>
    <x v="0"/>
    <x v="0"/>
    <x v="29"/>
    <x v="6"/>
    <n v="47201"/>
    <x v="3"/>
    <s v="FUR-CH-10000015"/>
    <s v="Furniture"/>
    <x v="1"/>
    <s v="Hon Multipurpose Stacking Arm Chairs"/>
    <n v="1516.2"/>
    <n v="7"/>
    <x v="0"/>
    <n v="394.21199999999999"/>
    <x v="2"/>
    <n v="0.26"/>
    <n v="0"/>
    <n v="56.316000000000003"/>
    <n v="160.28399999999999"/>
    <x v="4"/>
    <n v="1121.9880000000001"/>
  </r>
  <r>
    <s v="CA-2014-101560"/>
    <x v="616"/>
    <d v="2014-12-01T00:00:00"/>
    <x v="0"/>
    <s v="CS-12250"/>
    <s v="Chris Selesnick"/>
    <x v="1"/>
    <x v="0"/>
    <x v="11"/>
    <x v="10"/>
    <n v="29203"/>
    <x v="0"/>
    <s v="FUR-FU-10003773"/>
    <s v="Furniture"/>
    <x v="3"/>
    <s v="Eldon Cleatmat Plus Chair Mats for High Pile Carpets"/>
    <n v="397.6"/>
    <n v="5"/>
    <x v="0"/>
    <n v="43.735999999999997"/>
    <x v="0"/>
    <n v="0.11"/>
    <n v="0"/>
    <n v="8.7471999999999994"/>
    <n v="70.772800000000004"/>
    <x v="0"/>
    <n v="353.86400000000003"/>
  </r>
  <r>
    <s v="CA-2015-142454"/>
    <x v="617"/>
    <d v="2015-08-19T00:00:00"/>
    <x v="1"/>
    <s v="RE-19450"/>
    <s v="Richard Eichhorn"/>
    <x v="0"/>
    <x v="0"/>
    <x v="121"/>
    <x v="2"/>
    <n v="94601"/>
    <x v="1"/>
    <s v="FUR-FU-10004018"/>
    <s v="Furniture"/>
    <x v="3"/>
    <s v="Tensor Computer Mounted Lamp"/>
    <n v="104.23"/>
    <n v="7"/>
    <x v="0"/>
    <n v="28.142099999999999"/>
    <x v="4"/>
    <n v="0.27"/>
    <n v="0"/>
    <n v="4.0202999999999998"/>
    <n v="10.8697"/>
    <x v="10"/>
    <n v="76.087900000000005"/>
  </r>
  <r>
    <s v="CA-2017-145653"/>
    <x v="449"/>
    <d v="2017-09-01T00:00:00"/>
    <x v="3"/>
    <s v="CA-12775"/>
    <s v="Cynthia Arntzen"/>
    <x v="0"/>
    <x v="0"/>
    <x v="25"/>
    <x v="17"/>
    <n v="48205"/>
    <x v="3"/>
    <s v="FUR-CH-10004875"/>
    <s v="Furniture"/>
    <x v="1"/>
    <s v="Harbour Creations 67200 Series Stacking Chairs"/>
    <n v="498.26"/>
    <n v="7"/>
    <x v="0"/>
    <n v="134.53020000000001"/>
    <x v="7"/>
    <n v="0.27"/>
    <n v="0"/>
    <n v="19.218599999999999"/>
    <n v="51.961399999999998"/>
    <x v="4"/>
    <n v="363.72979999999995"/>
  </r>
  <r>
    <s v="CA-2014-140487"/>
    <x v="618"/>
    <d v="2014-06-20T00:00:00"/>
    <x v="1"/>
    <s v="SR-20425"/>
    <s v="Sharelle Roach"/>
    <x v="2"/>
    <x v="0"/>
    <x v="25"/>
    <x v="17"/>
    <n v="48234"/>
    <x v="3"/>
    <s v="FUR-BO-10000711"/>
    <s v="Furniture"/>
    <x v="0"/>
    <s v="Hon Metal Bookcases, Gray"/>
    <n v="212.94"/>
    <n v="3"/>
    <x v="0"/>
    <n v="57.4938"/>
    <x v="6"/>
    <n v="0.27"/>
    <n v="0"/>
    <n v="19.1646"/>
    <n v="51.815399999999997"/>
    <x v="2"/>
    <n v="155.4462"/>
  </r>
  <r>
    <s v="CA-2016-119865"/>
    <x v="619"/>
    <d v="2016-06-26T00:00:00"/>
    <x v="1"/>
    <s v="AS-10090"/>
    <s v="Adam Shillingsburg"/>
    <x v="0"/>
    <x v="0"/>
    <x v="13"/>
    <x v="7"/>
    <n v="10011"/>
    <x v="2"/>
    <s v="FUR-BO-10003272"/>
    <s v="Furniture"/>
    <x v="0"/>
    <s v="O'Sullivan Living Dimensions 5-Shelf Bookcases"/>
    <n v="353.56799999999998"/>
    <n v="2"/>
    <x v="2"/>
    <n v="-44.195999999999998"/>
    <x v="2"/>
    <n v="-0.125"/>
    <n v="5.6566205086433204E-4"/>
    <n v="-22.097999999999999"/>
    <n v="198.88200000000001"/>
    <x v="2"/>
    <n v="397.76400000000001"/>
  </r>
  <r>
    <s v="CA-2017-124436"/>
    <x v="620"/>
    <d v="2017-03-22T00:00:00"/>
    <x v="0"/>
    <s v="SA-20830"/>
    <s v="Sue Ann Reed"/>
    <x v="0"/>
    <x v="0"/>
    <x v="99"/>
    <x v="2"/>
    <n v="93727"/>
    <x v="1"/>
    <s v="FUR-TA-10001095"/>
    <s v="Furniture"/>
    <x v="2"/>
    <s v="Chromcraft Round Conference Tables"/>
    <n v="697.16"/>
    <n v="5"/>
    <x v="2"/>
    <n v="8.7144999999999992"/>
    <x v="0"/>
    <n v="1.2500000000000001E-2"/>
    <n v="2.8687819151988102E-4"/>
    <n v="1.7428999999999999"/>
    <n v="137.6891"/>
    <x v="9"/>
    <n v="688.44549999999992"/>
  </r>
  <r>
    <s v="CA-2017-124436"/>
    <x v="620"/>
    <d v="2017-03-22T00:00:00"/>
    <x v="0"/>
    <s v="SA-20830"/>
    <s v="Sue Ann Reed"/>
    <x v="0"/>
    <x v="0"/>
    <x v="99"/>
    <x v="2"/>
    <n v="93727"/>
    <x v="1"/>
    <s v="FUR-FU-10001185"/>
    <s v="Furniture"/>
    <x v="3"/>
    <s v="Advantus Employee of the Month Certificate Frame, 11 x 13-1/2"/>
    <n v="30.93"/>
    <n v="1"/>
    <x v="0"/>
    <n v="12.6813"/>
    <x v="0"/>
    <n v="0.41"/>
    <n v="0"/>
    <n v="12.6813"/>
    <n v="18.248699999999999"/>
    <x v="9"/>
    <n v="18.248699999999999"/>
  </r>
  <r>
    <s v="CA-2014-115084"/>
    <x v="305"/>
    <d v="2014-10-22T00:00:00"/>
    <x v="1"/>
    <s v="LS-17200"/>
    <s v="Luke Schmidt"/>
    <x v="1"/>
    <x v="0"/>
    <x v="267"/>
    <x v="31"/>
    <n v="71854"/>
    <x v="0"/>
    <s v="FUR-CH-10004626"/>
    <s v="Furniture"/>
    <x v="1"/>
    <s v="Office Star Flex Back Scooter Chair with Aluminum Finish Frame"/>
    <n v="605.34"/>
    <n v="6"/>
    <x v="0"/>
    <n v="145.2816"/>
    <x v="4"/>
    <n v="0.24"/>
    <n v="0"/>
    <n v="24.2136"/>
    <n v="76.676400000000001"/>
    <x v="1"/>
    <n v="460.05840000000001"/>
  </r>
  <r>
    <s v="CA-2017-131037"/>
    <x v="621"/>
    <d v="2017-08-23T00:00:00"/>
    <x v="2"/>
    <s v="TM-21490"/>
    <s v="Tony Molinari"/>
    <x v="0"/>
    <x v="0"/>
    <x v="28"/>
    <x v="2"/>
    <n v="94110"/>
    <x v="1"/>
    <s v="FUR-TA-10001768"/>
    <s v="Furniture"/>
    <x v="2"/>
    <s v="Hon Racetrack Conference Tables"/>
    <n v="210.00800000000001"/>
    <n v="1"/>
    <x v="2"/>
    <n v="2.6251000000000002"/>
    <x v="5"/>
    <n v="1.2500000000000001E-2"/>
    <n v="9.5234467258390203E-4"/>
    <n v="2.6251000000000002"/>
    <n v="207.38290000000001"/>
    <x v="10"/>
    <n v="207.38290000000001"/>
  </r>
  <r>
    <s v="CA-2014-166744"/>
    <x v="23"/>
    <d v="2014-09-24T00:00:00"/>
    <x v="1"/>
    <s v="DN-13690"/>
    <s v="Duane Noonan"/>
    <x v="0"/>
    <x v="0"/>
    <x v="11"/>
    <x v="32"/>
    <n v="21044"/>
    <x v="2"/>
    <s v="FUR-FU-10004952"/>
    <s v="Furniture"/>
    <x v="3"/>
    <s v="C-Line Cubicle Keepers Polyproplyene Holder w/Velcro Back, 8-1/2x11, 25/Bx"/>
    <n v="164.22"/>
    <n v="3"/>
    <x v="0"/>
    <n v="50.908200000000001"/>
    <x v="4"/>
    <n v="0.31"/>
    <n v="0"/>
    <n v="16.9694"/>
    <n v="37.770600000000002"/>
    <x v="4"/>
    <n v="113.31180000000001"/>
  </r>
  <r>
    <s v="CA-2014-166744"/>
    <x v="23"/>
    <d v="2014-09-24T00:00:00"/>
    <x v="1"/>
    <s v="DN-13690"/>
    <s v="Duane Noonan"/>
    <x v="0"/>
    <x v="0"/>
    <x v="11"/>
    <x v="32"/>
    <n v="21044"/>
    <x v="2"/>
    <s v="FUR-BO-10001337"/>
    <s v="Furniture"/>
    <x v="0"/>
    <s v="O'Sullivan Living Dimensions 2-Shelf Bookcases"/>
    <n v="362.94"/>
    <n v="3"/>
    <x v="0"/>
    <n v="36.293999999999997"/>
    <x v="4"/>
    <n v="0.1"/>
    <n v="0"/>
    <n v="12.098000000000001"/>
    <n v="108.88200000000001"/>
    <x v="4"/>
    <n v="326.64600000000002"/>
  </r>
  <r>
    <s v="CA-2016-156265"/>
    <x v="622"/>
    <d v="2016-08-04T00:00:00"/>
    <x v="0"/>
    <s v="BF-11020"/>
    <s v="Barry Franzšsisch"/>
    <x v="1"/>
    <x v="0"/>
    <x v="2"/>
    <x v="2"/>
    <n v="90032"/>
    <x v="1"/>
    <s v="FUR-TA-10001691"/>
    <s v="Furniture"/>
    <x v="2"/>
    <s v="Barricks Non-Folding Utility Table with Steel Legs, Laminate Tops"/>
    <n v="136.464"/>
    <n v="2"/>
    <x v="2"/>
    <n v="15.3522"/>
    <x v="3"/>
    <n v="0.1125"/>
    <n v="1.4655879939031501E-3"/>
    <n v="7.6760999999999999"/>
    <n v="60.555900000000001"/>
    <x v="10"/>
    <n v="121.1118"/>
  </r>
  <r>
    <s v="CA-2015-125185"/>
    <x v="298"/>
    <d v="2015-03-07T00:00:00"/>
    <x v="0"/>
    <s v="AH-10195"/>
    <s v="Alan Haines"/>
    <x v="1"/>
    <x v="0"/>
    <x v="268"/>
    <x v="3"/>
    <n v="18018"/>
    <x v="2"/>
    <s v="FUR-CH-10002647"/>
    <s v="Furniture"/>
    <x v="1"/>
    <s v="Situations Contoured Folding Chairs, 4/Set"/>
    <n v="99.372"/>
    <n v="2"/>
    <x v="3"/>
    <n v="-7.0979999999999999"/>
    <x v="3"/>
    <n v="-7.1428571428571397E-2"/>
    <n v="3.0189590629151101E-3"/>
    <n v="-3.5489999999999999"/>
    <n v="53.234999999999999"/>
    <x v="9"/>
    <n v="106.47"/>
  </r>
  <r>
    <s v="CA-2015-125185"/>
    <x v="298"/>
    <d v="2015-03-07T00:00:00"/>
    <x v="0"/>
    <s v="AH-10195"/>
    <s v="Alan Haines"/>
    <x v="1"/>
    <x v="0"/>
    <x v="268"/>
    <x v="3"/>
    <n v="18018"/>
    <x v="2"/>
    <s v="FUR-FU-10003247"/>
    <s v="Furniture"/>
    <x v="3"/>
    <s v="36X48 HARDFLOOR CHAIRMAT"/>
    <n v="33.567999999999998"/>
    <n v="2"/>
    <x v="2"/>
    <n v="-5.4547999999999996"/>
    <x v="3"/>
    <n v="-0.16250000000000001"/>
    <n v="5.9580552907530998E-3"/>
    <n v="-2.7273999999999998"/>
    <n v="19.511399999999998"/>
    <x v="9"/>
    <n v="39.022799999999997"/>
  </r>
  <r>
    <s v="CA-2014-105165"/>
    <x v="266"/>
    <d v="2014-09-10T00:00:00"/>
    <x v="2"/>
    <s v="SZ-20035"/>
    <s v="Sam Zeldin"/>
    <x v="2"/>
    <x v="0"/>
    <x v="6"/>
    <x v="5"/>
    <n v="77036"/>
    <x v="3"/>
    <s v="FUR-TA-10004154"/>
    <s v="Furniture"/>
    <x v="2"/>
    <s v="Riverside Furniture Oval Coffee Table, Oval End Table, End Table with Drawer"/>
    <n v="200.79499999999999"/>
    <n v="1"/>
    <x v="3"/>
    <n v="-22.948"/>
    <x v="0"/>
    <n v="-0.114285714285714"/>
    <n v="1.4940611070992801E-3"/>
    <n v="-22.948"/>
    <n v="223.74299999999999"/>
    <x v="4"/>
    <n v="223.74299999999999"/>
  </r>
  <r>
    <s v="CA-2017-144484"/>
    <x v="91"/>
    <d v="2017-09-11T00:00:00"/>
    <x v="3"/>
    <s v="CB-12025"/>
    <s v="Cassandra Brandow"/>
    <x v="0"/>
    <x v="0"/>
    <x v="28"/>
    <x v="2"/>
    <n v="94110"/>
    <x v="1"/>
    <s v="FUR-FU-10000260"/>
    <s v="Furniture"/>
    <x v="3"/>
    <s v="6&quot; Cubicle Wall Clock, Black"/>
    <n v="32.36"/>
    <n v="4"/>
    <x v="0"/>
    <n v="11.6496"/>
    <x v="7"/>
    <n v="0.36"/>
    <n v="0"/>
    <n v="2.9123999999999999"/>
    <n v="5.1776"/>
    <x v="4"/>
    <n v="20.7104"/>
  </r>
  <r>
    <s v="CA-2017-125913"/>
    <x v="623"/>
    <d v="2017-01-16T00:00:00"/>
    <x v="3"/>
    <s v="JO-15145"/>
    <s v="Jack O'Briant"/>
    <x v="1"/>
    <x v="0"/>
    <x v="2"/>
    <x v="2"/>
    <n v="90008"/>
    <x v="1"/>
    <s v="FUR-FU-10001487"/>
    <s v="Furniture"/>
    <x v="3"/>
    <s v="Eldon Expressions Wood and Plastic Desk Accessories, Cherry Wood"/>
    <n v="27.92"/>
    <n v="4"/>
    <x v="0"/>
    <n v="8.0968"/>
    <x v="7"/>
    <n v="0.28999999999999998"/>
    <n v="0"/>
    <n v="2.0242"/>
    <n v="4.9558"/>
    <x v="8"/>
    <n v="19.8232"/>
  </r>
  <r>
    <s v="CA-2017-125913"/>
    <x v="623"/>
    <d v="2017-01-16T00:00:00"/>
    <x v="3"/>
    <s v="JO-15145"/>
    <s v="Jack O'Briant"/>
    <x v="1"/>
    <x v="0"/>
    <x v="2"/>
    <x v="2"/>
    <n v="90008"/>
    <x v="1"/>
    <s v="FUR-TA-10001520"/>
    <s v="Furniture"/>
    <x v="2"/>
    <s v="Lesro Sheffield Collection Coffee Table, End Table, Center Table, Corner Table"/>
    <n v="399.67200000000003"/>
    <n v="7"/>
    <x v="2"/>
    <n v="-14.9877"/>
    <x v="7"/>
    <n v="-3.7499999999999999E-2"/>
    <n v="5.0041033647591003E-4"/>
    <n v="-2.1410999999999998"/>
    <n v="59.237099999999998"/>
    <x v="8"/>
    <n v="414.65970000000004"/>
  </r>
  <r>
    <s v="CA-2015-162887"/>
    <x v="86"/>
    <d v="2015-11-09T00:00:00"/>
    <x v="0"/>
    <s v="SV-20785"/>
    <s v="Stewart Visinsky"/>
    <x v="0"/>
    <x v="0"/>
    <x v="259"/>
    <x v="43"/>
    <n v="5408"/>
    <x v="2"/>
    <s v="FUR-CH-10000595"/>
    <s v="Furniture"/>
    <x v="1"/>
    <s v="Safco Contoured Stacking Chairs"/>
    <n v="715.2"/>
    <n v="3"/>
    <x v="0"/>
    <n v="178.8"/>
    <x v="3"/>
    <n v="0.25"/>
    <n v="0"/>
    <n v="59.6"/>
    <n v="178.8"/>
    <x v="0"/>
    <n v="536.40000000000009"/>
  </r>
  <r>
    <s v="CA-2014-113859"/>
    <x v="624"/>
    <d v="2014-09-17T00:00:00"/>
    <x v="1"/>
    <s v="BC-11125"/>
    <s v="Becky Castell"/>
    <x v="2"/>
    <x v="0"/>
    <x v="221"/>
    <x v="5"/>
    <n v="79762"/>
    <x v="3"/>
    <s v="FUR-CH-10004698"/>
    <s v="Furniture"/>
    <x v="1"/>
    <s v="Padded Folding Chairs, Black, 4/Carton"/>
    <n v="340.11599999999999"/>
    <n v="6"/>
    <x v="3"/>
    <n v="-9.7175999999999991"/>
    <x v="4"/>
    <n v="-2.8571428571428598E-2"/>
    <n v="8.8205200578626104E-4"/>
    <n v="-1.6195999999999999"/>
    <n v="58.305599999999998"/>
    <x v="4"/>
    <n v="349.83359999999999"/>
  </r>
  <r>
    <s v="CA-2015-105158"/>
    <x v="278"/>
    <d v="2015-09-10T00:00:00"/>
    <x v="1"/>
    <s v="SP-20860"/>
    <s v="Sung Pak"/>
    <x v="1"/>
    <x v="0"/>
    <x v="77"/>
    <x v="11"/>
    <n v="55901"/>
    <x v="3"/>
    <s v="FUR-FU-10001706"/>
    <s v="Furniture"/>
    <x v="3"/>
    <s v="Longer-Life Soft White Bulbs"/>
    <n v="6.16"/>
    <n v="2"/>
    <x v="0"/>
    <n v="2.9567999999999999"/>
    <x v="2"/>
    <n v="0.48"/>
    <n v="0"/>
    <n v="1.4783999999999999"/>
    <n v="1.6015999999999999"/>
    <x v="4"/>
    <n v="3.2032000000000003"/>
  </r>
  <r>
    <s v="CA-2017-105991"/>
    <x v="625"/>
    <d v="2017-05-06T00:00:00"/>
    <x v="2"/>
    <s v="LH-17020"/>
    <s v="Lisa Hazard"/>
    <x v="0"/>
    <x v="0"/>
    <x v="74"/>
    <x v="12"/>
    <n v="80027"/>
    <x v="1"/>
    <s v="FUR-BO-10004467"/>
    <s v="Furniture"/>
    <x v="0"/>
    <s v="Bestar Classic Bookcase"/>
    <n v="89.991"/>
    <n v="3"/>
    <x v="10"/>
    <n v="-152.9847"/>
    <x v="5"/>
    <n v="-1.7"/>
    <n v="7.77855563334111E-3"/>
    <n v="-50.994900000000001"/>
    <n v="80.991900000000001"/>
    <x v="7"/>
    <n v="242.97570000000002"/>
  </r>
  <r>
    <s v="CA-2014-146283"/>
    <x v="30"/>
    <d v="2014-09-15T00:00:00"/>
    <x v="1"/>
    <s v="KT-16465"/>
    <s v="Kean Takahito"/>
    <x v="0"/>
    <x v="0"/>
    <x v="6"/>
    <x v="5"/>
    <n v="77036"/>
    <x v="3"/>
    <s v="FUR-CH-10004287"/>
    <s v="Furniture"/>
    <x v="1"/>
    <s v="SAFCO Arco Folding Chair"/>
    <n v="966.7"/>
    <n v="5"/>
    <x v="3"/>
    <n v="-13.81"/>
    <x v="1"/>
    <n v="-1.4285714285714299E-2"/>
    <n v="3.1033412640943397E-4"/>
    <n v="-2.762"/>
    <n v="196.102"/>
    <x v="4"/>
    <n v="980.51"/>
  </r>
  <r>
    <s v="CA-2015-111073"/>
    <x v="626"/>
    <d v="2015-12-30T00:00:00"/>
    <x v="1"/>
    <s v="MC-18100"/>
    <s v="Mick Crebagga"/>
    <x v="0"/>
    <x v="0"/>
    <x v="23"/>
    <x v="15"/>
    <n v="44256"/>
    <x v="2"/>
    <s v="FUR-TA-10004086"/>
    <s v="Furniture"/>
    <x v="2"/>
    <s v="KI Adjustable-Height Table"/>
    <n v="51.588000000000001"/>
    <n v="1"/>
    <x v="9"/>
    <n v="-15.4764"/>
    <x v="4"/>
    <n v="-0.3"/>
    <n v="7.7537411801194096E-3"/>
    <n v="-15.4764"/>
    <n v="67.064400000000006"/>
    <x v="5"/>
    <n v="67.064400000000006"/>
  </r>
  <r>
    <s v="CA-2017-108791"/>
    <x v="534"/>
    <d v="2017-07-31T00:00:00"/>
    <x v="1"/>
    <s v="TM-21490"/>
    <s v="Tony Molinari"/>
    <x v="0"/>
    <x v="0"/>
    <x v="90"/>
    <x v="7"/>
    <n v="10701"/>
    <x v="2"/>
    <s v="FUR-FU-10004018"/>
    <s v="Furniture"/>
    <x v="3"/>
    <s v="Tensor Computer Mounted Lamp"/>
    <n v="14.89"/>
    <n v="1"/>
    <x v="0"/>
    <n v="4.0202999999999998"/>
    <x v="4"/>
    <n v="0.27"/>
    <n v="0"/>
    <n v="4.0202999999999998"/>
    <n v="10.8697"/>
    <x v="3"/>
    <n v="10.869700000000002"/>
  </r>
  <r>
    <s v="CA-2016-113831"/>
    <x v="82"/>
    <d v="2016-06-03T00:00:00"/>
    <x v="1"/>
    <s v="AH-10690"/>
    <s v="Anna HŠberlin"/>
    <x v="1"/>
    <x v="0"/>
    <x v="76"/>
    <x v="25"/>
    <n v="22153"/>
    <x v="0"/>
    <s v="FUR-TA-10002645"/>
    <s v="Furniture"/>
    <x v="2"/>
    <s v="Hon Rectangular Conference Tables"/>
    <n v="2275.5"/>
    <n v="10"/>
    <x v="0"/>
    <n v="386.83499999999998"/>
    <x v="4"/>
    <n v="0.17"/>
    <n v="0"/>
    <n v="38.683500000000002"/>
    <n v="188.8665"/>
    <x v="7"/>
    <n v="1888.665"/>
  </r>
  <r>
    <s v="US-2014-139500"/>
    <x v="627"/>
    <d v="2014-11-20T00:00:00"/>
    <x v="1"/>
    <s v="AB-10165"/>
    <s v="Alan Barnes"/>
    <x v="0"/>
    <x v="0"/>
    <x v="42"/>
    <x v="8"/>
    <n v="62521"/>
    <x v="3"/>
    <s v="FUR-CH-10002017"/>
    <s v="Furniture"/>
    <x v="1"/>
    <s v="SAFCO Optional Arm Kit for Workspace Cribbage Stacking Chair"/>
    <n v="37.295999999999999"/>
    <n v="2"/>
    <x v="3"/>
    <n v="-1.0656000000000001"/>
    <x v="4"/>
    <n v="-2.8571428571428598E-2"/>
    <n v="8.0437580437580404E-3"/>
    <n v="-0.53280000000000005"/>
    <n v="19.180800000000001"/>
    <x v="0"/>
    <n v="38.361600000000003"/>
  </r>
  <r>
    <s v="US-2014-166310"/>
    <x v="628"/>
    <d v="2014-09-23T00:00:00"/>
    <x v="2"/>
    <s v="JS-15940"/>
    <s v="Joni Sundaresam"/>
    <x v="2"/>
    <x v="0"/>
    <x v="269"/>
    <x v="5"/>
    <n v="75043"/>
    <x v="3"/>
    <s v="FUR-FU-10001546"/>
    <s v="Furniture"/>
    <x v="3"/>
    <s v="Dana Swing-Arm Lamps"/>
    <n v="8.5440000000000005"/>
    <n v="2"/>
    <x v="5"/>
    <n v="-7.476"/>
    <x v="3"/>
    <n v="-0.875"/>
    <n v="7.02247191011236E-2"/>
    <n v="-3.738"/>
    <n v="8.01"/>
    <x v="4"/>
    <n v="16.02"/>
  </r>
  <r>
    <s v="US-2016-168410"/>
    <x v="629"/>
    <d v="2016-02-26T00:00:00"/>
    <x v="1"/>
    <s v="BV-11245"/>
    <s v="Benjamin Venier"/>
    <x v="1"/>
    <x v="0"/>
    <x v="64"/>
    <x v="7"/>
    <n v="11572"/>
    <x v="2"/>
    <s v="FUR-FU-10000629"/>
    <s v="Furniture"/>
    <x v="3"/>
    <s v="9-3/4 Diameter Round Wall Clock"/>
    <n v="68.95"/>
    <n v="5"/>
    <x v="0"/>
    <n v="28.959"/>
    <x v="2"/>
    <n v="0.42"/>
    <n v="0"/>
    <n v="5.7918000000000003"/>
    <n v="7.9981999999999998"/>
    <x v="11"/>
    <n v="39.991"/>
  </r>
  <r>
    <s v="CA-2017-131254"/>
    <x v="49"/>
    <d v="2017-11-21T00:00:00"/>
    <x v="2"/>
    <s v="NC-18415"/>
    <s v="Nathan Cano"/>
    <x v="0"/>
    <x v="0"/>
    <x v="6"/>
    <x v="5"/>
    <n v="77095"/>
    <x v="3"/>
    <s v="FUR-CH-10003774"/>
    <s v="Furniture"/>
    <x v="1"/>
    <s v="Global Wood Trimmed Manager's Task Chair, Khaki"/>
    <n v="191.05799999999999"/>
    <n v="3"/>
    <x v="3"/>
    <n v="-46.399799999999999"/>
    <x v="3"/>
    <n v="-0.24285714285714299"/>
    <n v="1.5702038124548599E-3"/>
    <n v="-15.4666"/>
    <n v="79.152600000000007"/>
    <x v="0"/>
    <n v="237.45779999999999"/>
  </r>
  <r>
    <s v="CA-2017-137876"/>
    <x v="393"/>
    <d v="2017-05-05T00:00:00"/>
    <x v="1"/>
    <s v="DJ-13510"/>
    <s v="Don Jones"/>
    <x v="1"/>
    <x v="0"/>
    <x v="28"/>
    <x v="2"/>
    <n v="94110"/>
    <x v="1"/>
    <s v="FUR-FU-10000222"/>
    <s v="Furniture"/>
    <x v="3"/>
    <s v="Seth Thomas 16&quot; Steel Case Clock"/>
    <n v="64.959999999999994"/>
    <n v="2"/>
    <x v="0"/>
    <n v="21.436800000000002"/>
    <x v="2"/>
    <n v="0.33"/>
    <n v="0"/>
    <n v="10.718400000000001"/>
    <n v="21.761600000000001"/>
    <x v="6"/>
    <n v="43.523199999999989"/>
  </r>
  <r>
    <s v="CA-2016-154060"/>
    <x v="630"/>
    <d v="2016-05-08T00:00:00"/>
    <x v="1"/>
    <s v="DL-12865"/>
    <s v="Dan Lawera"/>
    <x v="0"/>
    <x v="0"/>
    <x v="224"/>
    <x v="30"/>
    <n v="27405"/>
    <x v="0"/>
    <s v="FUR-CH-10002304"/>
    <s v="Furniture"/>
    <x v="1"/>
    <s v="Global Stack Chair without Arms, Black"/>
    <n v="187.05600000000001"/>
    <n v="9"/>
    <x v="2"/>
    <n v="11.691000000000001"/>
    <x v="6"/>
    <n v="6.25E-2"/>
    <n v="1.06919852878282E-3"/>
    <n v="1.2989999999999999"/>
    <n v="19.484999999999999"/>
    <x v="7"/>
    <n v="175.36500000000001"/>
  </r>
  <r>
    <s v="US-2017-162558"/>
    <x v="125"/>
    <d v="2017-10-05T00:00:00"/>
    <x v="2"/>
    <s v="Dp-13240"/>
    <s v="Dean percer"/>
    <x v="2"/>
    <x v="0"/>
    <x v="270"/>
    <x v="9"/>
    <n v="37918"/>
    <x v="0"/>
    <s v="FUR-FU-10002364"/>
    <s v="Furniture"/>
    <x v="3"/>
    <s v="Eldon Expressions Wood Desk Accessories, Oak"/>
    <n v="11.808"/>
    <n v="2"/>
    <x v="2"/>
    <n v="1.3284"/>
    <x v="0"/>
    <n v="0.1125"/>
    <n v="1.69376693766938E-2"/>
    <n v="0.66420000000000001"/>
    <n v="5.2397999999999998"/>
    <x v="1"/>
    <n v="10.4796"/>
  </r>
  <r>
    <s v="US-2017-162558"/>
    <x v="125"/>
    <d v="2017-10-05T00:00:00"/>
    <x v="2"/>
    <s v="Dp-13240"/>
    <s v="Dean percer"/>
    <x v="2"/>
    <x v="0"/>
    <x v="270"/>
    <x v="9"/>
    <n v="37918"/>
    <x v="0"/>
    <s v="FUR-FU-10004864"/>
    <s v="Furniture"/>
    <x v="3"/>
    <s v="Eldon 500 Class Desk Accessories"/>
    <n v="9.6560000000000006"/>
    <n v="1"/>
    <x v="2"/>
    <n v="1.5690999999999999"/>
    <x v="0"/>
    <n v="0.16250000000000001"/>
    <n v="2.0712510356255199E-2"/>
    <n v="1.5690999999999999"/>
    <n v="8.0869"/>
    <x v="1"/>
    <n v="8.0869"/>
  </r>
  <r>
    <s v="US-2017-162558"/>
    <x v="125"/>
    <d v="2017-10-05T00:00:00"/>
    <x v="2"/>
    <s v="Dp-13240"/>
    <s v="Dean percer"/>
    <x v="2"/>
    <x v="0"/>
    <x v="270"/>
    <x v="9"/>
    <n v="37918"/>
    <x v="0"/>
    <s v="FUR-TA-10000198"/>
    <s v="Furniture"/>
    <x v="2"/>
    <s v="Chromcraft Bull-Nose Wood Oval Conference Tables &amp; Bases"/>
    <n v="2314.116"/>
    <n v="7"/>
    <x v="9"/>
    <n v="-1002.7836"/>
    <x v="0"/>
    <n v="-0.43333333333333302"/>
    <n v="1.7285218199952001E-4"/>
    <n v="-143.25479999999999"/>
    <n v="473.84280000000001"/>
    <x v="1"/>
    <n v="3316.8995999999997"/>
  </r>
  <r>
    <s v="US-2017-162558"/>
    <x v="125"/>
    <d v="2017-10-05T00:00:00"/>
    <x v="2"/>
    <s v="Dp-13240"/>
    <s v="Dean percer"/>
    <x v="2"/>
    <x v="0"/>
    <x v="270"/>
    <x v="9"/>
    <n v="37918"/>
    <x v="0"/>
    <s v="FUR-FU-10003691"/>
    <s v="Furniture"/>
    <x v="3"/>
    <s v="Eldon Image Series Desk Accessories, Ebony"/>
    <n v="19.760000000000002"/>
    <n v="2"/>
    <x v="2"/>
    <n v="5.9279999999999999"/>
    <x v="0"/>
    <n v="0.3"/>
    <n v="1.0121457489878499E-2"/>
    <n v="2.964"/>
    <n v="6.9160000000000004"/>
    <x v="1"/>
    <n v="13.832000000000001"/>
  </r>
  <r>
    <s v="CA-2015-119508"/>
    <x v="463"/>
    <d v="2015-12-09T00:00:00"/>
    <x v="1"/>
    <s v="TZ-21580"/>
    <s v="Tracy Zic"/>
    <x v="0"/>
    <x v="0"/>
    <x v="174"/>
    <x v="2"/>
    <n v="90712"/>
    <x v="1"/>
    <s v="FUR-FU-10004270"/>
    <s v="Furniture"/>
    <x v="3"/>
    <s v="Eldon Image Series Desk Accessories, Burgundy"/>
    <n v="25.08"/>
    <n v="6"/>
    <x v="0"/>
    <n v="9.0288000000000004"/>
    <x v="2"/>
    <n v="0.36"/>
    <n v="0"/>
    <n v="1.5047999999999999"/>
    <n v="2.6751999999999998"/>
    <x v="5"/>
    <n v="16.051199999999998"/>
  </r>
  <r>
    <s v="CA-2016-123120"/>
    <x v="631"/>
    <d v="2016-09-08T00:00:00"/>
    <x v="1"/>
    <s v="CV-12295"/>
    <s v="Christina VanderZanden"/>
    <x v="0"/>
    <x v="0"/>
    <x v="13"/>
    <x v="7"/>
    <n v="10011"/>
    <x v="2"/>
    <s v="FUR-FU-10004748"/>
    <s v="Furniture"/>
    <x v="3"/>
    <s v="Howard Miller 16&quot; Diameter Gallery Wall Clock"/>
    <n v="63.94"/>
    <n v="1"/>
    <x v="0"/>
    <n v="24.936599999999999"/>
    <x v="4"/>
    <n v="0.39"/>
    <n v="0"/>
    <n v="24.936599999999999"/>
    <n v="39.003399999999999"/>
    <x v="4"/>
    <n v="39.003399999999999"/>
  </r>
  <r>
    <s v="CA-2014-103331"/>
    <x v="632"/>
    <d v="2014-09-01T00:00:00"/>
    <x v="1"/>
    <s v="KB-16315"/>
    <s v="Karl Braun"/>
    <x v="0"/>
    <x v="0"/>
    <x v="19"/>
    <x v="14"/>
    <n v="19711"/>
    <x v="2"/>
    <s v="FUR-FU-10001731"/>
    <s v="Furniture"/>
    <x v="3"/>
    <s v="Acrylic Self-Standing Desk Frames"/>
    <n v="10.68"/>
    <n v="4"/>
    <x v="0"/>
    <n v="4.0583999999999998"/>
    <x v="6"/>
    <n v="0.38"/>
    <n v="0"/>
    <n v="1.0145999999999999"/>
    <n v="1.6554"/>
    <x v="10"/>
    <n v="6.6215999999999999"/>
  </r>
  <r>
    <s v="CA-2014-113768"/>
    <x v="633"/>
    <d v="2014-05-19T00:00:00"/>
    <x v="1"/>
    <s v="AH-10030"/>
    <s v="Aaron Hawkins"/>
    <x v="1"/>
    <x v="0"/>
    <x v="2"/>
    <x v="2"/>
    <n v="90004"/>
    <x v="1"/>
    <s v="FUR-CH-10002439"/>
    <s v="Furniture"/>
    <x v="1"/>
    <s v="Iceberg Nesting Folding Chair, 19w x 6d x 43h"/>
    <n v="279.45600000000002"/>
    <n v="6"/>
    <x v="2"/>
    <n v="20.959199999999999"/>
    <x v="6"/>
    <n v="7.4999999999999997E-2"/>
    <n v="7.1567617084621602E-4"/>
    <n v="3.4931999999999999"/>
    <n v="43.082799999999999"/>
    <x v="7"/>
    <n v="258.49680000000001"/>
  </r>
  <r>
    <s v="US-2017-126060"/>
    <x v="438"/>
    <d v="2017-04-18T00:00:00"/>
    <x v="1"/>
    <s v="DW-13585"/>
    <s v="Dorothy Wardle"/>
    <x v="1"/>
    <x v="0"/>
    <x v="160"/>
    <x v="30"/>
    <n v="28314"/>
    <x v="0"/>
    <s v="FUR-BO-10003433"/>
    <s v="Furniture"/>
    <x v="0"/>
    <s v="Sauder Cornerstone Collection Library"/>
    <n v="198.27199999999999"/>
    <n v="8"/>
    <x v="2"/>
    <n v="-32.219200000000001"/>
    <x v="4"/>
    <n v="-0.16250000000000001"/>
    <n v="1.0087153001936699E-3"/>
    <n v="-4.0274000000000001"/>
    <n v="28.811399999999999"/>
    <x v="6"/>
    <n v="230.49119999999999"/>
  </r>
  <r>
    <s v="CA-2016-122017"/>
    <x v="353"/>
    <d v="2017-01-02T00:00:00"/>
    <x v="1"/>
    <s v="CD-11920"/>
    <s v="Carlos Daly"/>
    <x v="0"/>
    <x v="0"/>
    <x v="271"/>
    <x v="44"/>
    <n v="67212"/>
    <x v="3"/>
    <s v="FUR-FU-10000672"/>
    <s v="Furniture"/>
    <x v="3"/>
    <s v="Executive Impressions 10&quot; Spectator Wall Clock"/>
    <n v="70.56"/>
    <n v="6"/>
    <x v="0"/>
    <n v="23.990400000000001"/>
    <x v="4"/>
    <n v="0.34"/>
    <n v="0"/>
    <n v="3.9984000000000002"/>
    <n v="7.7615999999999996"/>
    <x v="5"/>
    <n v="46.569600000000001"/>
  </r>
  <r>
    <s v="US-2017-136721"/>
    <x v="403"/>
    <d v="2017-04-12T00:00:00"/>
    <x v="1"/>
    <s v="NH-18610"/>
    <s v="Nicole Hansen"/>
    <x v="1"/>
    <x v="0"/>
    <x v="272"/>
    <x v="17"/>
    <n v="48237"/>
    <x v="3"/>
    <s v="FUR-FU-10004665"/>
    <s v="Furniture"/>
    <x v="3"/>
    <s v="3M Polarizing Task Lamp with Clamp Arm, Light Gray"/>
    <n v="273.95999999999998"/>
    <n v="2"/>
    <x v="0"/>
    <n v="71.229600000000005"/>
    <x v="4"/>
    <n v="0.26"/>
    <n v="0"/>
    <n v="35.614800000000002"/>
    <n v="101.3652"/>
    <x v="6"/>
    <n v="202.73039999999997"/>
  </r>
  <r>
    <s v="US-2017-136721"/>
    <x v="403"/>
    <d v="2017-04-12T00:00:00"/>
    <x v="1"/>
    <s v="NH-18610"/>
    <s v="Nicole Hansen"/>
    <x v="1"/>
    <x v="0"/>
    <x v="272"/>
    <x v="17"/>
    <n v="48237"/>
    <x v="3"/>
    <s v="FUR-FU-10004188"/>
    <s v="Furniture"/>
    <x v="3"/>
    <s v="Luxo Professional Combination Clamp-On Lamps"/>
    <n v="306.89999999999998"/>
    <n v="3"/>
    <x v="0"/>
    <n v="79.793999999999997"/>
    <x v="4"/>
    <n v="0.26"/>
    <n v="0"/>
    <n v="26.597999999999999"/>
    <n v="75.701999999999998"/>
    <x v="6"/>
    <n v="227.10599999999999"/>
  </r>
  <r>
    <s v="CA-2015-118738"/>
    <x v="634"/>
    <d v="2015-10-30T00:00:00"/>
    <x v="1"/>
    <s v="AG-10495"/>
    <s v="Andrew Gjertsen"/>
    <x v="1"/>
    <x v="0"/>
    <x v="6"/>
    <x v="5"/>
    <n v="77041"/>
    <x v="3"/>
    <s v="FUR-TA-10002607"/>
    <s v="Furniture"/>
    <x v="2"/>
    <s v="KI Conference Tables"/>
    <n v="347.36099999999999"/>
    <n v="7"/>
    <x v="3"/>
    <n v="-69.472200000000001"/>
    <x v="6"/>
    <n v="-0.2"/>
    <n v="8.6365481444376302E-4"/>
    <n v="-9.9245999999999999"/>
    <n v="59.547600000000003"/>
    <x v="1"/>
    <n v="416.83319999999998"/>
  </r>
  <r>
    <s v="US-2014-123183"/>
    <x v="635"/>
    <d v="2014-11-25T00:00:00"/>
    <x v="1"/>
    <s v="GR-14560"/>
    <s v="Georgia Rosenberg"/>
    <x v="1"/>
    <x v="0"/>
    <x v="16"/>
    <x v="14"/>
    <n v="19805"/>
    <x v="2"/>
    <s v="FUR-BO-10000362"/>
    <s v="Furniture"/>
    <x v="0"/>
    <s v="Sauder Inglewood Library Bookcases"/>
    <n v="1025.8800000000001"/>
    <n v="6"/>
    <x v="0"/>
    <n v="235.95240000000001"/>
    <x v="6"/>
    <n v="0.23"/>
    <n v="0"/>
    <n v="39.325400000000002"/>
    <n v="131.65459999999999"/>
    <x v="0"/>
    <n v="789.9276000000001"/>
  </r>
  <r>
    <s v="US-2016-147340"/>
    <x v="211"/>
    <d v="2016-09-24T00:00:00"/>
    <x v="3"/>
    <s v="EB-13750"/>
    <s v="Edward Becker"/>
    <x v="1"/>
    <x v="0"/>
    <x v="28"/>
    <x v="2"/>
    <n v="94110"/>
    <x v="1"/>
    <s v="FUR-FU-10002501"/>
    <s v="Furniture"/>
    <x v="3"/>
    <s v="Nu-Dell Executive Frame"/>
    <n v="63.2"/>
    <n v="5"/>
    <x v="0"/>
    <n v="23.384"/>
    <x v="7"/>
    <n v="0.37"/>
    <n v="0"/>
    <n v="4.6768000000000001"/>
    <n v="7.9631999999999996"/>
    <x v="4"/>
    <n v="39.816000000000003"/>
  </r>
  <r>
    <s v="CA-2016-117681"/>
    <x v="636"/>
    <d v="2016-04-14T00:00:00"/>
    <x v="1"/>
    <s v="HF-14995"/>
    <s v="Herbert Flentye"/>
    <x v="0"/>
    <x v="0"/>
    <x v="2"/>
    <x v="2"/>
    <n v="90004"/>
    <x v="1"/>
    <s v="FUR-BO-10001798"/>
    <s v="Furniture"/>
    <x v="0"/>
    <s v="Bush Somerset Collection Bookcase"/>
    <n v="556.66499999999996"/>
    <n v="5"/>
    <x v="8"/>
    <n v="6.5490000000000004"/>
    <x v="2"/>
    <n v="1.1764705882352899E-2"/>
    <n v="2.69461884616421E-4"/>
    <n v="1.3098000000000001"/>
    <n v="110.0232"/>
    <x v="6"/>
    <n v="550.11599999999999"/>
  </r>
  <r>
    <s v="CA-2016-153598"/>
    <x v="122"/>
    <d v="2016-12-06T00:00:00"/>
    <x v="2"/>
    <s v="NM-18520"/>
    <s v="Neoma Murray"/>
    <x v="0"/>
    <x v="0"/>
    <x v="2"/>
    <x v="2"/>
    <n v="90045"/>
    <x v="1"/>
    <s v="FUR-FU-10001085"/>
    <s v="Furniture"/>
    <x v="3"/>
    <s v="3M Polarizing Light Filter Sleeves"/>
    <n v="111.9"/>
    <n v="6"/>
    <x v="0"/>
    <n v="51.473999999999997"/>
    <x v="0"/>
    <n v="0.46"/>
    <n v="0"/>
    <n v="8.5790000000000006"/>
    <n v="10.071"/>
    <x v="5"/>
    <n v="60.426000000000009"/>
  </r>
  <r>
    <s v="US-2016-108497"/>
    <x v="184"/>
    <d v="2016-06-14T00:00:00"/>
    <x v="3"/>
    <s v="MH-17290"/>
    <s v="Marc Harrigan"/>
    <x v="2"/>
    <x v="0"/>
    <x v="2"/>
    <x v="2"/>
    <n v="90036"/>
    <x v="1"/>
    <s v="FUR-BO-10004218"/>
    <s v="Furniture"/>
    <x v="0"/>
    <s v="Bush Heritage Pine Collection 5-Shelf Bookcase, Albany Pine Finish, *Special Order"/>
    <n v="599.16499999999996"/>
    <n v="5"/>
    <x v="8"/>
    <n v="35.244999999999997"/>
    <x v="7"/>
    <n v="5.8823529411764698E-2"/>
    <n v="2.5034840152545601E-4"/>
    <n v="7.0490000000000004"/>
    <n v="112.78400000000001"/>
    <x v="2"/>
    <n v="563.91999999999996"/>
  </r>
  <r>
    <s v="CA-2014-136861"/>
    <x v="637"/>
    <d v="2014-09-07T00:00:00"/>
    <x v="2"/>
    <s v="PR-18880"/>
    <s v="Patrick Ryan"/>
    <x v="0"/>
    <x v="0"/>
    <x v="66"/>
    <x v="1"/>
    <n v="33710"/>
    <x v="0"/>
    <s v="FUR-FU-10001967"/>
    <s v="Furniture"/>
    <x v="3"/>
    <s v="Telescoping Adjustable Floor Lamp"/>
    <n v="31.984000000000002"/>
    <n v="2"/>
    <x v="2"/>
    <n v="1.9990000000000001"/>
    <x v="3"/>
    <n v="6.25E-2"/>
    <n v="6.2531265632816404E-3"/>
    <n v="0.99950000000000006"/>
    <n v="14.9925"/>
    <x v="4"/>
    <n v="29.985000000000003"/>
  </r>
  <r>
    <s v="CA-2014-103317"/>
    <x v="638"/>
    <d v="2014-07-08T00:00:00"/>
    <x v="2"/>
    <s v="DM-13525"/>
    <s v="Don Miller"/>
    <x v="1"/>
    <x v="0"/>
    <x v="273"/>
    <x v="1"/>
    <n v="32137"/>
    <x v="0"/>
    <s v="FUR-FU-10001591"/>
    <s v="Furniture"/>
    <x v="3"/>
    <s v="Advantus Panel Wall Certificate Holder - 8.5x11"/>
    <n v="19.52"/>
    <n v="2"/>
    <x v="2"/>
    <n v="5.3680000000000003"/>
    <x v="0"/>
    <n v="0.27500000000000002"/>
    <n v="1.02459016393443E-2"/>
    <n v="2.6840000000000002"/>
    <n v="7.0759999999999996"/>
    <x v="3"/>
    <n v="14.151999999999999"/>
  </r>
  <r>
    <s v="CA-2014-103317"/>
    <x v="638"/>
    <d v="2014-07-08T00:00:00"/>
    <x v="2"/>
    <s v="DM-13525"/>
    <s v="Don Miller"/>
    <x v="1"/>
    <x v="0"/>
    <x v="273"/>
    <x v="1"/>
    <n v="32137"/>
    <x v="0"/>
    <s v="FUR-FU-10003192"/>
    <s v="Furniture"/>
    <x v="3"/>
    <s v="Luxo Adjustable Task Clamp Lamp"/>
    <n v="213.21600000000001"/>
    <n v="3"/>
    <x v="2"/>
    <n v="15.991199999999999"/>
    <x v="0"/>
    <n v="7.4999999999999997E-2"/>
    <n v="9.38015908749812E-4"/>
    <n v="5.3304"/>
    <n v="65.741600000000005"/>
    <x v="3"/>
    <n v="197.22480000000002"/>
  </r>
  <r>
    <s v="US-2014-119081"/>
    <x v="639"/>
    <d v="2014-09-19T00:00:00"/>
    <x v="1"/>
    <s v="TA-21385"/>
    <s v="Tom Ashbrook"/>
    <x v="2"/>
    <x v="0"/>
    <x v="274"/>
    <x v="44"/>
    <n v="66062"/>
    <x v="3"/>
    <s v="FUR-FU-10003464"/>
    <s v="Furniture"/>
    <x v="3"/>
    <s v="Seth Thomas 8 1/2&quot; Cubicle Clock"/>
    <n v="40.56"/>
    <n v="2"/>
    <x v="0"/>
    <n v="12.979200000000001"/>
    <x v="1"/>
    <n v="0.32"/>
    <n v="0"/>
    <n v="6.4896000000000003"/>
    <n v="13.7904"/>
    <x v="4"/>
    <n v="27.580800000000004"/>
  </r>
  <r>
    <s v="CA-2017-130631"/>
    <x v="297"/>
    <d v="2018-01-02T00:00:00"/>
    <x v="1"/>
    <s v="BS-11755"/>
    <s v="Bruce Stewart"/>
    <x v="0"/>
    <x v="0"/>
    <x v="71"/>
    <x v="13"/>
    <n v="98026"/>
    <x v="1"/>
    <s v="FUR-FU-10004093"/>
    <s v="Furniture"/>
    <x v="3"/>
    <s v="Hand-Finished Solid Wood Document Frame"/>
    <n v="68.459999999999994"/>
    <n v="2"/>
    <x v="0"/>
    <n v="20.538"/>
    <x v="4"/>
    <n v="0.3"/>
    <n v="0"/>
    <n v="10.269"/>
    <n v="23.960999999999999"/>
    <x v="5"/>
    <n v="47.921999999999997"/>
  </r>
  <r>
    <s v="CA-2017-116680"/>
    <x v="362"/>
    <d v="2017-09-06T00:00:00"/>
    <x v="0"/>
    <s v="PK-19075"/>
    <s v="Pete Kriz"/>
    <x v="0"/>
    <x v="0"/>
    <x v="28"/>
    <x v="2"/>
    <n v="94122"/>
    <x v="1"/>
    <s v="FUR-TA-10001771"/>
    <s v="Furniture"/>
    <x v="2"/>
    <s v="Bush Cubix Conference Tables, Fully Assembled"/>
    <n v="1478.2719999999999"/>
    <n v="8"/>
    <x v="2"/>
    <n v="92.391999999999996"/>
    <x v="3"/>
    <n v="6.25E-2"/>
    <n v="1.3529309896960799E-4"/>
    <n v="11.548999999999999"/>
    <n v="173.23500000000001"/>
    <x v="4"/>
    <n v="1385.8799999999999"/>
  </r>
  <r>
    <s v="CA-2017-101574"/>
    <x v="559"/>
    <d v="2017-10-04T00:00:00"/>
    <x v="1"/>
    <s v="BD-11725"/>
    <s v="Bruce Degenhardt"/>
    <x v="0"/>
    <x v="0"/>
    <x v="2"/>
    <x v="2"/>
    <n v="90032"/>
    <x v="1"/>
    <s v="FUR-FU-10001706"/>
    <s v="Furniture"/>
    <x v="3"/>
    <s v="Longer-Life Soft White Bulbs"/>
    <n v="9.24"/>
    <n v="3"/>
    <x v="0"/>
    <n v="4.4352"/>
    <x v="6"/>
    <n v="0.48"/>
    <n v="0"/>
    <n v="1.4783999999999999"/>
    <n v="1.6015999999999999"/>
    <x v="4"/>
    <n v="4.8048000000000002"/>
  </r>
  <r>
    <s v="CA-2014-146591"/>
    <x v="640"/>
    <d v="2014-01-20T00:00:00"/>
    <x v="2"/>
    <s v="TS-21340"/>
    <s v="Toby Swindell"/>
    <x v="0"/>
    <x v="0"/>
    <x v="163"/>
    <x v="22"/>
    <n v="85254"/>
    <x v="1"/>
    <s v="FUR-BO-10001972"/>
    <s v="Furniture"/>
    <x v="0"/>
    <s v="O'Sullivan 4-Shelf Bookcase in Odessa Pine"/>
    <n v="181.47"/>
    <n v="5"/>
    <x v="10"/>
    <n v="-320.59699999999998"/>
    <x v="5"/>
    <n v="-1.7666666666666699"/>
    <n v="3.85738689590566E-3"/>
    <n v="-64.119399999999999"/>
    <n v="100.4134"/>
    <x v="8"/>
    <n v="502.06700000000001"/>
  </r>
  <r>
    <s v="CA-2016-122448"/>
    <x v="641"/>
    <d v="2016-06-14T00:00:00"/>
    <x v="1"/>
    <s v="DB-13210"/>
    <s v="Dean Braden"/>
    <x v="0"/>
    <x v="0"/>
    <x v="28"/>
    <x v="2"/>
    <n v="94109"/>
    <x v="1"/>
    <s v="FUR-CH-10002774"/>
    <s v="Furniture"/>
    <x v="1"/>
    <s v="Global Deluxe Stacking Chair, Gray"/>
    <n v="122.352"/>
    <n v="3"/>
    <x v="2"/>
    <n v="13.7646"/>
    <x v="2"/>
    <n v="0.1125"/>
    <n v="1.6346279586766099E-3"/>
    <n v="4.5881999999999996"/>
    <n v="36.195799999999998"/>
    <x v="2"/>
    <n v="108.5874"/>
  </r>
  <r>
    <s v="CA-2014-132451"/>
    <x v="218"/>
    <d v="2014-09-27T00:00:00"/>
    <x v="2"/>
    <s v="KF-16285"/>
    <s v="Karen Ferguson"/>
    <x v="2"/>
    <x v="0"/>
    <x v="53"/>
    <x v="2"/>
    <n v="92105"/>
    <x v="1"/>
    <s v="FUR-CH-10000454"/>
    <s v="Furniture"/>
    <x v="1"/>
    <s v="Hon Deluxe Fabric Upholstered Stacking Chairs, Rounded Back"/>
    <n v="585.55200000000002"/>
    <n v="3"/>
    <x v="2"/>
    <n v="73.194000000000003"/>
    <x v="5"/>
    <n v="0.125"/>
    <n v="3.4155805120638299E-4"/>
    <n v="24.398"/>
    <n v="170.786"/>
    <x v="4"/>
    <n v="512.35800000000006"/>
  </r>
  <r>
    <s v="CA-2017-116946"/>
    <x v="642"/>
    <d v="2017-12-23T00:00:00"/>
    <x v="1"/>
    <s v="TS-21505"/>
    <s v="Tony Sayre"/>
    <x v="0"/>
    <x v="0"/>
    <x v="47"/>
    <x v="12"/>
    <n v="80134"/>
    <x v="1"/>
    <s v="FUR-FU-10000320"/>
    <s v="Furniture"/>
    <x v="3"/>
    <s v="OIC Stacking Trays"/>
    <n v="13.36"/>
    <n v="5"/>
    <x v="2"/>
    <n v="4.008"/>
    <x v="4"/>
    <n v="0.3"/>
    <n v="1.49700598802395E-2"/>
    <n v="0.80159999999999998"/>
    <n v="1.8704000000000001"/>
    <x v="5"/>
    <n v="9.3520000000000003"/>
  </r>
  <r>
    <s v="CA-2017-116946"/>
    <x v="642"/>
    <d v="2017-12-23T00:00:00"/>
    <x v="1"/>
    <s v="TS-21505"/>
    <s v="Tony Sayre"/>
    <x v="0"/>
    <x v="0"/>
    <x v="47"/>
    <x v="12"/>
    <n v="80134"/>
    <x v="1"/>
    <s v="FUR-BO-10000468"/>
    <s v="Furniture"/>
    <x v="0"/>
    <s v="O'Sullivan 2-Shelf Heavy-Duty Bookcases"/>
    <n v="102.018"/>
    <n v="7"/>
    <x v="10"/>
    <n v="-183.63239999999999"/>
    <x v="4"/>
    <n v="-1.8"/>
    <n v="6.8615342390558496E-3"/>
    <n v="-26.2332"/>
    <n v="40.807200000000002"/>
    <x v="5"/>
    <n v="285.65039999999999"/>
  </r>
  <r>
    <s v="CA-2017-148999"/>
    <x v="129"/>
    <d v="2017-02-04T00:00:00"/>
    <x v="1"/>
    <s v="EB-13870"/>
    <s v="Emily Burns"/>
    <x v="0"/>
    <x v="0"/>
    <x v="89"/>
    <x v="1"/>
    <n v="33142"/>
    <x v="0"/>
    <s v="FUR-CH-10002044"/>
    <s v="Furniture"/>
    <x v="1"/>
    <s v="Office Star - Contemporary Task Swivel chair with 2-way adjustable arms, Plum"/>
    <n v="419.13600000000002"/>
    <n v="4"/>
    <x v="2"/>
    <n v="-68.1096"/>
    <x v="2"/>
    <n v="-0.16250000000000001"/>
    <n v="4.77172087341579E-4"/>
    <n v="-17.0274"/>
    <n v="121.81140000000001"/>
    <x v="8"/>
    <n v="487.24560000000002"/>
  </r>
  <r>
    <s v="CA-2017-134495"/>
    <x v="535"/>
    <d v="2017-04-04T00:00:00"/>
    <x v="0"/>
    <s v="BF-11020"/>
    <s v="Barry Franzšsisch"/>
    <x v="1"/>
    <x v="0"/>
    <x v="51"/>
    <x v="1"/>
    <n v="32216"/>
    <x v="0"/>
    <s v="FUR-CH-10003774"/>
    <s v="Furniture"/>
    <x v="1"/>
    <s v="Global Wood Trimmed Manager's Task Chair, Khaki"/>
    <n v="218.352"/>
    <n v="3"/>
    <x v="2"/>
    <n v="-19.105799999999999"/>
    <x v="0"/>
    <n v="-8.7499999999999994E-2"/>
    <n v="9.1595222393200005E-4"/>
    <n v="-6.3685999999999998"/>
    <n v="79.152600000000007"/>
    <x v="6"/>
    <n v="237.45779999999999"/>
  </r>
  <r>
    <s v="CA-2014-105249"/>
    <x v="616"/>
    <d v="2014-11-28T00:00:00"/>
    <x v="3"/>
    <s v="DH-13675"/>
    <s v="Duane Huffman"/>
    <x v="2"/>
    <x v="0"/>
    <x v="28"/>
    <x v="2"/>
    <n v="94122"/>
    <x v="1"/>
    <s v="FUR-BO-10000330"/>
    <s v="Furniture"/>
    <x v="0"/>
    <s v="Sauder Camden County Barrister Bookcase, Planked Cherry Finish"/>
    <n v="411.33199999999999"/>
    <n v="4"/>
    <x v="8"/>
    <n v="-4.8391999999999999"/>
    <x v="7"/>
    <n v="-1.1764705882352899E-2"/>
    <n v="3.6466892923477898E-4"/>
    <n v="-1.2098"/>
    <n v="104.0428"/>
    <x v="0"/>
    <n v="416.1712"/>
  </r>
  <r>
    <s v="CA-2017-164378"/>
    <x v="316"/>
    <d v="2017-07-18T00:00:00"/>
    <x v="0"/>
    <s v="MM-18055"/>
    <s v="Michelle Moray"/>
    <x v="0"/>
    <x v="0"/>
    <x v="13"/>
    <x v="7"/>
    <n v="10024"/>
    <x v="2"/>
    <s v="FUR-CH-10002084"/>
    <s v="Furniture"/>
    <x v="1"/>
    <s v="Hon Mobius Operator's Chair"/>
    <n v="664.14599999999996"/>
    <n v="6"/>
    <x v="7"/>
    <n v="88.552800000000005"/>
    <x v="0"/>
    <n v="0.133333333333333"/>
    <n v="1.5056930253287701E-4"/>
    <n v="14.758800000000001"/>
    <n v="95.932199999999995"/>
    <x v="3"/>
    <n v="575.59319999999991"/>
  </r>
  <r>
    <s v="CA-2017-127782"/>
    <x v="575"/>
    <d v="2017-11-06T00:00:00"/>
    <x v="1"/>
    <s v="TH-21115"/>
    <s v="Thea Hudgings"/>
    <x v="1"/>
    <x v="0"/>
    <x v="3"/>
    <x v="3"/>
    <n v="19140"/>
    <x v="2"/>
    <s v="FUR-FU-10001847"/>
    <s v="Furniture"/>
    <x v="3"/>
    <s v="Eldon Image Series Black Desk Accessories"/>
    <n v="3.3119999999999998"/>
    <n v="1"/>
    <x v="2"/>
    <n v="0.66239999999999999"/>
    <x v="4"/>
    <n v="0.2"/>
    <n v="6.0386473429951702E-2"/>
    <n v="0.66239999999999999"/>
    <n v="2.6496"/>
    <x v="0"/>
    <n v="2.6496"/>
  </r>
  <r>
    <s v="CA-2015-168529"/>
    <x v="643"/>
    <d v="2015-10-12T00:00:00"/>
    <x v="1"/>
    <s v="MB-17305"/>
    <s v="Maria Bertelson"/>
    <x v="0"/>
    <x v="0"/>
    <x v="28"/>
    <x v="2"/>
    <n v="94122"/>
    <x v="1"/>
    <s v="FUR-FU-10001588"/>
    <s v="Furniture"/>
    <x v="3"/>
    <s v="Deflect-o SuperTray Unbreakable Stackable Tray, Letter, Black"/>
    <n v="145.9"/>
    <n v="5"/>
    <x v="0"/>
    <n v="62.737000000000002"/>
    <x v="4"/>
    <n v="0.43"/>
    <n v="0"/>
    <n v="12.5474"/>
    <n v="16.6326"/>
    <x v="1"/>
    <n v="83.163000000000011"/>
  </r>
  <r>
    <s v="CA-2017-117667"/>
    <x v="423"/>
    <d v="2017-12-09T00:00:00"/>
    <x v="1"/>
    <s v="MS-17980"/>
    <s v="Michael Stewart"/>
    <x v="1"/>
    <x v="0"/>
    <x v="3"/>
    <x v="3"/>
    <n v="19134"/>
    <x v="2"/>
    <s v="FUR-CH-10004540"/>
    <s v="Furniture"/>
    <x v="1"/>
    <s v="Global Chrome Stack Chair"/>
    <n v="239.96"/>
    <n v="10"/>
    <x v="3"/>
    <n v="-10.284000000000001"/>
    <x v="2"/>
    <n v="-4.2857142857142899E-2"/>
    <n v="1.2502083680613399E-3"/>
    <n v="-1.0284"/>
    <n v="25.0244"/>
    <x v="5"/>
    <n v="250.244"/>
  </r>
  <r>
    <s v="CA-2017-117667"/>
    <x v="423"/>
    <d v="2017-12-09T00:00:00"/>
    <x v="1"/>
    <s v="MS-17980"/>
    <s v="Michael Stewart"/>
    <x v="1"/>
    <x v="0"/>
    <x v="3"/>
    <x v="3"/>
    <n v="19134"/>
    <x v="2"/>
    <s v="FUR-FU-10004093"/>
    <s v="Furniture"/>
    <x v="3"/>
    <s v="Hand-Finished Solid Wood Document Frame"/>
    <n v="54.768000000000001"/>
    <n v="2"/>
    <x v="2"/>
    <n v="6.8460000000000001"/>
    <x v="2"/>
    <n v="0.125"/>
    <n v="3.65176745544844E-3"/>
    <n v="3.423"/>
    <n v="23.960999999999999"/>
    <x v="5"/>
    <n v="47.921999999999997"/>
  </r>
  <r>
    <s v="US-2017-150595"/>
    <x v="644"/>
    <d v="2017-05-26T00:00:00"/>
    <x v="1"/>
    <s v="LE-16810"/>
    <s v="Laurel Elliston"/>
    <x v="0"/>
    <x v="0"/>
    <x v="9"/>
    <x v="8"/>
    <n v="60653"/>
    <x v="3"/>
    <s v="FUR-CH-10000513"/>
    <s v="Furniture"/>
    <x v="1"/>
    <s v="High-Back Leather Manager's Chair"/>
    <n v="181.98599999999999"/>
    <n v="2"/>
    <x v="3"/>
    <n v="-54.595799999999997"/>
    <x v="4"/>
    <n v="-0.3"/>
    <n v="1.6484784543866001E-3"/>
    <n v="-27.297899999999998"/>
    <n v="118.29089999999999"/>
    <x v="7"/>
    <n v="236.58179999999999"/>
  </r>
  <r>
    <s v="CA-2016-134936"/>
    <x v="645"/>
    <d v="2016-12-25T00:00:00"/>
    <x v="1"/>
    <s v="ES-14080"/>
    <s v="Erin Smith"/>
    <x v="1"/>
    <x v="0"/>
    <x v="104"/>
    <x v="22"/>
    <n v="85705"/>
    <x v="1"/>
    <s v="FUR-TA-10001086"/>
    <s v="Furniture"/>
    <x v="2"/>
    <s v="SAFCO PlanMaster Boards, 60w x 37-1/2d, White Melamine"/>
    <n v="455.97"/>
    <n v="6"/>
    <x v="4"/>
    <n v="-218.8656"/>
    <x v="6"/>
    <n v="-0.48"/>
    <n v="1.09656337039718E-3"/>
    <n v="-36.477600000000002"/>
    <n v="112.4726"/>
    <x v="5"/>
    <n v="674.8356"/>
  </r>
  <r>
    <s v="CA-2017-151008"/>
    <x v="87"/>
    <d v="2017-09-08T00:00:00"/>
    <x v="2"/>
    <s v="JM-16195"/>
    <s v="Justin MacKendrick"/>
    <x v="0"/>
    <x v="0"/>
    <x v="275"/>
    <x v="4"/>
    <n v="84020"/>
    <x v="1"/>
    <s v="FUR-FU-10002396"/>
    <s v="Furniture"/>
    <x v="3"/>
    <s v="DAX Copper Panel Document Frame, 5 x 7 Size"/>
    <n v="25.16"/>
    <n v="2"/>
    <x v="0"/>
    <n v="10.5672"/>
    <x v="5"/>
    <n v="0.42"/>
    <n v="0"/>
    <n v="5.2835999999999999"/>
    <n v="7.2964000000000002"/>
    <x v="4"/>
    <n v="14.5928"/>
  </r>
  <r>
    <s v="US-2014-159618"/>
    <x v="352"/>
    <d v="2014-11-16T00:00:00"/>
    <x v="1"/>
    <s v="DB-12970"/>
    <s v="Darren Budd"/>
    <x v="1"/>
    <x v="0"/>
    <x v="6"/>
    <x v="5"/>
    <n v="77036"/>
    <x v="3"/>
    <s v="FUR-BO-10004467"/>
    <s v="Furniture"/>
    <x v="0"/>
    <s v="Bestar Classic Bookcase"/>
    <n v="67.993200000000002"/>
    <n v="1"/>
    <x v="6"/>
    <n v="-12.998699999999999"/>
    <x v="4"/>
    <n v="-0.191176470588235"/>
    <n v="4.7063529882399998E-3"/>
    <n v="-12.998699999999999"/>
    <n v="80.991900000000001"/>
    <x v="0"/>
    <n v="80.991900000000001"/>
  </r>
  <r>
    <s v="CA-2017-116113"/>
    <x v="125"/>
    <d v="2017-10-06T00:00:00"/>
    <x v="0"/>
    <s v="JW-15220"/>
    <s v="Jane Waco"/>
    <x v="1"/>
    <x v="0"/>
    <x v="132"/>
    <x v="33"/>
    <n v="36116"/>
    <x v="0"/>
    <s v="FUR-FU-10002963"/>
    <s v="Furniture"/>
    <x v="3"/>
    <s v="Master Caster Door Stop, Gray"/>
    <n v="10.16"/>
    <n v="2"/>
    <x v="0"/>
    <n v="3.4544000000000001"/>
    <x v="4"/>
    <n v="0.34"/>
    <n v="0"/>
    <n v="1.7272000000000001"/>
    <n v="3.3527999999999998"/>
    <x v="1"/>
    <n v="6.7056000000000004"/>
  </r>
  <r>
    <s v="CA-2015-125066"/>
    <x v="646"/>
    <d v="2015-12-18T00:00:00"/>
    <x v="1"/>
    <s v="KD-16495"/>
    <s v="Keith Dawkins"/>
    <x v="1"/>
    <x v="0"/>
    <x v="38"/>
    <x v="21"/>
    <n v="39212"/>
    <x v="0"/>
    <s v="FUR-FU-10003829"/>
    <s v="Furniture"/>
    <x v="3"/>
    <s v="Stackable Trays"/>
    <n v="6.16"/>
    <n v="2"/>
    <x v="0"/>
    <n v="1.9712000000000001"/>
    <x v="4"/>
    <n v="0.32"/>
    <n v="0"/>
    <n v="0.98560000000000003"/>
    <n v="2.0943999999999998"/>
    <x v="5"/>
    <n v="4.1888000000000005"/>
  </r>
  <r>
    <s v="CA-2017-157966"/>
    <x v="647"/>
    <d v="2017-03-13T00:00:00"/>
    <x v="3"/>
    <s v="SU-20665"/>
    <s v="Stephanie Ulpright"/>
    <x v="2"/>
    <x v="0"/>
    <x v="9"/>
    <x v="8"/>
    <n v="60610"/>
    <x v="3"/>
    <s v="FUR-CH-10003606"/>
    <s v="Furniture"/>
    <x v="1"/>
    <s v="SAFCO Folding Chair Trolley"/>
    <n v="89.768000000000001"/>
    <n v="1"/>
    <x v="3"/>
    <n v="-2.5648"/>
    <x v="7"/>
    <n v="-2.8571428571428598E-2"/>
    <n v="3.3419481329649801E-3"/>
    <n v="-2.5648"/>
    <n v="92.332800000000006"/>
    <x v="9"/>
    <n v="92.332800000000006"/>
  </r>
  <r>
    <s v="CA-2016-136686"/>
    <x v="574"/>
    <d v="2016-12-16T00:00:00"/>
    <x v="1"/>
    <s v="RF-19840"/>
    <s v="Roy Franzšsisch"/>
    <x v="0"/>
    <x v="0"/>
    <x v="102"/>
    <x v="2"/>
    <n v="91104"/>
    <x v="1"/>
    <s v="FUR-FU-10004864"/>
    <s v="Furniture"/>
    <x v="3"/>
    <s v="Howard Miller 14-1/2&quot; Diameter Chrome Round Wall Clock"/>
    <n v="383.64"/>
    <n v="6"/>
    <x v="0"/>
    <n v="122.76479999999999"/>
    <x v="4"/>
    <n v="0.32"/>
    <n v="0"/>
    <n v="20.460799999999999"/>
    <n v="43.479199999999999"/>
    <x v="5"/>
    <n v="260.87520000000001"/>
  </r>
  <r>
    <s v="CA-2017-137498"/>
    <x v="198"/>
    <d v="2017-09-14T00:00:00"/>
    <x v="0"/>
    <s v="LC-17050"/>
    <s v="Liz Carlisle"/>
    <x v="0"/>
    <x v="0"/>
    <x v="2"/>
    <x v="2"/>
    <n v="90004"/>
    <x v="1"/>
    <s v="FUR-CH-10003833"/>
    <s v="Furniture"/>
    <x v="1"/>
    <s v="Novimex Fabric Task Chair"/>
    <n v="243.92"/>
    <n v="5"/>
    <x v="2"/>
    <n v="-15.244999999999999"/>
    <x v="2"/>
    <n v="-6.25E-2"/>
    <n v="8.1994096425057404E-4"/>
    <n v="-3.0489999999999999"/>
    <n v="51.832999999999998"/>
    <x v="4"/>
    <n v="259.16499999999996"/>
  </r>
  <r>
    <s v="CA-2017-163818"/>
    <x v="648"/>
    <d v="2017-10-08T00:00:00"/>
    <x v="1"/>
    <s v="PS-18970"/>
    <s v="Paul Stevenson"/>
    <x v="2"/>
    <x v="0"/>
    <x v="218"/>
    <x v="32"/>
    <n v="20735"/>
    <x v="2"/>
    <s v="FUR-FU-10000076"/>
    <s v="Furniture"/>
    <x v="3"/>
    <s v="24-Hour Round Wall Clock"/>
    <n v="19.98"/>
    <n v="1"/>
    <x v="0"/>
    <n v="8.5914000000000001"/>
    <x v="4"/>
    <n v="0.43"/>
    <n v="0"/>
    <n v="8.5914000000000001"/>
    <n v="11.3886"/>
    <x v="1"/>
    <n v="11.3886"/>
  </r>
  <r>
    <s v="CA-2014-116673"/>
    <x v="256"/>
    <d v="2014-12-19T00:00:00"/>
    <x v="0"/>
    <s v="JO-15280"/>
    <s v="Jas O'Carroll"/>
    <x v="0"/>
    <x v="0"/>
    <x v="53"/>
    <x v="2"/>
    <n v="92037"/>
    <x v="1"/>
    <s v="FUR-FU-10003829"/>
    <s v="Furniture"/>
    <x v="3"/>
    <s v="Stackable Trays"/>
    <n v="6.16"/>
    <n v="2"/>
    <x v="0"/>
    <n v="1.9712000000000001"/>
    <x v="4"/>
    <n v="0.32"/>
    <n v="0"/>
    <n v="0.98560000000000003"/>
    <n v="2.0943999999999998"/>
    <x v="5"/>
    <n v="4.1888000000000005"/>
  </r>
  <r>
    <s v="CA-2014-164742"/>
    <x v="137"/>
    <d v="2014-10-18T00:00:00"/>
    <x v="0"/>
    <s v="ML-17395"/>
    <s v="Marina Lichtenstein"/>
    <x v="1"/>
    <x v="0"/>
    <x v="174"/>
    <x v="18"/>
    <n v="8701"/>
    <x v="2"/>
    <s v="FUR-CH-10002880"/>
    <s v="Furniture"/>
    <x v="1"/>
    <s v="Global High-Back Leather Tilter, Burgundy"/>
    <n v="245.98"/>
    <n v="2"/>
    <x v="0"/>
    <n v="27.0578"/>
    <x v="2"/>
    <n v="0.11"/>
    <n v="0"/>
    <n v="13.5289"/>
    <n v="109.4611"/>
    <x v="1"/>
    <n v="218.92219999999998"/>
  </r>
  <r>
    <s v="CA-2016-134516"/>
    <x v="649"/>
    <d v="2016-09-25T00:00:00"/>
    <x v="1"/>
    <s v="FM-14215"/>
    <s v="Filia McAdams"/>
    <x v="1"/>
    <x v="0"/>
    <x v="224"/>
    <x v="30"/>
    <n v="27405"/>
    <x v="0"/>
    <s v="FUR-FU-10001546"/>
    <s v="Furniture"/>
    <x v="3"/>
    <s v="Dana Swing-Arm Lamps"/>
    <n v="17.088000000000001"/>
    <n v="2"/>
    <x v="2"/>
    <n v="1.0680000000000001"/>
    <x v="2"/>
    <n v="6.25E-2"/>
    <n v="1.17041198501873E-2"/>
    <n v="0.53400000000000003"/>
    <n v="8.01"/>
    <x v="4"/>
    <n v="16.02"/>
  </r>
  <r>
    <s v="CA-2016-134516"/>
    <x v="649"/>
    <d v="2016-09-25T00:00:00"/>
    <x v="1"/>
    <s v="FM-14215"/>
    <s v="Filia McAdams"/>
    <x v="1"/>
    <x v="0"/>
    <x v="224"/>
    <x v="30"/>
    <n v="27405"/>
    <x v="0"/>
    <s v="FUR-CH-10002880"/>
    <s v="Furniture"/>
    <x v="1"/>
    <s v="Global High-Back Leather Tilter, Burgundy"/>
    <n v="98.391999999999996"/>
    <n v="1"/>
    <x v="2"/>
    <n v="-11.069100000000001"/>
    <x v="2"/>
    <n v="-0.1125"/>
    <n v="2.0326855841938398E-3"/>
    <n v="-11.069100000000001"/>
    <n v="109.4611"/>
    <x v="4"/>
    <n v="109.4611"/>
  </r>
  <r>
    <s v="CA-2017-125745"/>
    <x v="254"/>
    <d v="2017-07-04T00:00:00"/>
    <x v="1"/>
    <s v="DV-13045"/>
    <s v="Darrin Van Huff"/>
    <x v="1"/>
    <x v="0"/>
    <x v="10"/>
    <x v="9"/>
    <n v="38109"/>
    <x v="0"/>
    <s v="FUR-FU-10001591"/>
    <s v="Furniture"/>
    <x v="3"/>
    <s v="Advantus Panel Wall Certificate Holder - 8.5x11"/>
    <n v="19.52"/>
    <n v="2"/>
    <x v="2"/>
    <n v="5.3680000000000003"/>
    <x v="4"/>
    <n v="0.27500000000000002"/>
    <n v="1.02459016393443E-2"/>
    <n v="2.6840000000000002"/>
    <n v="7.0759999999999996"/>
    <x v="2"/>
    <n v="14.151999999999999"/>
  </r>
  <r>
    <s v="US-2016-124163"/>
    <x v="228"/>
    <d v="2016-09-30T00:00:00"/>
    <x v="1"/>
    <s v="SC-20695"/>
    <s v="Steve Chapman"/>
    <x v="1"/>
    <x v="0"/>
    <x v="276"/>
    <x v="16"/>
    <n v="54601"/>
    <x v="3"/>
    <s v="FUR-CH-10004218"/>
    <s v="Furniture"/>
    <x v="1"/>
    <s v="Global Fabric Manager's Chair, Dark Gray"/>
    <n v="201.96"/>
    <n v="2"/>
    <x v="0"/>
    <n v="50.49"/>
    <x v="2"/>
    <n v="0.25"/>
    <n v="0"/>
    <n v="25.245000000000001"/>
    <n v="75.734999999999999"/>
    <x v="4"/>
    <n v="151.47"/>
  </r>
  <r>
    <s v="US-2016-124163"/>
    <x v="228"/>
    <d v="2016-09-30T00:00:00"/>
    <x v="1"/>
    <s v="SC-20695"/>
    <s v="Steve Chapman"/>
    <x v="1"/>
    <x v="0"/>
    <x v="276"/>
    <x v="16"/>
    <n v="54601"/>
    <x v="3"/>
    <s v="FUR-FU-10000755"/>
    <s v="Furniture"/>
    <x v="3"/>
    <s v="Eldon Expressions Mahogany Wood Desk Collection"/>
    <n v="68.64"/>
    <n v="11"/>
    <x v="0"/>
    <n v="17.16"/>
    <x v="2"/>
    <n v="0.25"/>
    <n v="0"/>
    <n v="1.56"/>
    <n v="4.68"/>
    <x v="4"/>
    <n v="51.480000000000004"/>
  </r>
  <r>
    <s v="CA-2014-126683"/>
    <x v="189"/>
    <d v="2014-10-01T00:00:00"/>
    <x v="0"/>
    <s v="PP-18955"/>
    <s v="Paul Prost"/>
    <x v="2"/>
    <x v="0"/>
    <x v="15"/>
    <x v="13"/>
    <n v="98115"/>
    <x v="1"/>
    <s v="FUR-FU-10001706"/>
    <s v="Furniture"/>
    <x v="3"/>
    <s v="Longer-Life Soft White Bulbs"/>
    <n v="6.16"/>
    <n v="2"/>
    <x v="0"/>
    <n v="2.9567999999999999"/>
    <x v="3"/>
    <n v="0.48"/>
    <n v="0"/>
    <n v="1.4783999999999999"/>
    <n v="1.6015999999999999"/>
    <x v="4"/>
    <n v="3.2032000000000003"/>
  </r>
  <r>
    <s v="CA-2014-126683"/>
    <x v="189"/>
    <d v="2014-10-01T00:00:00"/>
    <x v="0"/>
    <s v="PP-18955"/>
    <s v="Paul Prost"/>
    <x v="2"/>
    <x v="0"/>
    <x v="15"/>
    <x v="13"/>
    <n v="98115"/>
    <x v="1"/>
    <s v="FUR-TA-10002958"/>
    <s v="Furniture"/>
    <x v="2"/>
    <s v="Bevis Oval Conference Table, Walnut"/>
    <n v="2348.8200000000002"/>
    <n v="9"/>
    <x v="0"/>
    <n v="399.29939999999999"/>
    <x v="3"/>
    <n v="0.17"/>
    <n v="0"/>
    <n v="44.366599999999998"/>
    <n v="216.61340000000001"/>
    <x v="4"/>
    <n v="1949.5206000000003"/>
  </r>
  <r>
    <s v="CA-2017-148810"/>
    <x v="332"/>
    <d v="2017-07-01T00:00:00"/>
    <x v="1"/>
    <s v="DR-12880"/>
    <s v="Dan Reichenbach"/>
    <x v="1"/>
    <x v="0"/>
    <x v="89"/>
    <x v="1"/>
    <n v="33180"/>
    <x v="0"/>
    <s v="FUR-CH-10001545"/>
    <s v="Furniture"/>
    <x v="1"/>
    <s v="Hon Comfortask Task/Swivel Chairs"/>
    <n v="273.55200000000002"/>
    <n v="3"/>
    <x v="2"/>
    <n v="-13.6776"/>
    <x v="2"/>
    <n v="-0.05"/>
    <n v="7.3112241913786001E-4"/>
    <n v="-4.5591999999999997"/>
    <n v="95.743200000000002"/>
    <x v="2"/>
    <n v="287.2296"/>
  </r>
  <r>
    <s v="US-2016-146066"/>
    <x v="650"/>
    <d v="2016-08-23T00:00:00"/>
    <x v="0"/>
    <s v="RB-19465"/>
    <s v="Rick Bensley"/>
    <x v="2"/>
    <x v="0"/>
    <x v="3"/>
    <x v="3"/>
    <n v="19143"/>
    <x v="2"/>
    <s v="FUR-TA-10002530"/>
    <s v="Furniture"/>
    <x v="2"/>
    <s v="Iceberg OfficeWorks 42&quot; Round Tables"/>
    <n v="815.29200000000003"/>
    <n v="9"/>
    <x v="9"/>
    <n v="-339.70499999999998"/>
    <x v="3"/>
    <n v="-0.41666666666666702"/>
    <n v="4.9062176496273704E-4"/>
    <n v="-37.744999999999997"/>
    <n v="128.333"/>
    <x v="10"/>
    <n v="1154.9970000000001"/>
  </r>
  <r>
    <s v="CA-2014-127614"/>
    <x v="651"/>
    <d v="2014-02-15T00:00:00"/>
    <x v="1"/>
    <s v="NF-18385"/>
    <s v="Natalie Fritzler"/>
    <x v="0"/>
    <x v="0"/>
    <x v="180"/>
    <x v="25"/>
    <n v="23320"/>
    <x v="0"/>
    <s v="FUR-TA-10003715"/>
    <s v="Furniture"/>
    <x v="2"/>
    <s v="Hon 2111 Invitation Series Corner Table"/>
    <n v="1256.22"/>
    <n v="6"/>
    <x v="0"/>
    <n v="75.373199999999997"/>
    <x v="4"/>
    <n v="0.06"/>
    <n v="0"/>
    <n v="12.562200000000001"/>
    <n v="196.80779999999999"/>
    <x v="11"/>
    <n v="1180.8468"/>
  </r>
  <r>
    <s v="CA-2017-113208"/>
    <x v="292"/>
    <d v="2017-04-02T00:00:00"/>
    <x v="1"/>
    <s v="ML-18040"/>
    <s v="Michelle Lonsdale"/>
    <x v="1"/>
    <x v="0"/>
    <x v="54"/>
    <x v="17"/>
    <n v="48126"/>
    <x v="3"/>
    <s v="FUR-FU-10004245"/>
    <s v="Furniture"/>
    <x v="3"/>
    <s v="Career Cubicle Clock, 8 1/4&quot;, Black"/>
    <n v="60.84"/>
    <n v="3"/>
    <x v="0"/>
    <n v="23.119199999999999"/>
    <x v="1"/>
    <n v="0.38"/>
    <n v="0"/>
    <n v="7.7064000000000004"/>
    <n v="12.573600000000001"/>
    <x v="9"/>
    <n v="37.720800000000004"/>
  </r>
  <r>
    <s v="CA-2014-154893"/>
    <x v="652"/>
    <d v="2014-12-27T00:00:00"/>
    <x v="1"/>
    <s v="GM-14440"/>
    <s v="Gary McGarr"/>
    <x v="0"/>
    <x v="0"/>
    <x v="53"/>
    <x v="2"/>
    <n v="92024"/>
    <x v="1"/>
    <s v="FUR-CH-10004287"/>
    <s v="Furniture"/>
    <x v="1"/>
    <s v="SAFCO Arco Folding Chair"/>
    <n v="1325.76"/>
    <n v="6"/>
    <x v="2"/>
    <n v="149.148"/>
    <x v="6"/>
    <n v="0.1125"/>
    <n v="1.5085686700458601E-4"/>
    <n v="24.858000000000001"/>
    <n v="196.102"/>
    <x v="5"/>
    <n v="1176.6120000000001"/>
  </r>
  <r>
    <s v="CA-2014-154893"/>
    <x v="652"/>
    <d v="2014-12-27T00:00:00"/>
    <x v="1"/>
    <s v="GM-14440"/>
    <s v="Gary McGarr"/>
    <x v="0"/>
    <x v="0"/>
    <x v="53"/>
    <x v="2"/>
    <n v="92024"/>
    <x v="1"/>
    <s v="FUR-CH-10000595"/>
    <s v="Furniture"/>
    <x v="1"/>
    <s v="Safco Contoured Stacking Chairs"/>
    <n v="572.16"/>
    <n v="3"/>
    <x v="2"/>
    <n v="35.76"/>
    <x v="6"/>
    <n v="6.25E-2"/>
    <n v="3.4955257270693498E-4"/>
    <n v="11.92"/>
    <n v="178.8"/>
    <x v="5"/>
    <n v="536.4"/>
  </r>
  <r>
    <s v="CA-2016-127985"/>
    <x v="610"/>
    <d v="2016-04-05T00:00:00"/>
    <x v="0"/>
    <s v="DB-12910"/>
    <s v="Daniel Byrd"/>
    <x v="2"/>
    <x v="0"/>
    <x v="29"/>
    <x v="24"/>
    <n v="31907"/>
    <x v="0"/>
    <s v="FUR-FU-10003274"/>
    <s v="Furniture"/>
    <x v="3"/>
    <s v="Regeneration Desk Collection"/>
    <n v="7.04"/>
    <n v="4"/>
    <x v="0"/>
    <n v="3.0975999999999999"/>
    <x v="4"/>
    <n v="0.44"/>
    <n v="0"/>
    <n v="0.77439999999999998"/>
    <n v="0.98560000000000003"/>
    <x v="6"/>
    <n v="3.9424000000000001"/>
  </r>
  <r>
    <s v="CA-2017-127117"/>
    <x v="438"/>
    <d v="2017-04-19T00:00:00"/>
    <x v="1"/>
    <s v="HM-14860"/>
    <s v="Harry Marie"/>
    <x v="1"/>
    <x v="0"/>
    <x v="277"/>
    <x v="18"/>
    <n v="7960"/>
    <x v="2"/>
    <s v="FUR-FU-10004018"/>
    <s v="Furniture"/>
    <x v="3"/>
    <s v="Tensor Computer Mounted Lamp"/>
    <n v="74.45"/>
    <n v="5"/>
    <x v="0"/>
    <n v="20.101500000000001"/>
    <x v="2"/>
    <n v="0.27"/>
    <n v="0"/>
    <n v="4.0202999999999998"/>
    <n v="10.8697"/>
    <x v="6"/>
    <n v="54.348500000000001"/>
  </r>
  <r>
    <s v="CA-2015-104241"/>
    <x v="653"/>
    <d v="2015-01-09T00:00:00"/>
    <x v="1"/>
    <s v="AG-10495"/>
    <s v="Andrew Gjertsen"/>
    <x v="1"/>
    <x v="0"/>
    <x v="166"/>
    <x v="25"/>
    <n v="22304"/>
    <x v="0"/>
    <s v="FUR-FU-10001473"/>
    <s v="Furniture"/>
    <x v="3"/>
    <s v="DAX Wood Document Frame"/>
    <n v="192.22"/>
    <n v="14"/>
    <x v="0"/>
    <n v="69.199200000000005"/>
    <x v="2"/>
    <n v="0.36"/>
    <n v="0"/>
    <n v="4.9428000000000001"/>
    <n v="8.7872000000000003"/>
    <x v="8"/>
    <n v="123.02079999999999"/>
  </r>
  <r>
    <s v="CA-2017-142342"/>
    <x v="357"/>
    <d v="2017-07-19T00:00:00"/>
    <x v="0"/>
    <s v="AJ-10795"/>
    <s v="Anthony Johnson"/>
    <x v="1"/>
    <x v="0"/>
    <x v="278"/>
    <x v="2"/>
    <n v="92307"/>
    <x v="1"/>
    <s v="FUR-BO-10002613"/>
    <s v="Furniture"/>
    <x v="0"/>
    <s v="Atlantic Metals Mobile 4-Shelf Bookcases, Custom Colors"/>
    <n v="1194.165"/>
    <n v="5"/>
    <x v="8"/>
    <n v="210.73500000000001"/>
    <x v="3"/>
    <n v="0.17647058823529399"/>
    <n v="1.25610782429564E-4"/>
    <n v="42.146999999999998"/>
    <n v="196.68600000000001"/>
    <x v="3"/>
    <n v="983.43"/>
  </r>
  <r>
    <s v="CA-2016-145261"/>
    <x v="105"/>
    <d v="2016-12-21T00:00:00"/>
    <x v="2"/>
    <s v="AH-10120"/>
    <s v="Adrian Hane"/>
    <x v="2"/>
    <x v="0"/>
    <x v="279"/>
    <x v="36"/>
    <n v="97301"/>
    <x v="1"/>
    <s v="FUR-TA-10002530"/>
    <s v="Furniture"/>
    <x v="2"/>
    <s v="Iceberg OfficeWorks 42&quot; Round Tables"/>
    <n v="377.45"/>
    <n v="5"/>
    <x v="4"/>
    <n v="-264.21499999999997"/>
    <x v="0"/>
    <n v="-0.7"/>
    <n v="1.3246787653993901E-3"/>
    <n v="-52.843000000000004"/>
    <n v="128.333"/>
    <x v="5"/>
    <n v="641.66499999999996"/>
  </r>
  <r>
    <s v="CA-2016-108875"/>
    <x v="211"/>
    <d v="2016-10-01T00:00:00"/>
    <x v="1"/>
    <s v="CL-12700"/>
    <s v="Craig Leslie"/>
    <x v="2"/>
    <x v="0"/>
    <x v="14"/>
    <x v="12"/>
    <n v="80013"/>
    <x v="1"/>
    <s v="FUR-FU-10002671"/>
    <s v="Furniture"/>
    <x v="3"/>
    <s v="Electrix 20W Halogen Replacement Bulb for Zoom-In Desk Lamp"/>
    <n v="21.44"/>
    <n v="2"/>
    <x v="2"/>
    <n v="7.5039999999999996"/>
    <x v="1"/>
    <n v="0.35"/>
    <n v="9.3283582089552196E-3"/>
    <n v="3.7519999999999998"/>
    <n v="6.968"/>
    <x v="4"/>
    <n v="13.936000000000002"/>
  </r>
  <r>
    <s v="CA-2015-141012"/>
    <x v="654"/>
    <d v="2015-06-11T00:00:00"/>
    <x v="0"/>
    <s v="TG-21640"/>
    <s v="Trudy Glocke"/>
    <x v="0"/>
    <x v="0"/>
    <x v="280"/>
    <x v="42"/>
    <n v="83201"/>
    <x v="1"/>
    <s v="FUR-FU-10003192"/>
    <s v="Furniture"/>
    <x v="3"/>
    <s v="Luxo Adjustable Task Clamp Lamp"/>
    <n v="355.36"/>
    <n v="4"/>
    <x v="0"/>
    <n v="92.393600000000006"/>
    <x v="3"/>
    <n v="0.26"/>
    <n v="0"/>
    <n v="23.098400000000002"/>
    <n v="65.741600000000005"/>
    <x v="2"/>
    <n v="262.96640000000002"/>
  </r>
  <r>
    <s v="CA-2014-126802"/>
    <x v="527"/>
    <d v="2015-01-05T00:00:00"/>
    <x v="1"/>
    <s v="ZC-21910"/>
    <s v="Zuschuss Carroll"/>
    <x v="0"/>
    <x v="0"/>
    <x v="9"/>
    <x v="8"/>
    <n v="60610"/>
    <x v="3"/>
    <s v="FUR-FU-10000193"/>
    <s v="Furniture"/>
    <x v="3"/>
    <s v="Tenex Chairmats For Use with Hard Floors"/>
    <n v="38.975999999999999"/>
    <n v="3"/>
    <x v="5"/>
    <n v="-50.668799999999997"/>
    <x v="1"/>
    <n v="-1.3"/>
    <n v="1.5394088669950699E-2"/>
    <n v="-16.889600000000002"/>
    <n v="29.881599999999999"/>
    <x v="5"/>
    <n v="89.644800000000004"/>
  </r>
  <r>
    <s v="CA-2014-131541"/>
    <x v="655"/>
    <d v="2014-07-28T00:00:00"/>
    <x v="3"/>
    <s v="CK-12205"/>
    <s v="Chloris Kastensmidt"/>
    <x v="0"/>
    <x v="0"/>
    <x v="281"/>
    <x v="1"/>
    <n v="32712"/>
    <x v="0"/>
    <s v="FUR-FU-10003623"/>
    <s v="Furniture"/>
    <x v="3"/>
    <s v="DataProducts Ampli Magnifier Task Lamp, Black,"/>
    <n v="129.88800000000001"/>
    <n v="6"/>
    <x v="2"/>
    <n v="12.988799999999999"/>
    <x v="7"/>
    <n v="0.1"/>
    <n v="1.5397881251539799E-3"/>
    <n v="2.1648000000000001"/>
    <n v="19.4832"/>
    <x v="3"/>
    <n v="116.89920000000001"/>
  </r>
  <r>
    <s v="CA-2015-119550"/>
    <x v="626"/>
    <d v="2015-12-31T00:00:00"/>
    <x v="1"/>
    <s v="RB-19705"/>
    <s v="Roger Barcio"/>
    <x v="2"/>
    <x v="0"/>
    <x v="6"/>
    <x v="5"/>
    <n v="77070"/>
    <x v="3"/>
    <s v="FUR-CH-10002044"/>
    <s v="Furniture"/>
    <x v="1"/>
    <s v="Office Star - Contemporary Task Swivel chair with 2-way adjustable arms, Plum"/>
    <n v="275.05799999999999"/>
    <n v="3"/>
    <x v="3"/>
    <n v="-90.376199999999997"/>
    <x v="2"/>
    <n v="-0.32857142857142901"/>
    <n v="1.09067905678075E-3"/>
    <n v="-30.125399999999999"/>
    <n v="121.81140000000001"/>
    <x v="5"/>
    <n v="365.43419999999998"/>
  </r>
  <r>
    <s v="US-2015-138093"/>
    <x v="479"/>
    <d v="2015-12-16T00:00:00"/>
    <x v="1"/>
    <s v="KM-16225"/>
    <s v="Kalyca Meade"/>
    <x v="1"/>
    <x v="0"/>
    <x v="237"/>
    <x v="32"/>
    <n v="21215"/>
    <x v="2"/>
    <s v="FUR-CH-10000785"/>
    <s v="Furniture"/>
    <x v="1"/>
    <s v="Global Ergonomic Managers Chair"/>
    <n v="542.94000000000005"/>
    <n v="3"/>
    <x v="0"/>
    <n v="141.1644"/>
    <x v="6"/>
    <n v="0.26"/>
    <n v="0"/>
    <n v="47.0548"/>
    <n v="133.92519999999999"/>
    <x v="5"/>
    <n v="401.77560000000005"/>
  </r>
  <r>
    <s v="CA-2016-126165"/>
    <x v="399"/>
    <d v="2016-05-07T00:00:00"/>
    <x v="0"/>
    <s v="AH-10465"/>
    <s v="Amy Hunt"/>
    <x v="0"/>
    <x v="0"/>
    <x v="28"/>
    <x v="2"/>
    <n v="94109"/>
    <x v="1"/>
    <s v="FUR-TA-10001676"/>
    <s v="Furniture"/>
    <x v="2"/>
    <s v="Hon 61000 Series Interactive Training Tables"/>
    <n v="71.087999999999994"/>
    <n v="2"/>
    <x v="2"/>
    <n v="-1.7771999999999999"/>
    <x v="3"/>
    <n v="-2.5000000000000001E-2"/>
    <n v="2.8134143596668902E-3"/>
    <n v="-0.88859999999999995"/>
    <n v="36.432600000000001"/>
    <x v="7"/>
    <n v="72.865199999999987"/>
  </r>
  <r>
    <s v="US-2014-123519"/>
    <x v="609"/>
    <d v="2014-12-21T00:00:00"/>
    <x v="1"/>
    <s v="SS-20875"/>
    <s v="Sung Shariari"/>
    <x v="0"/>
    <x v="0"/>
    <x v="149"/>
    <x v="15"/>
    <n v="43302"/>
    <x v="2"/>
    <s v="FUR-TA-10002645"/>
    <s v="Furniture"/>
    <x v="2"/>
    <s v="Hon Rectangular Conference Tables"/>
    <n v="136.53"/>
    <n v="1"/>
    <x v="9"/>
    <n v="-52.336500000000001"/>
    <x v="1"/>
    <n v="-0.38333333333333303"/>
    <n v="2.9297590273200001E-3"/>
    <n v="-52.336500000000001"/>
    <n v="188.8665"/>
    <x v="5"/>
    <n v="188.8665"/>
  </r>
  <r>
    <s v="US-2015-160857"/>
    <x v="190"/>
    <d v="2015-05-15T00:00:00"/>
    <x v="1"/>
    <s v="NW-18400"/>
    <s v="Natalie Webber"/>
    <x v="0"/>
    <x v="0"/>
    <x v="13"/>
    <x v="7"/>
    <n v="10024"/>
    <x v="2"/>
    <s v="FUR-FU-10001095"/>
    <s v="Furniture"/>
    <x v="3"/>
    <s v="DAX Black Cherry Wood-Tone Poster Frame"/>
    <n v="79.44"/>
    <n v="3"/>
    <x v="0"/>
    <n v="30.187200000000001"/>
    <x v="1"/>
    <n v="0.38"/>
    <n v="0"/>
    <n v="10.0624"/>
    <n v="16.4176"/>
    <x v="7"/>
    <n v="49.252799999999993"/>
  </r>
  <r>
    <s v="US-2015-160857"/>
    <x v="190"/>
    <d v="2015-05-15T00:00:00"/>
    <x v="1"/>
    <s v="NW-18400"/>
    <s v="Natalie Webber"/>
    <x v="0"/>
    <x v="0"/>
    <x v="13"/>
    <x v="7"/>
    <n v="10024"/>
    <x v="2"/>
    <s v="FUR-CH-10002647"/>
    <s v="Furniture"/>
    <x v="1"/>
    <s v="Situations Contoured Folding Chairs, 4/Set"/>
    <n v="127.764"/>
    <n v="2"/>
    <x v="7"/>
    <n v="21.294"/>
    <x v="1"/>
    <n v="0.16666666666666699"/>
    <n v="7.8269309038539795E-4"/>
    <n v="10.647"/>
    <n v="53.234999999999999"/>
    <x v="7"/>
    <n v="106.47"/>
  </r>
  <r>
    <s v="CA-2017-117324"/>
    <x v="64"/>
    <d v="2017-12-13T00:00:00"/>
    <x v="1"/>
    <s v="JP-15520"/>
    <s v="Jeremy Pistek"/>
    <x v="0"/>
    <x v="0"/>
    <x v="123"/>
    <x v="16"/>
    <n v="53711"/>
    <x v="3"/>
    <s v="FUR-BO-10003159"/>
    <s v="Furniture"/>
    <x v="0"/>
    <s v="Sauder Camden County Collection Libraries, Planked Cherry Finish"/>
    <n v="459.92"/>
    <n v="4"/>
    <x v="0"/>
    <n v="41.392800000000001"/>
    <x v="2"/>
    <n v="0.09"/>
    <n v="0"/>
    <n v="10.3482"/>
    <n v="104.6318"/>
    <x v="5"/>
    <n v="418.52719999999999"/>
  </r>
  <r>
    <s v="CA-2017-143574"/>
    <x v="656"/>
    <d v="2017-07-02T00:00:00"/>
    <x v="2"/>
    <s v="DR-12880"/>
    <s v="Dan Reichenbach"/>
    <x v="1"/>
    <x v="0"/>
    <x v="282"/>
    <x v="19"/>
    <n v="6460"/>
    <x v="2"/>
    <s v="FUR-BO-10002598"/>
    <s v="Furniture"/>
    <x v="0"/>
    <s v="Hon Metal Bookcases, Putty"/>
    <n v="638.82000000000005"/>
    <n v="9"/>
    <x v="0"/>
    <n v="185.2578"/>
    <x v="0"/>
    <n v="0.28999999999999998"/>
    <n v="0"/>
    <n v="20.584199999999999"/>
    <n v="50.395800000000001"/>
    <x v="2"/>
    <n v="453.56220000000008"/>
  </r>
  <r>
    <s v="CA-2017-143574"/>
    <x v="656"/>
    <d v="2017-07-02T00:00:00"/>
    <x v="2"/>
    <s v="DR-12880"/>
    <s v="Dan Reichenbach"/>
    <x v="1"/>
    <x v="0"/>
    <x v="282"/>
    <x v="19"/>
    <n v="6460"/>
    <x v="2"/>
    <s v="FUR-FU-10003976"/>
    <s v="Furniture"/>
    <x v="3"/>
    <s v="DAX Executive Solid Wood Document Frame, Desktop or Hang, Mahogany, 5 x 7"/>
    <n v="25.16"/>
    <n v="2"/>
    <x v="0"/>
    <n v="8.5543999999999993"/>
    <x v="0"/>
    <n v="0.34"/>
    <n v="0"/>
    <n v="4.2771999999999997"/>
    <n v="8.3027999999999995"/>
    <x v="2"/>
    <n v="16.605600000000003"/>
  </r>
  <r>
    <s v="CA-2014-148614"/>
    <x v="187"/>
    <d v="2014-01-25T00:00:00"/>
    <x v="1"/>
    <s v="MV-17485"/>
    <s v="Mark Van Huff"/>
    <x v="0"/>
    <x v="0"/>
    <x v="2"/>
    <x v="2"/>
    <n v="90049"/>
    <x v="1"/>
    <s v="FUR-FU-10003194"/>
    <s v="Furniture"/>
    <x v="3"/>
    <s v="Eldon Expressions Desk Accessory, Wood Pencil Holder, Oak"/>
    <n v="19.3"/>
    <n v="2"/>
    <x v="0"/>
    <n v="5.79"/>
    <x v="2"/>
    <n v="0.3"/>
    <n v="0"/>
    <n v="2.895"/>
    <n v="6.7549999999999999"/>
    <x v="8"/>
    <n v="13.510000000000002"/>
  </r>
  <r>
    <s v="US-2017-147886"/>
    <x v="657"/>
    <d v="2017-03-31T00:00:00"/>
    <x v="2"/>
    <s v="DH-13075"/>
    <s v="Dave Hallsten"/>
    <x v="1"/>
    <x v="0"/>
    <x v="130"/>
    <x v="2"/>
    <n v="94533"/>
    <x v="1"/>
    <s v="FUR-FU-10001095"/>
    <s v="Furniture"/>
    <x v="3"/>
    <s v="DAX Black Cherry Wood-Tone Poster Frame"/>
    <n v="26.48"/>
    <n v="1"/>
    <x v="0"/>
    <n v="10.0624"/>
    <x v="0"/>
    <n v="0.38"/>
    <n v="0"/>
    <n v="10.0624"/>
    <n v="16.4176"/>
    <x v="9"/>
    <n v="16.4176"/>
  </r>
  <r>
    <s v="US-2017-147886"/>
    <x v="657"/>
    <d v="2017-03-31T00:00:00"/>
    <x v="2"/>
    <s v="DH-13075"/>
    <s v="Dave Hallsten"/>
    <x v="1"/>
    <x v="0"/>
    <x v="130"/>
    <x v="2"/>
    <n v="94533"/>
    <x v="1"/>
    <s v="FUR-FU-10003829"/>
    <s v="Furniture"/>
    <x v="3"/>
    <s v="Stackable Trays"/>
    <n v="21.56"/>
    <n v="7"/>
    <x v="0"/>
    <n v="6.8992000000000004"/>
    <x v="0"/>
    <n v="0.32"/>
    <n v="0"/>
    <n v="0.98560000000000003"/>
    <n v="2.0943999999999998"/>
    <x v="9"/>
    <n v="14.660799999999998"/>
  </r>
  <r>
    <s v="CA-2014-145800"/>
    <x v="658"/>
    <d v="2014-06-05T00:00:00"/>
    <x v="1"/>
    <s v="SS-20410"/>
    <s v="Shahid Shariari"/>
    <x v="0"/>
    <x v="0"/>
    <x v="283"/>
    <x v="8"/>
    <n v="60089"/>
    <x v="3"/>
    <s v="FUR-TA-10001539"/>
    <s v="Furniture"/>
    <x v="2"/>
    <s v="Chromcraft Rectangular Conference Tables"/>
    <n v="355.45499999999998"/>
    <n v="3"/>
    <x v="4"/>
    <n v="-184.8366"/>
    <x v="6"/>
    <n v="-0.52"/>
    <n v="1.40664781758591E-3"/>
    <n v="-61.612200000000001"/>
    <n v="180.09719999999999"/>
    <x v="7"/>
    <n v="540.29160000000002"/>
  </r>
  <r>
    <s v="CA-2016-118514"/>
    <x v="659"/>
    <d v="2016-02-10T00:00:00"/>
    <x v="1"/>
    <s v="LC-17050"/>
    <s v="Liz Carlisle"/>
    <x v="0"/>
    <x v="0"/>
    <x v="52"/>
    <x v="0"/>
    <n v="40475"/>
    <x v="0"/>
    <s v="FUR-CH-10000015"/>
    <s v="Furniture"/>
    <x v="1"/>
    <s v="Hon Multipurpose Stacking Arm Chairs"/>
    <n v="866.4"/>
    <n v="4"/>
    <x v="0"/>
    <n v="225.26400000000001"/>
    <x v="1"/>
    <n v="0.26"/>
    <n v="0"/>
    <n v="56.316000000000003"/>
    <n v="160.28399999999999"/>
    <x v="11"/>
    <n v="641.13599999999997"/>
  </r>
  <r>
    <s v="CA-2015-119634"/>
    <x v="660"/>
    <d v="2015-08-16T00:00:00"/>
    <x v="1"/>
    <s v="BW-11065"/>
    <s v="Barry Weirich"/>
    <x v="0"/>
    <x v="0"/>
    <x v="168"/>
    <x v="30"/>
    <n v="27604"/>
    <x v="0"/>
    <s v="FUR-FU-10004270"/>
    <s v="Furniture"/>
    <x v="3"/>
    <s v="Executive Impressions 13&quot; Clairmont Wall Clock"/>
    <n v="46.152000000000001"/>
    <n v="3"/>
    <x v="2"/>
    <n v="12.1149"/>
    <x v="2"/>
    <n v="0.26250000000000001"/>
    <n v="4.3335066736002797E-3"/>
    <n v="4.0382999999999996"/>
    <n v="11.345700000000001"/>
    <x v="10"/>
    <n v="34.037100000000002"/>
  </r>
  <r>
    <s v="CA-2017-158169"/>
    <x v="661"/>
    <d v="2017-08-15T00:00:00"/>
    <x v="2"/>
    <s v="JM-16195"/>
    <s v="Justin MacKendrick"/>
    <x v="0"/>
    <x v="0"/>
    <x v="284"/>
    <x v="2"/>
    <n v="92630"/>
    <x v="1"/>
    <s v="FUR-FU-10001473"/>
    <s v="Furniture"/>
    <x v="3"/>
    <s v="DAX Wood Document Frame"/>
    <n v="54.92"/>
    <n v="4"/>
    <x v="0"/>
    <n v="19.7712"/>
    <x v="0"/>
    <n v="0.36"/>
    <n v="0"/>
    <n v="4.9428000000000001"/>
    <n v="8.7872000000000003"/>
    <x v="10"/>
    <n v="35.148800000000001"/>
  </r>
  <r>
    <s v="CA-2015-162047"/>
    <x v="240"/>
    <d v="2015-11-05T00:00:00"/>
    <x v="2"/>
    <s v="FH-14365"/>
    <s v="Fred Hopkins"/>
    <x v="1"/>
    <x v="0"/>
    <x v="62"/>
    <x v="7"/>
    <n v="11561"/>
    <x v="2"/>
    <s v="FUR-CH-10004983"/>
    <s v="Furniture"/>
    <x v="1"/>
    <s v="Office Star - Mid Back Dual function Ergonomic High Back Chair with 2-Way Adjustable Arms"/>
    <n v="1448.82"/>
    <n v="10"/>
    <x v="7"/>
    <n v="209.274"/>
    <x v="3"/>
    <n v="0.14444444444444399"/>
    <n v="6.90216866139341E-5"/>
    <n v="20.927399999999999"/>
    <n v="123.9546"/>
    <x v="0"/>
    <n v="1239.5459999999998"/>
  </r>
  <r>
    <s v="CA-2015-103835"/>
    <x v="262"/>
    <d v="2015-09-28T00:00:00"/>
    <x v="1"/>
    <s v="SC-20440"/>
    <s v="Shaun Chance"/>
    <x v="1"/>
    <x v="0"/>
    <x v="2"/>
    <x v="2"/>
    <n v="90032"/>
    <x v="1"/>
    <s v="FUR-FU-10000010"/>
    <s v="Furniture"/>
    <x v="3"/>
    <s v="DAX Value U-Channel Document Frames, Easel Back"/>
    <n v="14.91"/>
    <n v="3"/>
    <x v="0"/>
    <n v="4.6220999999999997"/>
    <x v="4"/>
    <n v="0.31"/>
    <n v="0"/>
    <n v="1.5407"/>
    <n v="3.4293"/>
    <x v="4"/>
    <n v="10.2879"/>
  </r>
  <r>
    <s v="CA-2016-142398"/>
    <x v="188"/>
    <d v="2016-04-16T00:00:00"/>
    <x v="1"/>
    <s v="BP-11290"/>
    <s v="Beth Paige"/>
    <x v="0"/>
    <x v="0"/>
    <x v="2"/>
    <x v="2"/>
    <n v="90036"/>
    <x v="1"/>
    <s v="FUR-CH-10001545"/>
    <s v="Furniture"/>
    <x v="1"/>
    <s v="Hon Comfortask Task/Swivel Chairs"/>
    <n v="638.28800000000001"/>
    <n v="7"/>
    <x v="2"/>
    <n v="-31.914400000000001"/>
    <x v="4"/>
    <n v="-0.05"/>
    <n v="3.1333817963051199E-4"/>
    <n v="-4.5591999999999997"/>
    <n v="95.743200000000002"/>
    <x v="6"/>
    <n v="670.20240000000001"/>
  </r>
  <r>
    <s v="CA-2014-105270"/>
    <x v="163"/>
    <d v="2014-11-18T00:00:00"/>
    <x v="1"/>
    <s v="AP-10915"/>
    <s v="Arthur Prichep"/>
    <x v="0"/>
    <x v="0"/>
    <x v="2"/>
    <x v="2"/>
    <n v="90008"/>
    <x v="1"/>
    <s v="FUR-CH-10000988"/>
    <s v="Furniture"/>
    <x v="1"/>
    <s v="Hon Olson Stacker Stools"/>
    <n v="112.648"/>
    <n v="1"/>
    <x v="2"/>
    <n v="11.264799999999999"/>
    <x v="1"/>
    <n v="0.1"/>
    <n v="1.7754420850791799E-3"/>
    <n v="11.264799999999999"/>
    <n v="101.3832"/>
    <x v="0"/>
    <n v="101.3832"/>
  </r>
  <r>
    <s v="CA-2017-141117"/>
    <x v="125"/>
    <d v="2017-10-08T00:00:00"/>
    <x v="1"/>
    <s v="JK-16090"/>
    <s v="Juliana Krohn"/>
    <x v="0"/>
    <x v="0"/>
    <x v="76"/>
    <x v="36"/>
    <n v="97477"/>
    <x v="1"/>
    <s v="FUR-BO-10001972"/>
    <s v="Furniture"/>
    <x v="0"/>
    <s v="O'Sullivan 4-Shelf Bookcase in Odessa Pine"/>
    <n v="217.76400000000001"/>
    <n v="6"/>
    <x v="10"/>
    <n v="-384.71640000000002"/>
    <x v="6"/>
    <n v="-1.7666666666666699"/>
    <n v="3.2144890799213799E-3"/>
    <n v="-64.119399999999999"/>
    <n v="100.4134"/>
    <x v="1"/>
    <n v="602.48040000000003"/>
  </r>
  <r>
    <s v="CA-2017-115070"/>
    <x v="662"/>
    <d v="2017-04-14T00:00:00"/>
    <x v="0"/>
    <s v="MG-18205"/>
    <s v="Mitch Gastineau"/>
    <x v="1"/>
    <x v="0"/>
    <x v="51"/>
    <x v="1"/>
    <n v="32216"/>
    <x v="0"/>
    <s v="FUR-FU-10003829"/>
    <s v="Furniture"/>
    <x v="3"/>
    <s v="Stackable Trays"/>
    <n v="12.32"/>
    <n v="5"/>
    <x v="2"/>
    <n v="1.8480000000000001"/>
    <x v="4"/>
    <n v="0.15"/>
    <n v="1.6233766233766201E-2"/>
    <n v="0.36959999999999998"/>
    <n v="2.0943999999999998"/>
    <x v="6"/>
    <n v="10.472"/>
  </r>
  <r>
    <s v="CA-2017-140186"/>
    <x v="560"/>
    <d v="2017-10-02T00:00:00"/>
    <x v="2"/>
    <s v="PG-18820"/>
    <s v="Patrick Gardner"/>
    <x v="0"/>
    <x v="0"/>
    <x v="175"/>
    <x v="2"/>
    <n v="93309"/>
    <x v="1"/>
    <s v="FUR-CH-10002961"/>
    <s v="Furniture"/>
    <x v="1"/>
    <s v="Leather Task Chair, Black"/>
    <n v="72.784000000000006"/>
    <n v="1"/>
    <x v="2"/>
    <n v="0"/>
    <x v="0"/>
    <n v="0"/>
    <n v="2.7478566717959998E-3"/>
    <n v="0"/>
    <n v="72.784000000000006"/>
    <x v="4"/>
    <n v="72.784000000000006"/>
  </r>
  <r>
    <s v="CA-2017-140186"/>
    <x v="560"/>
    <d v="2017-10-02T00:00:00"/>
    <x v="2"/>
    <s v="PG-18820"/>
    <s v="Patrick Gardner"/>
    <x v="0"/>
    <x v="0"/>
    <x v="175"/>
    <x v="2"/>
    <n v="93309"/>
    <x v="1"/>
    <s v="FUR-FU-10004848"/>
    <s v="Furniture"/>
    <x v="3"/>
    <s v="Howard Miller 13-3/4&quot; Diameter Brushed Chrome Round Wall Clock"/>
    <n v="51.75"/>
    <n v="1"/>
    <x v="0"/>
    <n v="15.525"/>
    <x v="0"/>
    <n v="0.3"/>
    <n v="0"/>
    <n v="15.525"/>
    <n v="36.225000000000001"/>
    <x v="4"/>
    <n v="36.225000000000001"/>
  </r>
  <r>
    <s v="CA-2014-124856"/>
    <x v="189"/>
    <d v="2014-10-03T00:00:00"/>
    <x v="0"/>
    <s v="LD-17005"/>
    <s v="Lisa DeCherney"/>
    <x v="0"/>
    <x v="0"/>
    <x v="13"/>
    <x v="7"/>
    <n v="10011"/>
    <x v="2"/>
    <s v="FUR-FU-10000521"/>
    <s v="Furniture"/>
    <x v="3"/>
    <s v="Seth Thomas 14&quot; Putty-Colored Wall Clock"/>
    <n v="117.36"/>
    <n v="4"/>
    <x v="0"/>
    <n v="36.381599999999999"/>
    <x v="4"/>
    <n v="0.31"/>
    <n v="0"/>
    <n v="9.0953999999999997"/>
    <n v="20.244599999999998"/>
    <x v="4"/>
    <n v="80.978399999999993"/>
  </r>
  <r>
    <s v="CA-2014-166716"/>
    <x v="663"/>
    <d v="2014-08-25T00:00:00"/>
    <x v="0"/>
    <s v="CR-12730"/>
    <s v="Craig Reiter"/>
    <x v="0"/>
    <x v="0"/>
    <x v="9"/>
    <x v="8"/>
    <n v="60610"/>
    <x v="3"/>
    <s v="FUR-CH-10004495"/>
    <s v="Furniture"/>
    <x v="1"/>
    <s v="Global Leather and Oak Executive Chair, Black"/>
    <n v="421.37200000000001"/>
    <n v="2"/>
    <x v="3"/>
    <n v="-6.0195999999999996"/>
    <x v="2"/>
    <n v="-1.4285714285714299E-2"/>
    <n v="7.11959978356417E-4"/>
    <n v="-3.0097999999999998"/>
    <n v="213.69579999999999"/>
    <x v="10"/>
    <n v="427.39160000000004"/>
  </r>
  <r>
    <s v="CA-2017-113873"/>
    <x v="596"/>
    <d v="2017-11-19T00:00:00"/>
    <x v="1"/>
    <s v="KE-16420"/>
    <s v="Katrina Edelman"/>
    <x v="1"/>
    <x v="0"/>
    <x v="144"/>
    <x v="5"/>
    <n v="75220"/>
    <x v="3"/>
    <s v="FUR-BO-10003441"/>
    <s v="Furniture"/>
    <x v="0"/>
    <s v="Bush Westfield Collection Bookcases, Fully Assembled"/>
    <n v="205.9992"/>
    <n v="3"/>
    <x v="6"/>
    <n v="-27.264600000000002"/>
    <x v="6"/>
    <n v="-0.13235294117647101"/>
    <n v="1.5534040908896699E-3"/>
    <n v="-9.0882000000000005"/>
    <n v="77.754599999999996"/>
    <x v="0"/>
    <n v="233.2638"/>
  </r>
  <r>
    <s v="CA-2016-125017"/>
    <x v="664"/>
    <d v="2016-02-11T00:00:00"/>
    <x v="1"/>
    <s v="KB-16240"/>
    <s v="Karen Bern"/>
    <x v="1"/>
    <x v="0"/>
    <x v="196"/>
    <x v="9"/>
    <n v="37421"/>
    <x v="0"/>
    <s v="FUR-FU-10000723"/>
    <s v="Furniture"/>
    <x v="3"/>
    <s v="Deflect-o EconoMat Studded, No Bevel Mat for Low Pile Carpeting"/>
    <n v="132.22399999999999"/>
    <n v="4"/>
    <x v="2"/>
    <n v="-18.180800000000001"/>
    <x v="2"/>
    <n v="-0.13750000000000001"/>
    <n v="1.5125847047434699E-3"/>
    <n v="-4.5452000000000004"/>
    <n v="37.601199999999999"/>
    <x v="11"/>
    <n v="150.40479999999999"/>
  </r>
  <r>
    <s v="US-2015-163279"/>
    <x v="665"/>
    <d v="2015-03-26T00:00:00"/>
    <x v="1"/>
    <s v="JD-16150"/>
    <s v="Justin Deggeller"/>
    <x v="1"/>
    <x v="0"/>
    <x v="53"/>
    <x v="2"/>
    <n v="92037"/>
    <x v="1"/>
    <s v="FUR-FU-10000747"/>
    <s v="Furniture"/>
    <x v="3"/>
    <s v="Tenex B1-RE Series Chair Mats for Low Pile Carpets"/>
    <n v="91.96"/>
    <n v="2"/>
    <x v="0"/>
    <n v="15.6332"/>
    <x v="4"/>
    <n v="0.17"/>
    <n v="0"/>
    <n v="7.8166000000000002"/>
    <n v="38.163400000000003"/>
    <x v="9"/>
    <n v="76.326799999999992"/>
  </r>
  <r>
    <s v="CA-2017-117632"/>
    <x v="666"/>
    <d v="2017-05-18T00:00:00"/>
    <x v="1"/>
    <s v="CS-12175"/>
    <s v="Charles Sheldon"/>
    <x v="1"/>
    <x v="0"/>
    <x v="28"/>
    <x v="2"/>
    <n v="94122"/>
    <x v="1"/>
    <s v="FUR-TA-10001520"/>
    <s v="Furniture"/>
    <x v="2"/>
    <s v="Lesro Sheffield Collection Coffee Table, End Table, Center Table, Corner Table"/>
    <n v="285.48"/>
    <n v="5"/>
    <x v="2"/>
    <n v="-10.705500000000001"/>
    <x v="6"/>
    <n v="-3.7499999999999999E-2"/>
    <n v="7.0057447106627402E-4"/>
    <n v="-2.1410999999999998"/>
    <n v="59.237099999999998"/>
    <x v="7"/>
    <n v="296.18550000000005"/>
  </r>
  <r>
    <s v="CA-2017-161067"/>
    <x v="667"/>
    <d v="2017-09-06T00:00:00"/>
    <x v="0"/>
    <s v="KB-16405"/>
    <s v="Katrina Bavinger"/>
    <x v="2"/>
    <x v="0"/>
    <x v="13"/>
    <x v="7"/>
    <n v="10035"/>
    <x v="2"/>
    <s v="FUR-CH-10004626"/>
    <s v="Furniture"/>
    <x v="1"/>
    <s v="Office Star Flex Back Scooter Chair with Aluminum Finish Frame"/>
    <n v="90.801000000000002"/>
    <n v="1"/>
    <x v="7"/>
    <n v="14.124599999999999"/>
    <x v="0"/>
    <n v="0.155555555555556"/>
    <n v="1.10130945694431E-3"/>
    <n v="14.124599999999999"/>
    <n v="76.676400000000001"/>
    <x v="4"/>
    <n v="76.676400000000001"/>
  </r>
  <r>
    <s v="CA-2017-161067"/>
    <x v="667"/>
    <d v="2017-09-06T00:00:00"/>
    <x v="0"/>
    <s v="KB-16405"/>
    <s v="Katrina Bavinger"/>
    <x v="2"/>
    <x v="0"/>
    <x v="13"/>
    <x v="7"/>
    <n v="10035"/>
    <x v="2"/>
    <s v="FUR-CH-10004860"/>
    <s v="Furniture"/>
    <x v="1"/>
    <s v="Global Low Back Tilter Chair"/>
    <n v="181.76400000000001"/>
    <n v="2"/>
    <x v="7"/>
    <n v="-8.0784000000000002"/>
    <x v="0"/>
    <n v="-4.4444444444444398E-2"/>
    <n v="5.50163948856759E-4"/>
    <n v="-4.0392000000000001"/>
    <n v="94.921199999999999"/>
    <x v="4"/>
    <n v="189.8424"/>
  </r>
  <r>
    <s v="CA-2016-122063"/>
    <x v="122"/>
    <d v="2016-12-07T00:00:00"/>
    <x v="1"/>
    <s v="MM-17920"/>
    <s v="Michael Moore"/>
    <x v="0"/>
    <x v="0"/>
    <x v="52"/>
    <x v="6"/>
    <n v="47374"/>
    <x v="3"/>
    <s v="FUR-TA-10004575"/>
    <s v="Furniture"/>
    <x v="2"/>
    <s v="Hon 5100 Series Wood Tables"/>
    <n v="581.96"/>
    <n v="2"/>
    <x v="0"/>
    <n v="104.75279999999999"/>
    <x v="4"/>
    <n v="0.18"/>
    <n v="0"/>
    <n v="52.376399999999997"/>
    <n v="238.6036"/>
    <x v="5"/>
    <n v="477.20720000000006"/>
  </r>
  <r>
    <s v="CA-2016-122063"/>
    <x v="122"/>
    <d v="2016-12-07T00:00:00"/>
    <x v="1"/>
    <s v="MM-17920"/>
    <s v="Michael Moore"/>
    <x v="0"/>
    <x v="0"/>
    <x v="52"/>
    <x v="6"/>
    <n v="47374"/>
    <x v="3"/>
    <s v="FUR-CH-10004754"/>
    <s v="Furniture"/>
    <x v="1"/>
    <s v="Global Stack Chair with Arms, Black"/>
    <n v="29.98"/>
    <n v="1"/>
    <x v="0"/>
    <n v="8.0945999999999998"/>
    <x v="4"/>
    <n v="0.27"/>
    <n v="0"/>
    <n v="8.0945999999999998"/>
    <n v="21.885400000000001"/>
    <x v="5"/>
    <n v="21.885400000000001"/>
  </r>
  <r>
    <s v="CA-2016-142895"/>
    <x v="668"/>
    <d v="2016-07-26T00:00:00"/>
    <x v="1"/>
    <s v="BP-11290"/>
    <s v="Beth Paige"/>
    <x v="0"/>
    <x v="0"/>
    <x v="41"/>
    <x v="30"/>
    <n v="28027"/>
    <x v="0"/>
    <s v="FUR-CH-10002961"/>
    <s v="Furniture"/>
    <x v="1"/>
    <s v="Leather Task Chair, Black"/>
    <n v="363.92"/>
    <n v="5"/>
    <x v="2"/>
    <n v="0"/>
    <x v="2"/>
    <n v="0"/>
    <n v="5.4957133435920005E-4"/>
    <n v="0"/>
    <n v="72.784000000000006"/>
    <x v="3"/>
    <n v="363.92"/>
  </r>
  <r>
    <s v="CA-2015-134992"/>
    <x v="159"/>
    <d v="2015-09-26T00:00:00"/>
    <x v="0"/>
    <s v="MG-17875"/>
    <s v="Michael Grace"/>
    <x v="2"/>
    <x v="0"/>
    <x v="58"/>
    <x v="25"/>
    <n v="22204"/>
    <x v="0"/>
    <s v="FUR-FU-10002554"/>
    <s v="Furniture"/>
    <x v="3"/>
    <s v="Westinghouse Floor Lamp with Metal Mesh Shade, Black"/>
    <n v="47.98"/>
    <n v="2"/>
    <x v="0"/>
    <n v="11.035399999999999"/>
    <x v="4"/>
    <n v="0.23"/>
    <n v="0"/>
    <n v="5.5176999999999996"/>
    <n v="18.472300000000001"/>
    <x v="4"/>
    <n v="36.944599999999994"/>
  </r>
  <r>
    <s v="CA-2015-126725"/>
    <x v="669"/>
    <d v="2015-11-21T00:00:00"/>
    <x v="1"/>
    <s v="BS-11665"/>
    <s v="Brian Stugart"/>
    <x v="0"/>
    <x v="0"/>
    <x v="53"/>
    <x v="2"/>
    <n v="92105"/>
    <x v="1"/>
    <s v="FUR-FU-10002813"/>
    <s v="Furniture"/>
    <x v="3"/>
    <s v="DAX Contemporary Wood Frame with Silver Metal Mat, Desktop, 11 x 14 Size"/>
    <n v="80.959999999999994"/>
    <n v="4"/>
    <x v="0"/>
    <n v="29.145600000000002"/>
    <x v="4"/>
    <n v="0.36"/>
    <n v="0"/>
    <n v="7.2864000000000004"/>
    <n v="12.9536"/>
    <x v="0"/>
    <n v="51.814399999999992"/>
  </r>
  <r>
    <s v="CA-2015-126725"/>
    <x v="669"/>
    <d v="2015-11-21T00:00:00"/>
    <x v="1"/>
    <s v="BS-11665"/>
    <s v="Brian Stugart"/>
    <x v="0"/>
    <x v="0"/>
    <x v="53"/>
    <x v="2"/>
    <n v="92105"/>
    <x v="1"/>
    <s v="FUR-CH-10001708"/>
    <s v="Furniture"/>
    <x v="1"/>
    <s v="Office Star - Contemporary Swivel Chair with Padded Adjustable Arms and Flex Back"/>
    <n v="225.56800000000001"/>
    <n v="2"/>
    <x v="2"/>
    <n v="2.8195999999999999"/>
    <x v="4"/>
    <n v="1.2500000000000001E-2"/>
    <n v="8.8665058873599095E-4"/>
    <n v="1.4097999999999999"/>
    <n v="111.3742"/>
    <x v="0"/>
    <n v="222.7484"/>
  </r>
  <r>
    <s v="CA-2015-126725"/>
    <x v="669"/>
    <d v="2015-11-21T00:00:00"/>
    <x v="1"/>
    <s v="BS-11665"/>
    <s v="Brian Stugart"/>
    <x v="0"/>
    <x v="0"/>
    <x v="53"/>
    <x v="2"/>
    <n v="92105"/>
    <x v="1"/>
    <s v="FUR-FU-10001591"/>
    <s v="Furniture"/>
    <x v="3"/>
    <s v="Advantus Panel Wall Certificate Holder - 8.5x11"/>
    <n v="36.6"/>
    <n v="3"/>
    <x v="0"/>
    <n v="15.372"/>
    <x v="4"/>
    <n v="0.42"/>
    <n v="0"/>
    <n v="5.1239999999999997"/>
    <n v="7.0759999999999996"/>
    <x v="0"/>
    <n v="21.228000000000002"/>
  </r>
  <r>
    <s v="CA-2015-121783"/>
    <x v="670"/>
    <d v="2015-11-14T00:00:00"/>
    <x v="1"/>
    <s v="PO-19180"/>
    <s v="Philisse Overcash"/>
    <x v="2"/>
    <x v="0"/>
    <x v="18"/>
    <x v="11"/>
    <n v="55113"/>
    <x v="3"/>
    <s v="FUR-FU-10004351"/>
    <s v="Furniture"/>
    <x v="3"/>
    <s v="Staple-based wall hangings"/>
    <n v="29.22"/>
    <n v="3"/>
    <x v="0"/>
    <n v="12.8568"/>
    <x v="4"/>
    <n v="0.44"/>
    <n v="0"/>
    <n v="4.2855999999999996"/>
    <n v="5.4543999999999997"/>
    <x v="0"/>
    <n v="16.363199999999999"/>
  </r>
  <r>
    <s v="CA-2015-112214"/>
    <x v="671"/>
    <d v="2015-08-11T00:00:00"/>
    <x v="1"/>
    <s v="AH-10690"/>
    <s v="Anna HŠberlin"/>
    <x v="1"/>
    <x v="0"/>
    <x v="144"/>
    <x v="5"/>
    <n v="75220"/>
    <x v="3"/>
    <s v="FUR-FU-10002364"/>
    <s v="Furniture"/>
    <x v="3"/>
    <s v="Eldon Expressions Wood Desk Accessories, Oak"/>
    <n v="14.76"/>
    <n v="5"/>
    <x v="5"/>
    <n v="-11.439"/>
    <x v="6"/>
    <n v="-0.77500000000000002"/>
    <n v="4.0650406504064998E-2"/>
    <n v="-2.2877999999999998"/>
    <n v="5.2397999999999998"/>
    <x v="10"/>
    <n v="26.198999999999998"/>
  </r>
  <r>
    <s v="US-2017-153255"/>
    <x v="667"/>
    <d v="2017-09-07T00:00:00"/>
    <x v="0"/>
    <s v="JK-15730"/>
    <s v="Joe Kamberova"/>
    <x v="0"/>
    <x v="0"/>
    <x v="41"/>
    <x v="2"/>
    <n v="94521"/>
    <x v="1"/>
    <s v="FUR-BO-10004218"/>
    <s v="Furniture"/>
    <x v="0"/>
    <s v="Bush Heritage Pine Collection 5-Shelf Bookcase, Albany Pine Finish, *Special Order"/>
    <n v="239.666"/>
    <n v="2"/>
    <x v="8"/>
    <n v="14.098000000000001"/>
    <x v="4"/>
    <n v="5.8823529411764698E-2"/>
    <n v="6.2587100381364098E-4"/>
    <n v="7.0490000000000004"/>
    <n v="112.78400000000001"/>
    <x v="4"/>
    <n v="225.56799999999998"/>
  </r>
  <r>
    <s v="CA-2015-108119"/>
    <x v="341"/>
    <d v="2015-11-08T00:00:00"/>
    <x v="1"/>
    <s v="MS-17530"/>
    <s v="MaryBeth Skach"/>
    <x v="0"/>
    <x v="0"/>
    <x v="285"/>
    <x v="31"/>
    <n v="72032"/>
    <x v="0"/>
    <s v="FUR-TA-10002530"/>
    <s v="Furniture"/>
    <x v="2"/>
    <s v="Iceberg OfficeWorks 42&quot; Round Tables"/>
    <n v="301.95999999999998"/>
    <n v="2"/>
    <x v="0"/>
    <n v="45.293999999999997"/>
    <x v="1"/>
    <n v="0.15"/>
    <n v="0"/>
    <n v="22.646999999999998"/>
    <n v="128.333"/>
    <x v="0"/>
    <n v="256.666"/>
  </r>
  <r>
    <s v="US-2014-117968"/>
    <x v="31"/>
    <d v="2014-08-07T00:00:00"/>
    <x v="0"/>
    <s v="RS-19420"/>
    <s v="Ricardo Sperren"/>
    <x v="1"/>
    <x v="0"/>
    <x v="286"/>
    <x v="19"/>
    <n v="6450"/>
    <x v="2"/>
    <s v="FUR-CH-10002335"/>
    <s v="Furniture"/>
    <x v="1"/>
    <s v="Hon GuestStacker Chair"/>
    <n v="1133.3499999999999"/>
    <n v="5"/>
    <x v="0"/>
    <n v="294.67099999999999"/>
    <x v="3"/>
    <n v="0.26"/>
    <n v="0"/>
    <n v="58.934199999999997"/>
    <n v="167.73580000000001"/>
    <x v="10"/>
    <n v="838.67899999999986"/>
  </r>
  <r>
    <s v="CA-2016-152247"/>
    <x v="267"/>
    <d v="2016-11-12T00:00:00"/>
    <x v="1"/>
    <s v="MA-17995"/>
    <s v="Michelle Arnett"/>
    <x v="2"/>
    <x v="0"/>
    <x v="287"/>
    <x v="45"/>
    <n v="82001"/>
    <x v="1"/>
    <s v="FUR-CH-10001215"/>
    <s v="Furniture"/>
    <x v="1"/>
    <s v="Global Troy Executive Leather Low-Back Tilter"/>
    <n v="1603.136"/>
    <n v="4"/>
    <x v="2"/>
    <n v="100.196"/>
    <x v="2"/>
    <n v="6.25E-2"/>
    <n v="1.2475547926064901E-4"/>
    <n v="25.048999999999999"/>
    <n v="375.73500000000001"/>
    <x v="0"/>
    <n v="1502.94"/>
  </r>
  <r>
    <s v="CA-2016-128223"/>
    <x v="184"/>
    <d v="2016-06-14T00:00:00"/>
    <x v="3"/>
    <s v="EB-13705"/>
    <s v="Ed Braxton"/>
    <x v="1"/>
    <x v="0"/>
    <x v="261"/>
    <x v="2"/>
    <n v="92804"/>
    <x v="1"/>
    <s v="FUR-TA-10001771"/>
    <s v="Furniture"/>
    <x v="2"/>
    <s v="Bush Cubix Conference Tables, Fully Assembled"/>
    <n v="1293.4880000000001"/>
    <n v="7"/>
    <x v="2"/>
    <n v="80.843000000000004"/>
    <x v="7"/>
    <n v="6.25E-2"/>
    <n v="1.5462068453669499E-4"/>
    <n v="11.548999999999999"/>
    <n v="173.23500000000001"/>
    <x v="2"/>
    <n v="1212.645"/>
  </r>
  <r>
    <s v="CA-2016-154235"/>
    <x v="211"/>
    <d v="2016-09-28T00:00:00"/>
    <x v="1"/>
    <s v="RD-19900"/>
    <s v="Ruben Dartt"/>
    <x v="0"/>
    <x v="0"/>
    <x v="17"/>
    <x v="6"/>
    <n v="47401"/>
    <x v="3"/>
    <s v="FUR-FU-10004006"/>
    <s v="Furniture"/>
    <x v="3"/>
    <s v="Deflect-o DuraMat Lighweight, Studded, Beveled Mat for Low Pile Carpeting"/>
    <n v="127.95"/>
    <n v="3"/>
    <x v="0"/>
    <n v="21.7515"/>
    <x v="4"/>
    <n v="0.17"/>
    <n v="0"/>
    <n v="7.2504999999999997"/>
    <n v="35.399500000000003"/>
    <x v="4"/>
    <n v="106.1985"/>
  </r>
  <r>
    <s v="CA-2016-133935"/>
    <x v="126"/>
    <d v="2016-09-22T00:00:00"/>
    <x v="1"/>
    <s v="JW-15220"/>
    <s v="Jane Waco"/>
    <x v="1"/>
    <x v="0"/>
    <x v="53"/>
    <x v="2"/>
    <n v="92105"/>
    <x v="1"/>
    <s v="FUR-CH-10001215"/>
    <s v="Furniture"/>
    <x v="1"/>
    <s v="Global Troy Executive Leather Low-Back Tilter"/>
    <n v="801.56799999999998"/>
    <n v="2"/>
    <x v="2"/>
    <n v="50.097999999999999"/>
    <x v="4"/>
    <n v="6.25E-2"/>
    <n v="2.4951095852129802E-4"/>
    <n v="25.048999999999999"/>
    <n v="375.73500000000001"/>
    <x v="4"/>
    <n v="751.47"/>
  </r>
  <r>
    <s v="CA-2016-133935"/>
    <x v="126"/>
    <d v="2016-09-22T00:00:00"/>
    <x v="1"/>
    <s v="JW-15220"/>
    <s v="Jane Waco"/>
    <x v="1"/>
    <x v="0"/>
    <x v="53"/>
    <x v="2"/>
    <n v="92105"/>
    <x v="1"/>
    <s v="FUR-CH-10002880"/>
    <s v="Furniture"/>
    <x v="1"/>
    <s v="Global High-Back Leather Tilter, Burgundy"/>
    <n v="885.52800000000002"/>
    <n v="9"/>
    <x v="2"/>
    <n v="-99.621899999999997"/>
    <x v="4"/>
    <n v="-0.1125"/>
    <n v="2.2585395379931501E-4"/>
    <n v="-11.069100000000001"/>
    <n v="109.4611"/>
    <x v="4"/>
    <n v="985.1499"/>
  </r>
  <r>
    <s v="CA-2016-136301"/>
    <x v="345"/>
    <d v="2016-03-15T00:00:00"/>
    <x v="0"/>
    <s v="EH-13765"/>
    <s v="Edward Hooks"/>
    <x v="1"/>
    <x v="0"/>
    <x v="28"/>
    <x v="2"/>
    <n v="94109"/>
    <x v="1"/>
    <s v="FUR-FU-10004712"/>
    <s v="Furniture"/>
    <x v="3"/>
    <s v="Westinghouse Mesh Shade Clip-On Gooseneck Lamp, Black"/>
    <n v="28.28"/>
    <n v="2"/>
    <x v="0"/>
    <n v="7.3528000000000002"/>
    <x v="3"/>
    <n v="0.26"/>
    <n v="0"/>
    <n v="3.6764000000000001"/>
    <n v="10.4636"/>
    <x v="9"/>
    <n v="20.927199999999999"/>
  </r>
  <r>
    <s v="CA-2016-167682"/>
    <x v="672"/>
    <d v="2016-04-09T00:00:00"/>
    <x v="1"/>
    <s v="ZD-21925"/>
    <s v="Zuschuss Donatelli"/>
    <x v="0"/>
    <x v="0"/>
    <x v="52"/>
    <x v="6"/>
    <n v="47374"/>
    <x v="3"/>
    <s v="FUR-FU-10003799"/>
    <s v="Furniture"/>
    <x v="3"/>
    <s v="Seth Thomas 13 1/2&quot; Wall Clock"/>
    <n v="71.12"/>
    <n v="4"/>
    <x v="0"/>
    <n v="22.0472"/>
    <x v="6"/>
    <n v="0.31"/>
    <n v="0"/>
    <n v="5.5118"/>
    <n v="12.2682"/>
    <x v="6"/>
    <n v="49.072800000000001"/>
  </r>
  <r>
    <s v="CA-2016-159639"/>
    <x v="673"/>
    <d v="2016-12-02T00:00:00"/>
    <x v="1"/>
    <s v="PC-18745"/>
    <s v="Pamela Coakley"/>
    <x v="1"/>
    <x v="0"/>
    <x v="162"/>
    <x v="18"/>
    <n v="7090"/>
    <x v="2"/>
    <s v="FUR-FU-10001889"/>
    <s v="Furniture"/>
    <x v="3"/>
    <s v="Ultra Door Pull Handle"/>
    <n v="31.56"/>
    <n v="3"/>
    <x v="0"/>
    <n v="10.4148"/>
    <x v="2"/>
    <n v="0.33"/>
    <n v="0"/>
    <n v="3.4716"/>
    <n v="7.0484"/>
    <x v="0"/>
    <n v="21.145199999999999"/>
  </r>
  <r>
    <s v="US-2016-113985"/>
    <x v="674"/>
    <d v="2016-12-07T00:00:00"/>
    <x v="1"/>
    <s v="KD-16495"/>
    <s v="Keith Dawkins"/>
    <x v="1"/>
    <x v="0"/>
    <x v="124"/>
    <x v="2"/>
    <n v="95123"/>
    <x v="1"/>
    <s v="FUR-FU-10003026"/>
    <s v="Furniture"/>
    <x v="3"/>
    <s v="Eldon Regeneration Recycled Desk Accessories, Black"/>
    <n v="14.52"/>
    <n v="3"/>
    <x v="0"/>
    <n v="5.6627999999999998"/>
    <x v="2"/>
    <n v="0.39"/>
    <n v="0"/>
    <n v="1.8875999999999999"/>
    <n v="2.9523999999999999"/>
    <x v="5"/>
    <n v="8.8571999999999989"/>
  </r>
  <r>
    <s v="US-2015-126977"/>
    <x v="5"/>
    <d v="2015-09-23T00:00:00"/>
    <x v="1"/>
    <s v="PF-19120"/>
    <s v="Peter Fuller"/>
    <x v="0"/>
    <x v="0"/>
    <x v="13"/>
    <x v="7"/>
    <n v="10035"/>
    <x v="2"/>
    <s v="FUR-CH-10001973"/>
    <s v="Furniture"/>
    <x v="1"/>
    <s v="Office Star Flex Back Scooter Chair with White Frame"/>
    <n v="199.76400000000001"/>
    <n v="2"/>
    <x v="7"/>
    <n v="8.8783999999999992"/>
    <x v="6"/>
    <n v="4.4444444444444398E-2"/>
    <n v="5.0059069702248701E-4"/>
    <n v="4.4391999999999996"/>
    <n v="95.442800000000005"/>
    <x v="4"/>
    <n v="190.88560000000001"/>
  </r>
  <r>
    <s v="US-2015-126977"/>
    <x v="5"/>
    <d v="2015-09-23T00:00:00"/>
    <x v="1"/>
    <s v="PF-19120"/>
    <s v="Peter Fuller"/>
    <x v="0"/>
    <x v="0"/>
    <x v="13"/>
    <x v="7"/>
    <n v="10035"/>
    <x v="2"/>
    <s v="FUR-BO-10004834"/>
    <s v="Furniture"/>
    <x v="0"/>
    <s v="Riverside Palais Royal Lawyers Bookcase, Royale Cherry Finish"/>
    <n v="4228.7039999999997"/>
    <n v="6"/>
    <x v="2"/>
    <n v="158.57640000000001"/>
    <x v="6"/>
    <n v="3.7499999999999999E-2"/>
    <n v="4.7295814509599199E-5"/>
    <n v="26.429400000000001"/>
    <n v="678.3546"/>
    <x v="4"/>
    <n v="4070.1275999999998"/>
  </r>
  <r>
    <s v="US-2015-126977"/>
    <x v="5"/>
    <d v="2015-09-23T00:00:00"/>
    <x v="1"/>
    <s v="PF-19120"/>
    <s v="Peter Fuller"/>
    <x v="0"/>
    <x v="0"/>
    <x v="13"/>
    <x v="7"/>
    <n v="10035"/>
    <x v="2"/>
    <s v="FUR-BO-10002213"/>
    <s v="Furniture"/>
    <x v="0"/>
    <s v="DMI Eclipse Executive Suite Bookcases"/>
    <n v="2003.92"/>
    <n v="5"/>
    <x v="2"/>
    <n v="-25.048999999999999"/>
    <x v="6"/>
    <n v="-1.2500000000000001E-2"/>
    <n v="9.9804383408519297E-5"/>
    <n v="-5.0098000000000003"/>
    <n v="405.79379999999998"/>
    <x v="4"/>
    <n v="2028.9690000000001"/>
  </r>
  <r>
    <s v="CA-2016-130288"/>
    <x v="675"/>
    <d v="2016-11-30T00:00:00"/>
    <x v="0"/>
    <s v="DK-13225"/>
    <s v="Dean Katz"/>
    <x v="1"/>
    <x v="0"/>
    <x v="13"/>
    <x v="7"/>
    <n v="10011"/>
    <x v="2"/>
    <s v="FUR-TA-10002958"/>
    <s v="Furniture"/>
    <x v="2"/>
    <s v="Bevis Oval Conference Table, Walnut"/>
    <n v="313.17599999999999"/>
    <n v="2"/>
    <x v="9"/>
    <n v="-120.0508"/>
    <x v="4"/>
    <n v="-0.38333333333333303"/>
    <n v="1.2772370807469301E-3"/>
    <n v="-60.025399999999998"/>
    <n v="216.61340000000001"/>
    <x v="0"/>
    <n v="433.22679999999997"/>
  </r>
  <r>
    <s v="US-2014-118997"/>
    <x v="676"/>
    <d v="2014-04-12T00:00:00"/>
    <x v="1"/>
    <s v="RA-19885"/>
    <s v="Ruben Ausman"/>
    <x v="1"/>
    <x v="0"/>
    <x v="42"/>
    <x v="33"/>
    <n v="35601"/>
    <x v="0"/>
    <s v="FUR-TA-10001086"/>
    <s v="Furniture"/>
    <x v="2"/>
    <s v="SAFCO PlanMaster Boards, 60w x 37-1/2d, White Melamine"/>
    <n v="1215.92"/>
    <n v="8"/>
    <x v="0"/>
    <n v="316.13920000000002"/>
    <x v="4"/>
    <n v="0.26"/>
    <n v="0"/>
    <n v="39.517400000000002"/>
    <n v="112.4726"/>
    <x v="6"/>
    <n v="899.7808"/>
  </r>
  <r>
    <s v="CA-2014-114314"/>
    <x v="524"/>
    <d v="2014-10-15T00:00:00"/>
    <x v="1"/>
    <s v="DB-13555"/>
    <s v="Dorothy Badders"/>
    <x v="1"/>
    <x v="0"/>
    <x v="160"/>
    <x v="31"/>
    <n v="72701"/>
    <x v="0"/>
    <s v="FUR-FU-10002107"/>
    <s v="Furniture"/>
    <x v="3"/>
    <s v="Eldon Pizzaz Desk Accessories"/>
    <n v="8.92"/>
    <n v="4"/>
    <x v="0"/>
    <n v="3.9247999999999998"/>
    <x v="4"/>
    <n v="0.44"/>
    <n v="0"/>
    <n v="0.98119999999999996"/>
    <n v="1.2487999999999999"/>
    <x v="1"/>
    <n v="4.9952000000000005"/>
  </r>
  <r>
    <s v="US-2017-169551"/>
    <x v="677"/>
    <d v="2017-07-09T00:00:00"/>
    <x v="2"/>
    <s v="RL-19615"/>
    <s v="Rob Lucas"/>
    <x v="0"/>
    <x v="0"/>
    <x v="3"/>
    <x v="3"/>
    <n v="19120"/>
    <x v="2"/>
    <s v="FUR-BO-10001519"/>
    <s v="Furniture"/>
    <x v="0"/>
    <s v="O'Sullivan 3-Shelf Heavy-Duty Bookcases"/>
    <n v="87.21"/>
    <n v="3"/>
    <x v="4"/>
    <n v="-45.349200000000003"/>
    <x v="3"/>
    <n v="-0.52"/>
    <n v="5.7332874670336003E-3"/>
    <n v="-15.116400000000001"/>
    <n v="44.186399999999999"/>
    <x v="3"/>
    <n v="132.5592"/>
  </r>
  <r>
    <s v="CA-2016-103107"/>
    <x v="557"/>
    <d v="2016-07-04T00:00:00"/>
    <x v="3"/>
    <s v="RB-19465"/>
    <s v="Rick Bensley"/>
    <x v="2"/>
    <x v="0"/>
    <x v="15"/>
    <x v="13"/>
    <n v="98103"/>
    <x v="1"/>
    <s v="FUR-FU-10000221"/>
    <s v="Furniture"/>
    <x v="3"/>
    <s v="Master Caster Door Stop, Brown"/>
    <n v="25.4"/>
    <n v="5"/>
    <x v="0"/>
    <n v="8.6359999999999992"/>
    <x v="7"/>
    <n v="0.34"/>
    <n v="0"/>
    <n v="1.7272000000000001"/>
    <n v="3.3527999999999998"/>
    <x v="3"/>
    <n v="16.763999999999999"/>
  </r>
  <r>
    <s v="CA-2014-104178"/>
    <x v="678"/>
    <d v="2014-08-29T00:00:00"/>
    <x v="1"/>
    <s v="JM-15265"/>
    <s v="Janet Molinari"/>
    <x v="1"/>
    <x v="0"/>
    <x v="2"/>
    <x v="2"/>
    <n v="90036"/>
    <x v="1"/>
    <s v="FUR-FU-10000771"/>
    <s v="Furniture"/>
    <x v="3"/>
    <s v="Eldon 200 Class Desk Accessories, Smoke"/>
    <n v="6.28"/>
    <n v="1"/>
    <x v="0"/>
    <n v="2.6375999999999999"/>
    <x v="4"/>
    <n v="0.42"/>
    <n v="0"/>
    <n v="2.6375999999999999"/>
    <n v="3.6423999999999999"/>
    <x v="10"/>
    <n v="3.6424000000000003"/>
  </r>
  <r>
    <s v="CA-2014-155796"/>
    <x v="163"/>
    <d v="2014-11-15T00:00:00"/>
    <x v="0"/>
    <s v="TS-21430"/>
    <s v="Tom Stivers"/>
    <x v="1"/>
    <x v="0"/>
    <x v="288"/>
    <x v="3"/>
    <n v="19601"/>
    <x v="2"/>
    <s v="FUR-FU-10000409"/>
    <s v="Furniture"/>
    <x v="3"/>
    <s v="GE 4 Foot Flourescent Tube, 40 Watt"/>
    <n v="23.968"/>
    <n v="2"/>
    <x v="2"/>
    <n v="7.7896000000000001"/>
    <x v="4"/>
    <n v="0.32500000000000001"/>
    <n v="8.3444592790387195E-3"/>
    <n v="3.8948"/>
    <n v="8.0891999999999999"/>
    <x v="0"/>
    <n v="16.1784"/>
  </r>
  <r>
    <s v="CA-2014-155796"/>
    <x v="163"/>
    <d v="2014-11-15T00:00:00"/>
    <x v="0"/>
    <s v="TS-21430"/>
    <s v="Tom Stivers"/>
    <x v="1"/>
    <x v="0"/>
    <x v="288"/>
    <x v="3"/>
    <n v="19601"/>
    <x v="2"/>
    <s v="FUR-BO-10002545"/>
    <s v="Furniture"/>
    <x v="0"/>
    <s v="Atlantic Metals Mobile 3-Shelf Bookcases, Custom Colors"/>
    <n v="521.96"/>
    <n v="4"/>
    <x v="4"/>
    <n v="-250.54079999999999"/>
    <x v="4"/>
    <n v="-0.48"/>
    <n v="9.5792781056019602E-4"/>
    <n v="-62.635199999999998"/>
    <n v="193.12520000000001"/>
    <x v="0"/>
    <n v="772.50080000000003"/>
  </r>
  <r>
    <s v="CA-2016-127138"/>
    <x v="679"/>
    <d v="2016-03-15T00:00:00"/>
    <x v="0"/>
    <s v="DK-13225"/>
    <s v="Dean Katz"/>
    <x v="1"/>
    <x v="0"/>
    <x v="28"/>
    <x v="2"/>
    <n v="94109"/>
    <x v="1"/>
    <s v="FUR-CH-10003746"/>
    <s v="Furniture"/>
    <x v="1"/>
    <s v="Hon 4070 Series Pagoda Round Back Stacking Chairs"/>
    <n v="770.35199999999998"/>
    <n v="3"/>
    <x v="2"/>
    <n v="77.035200000000003"/>
    <x v="0"/>
    <n v="0.1"/>
    <n v="2.5962157559141798E-4"/>
    <n v="25.6784"/>
    <n v="231.10560000000001"/>
    <x v="9"/>
    <n v="693.31679999999994"/>
  </r>
  <r>
    <s v="CA-2017-150602"/>
    <x v="436"/>
    <d v="2017-02-14T00:00:00"/>
    <x v="0"/>
    <s v="ML-17395"/>
    <s v="Marina Lichtenstein"/>
    <x v="1"/>
    <x v="0"/>
    <x v="2"/>
    <x v="2"/>
    <n v="90045"/>
    <x v="1"/>
    <s v="FUR-FU-10003142"/>
    <s v="Furniture"/>
    <x v="3"/>
    <s v="Master Big Foot Doorstop, Beige"/>
    <n v="21.12"/>
    <n v="4"/>
    <x v="0"/>
    <n v="6.5472000000000001"/>
    <x v="2"/>
    <n v="0.31"/>
    <n v="0"/>
    <n v="1.6368"/>
    <n v="3.6432000000000002"/>
    <x v="11"/>
    <n v="14.572800000000001"/>
  </r>
  <r>
    <s v="CA-2014-141726"/>
    <x v="435"/>
    <d v="2014-07-22T00:00:00"/>
    <x v="2"/>
    <s v="CC-12145"/>
    <s v="Charles Crestani"/>
    <x v="0"/>
    <x v="0"/>
    <x v="53"/>
    <x v="2"/>
    <n v="92105"/>
    <x v="1"/>
    <s v="FUR-FU-10003577"/>
    <s v="Furniture"/>
    <x v="3"/>
    <s v="Nu-Dell Leatherette Frames"/>
    <n v="43.02"/>
    <n v="3"/>
    <x v="0"/>
    <n v="15.4872"/>
    <x v="3"/>
    <n v="0.36"/>
    <n v="0"/>
    <n v="5.1623999999999999"/>
    <n v="9.1776"/>
    <x v="3"/>
    <n v="27.532800000000002"/>
  </r>
  <r>
    <s v="CA-2017-115105"/>
    <x v="335"/>
    <d v="2017-02-11T00:00:00"/>
    <x v="1"/>
    <s v="BD-11770"/>
    <s v="Bryan Davis"/>
    <x v="0"/>
    <x v="0"/>
    <x v="13"/>
    <x v="7"/>
    <n v="10024"/>
    <x v="2"/>
    <s v="FUR-BO-10001811"/>
    <s v="Furniture"/>
    <x v="0"/>
    <s v="Atlantic Metals Mobile 5-Shelf Bookcases, Custom Colors"/>
    <n v="240.78399999999999"/>
    <n v="1"/>
    <x v="2"/>
    <n v="30.097999999999999"/>
    <x v="2"/>
    <n v="0.125"/>
    <n v="8.3061997474915303E-4"/>
    <n v="30.097999999999999"/>
    <n v="210.68600000000001"/>
    <x v="11"/>
    <n v="210.68599999999998"/>
  </r>
  <r>
    <s v="CA-2014-117765"/>
    <x v="266"/>
    <d v="2014-09-13T00:00:00"/>
    <x v="1"/>
    <s v="RB-19465"/>
    <s v="Rick Bensley"/>
    <x v="2"/>
    <x v="0"/>
    <x v="169"/>
    <x v="37"/>
    <n v="74133"/>
    <x v="3"/>
    <s v="FUR-TA-10001039"/>
    <s v="Furniture"/>
    <x v="2"/>
    <s v="KI Adjustable-Height Table"/>
    <n v="429.9"/>
    <n v="5"/>
    <x v="0"/>
    <n v="111.774"/>
    <x v="6"/>
    <n v="0.26"/>
    <n v="0"/>
    <n v="22.354800000000001"/>
    <n v="63.6252"/>
    <x v="4"/>
    <n v="318.12599999999998"/>
  </r>
  <r>
    <s v="CA-2014-117765"/>
    <x v="266"/>
    <d v="2014-09-13T00:00:00"/>
    <x v="1"/>
    <s v="RB-19465"/>
    <s v="Rick Bensley"/>
    <x v="2"/>
    <x v="0"/>
    <x v="169"/>
    <x v="37"/>
    <n v="74133"/>
    <x v="3"/>
    <s v="FUR-CH-10004698"/>
    <s v="Furniture"/>
    <x v="1"/>
    <s v="Padded Folding Chairs, Black, 4/Carton"/>
    <n v="161.96"/>
    <n v="2"/>
    <x v="0"/>
    <n v="45.348799999999997"/>
    <x v="6"/>
    <n v="0.28000000000000003"/>
    <n v="0"/>
    <n v="22.674399999999999"/>
    <n v="58.305599999999998"/>
    <x v="4"/>
    <n v="116.61120000000001"/>
  </r>
  <r>
    <s v="CA-2016-163776"/>
    <x v="680"/>
    <d v="2016-07-25T00:00:00"/>
    <x v="1"/>
    <s v="JS-16030"/>
    <s v="Joy Smith"/>
    <x v="0"/>
    <x v="0"/>
    <x v="289"/>
    <x v="21"/>
    <n v="39401"/>
    <x v="0"/>
    <s v="FUR-FU-10001185"/>
    <s v="Furniture"/>
    <x v="3"/>
    <s v="Advantus Employee of the Month Certificate Frame, 11 x 13-1/2"/>
    <n v="185.58"/>
    <n v="6"/>
    <x v="0"/>
    <n v="76.087800000000001"/>
    <x v="6"/>
    <n v="0.41"/>
    <n v="0"/>
    <n v="12.6813"/>
    <n v="18.248699999999999"/>
    <x v="3"/>
    <n v="109.49220000000001"/>
  </r>
  <r>
    <s v="CA-2016-163776"/>
    <x v="680"/>
    <d v="2016-07-25T00:00:00"/>
    <x v="1"/>
    <s v="JS-16030"/>
    <s v="Joy Smith"/>
    <x v="0"/>
    <x v="0"/>
    <x v="289"/>
    <x v="21"/>
    <n v="39401"/>
    <x v="0"/>
    <s v="FUR-BO-10003546"/>
    <s v="Furniture"/>
    <x v="0"/>
    <s v="Hon 4-Shelf Metal Bookcases"/>
    <n v="504.9"/>
    <n v="5"/>
    <x v="0"/>
    <n v="126.22499999999999"/>
    <x v="6"/>
    <n v="0.25"/>
    <n v="0"/>
    <n v="25.245000000000001"/>
    <n v="75.734999999999999"/>
    <x v="3"/>
    <n v="378.67499999999995"/>
  </r>
  <r>
    <s v="US-2017-163300"/>
    <x v="102"/>
    <d v="2017-09-21T00:00:00"/>
    <x v="1"/>
    <s v="ES-14020"/>
    <s v="Erica Smith"/>
    <x v="0"/>
    <x v="0"/>
    <x v="2"/>
    <x v="2"/>
    <n v="90049"/>
    <x v="1"/>
    <s v="FUR-CH-10003396"/>
    <s v="Furniture"/>
    <x v="1"/>
    <s v="Global Deluxe Steno Chair"/>
    <n v="184.75200000000001"/>
    <n v="3"/>
    <x v="2"/>
    <n v="-20.784600000000001"/>
    <x v="6"/>
    <n v="-0.1125"/>
    <n v="1.08253225946133E-3"/>
    <n v="-6.9282000000000004"/>
    <n v="68.512200000000007"/>
    <x v="4"/>
    <n v="205.53660000000002"/>
  </r>
  <r>
    <s v="CA-2016-162187"/>
    <x v="106"/>
    <d v="2016-12-11T00:00:00"/>
    <x v="3"/>
    <s v="NS-18640"/>
    <s v="Noel Staavos"/>
    <x v="1"/>
    <x v="0"/>
    <x v="29"/>
    <x v="15"/>
    <n v="43229"/>
    <x v="2"/>
    <s v="FUR-CH-10003298"/>
    <s v="Furniture"/>
    <x v="1"/>
    <s v="Office Star - Contemporary Task Swivel chair with Loop Arms, Charcoal"/>
    <n v="458.43"/>
    <n v="5"/>
    <x v="3"/>
    <n v="-137.529"/>
    <x v="7"/>
    <n v="-0.3"/>
    <n v="6.5440743406845097E-4"/>
    <n v="-27.505800000000001"/>
    <n v="119.1918"/>
    <x v="5"/>
    <n v="595.95900000000006"/>
  </r>
  <r>
    <s v="CA-2016-162187"/>
    <x v="106"/>
    <d v="2016-12-11T00:00:00"/>
    <x v="3"/>
    <s v="NS-18640"/>
    <s v="Noel Staavos"/>
    <x v="1"/>
    <x v="0"/>
    <x v="29"/>
    <x v="15"/>
    <n v="43229"/>
    <x v="2"/>
    <s v="FUR-TA-10003008"/>
    <s v="Furniture"/>
    <x v="2"/>
    <s v="Lesro Round Back Collection Coffee Table, End Table"/>
    <n v="328.59"/>
    <n v="3"/>
    <x v="9"/>
    <n v="-147.8655"/>
    <x v="7"/>
    <n v="-0.45"/>
    <n v="1.2173224991630901E-3"/>
    <n v="-49.288499999999999"/>
    <n v="158.8185"/>
    <x v="5"/>
    <n v="476.45549999999997"/>
  </r>
  <r>
    <s v="US-2014-112991"/>
    <x v="681"/>
    <d v="2014-12-14T00:00:00"/>
    <x v="1"/>
    <s v="SH-19975"/>
    <s v="Sally Hughsby"/>
    <x v="1"/>
    <x v="0"/>
    <x v="290"/>
    <x v="42"/>
    <n v="83605"/>
    <x v="1"/>
    <s v="FUR-CH-10001708"/>
    <s v="Furniture"/>
    <x v="1"/>
    <s v="Office Star - Contemporary Swivel Chair with Padded Adjustable Arms and Flex Back"/>
    <n v="338.35199999999998"/>
    <n v="3"/>
    <x v="2"/>
    <n v="4.2294"/>
    <x v="4"/>
    <n v="1.2500000000000001E-2"/>
    <n v="5.9110039249066096E-4"/>
    <n v="1.4097999999999999"/>
    <n v="111.3742"/>
    <x v="5"/>
    <n v="334.12259999999998"/>
  </r>
  <r>
    <s v="CA-2014-124079"/>
    <x v="536"/>
    <d v="2014-12-17T00:00:00"/>
    <x v="1"/>
    <s v="RF-19345"/>
    <s v="Randy Ferguson"/>
    <x v="1"/>
    <x v="0"/>
    <x v="43"/>
    <x v="22"/>
    <n v="85023"/>
    <x v="1"/>
    <s v="FUR-FU-10002553"/>
    <s v="Furniture"/>
    <x v="3"/>
    <s v="Electrix Incandescent Magnifying Lamp, Black"/>
    <n v="87.96"/>
    <n v="3"/>
    <x v="2"/>
    <n v="7.6965000000000003"/>
    <x v="4"/>
    <n v="8.7499999999999994E-2"/>
    <n v="2.2737608003638001E-3"/>
    <n v="2.5655000000000001"/>
    <n v="26.7545"/>
    <x v="5"/>
    <n v="80.263499999999993"/>
  </r>
  <r>
    <s v="CA-2017-107244"/>
    <x v="87"/>
    <d v="2017-09-11T00:00:00"/>
    <x v="1"/>
    <s v="AG-10390"/>
    <s v="Allen Goldenen"/>
    <x v="0"/>
    <x v="0"/>
    <x v="2"/>
    <x v="2"/>
    <n v="90004"/>
    <x v="1"/>
    <s v="FUR-FU-10002597"/>
    <s v="Furniture"/>
    <x v="3"/>
    <s v="C-Line Magnetic Cubicle Keepers, Clear Polypropylene"/>
    <n v="19.760000000000002"/>
    <n v="4"/>
    <x v="0"/>
    <n v="8.2992000000000008"/>
    <x v="4"/>
    <n v="0.42"/>
    <n v="0"/>
    <n v="2.0748000000000002"/>
    <n v="2.8652000000000002"/>
    <x v="4"/>
    <n v="11.460800000000001"/>
  </r>
  <r>
    <s v="CA-2015-100657"/>
    <x v="46"/>
    <d v="2015-11-07T00:00:00"/>
    <x v="1"/>
    <s v="SW-20245"/>
    <s v="Scot Wooten"/>
    <x v="0"/>
    <x v="0"/>
    <x v="8"/>
    <x v="7"/>
    <n v="12180"/>
    <x v="2"/>
    <s v="FUR-CH-10003535"/>
    <s v="Furniture"/>
    <x v="1"/>
    <s v="Global Armless Task Chair, Royal Blue"/>
    <n v="109.764"/>
    <n v="2"/>
    <x v="7"/>
    <n v="8.5372000000000003"/>
    <x v="2"/>
    <n v="7.7777777777777807E-2"/>
    <n v="9.11045515833971E-4"/>
    <n v="4.2686000000000002"/>
    <n v="50.613399999999999"/>
    <x v="0"/>
    <n v="101.2268"/>
  </r>
  <r>
    <s v="CA-2017-129028"/>
    <x v="535"/>
    <d v="2017-04-03T00:00:00"/>
    <x v="2"/>
    <s v="GB-14530"/>
    <s v="George Bell"/>
    <x v="1"/>
    <x v="0"/>
    <x v="73"/>
    <x v="10"/>
    <n v="29501"/>
    <x v="0"/>
    <s v="FUR-FU-10004006"/>
    <s v="Furniture"/>
    <x v="3"/>
    <s v="Deflect-o DuraMat Lighweight, Studded, Beveled Mat for Low Pile Carpeting"/>
    <n v="127.95"/>
    <n v="3"/>
    <x v="0"/>
    <n v="21.7515"/>
    <x v="3"/>
    <n v="0.17"/>
    <n v="0"/>
    <n v="7.2504999999999997"/>
    <n v="35.399500000000003"/>
    <x v="6"/>
    <n v="106.1985"/>
  </r>
  <r>
    <s v="CA-2014-102652"/>
    <x v="226"/>
    <d v="2014-04-12T00:00:00"/>
    <x v="1"/>
    <s v="AY-10555"/>
    <s v="Andy Yotov"/>
    <x v="1"/>
    <x v="0"/>
    <x v="2"/>
    <x v="2"/>
    <n v="90049"/>
    <x v="1"/>
    <s v="FUR-FU-10000747"/>
    <s v="Furniture"/>
    <x v="3"/>
    <s v="Tenex B1-RE Series Chair Mats for Low Pile Carpets"/>
    <n v="91.96"/>
    <n v="2"/>
    <x v="0"/>
    <n v="15.6332"/>
    <x v="6"/>
    <n v="0.17"/>
    <n v="0"/>
    <n v="7.8166000000000002"/>
    <n v="38.163400000000003"/>
    <x v="6"/>
    <n v="76.326799999999992"/>
  </r>
  <r>
    <s v="CA-2014-102652"/>
    <x v="226"/>
    <d v="2014-04-12T00:00:00"/>
    <x v="1"/>
    <s v="AY-10555"/>
    <s v="Andy Yotov"/>
    <x v="1"/>
    <x v="0"/>
    <x v="2"/>
    <x v="2"/>
    <n v="90049"/>
    <x v="1"/>
    <s v="FUR-FU-10001918"/>
    <s v="Furniture"/>
    <x v="3"/>
    <s v="C-Line Cubicle Keepers Polyproplyene Holder With Velcro Backings"/>
    <n v="33.11"/>
    <n v="7"/>
    <x v="0"/>
    <n v="12.9129"/>
    <x v="6"/>
    <n v="0.39"/>
    <n v="0"/>
    <n v="1.8447"/>
    <n v="2.8853"/>
    <x v="6"/>
    <n v="20.197099999999999"/>
  </r>
  <r>
    <s v="US-2017-152492"/>
    <x v="682"/>
    <d v="2017-07-06T00:00:00"/>
    <x v="3"/>
    <s v="AH-10585"/>
    <s v="Angele Hood"/>
    <x v="0"/>
    <x v="0"/>
    <x v="89"/>
    <x v="1"/>
    <n v="33142"/>
    <x v="0"/>
    <s v="FUR-CH-10000155"/>
    <s v="Furniture"/>
    <x v="1"/>
    <s v="Global Comet Stacking Armless Chair"/>
    <n v="239.24"/>
    <n v="1"/>
    <x v="2"/>
    <n v="23.923999999999999"/>
    <x v="7"/>
    <n v="0.1"/>
    <n v="8.3598060524995796E-4"/>
    <n v="23.923999999999999"/>
    <n v="215.316"/>
    <x v="3"/>
    <n v="215.316"/>
  </r>
  <r>
    <s v="CA-2016-101168"/>
    <x v="683"/>
    <d v="2017-01-01T00:00:00"/>
    <x v="1"/>
    <s v="SS-20140"/>
    <s v="Saphhira Shifley"/>
    <x v="1"/>
    <x v="0"/>
    <x v="291"/>
    <x v="28"/>
    <n v="3060"/>
    <x v="2"/>
    <s v="FUR-FU-10003142"/>
    <s v="Furniture"/>
    <x v="3"/>
    <s v="Master Big Foot Doorstop, Beige"/>
    <n v="21.12"/>
    <n v="4"/>
    <x v="0"/>
    <n v="6.5472000000000001"/>
    <x v="1"/>
    <n v="0.31"/>
    <n v="0"/>
    <n v="1.6368"/>
    <n v="3.6432000000000002"/>
    <x v="5"/>
    <n v="14.572800000000001"/>
  </r>
  <r>
    <s v="CA-2015-130253"/>
    <x v="646"/>
    <d v="2015-12-18T00:00:00"/>
    <x v="1"/>
    <s v="PP-18955"/>
    <s v="Paul Prost"/>
    <x v="2"/>
    <x v="0"/>
    <x v="2"/>
    <x v="2"/>
    <n v="90036"/>
    <x v="1"/>
    <s v="FUR-FU-10002963"/>
    <s v="Furniture"/>
    <x v="3"/>
    <s v="Master Caster Door Stop, Gray"/>
    <n v="15.24"/>
    <n v="3"/>
    <x v="0"/>
    <n v="5.1816000000000004"/>
    <x v="4"/>
    <n v="0.34"/>
    <n v="0"/>
    <n v="1.7272000000000001"/>
    <n v="3.3527999999999998"/>
    <x v="5"/>
    <n v="10.058399999999999"/>
  </r>
  <r>
    <s v="CA-2016-131205"/>
    <x v="631"/>
    <d v="2016-09-08T00:00:00"/>
    <x v="1"/>
    <s v="AA-10645"/>
    <s v="Anna Andreadi"/>
    <x v="0"/>
    <x v="0"/>
    <x v="292"/>
    <x v="0"/>
    <n v="40324"/>
    <x v="0"/>
    <s v="FUR-FU-10003347"/>
    <s v="Furniture"/>
    <x v="3"/>
    <s v="Coloredge Poster Frame"/>
    <n v="42.6"/>
    <n v="3"/>
    <x v="0"/>
    <n v="16.614000000000001"/>
    <x v="4"/>
    <n v="0.39"/>
    <n v="0"/>
    <n v="5.5380000000000003"/>
    <n v="8.6620000000000008"/>
    <x v="4"/>
    <n v="25.986000000000001"/>
  </r>
  <r>
    <s v="CA-2016-117912"/>
    <x v="684"/>
    <d v="2016-02-08T00:00:00"/>
    <x v="1"/>
    <s v="TB-21520"/>
    <s v="Tracy Blumstein"/>
    <x v="0"/>
    <x v="0"/>
    <x v="293"/>
    <x v="22"/>
    <n v="85635"/>
    <x v="1"/>
    <s v="FUR-FU-10002088"/>
    <s v="Furniture"/>
    <x v="3"/>
    <s v="Nu-Dell Float Frame 11 x 14 1/2"/>
    <n v="14.368"/>
    <n v="2"/>
    <x v="2"/>
    <n v="3.9512"/>
    <x v="4"/>
    <n v="0.27500000000000002"/>
    <n v="1.39198218262806E-2"/>
    <n v="1.9756"/>
    <n v="5.2084000000000001"/>
    <x v="11"/>
    <n v="10.4168"/>
  </r>
  <r>
    <s v="CA-2017-145702"/>
    <x v="405"/>
    <d v="2017-05-24T00:00:00"/>
    <x v="0"/>
    <s v="AH-10075"/>
    <s v="Adam Hart"/>
    <x v="1"/>
    <x v="0"/>
    <x v="270"/>
    <x v="9"/>
    <n v="37918"/>
    <x v="0"/>
    <s v="FUR-CH-10001482"/>
    <s v="Furniture"/>
    <x v="1"/>
    <s v="Office Star - Mesh Screen back chair with Vinyl seat"/>
    <n v="314.35199999999998"/>
    <n v="3"/>
    <x v="2"/>
    <n v="-35.364600000000003"/>
    <x v="2"/>
    <n v="-0.1125"/>
    <n v="6.3622944978877197E-4"/>
    <n v="-11.7882"/>
    <n v="116.5722"/>
    <x v="7"/>
    <n v="349.71659999999997"/>
  </r>
  <r>
    <s v="CA-2015-113215"/>
    <x v="558"/>
    <d v="2015-09-08T00:00:00"/>
    <x v="1"/>
    <s v="CP-12085"/>
    <s v="Cathy Prescott"/>
    <x v="1"/>
    <x v="0"/>
    <x v="104"/>
    <x v="22"/>
    <n v="85705"/>
    <x v="1"/>
    <s v="FUR-FU-10002937"/>
    <s v="Furniture"/>
    <x v="3"/>
    <s v="GE 48&quot; Fluorescent Tube, Cool White Energy Saver, 34 Watts, 30/Box"/>
    <n v="238.15199999999999"/>
    <n v="3"/>
    <x v="2"/>
    <n v="89.307000000000002"/>
    <x v="2"/>
    <n v="0.375"/>
    <n v="8.3979979172965201E-4"/>
    <n v="29.768999999999998"/>
    <n v="49.615000000000002"/>
    <x v="4"/>
    <n v="148.84499999999997"/>
  </r>
  <r>
    <s v="CA-2016-154662"/>
    <x v="641"/>
    <d v="2016-06-16T00:00:00"/>
    <x v="1"/>
    <s v="BF-11215"/>
    <s v="Benjamin Farhat"/>
    <x v="2"/>
    <x v="0"/>
    <x v="12"/>
    <x v="11"/>
    <n v="55407"/>
    <x v="3"/>
    <s v="FUR-TA-10001771"/>
    <s v="Furniture"/>
    <x v="2"/>
    <s v="Bush Cubix Conference Tables, Fully Assembled"/>
    <n v="692.94"/>
    <n v="3"/>
    <x v="0"/>
    <n v="173.23500000000001"/>
    <x v="1"/>
    <n v="0.25"/>
    <n v="0"/>
    <n v="57.744999999999997"/>
    <n v="173.23500000000001"/>
    <x v="2"/>
    <n v="519.70500000000004"/>
  </r>
  <r>
    <s v="CA-2016-124016"/>
    <x v="348"/>
    <d v="2016-09-26T00:00:00"/>
    <x v="0"/>
    <s v="JS-15940"/>
    <s v="Joni Sundaresam"/>
    <x v="2"/>
    <x v="0"/>
    <x v="68"/>
    <x v="15"/>
    <n v="43130"/>
    <x v="2"/>
    <s v="FUR-FU-10004963"/>
    <s v="Furniture"/>
    <x v="3"/>
    <s v="Eldon 400 Class Desk Accessories, Black Carbon"/>
    <n v="28"/>
    <n v="4"/>
    <x v="2"/>
    <n v="7.7"/>
    <x v="0"/>
    <n v="0.27500000000000002"/>
    <n v="7.14285714285714E-3"/>
    <n v="1.925"/>
    <n v="5.0750000000000002"/>
    <x v="4"/>
    <n v="20.3"/>
  </r>
  <r>
    <s v="CA-2017-166695"/>
    <x v="685"/>
    <d v="2017-05-24T00:00:00"/>
    <x v="1"/>
    <s v="CC-12430"/>
    <s v="Chuck Clark"/>
    <x v="2"/>
    <x v="0"/>
    <x v="174"/>
    <x v="2"/>
    <n v="90712"/>
    <x v="1"/>
    <s v="FUR-CH-10000225"/>
    <s v="Furniture"/>
    <x v="1"/>
    <s v="Global Geo Office Task Chair, Gray"/>
    <n v="518.27200000000005"/>
    <n v="8"/>
    <x v="2"/>
    <n v="-97.176000000000002"/>
    <x v="4"/>
    <n v="-0.1875"/>
    <n v="3.8589775253148901E-4"/>
    <n v="-12.147"/>
    <n v="76.930999999999997"/>
    <x v="7"/>
    <n v="615.44800000000009"/>
  </r>
  <r>
    <s v="CA-2017-166695"/>
    <x v="685"/>
    <d v="2017-05-24T00:00:00"/>
    <x v="1"/>
    <s v="CC-12430"/>
    <s v="Chuck Clark"/>
    <x v="2"/>
    <x v="0"/>
    <x v="174"/>
    <x v="2"/>
    <n v="90712"/>
    <x v="1"/>
    <s v="FUR-FU-10002191"/>
    <s v="Furniture"/>
    <x v="3"/>
    <s v="G.E. Halogen Desk Lamp Bulbs"/>
    <n v="6.98"/>
    <n v="1"/>
    <x v="0"/>
    <n v="3.3504"/>
    <x v="4"/>
    <n v="0.48"/>
    <n v="0"/>
    <n v="3.3504"/>
    <n v="3.6295999999999999"/>
    <x v="7"/>
    <n v="3.6296000000000004"/>
  </r>
  <r>
    <s v="CA-2016-151561"/>
    <x v="686"/>
    <d v="2016-09-07T00:00:00"/>
    <x v="1"/>
    <s v="PG-18820"/>
    <s v="Patrick Gardner"/>
    <x v="0"/>
    <x v="0"/>
    <x v="13"/>
    <x v="7"/>
    <n v="10011"/>
    <x v="2"/>
    <s v="FUR-FU-10004864"/>
    <s v="Furniture"/>
    <x v="3"/>
    <s v="Howard Miller 14-1/2&quot; Diameter Chrome Round Wall Clock"/>
    <n v="191.82"/>
    <n v="3"/>
    <x v="0"/>
    <n v="61.382399999999997"/>
    <x v="6"/>
    <n v="0.32"/>
    <n v="0"/>
    <n v="20.460799999999999"/>
    <n v="43.479199999999999"/>
    <x v="4"/>
    <n v="130.4376"/>
  </r>
  <r>
    <s v="US-2014-165589"/>
    <x v="687"/>
    <d v="2014-02-18T00:00:00"/>
    <x v="3"/>
    <s v="TB-21595"/>
    <s v="Troy Blackwell"/>
    <x v="0"/>
    <x v="0"/>
    <x v="294"/>
    <x v="5"/>
    <n v="79424"/>
    <x v="3"/>
    <s v="FUR-FU-10002396"/>
    <s v="Furniture"/>
    <x v="3"/>
    <s v="DAX Copper Panel Document Frame, 5 x 7 Size"/>
    <n v="25.16"/>
    <n v="5"/>
    <x v="5"/>
    <n v="-11.321999999999999"/>
    <x v="7"/>
    <n v="-0.45"/>
    <n v="2.3847376788553299E-2"/>
    <n v="-2.2644000000000002"/>
    <n v="7.2964000000000002"/>
    <x v="11"/>
    <n v="36.481999999999999"/>
  </r>
  <r>
    <s v="CA-2015-114048"/>
    <x v="646"/>
    <d v="2015-12-18T00:00:00"/>
    <x v="1"/>
    <s v="EH-13945"/>
    <s v="Eric Hoffmann"/>
    <x v="0"/>
    <x v="0"/>
    <x v="46"/>
    <x v="2"/>
    <n v="92627"/>
    <x v="1"/>
    <s v="FUR-FU-10004351"/>
    <s v="Furniture"/>
    <x v="3"/>
    <s v="Staple-based wall hangings"/>
    <n v="29.22"/>
    <n v="3"/>
    <x v="0"/>
    <n v="12.8568"/>
    <x v="4"/>
    <n v="0.44"/>
    <n v="0"/>
    <n v="4.2855999999999996"/>
    <n v="5.4543999999999997"/>
    <x v="5"/>
    <n v="16.363199999999999"/>
  </r>
  <r>
    <s v="CA-2017-100111"/>
    <x v="688"/>
    <d v="2017-09-26T00:00:00"/>
    <x v="1"/>
    <s v="SV-20365"/>
    <s v="Seth Vernon"/>
    <x v="0"/>
    <x v="0"/>
    <x v="13"/>
    <x v="7"/>
    <n v="10035"/>
    <x v="2"/>
    <s v="FUR-CH-10003846"/>
    <s v="Furniture"/>
    <x v="1"/>
    <s v="Hon Valutask Swivel Chairs"/>
    <n v="272.64600000000002"/>
    <n v="3"/>
    <x v="7"/>
    <n v="18.176400000000001"/>
    <x v="6"/>
    <n v="6.6666666666666693E-2"/>
    <n v="3.6677596590450602E-4"/>
    <n v="6.0587999999999997"/>
    <n v="84.8232"/>
    <x v="4"/>
    <n v="254.46960000000001"/>
  </r>
  <r>
    <s v="CA-2017-100111"/>
    <x v="688"/>
    <d v="2017-09-26T00:00:00"/>
    <x v="1"/>
    <s v="SV-20365"/>
    <s v="Seth Vernon"/>
    <x v="0"/>
    <x v="0"/>
    <x v="13"/>
    <x v="7"/>
    <n v="10035"/>
    <x v="2"/>
    <s v="FUR-CH-10003061"/>
    <s v="Furniture"/>
    <x v="1"/>
    <s v="Global Leather Task Chair, Black"/>
    <n v="80.991"/>
    <n v="1"/>
    <x v="7"/>
    <n v="8.0991"/>
    <x v="6"/>
    <n v="0.1"/>
    <n v="1.2347050906890899E-3"/>
    <n v="8.0991"/>
    <n v="72.891900000000007"/>
    <x v="4"/>
    <n v="72.891899999999993"/>
  </r>
  <r>
    <s v="CA-2017-100111"/>
    <x v="688"/>
    <d v="2017-09-26T00:00:00"/>
    <x v="1"/>
    <s v="SV-20365"/>
    <s v="Seth Vernon"/>
    <x v="0"/>
    <x v="0"/>
    <x v="13"/>
    <x v="7"/>
    <n v="10035"/>
    <x v="2"/>
    <s v="FUR-CH-10004086"/>
    <s v="Furniture"/>
    <x v="1"/>
    <s v="Hon 4070 Series Pagoda Armless Upholstered Stacking Chairs"/>
    <n v="2888.127"/>
    <n v="11"/>
    <x v="7"/>
    <n v="609.71569999999997"/>
    <x v="6"/>
    <n v="0.211111111111111"/>
    <n v="3.4624516165667201E-5"/>
    <n v="55.428699999999999"/>
    <n v="207.1283"/>
    <x v="4"/>
    <n v="2278.4112999999998"/>
  </r>
  <r>
    <s v="CA-2017-100111"/>
    <x v="688"/>
    <d v="2017-09-26T00:00:00"/>
    <x v="1"/>
    <s v="SV-20365"/>
    <s v="Seth Vernon"/>
    <x v="0"/>
    <x v="0"/>
    <x v="13"/>
    <x v="7"/>
    <n v="10035"/>
    <x v="2"/>
    <s v="FUR-CH-10001215"/>
    <s v="Furniture"/>
    <x v="1"/>
    <s v="Global Troy Executive Leather Low-Back Tilter"/>
    <n v="2254.41"/>
    <n v="5"/>
    <x v="7"/>
    <n v="375.73500000000001"/>
    <x v="6"/>
    <n v="0.16666666666666699"/>
    <n v="4.4357503737119701E-5"/>
    <n v="75.147000000000006"/>
    <n v="375.73500000000001"/>
    <x v="4"/>
    <n v="1878.6749999999997"/>
  </r>
  <r>
    <s v="US-2017-132381"/>
    <x v="621"/>
    <d v="2017-08-24T00:00:00"/>
    <x v="2"/>
    <s v="Dp-13240"/>
    <s v="Dean percer"/>
    <x v="2"/>
    <x v="0"/>
    <x v="3"/>
    <x v="3"/>
    <n v="19143"/>
    <x v="2"/>
    <s v="FUR-TA-10002356"/>
    <s v="Furniture"/>
    <x v="2"/>
    <s v="Bevis Boat-Shaped Conference Table"/>
    <n v="314.53199999999998"/>
    <n v="2"/>
    <x v="9"/>
    <n v="-83.875200000000007"/>
    <x v="3"/>
    <n v="-0.266666666666667"/>
    <n v="1.2717306983073299E-3"/>
    <n v="-41.937600000000003"/>
    <n v="199.20359999999999"/>
    <x v="10"/>
    <n v="398.40719999999999"/>
  </r>
  <r>
    <s v="CA-2016-124590"/>
    <x v="689"/>
    <d v="2016-11-16T00:00:00"/>
    <x v="1"/>
    <s v="SP-20920"/>
    <s v="Susan Pistek"/>
    <x v="0"/>
    <x v="0"/>
    <x v="255"/>
    <x v="15"/>
    <n v="44134"/>
    <x v="2"/>
    <s v="FUR-CH-10004495"/>
    <s v="Furniture"/>
    <x v="1"/>
    <s v="Global Leather and Oak Executive Chair, Black"/>
    <n v="1474.8019999999999"/>
    <n v="7"/>
    <x v="3"/>
    <n v="-21.0686"/>
    <x v="4"/>
    <n v="-1.4285714285714299E-2"/>
    <n v="2.0341713667326199E-4"/>
    <n v="-3.0097999999999998"/>
    <n v="213.69579999999999"/>
    <x v="0"/>
    <n v="1495.8706"/>
  </r>
  <r>
    <s v="CA-2016-124590"/>
    <x v="689"/>
    <d v="2016-11-16T00:00:00"/>
    <x v="1"/>
    <s v="SP-20920"/>
    <s v="Susan Pistek"/>
    <x v="0"/>
    <x v="0"/>
    <x v="255"/>
    <x v="15"/>
    <n v="44134"/>
    <x v="2"/>
    <s v="FUR-CH-10000454"/>
    <s v="Furniture"/>
    <x v="1"/>
    <s v="Hon Deluxe Fabric Upholstered Stacking Chairs, Rounded Back"/>
    <n v="1537.0740000000001"/>
    <n v="9"/>
    <x v="3"/>
    <n v="0"/>
    <x v="4"/>
    <n v="0"/>
    <n v="1.9517602926079E-4"/>
    <n v="0"/>
    <n v="170.786"/>
    <x v="0"/>
    <n v="1537.0740000000001"/>
  </r>
  <r>
    <s v="CA-2016-124590"/>
    <x v="689"/>
    <d v="2016-11-16T00:00:00"/>
    <x v="1"/>
    <s v="SP-20920"/>
    <s v="Susan Pistek"/>
    <x v="0"/>
    <x v="0"/>
    <x v="255"/>
    <x v="15"/>
    <n v="44134"/>
    <x v="2"/>
    <s v="FUR-CH-10003746"/>
    <s v="Furniture"/>
    <x v="1"/>
    <s v="Hon 4070 Series Pagoda Round Back Stacking Chairs"/>
    <n v="449.37200000000001"/>
    <n v="2"/>
    <x v="3"/>
    <n v="-12.8392"/>
    <x v="4"/>
    <n v="-2.8571428571428598E-2"/>
    <n v="6.6759833723507498E-4"/>
    <n v="-6.4196"/>
    <n v="231.10560000000001"/>
    <x v="0"/>
    <n v="462.21120000000002"/>
  </r>
  <r>
    <s v="CA-2017-143378"/>
    <x v="690"/>
    <d v="2017-09-25T00:00:00"/>
    <x v="1"/>
    <s v="JR-16210"/>
    <s v="Justin Ritter"/>
    <x v="1"/>
    <x v="0"/>
    <x v="76"/>
    <x v="36"/>
    <n v="97477"/>
    <x v="1"/>
    <s v="FUR-FU-10004864"/>
    <s v="Furniture"/>
    <x v="3"/>
    <s v="Howard Miller 14-1/2&quot; Diameter Chrome Round Wall Clock"/>
    <n v="409.21600000000001"/>
    <n v="8"/>
    <x v="2"/>
    <n v="61.382399999999997"/>
    <x v="6"/>
    <n v="0.15"/>
    <n v="4.8873944322802597E-4"/>
    <n v="7.6727999999999996"/>
    <n v="43.479199999999999"/>
    <x v="4"/>
    <n v="347.83359999999999"/>
  </r>
  <r>
    <s v="CA-2017-143378"/>
    <x v="690"/>
    <d v="2017-09-25T00:00:00"/>
    <x v="1"/>
    <s v="JR-16210"/>
    <s v="Justin Ritter"/>
    <x v="1"/>
    <x v="0"/>
    <x v="76"/>
    <x v="36"/>
    <n v="97477"/>
    <x v="1"/>
    <s v="FUR-BO-10001972"/>
    <s v="Furniture"/>
    <x v="0"/>
    <s v="O'Sullivan 4-Shelf Bookcase in Odessa Pine"/>
    <n v="72.587999999999994"/>
    <n v="2"/>
    <x v="10"/>
    <n v="-128.2388"/>
    <x v="6"/>
    <n v="-1.7666666666666699"/>
    <n v="9.6434672397641506E-3"/>
    <n v="-64.119399999999999"/>
    <n v="100.4134"/>
    <x v="4"/>
    <n v="200.82679999999999"/>
  </r>
  <r>
    <s v="CA-2016-124100"/>
    <x v="691"/>
    <d v="2016-04-06T00:00:00"/>
    <x v="1"/>
    <s v="EH-13990"/>
    <s v="Erica Hackney"/>
    <x v="0"/>
    <x v="0"/>
    <x v="13"/>
    <x v="7"/>
    <n v="10009"/>
    <x v="2"/>
    <s v="FUR-CH-10003817"/>
    <s v="Furniture"/>
    <x v="1"/>
    <s v="Global Value Steno Chair, Gray"/>
    <n v="327.99599999999998"/>
    <n v="6"/>
    <x v="7"/>
    <n v="54.665999999999997"/>
    <x v="6"/>
    <n v="0.16666666666666699"/>
    <n v="3.0488176685081501E-4"/>
    <n v="9.1110000000000007"/>
    <n v="45.555"/>
    <x v="9"/>
    <n v="273.33"/>
  </r>
  <r>
    <s v="CA-2014-163447"/>
    <x v="421"/>
    <d v="2014-12-31T00:00:00"/>
    <x v="1"/>
    <s v="TB-21190"/>
    <s v="Thomas Brumley"/>
    <x v="2"/>
    <x v="0"/>
    <x v="13"/>
    <x v="7"/>
    <n v="10011"/>
    <x v="2"/>
    <s v="FUR-CH-10004477"/>
    <s v="Furniture"/>
    <x v="1"/>
    <s v="Global Push Button Manager's Chair, Indigo"/>
    <n v="767.21400000000006"/>
    <n v="14"/>
    <x v="7"/>
    <n v="161.9674"/>
    <x v="4"/>
    <n v="0.211111111111111"/>
    <n v="1.3034172994757701E-4"/>
    <n v="11.569100000000001"/>
    <n v="43.231900000000003"/>
    <x v="5"/>
    <n v="605.24660000000006"/>
  </r>
  <r>
    <s v="CA-2016-148096"/>
    <x v="692"/>
    <d v="2016-08-19T00:00:00"/>
    <x v="2"/>
    <s v="AO-10810"/>
    <s v="Anthony O'Donnell"/>
    <x v="1"/>
    <x v="0"/>
    <x v="2"/>
    <x v="2"/>
    <n v="90045"/>
    <x v="1"/>
    <s v="FUR-TA-10004152"/>
    <s v="Furniture"/>
    <x v="2"/>
    <s v="Barricks 18&quot; x 48&quot; Non-Folding Utility Table with Bottom Storage Shelf"/>
    <n v="161.28"/>
    <n v="2"/>
    <x v="2"/>
    <n v="12.096"/>
    <x v="0"/>
    <n v="7.4999999999999997E-2"/>
    <n v="1.24007936507937E-3"/>
    <n v="6.048"/>
    <n v="74.591999999999999"/>
    <x v="10"/>
    <n v="149.184"/>
  </r>
  <r>
    <s v="CA-2014-131247"/>
    <x v="693"/>
    <d v="2014-04-04T00:00:00"/>
    <x v="1"/>
    <s v="GA-14725"/>
    <s v="Guy Armstrong"/>
    <x v="0"/>
    <x v="0"/>
    <x v="28"/>
    <x v="2"/>
    <n v="94110"/>
    <x v="1"/>
    <s v="FUR-BO-10001337"/>
    <s v="Furniture"/>
    <x v="0"/>
    <s v="O'Sullivan Living Dimensions 2-Shelf Bookcases"/>
    <n v="205.666"/>
    <n v="2"/>
    <x v="8"/>
    <n v="-12.098000000000001"/>
    <x v="2"/>
    <n v="-5.8823529411764698E-2"/>
    <n v="7.2933785846955698E-4"/>
    <n v="-6.0490000000000004"/>
    <n v="108.88200000000001"/>
    <x v="9"/>
    <n v="217.76400000000001"/>
  </r>
  <r>
    <s v="CA-2017-101322"/>
    <x v="158"/>
    <d v="2017-12-31T00:00:00"/>
    <x v="2"/>
    <s v="JG-15310"/>
    <s v="Jason Gross"/>
    <x v="1"/>
    <x v="0"/>
    <x v="62"/>
    <x v="2"/>
    <n v="90805"/>
    <x v="1"/>
    <s v="FUR-CH-10003968"/>
    <s v="Furniture"/>
    <x v="1"/>
    <s v="Novimex Turbo Task Chair"/>
    <n v="340.70400000000001"/>
    <n v="6"/>
    <x v="2"/>
    <n v="-34.070399999999999"/>
    <x v="0"/>
    <n v="-0.1"/>
    <n v="5.87019817789048E-4"/>
    <n v="-5.6783999999999999"/>
    <n v="62.462400000000002"/>
    <x v="5"/>
    <n v="374.77440000000001"/>
  </r>
  <r>
    <s v="US-2016-106600"/>
    <x v="57"/>
    <d v="2016-04-11T00:00:00"/>
    <x v="2"/>
    <s v="RM-19375"/>
    <s v="Raymond Messe"/>
    <x v="0"/>
    <x v="0"/>
    <x v="29"/>
    <x v="24"/>
    <n v="31907"/>
    <x v="0"/>
    <s v="FUR-BO-10001608"/>
    <s v="Furniture"/>
    <x v="0"/>
    <s v="Hon Metal Bookcases, Black"/>
    <n v="354.9"/>
    <n v="5"/>
    <x v="0"/>
    <n v="88.724999999999994"/>
    <x v="0"/>
    <n v="0.25"/>
    <n v="0"/>
    <n v="17.745000000000001"/>
    <n v="53.234999999999999"/>
    <x v="6"/>
    <n v="266.17499999999995"/>
  </r>
  <r>
    <s v="CA-2014-111871"/>
    <x v="385"/>
    <d v="2014-03-21T00:00:00"/>
    <x v="0"/>
    <s v="EK-13795"/>
    <s v="Eileen Kiefer"/>
    <x v="2"/>
    <x v="0"/>
    <x v="28"/>
    <x v="2"/>
    <n v="94110"/>
    <x v="1"/>
    <s v="FUR-BO-10004218"/>
    <s v="Furniture"/>
    <x v="0"/>
    <s v="Bush Heritage Pine Collection 5-Shelf Bookcase, Albany Pine Finish, *Special Order"/>
    <n v="1198.33"/>
    <n v="10"/>
    <x v="8"/>
    <n v="70.489999999999995"/>
    <x v="0"/>
    <n v="5.8823529411764698E-2"/>
    <n v="1.2517420076272801E-4"/>
    <n v="7.0490000000000004"/>
    <n v="112.78400000000001"/>
    <x v="9"/>
    <n v="1127.8399999999999"/>
  </r>
  <r>
    <s v="CA-2017-151484"/>
    <x v="333"/>
    <d v="2017-04-23T00:00:00"/>
    <x v="2"/>
    <s v="CV-12805"/>
    <s v="Cynthia Voltz"/>
    <x v="1"/>
    <x v="0"/>
    <x v="3"/>
    <x v="3"/>
    <n v="19120"/>
    <x v="2"/>
    <s v="FUR-FU-10001876"/>
    <s v="Furniture"/>
    <x v="3"/>
    <s v="Computer Room Manger, 14&quot;"/>
    <n v="51.968000000000004"/>
    <n v="2"/>
    <x v="2"/>
    <n v="10.393599999999999"/>
    <x v="0"/>
    <n v="0.2"/>
    <n v="3.84852216748768E-3"/>
    <n v="5.1967999999999996"/>
    <n v="20.787199999999999"/>
    <x v="6"/>
    <n v="41.574400000000004"/>
  </r>
  <r>
    <s v="CA-2017-151484"/>
    <x v="333"/>
    <d v="2017-04-23T00:00:00"/>
    <x v="2"/>
    <s v="CV-12805"/>
    <s v="Cynthia Voltz"/>
    <x v="1"/>
    <x v="0"/>
    <x v="3"/>
    <x v="3"/>
    <n v="19120"/>
    <x v="2"/>
    <s v="FUR-FU-10004671"/>
    <s v="Furniture"/>
    <x v="3"/>
    <s v="Executive Impressions 12&quot; Wall Clock"/>
    <n v="42.408000000000001"/>
    <n v="3"/>
    <x v="2"/>
    <n v="9.5418000000000003"/>
    <x v="0"/>
    <n v="0.22500000000000001"/>
    <n v="4.71609130352764E-3"/>
    <n v="3.1806000000000001"/>
    <n v="10.955399999999999"/>
    <x v="6"/>
    <n v="32.866199999999999"/>
  </r>
  <r>
    <s v="CA-2014-103989"/>
    <x v="694"/>
    <d v="2014-03-21T00:00:00"/>
    <x v="2"/>
    <s v="MC-17605"/>
    <s v="Matt Connell"/>
    <x v="1"/>
    <x v="0"/>
    <x v="49"/>
    <x v="1"/>
    <n v="33801"/>
    <x v="0"/>
    <s v="FUR-FU-10003981"/>
    <s v="Furniture"/>
    <x v="3"/>
    <s v="Eldon Wave Desk Accessories"/>
    <n v="4.992"/>
    <n v="3"/>
    <x v="2"/>
    <n v="1.3728"/>
    <x v="3"/>
    <n v="0.27500000000000002"/>
    <n v="4.0064102564102602E-2"/>
    <n v="0.45760000000000001"/>
    <n v="1.2063999999999999"/>
    <x v="9"/>
    <n v="3.6192000000000002"/>
  </r>
  <r>
    <s v="CA-2014-103989"/>
    <x v="694"/>
    <d v="2014-03-21T00:00:00"/>
    <x v="2"/>
    <s v="MC-17605"/>
    <s v="Matt Connell"/>
    <x v="1"/>
    <x v="0"/>
    <x v="49"/>
    <x v="1"/>
    <n v="33801"/>
    <x v="0"/>
    <s v="FUR-FU-10002508"/>
    <s v="Furniture"/>
    <x v="3"/>
    <s v="Document Clip Frames"/>
    <n v="20.015999999999998"/>
    <n v="3"/>
    <x v="2"/>
    <n v="5.5044000000000004"/>
    <x v="3"/>
    <n v="0.27500000000000002"/>
    <n v="9.9920063948840902E-3"/>
    <n v="1.8348"/>
    <n v="4.8372000000000002"/>
    <x v="9"/>
    <n v="14.511599999999998"/>
  </r>
  <r>
    <s v="CA-2015-158421"/>
    <x v="231"/>
    <d v="2015-09-26T00:00:00"/>
    <x v="1"/>
    <s v="GB-14575"/>
    <s v="Giulietta Baptist"/>
    <x v="0"/>
    <x v="0"/>
    <x v="11"/>
    <x v="10"/>
    <n v="29203"/>
    <x v="0"/>
    <s v="FUR-CH-10000309"/>
    <s v="Furniture"/>
    <x v="1"/>
    <s v="Global Comet Stacking Arm Chair"/>
    <n v="1690.04"/>
    <n v="4"/>
    <x v="0"/>
    <n v="422.51"/>
    <x v="2"/>
    <n v="0.25"/>
    <n v="0"/>
    <n v="105.6275"/>
    <n v="316.88249999999999"/>
    <x v="4"/>
    <n v="1267.53"/>
  </r>
  <r>
    <s v="CA-2016-143609"/>
    <x v="106"/>
    <d v="2016-12-13T00:00:00"/>
    <x v="2"/>
    <s v="DB-13270"/>
    <s v="Deborah Brumfield"/>
    <x v="2"/>
    <x v="0"/>
    <x v="295"/>
    <x v="36"/>
    <n v="97206"/>
    <x v="1"/>
    <s v="FUR-CH-10004218"/>
    <s v="Furniture"/>
    <x v="1"/>
    <s v="Global Fabric Manager's Chair, Dark Gray"/>
    <n v="403.92"/>
    <n v="5"/>
    <x v="2"/>
    <n v="25.245000000000001"/>
    <x v="3"/>
    <n v="6.25E-2"/>
    <n v="4.9514755397108302E-4"/>
    <n v="5.0490000000000004"/>
    <n v="75.734999999999999"/>
    <x v="5"/>
    <n v="378.67500000000001"/>
  </r>
  <r>
    <s v="CA-2016-157259"/>
    <x v="695"/>
    <d v="2016-12-28T00:00:00"/>
    <x v="1"/>
    <s v="JM-15535"/>
    <s v="Jessica Myrick"/>
    <x v="0"/>
    <x v="0"/>
    <x v="13"/>
    <x v="7"/>
    <n v="10035"/>
    <x v="2"/>
    <s v="FUR-FU-10003192"/>
    <s v="Furniture"/>
    <x v="3"/>
    <s v="Luxo Adjustable Task Clamp Lamp"/>
    <n v="799.56"/>
    <n v="9"/>
    <x v="0"/>
    <n v="207.88560000000001"/>
    <x v="4"/>
    <n v="0.26"/>
    <n v="0"/>
    <n v="23.098400000000002"/>
    <n v="65.741600000000005"/>
    <x v="5"/>
    <n v="591.67439999999988"/>
  </r>
  <r>
    <s v="CA-2016-118332"/>
    <x v="696"/>
    <d v="2016-12-23T00:00:00"/>
    <x v="1"/>
    <s v="PK-19075"/>
    <s v="Pete Kriz"/>
    <x v="0"/>
    <x v="0"/>
    <x v="278"/>
    <x v="2"/>
    <n v="92307"/>
    <x v="1"/>
    <s v="FUR-CH-10001708"/>
    <s v="Furniture"/>
    <x v="1"/>
    <s v="Office Star - Contemporary Swivel Chair with Padded Adjustable Arms and Flex Back"/>
    <n v="563.91999999999996"/>
    <n v="5"/>
    <x v="2"/>
    <n v="7.0490000000000004"/>
    <x v="1"/>
    <n v="1.2500000000000001E-2"/>
    <n v="3.5466023549439598E-4"/>
    <n v="1.4097999999999999"/>
    <n v="111.3742"/>
    <x v="5"/>
    <n v="556.87099999999998"/>
  </r>
  <r>
    <s v="CA-2017-145660"/>
    <x v="451"/>
    <d v="2017-12-03T00:00:00"/>
    <x v="2"/>
    <s v="MG-17650"/>
    <s v="Matthew Grinstein"/>
    <x v="2"/>
    <x v="0"/>
    <x v="149"/>
    <x v="15"/>
    <n v="43302"/>
    <x v="2"/>
    <s v="FUR-FU-10002885"/>
    <s v="Furniture"/>
    <x v="3"/>
    <s v="Magna Visual Magnetic Picture Hangers"/>
    <n v="7.7119999999999997"/>
    <n v="2"/>
    <x v="2"/>
    <n v="1.7352000000000001"/>
    <x v="3"/>
    <n v="0.22500000000000001"/>
    <n v="2.5933609958506201E-2"/>
    <n v="0.86760000000000004"/>
    <n v="2.9883999999999999"/>
    <x v="5"/>
    <n v="5.9767999999999999"/>
  </r>
  <r>
    <s v="CA-2016-133697"/>
    <x v="697"/>
    <d v="2016-10-24T00:00:00"/>
    <x v="0"/>
    <s v="CM-12445"/>
    <s v="Chuck Magee"/>
    <x v="0"/>
    <x v="0"/>
    <x v="6"/>
    <x v="5"/>
    <n v="77095"/>
    <x v="3"/>
    <s v="FUR-CH-10002372"/>
    <s v="Furniture"/>
    <x v="1"/>
    <s v="Office Star - Ergonomically Designed Knee Chair"/>
    <n v="56.686"/>
    <n v="1"/>
    <x v="3"/>
    <n v="-14.5764"/>
    <x v="4"/>
    <n v="-0.25714285714285701"/>
    <n v="5.2923120347175704E-3"/>
    <n v="-14.5764"/>
    <n v="71.2624"/>
    <x v="1"/>
    <n v="71.2624"/>
  </r>
  <r>
    <s v="CA-2017-119809"/>
    <x v="100"/>
    <d v="2017-08-25T00:00:00"/>
    <x v="1"/>
    <s v="YS-21880"/>
    <s v="Yana Sorensen"/>
    <x v="1"/>
    <x v="0"/>
    <x v="15"/>
    <x v="13"/>
    <n v="98103"/>
    <x v="1"/>
    <s v="FUR-FU-10001475"/>
    <s v="Furniture"/>
    <x v="3"/>
    <s v="Contract Clock, 14&quot;, Brown"/>
    <n v="65.94"/>
    <n v="3"/>
    <x v="0"/>
    <n v="22.419599999999999"/>
    <x v="1"/>
    <n v="0.34"/>
    <n v="0"/>
    <n v="7.4732000000000003"/>
    <n v="14.5068"/>
    <x v="10"/>
    <n v="43.520399999999995"/>
  </r>
  <r>
    <s v="CA-2015-161711"/>
    <x v="44"/>
    <d v="2015-12-03T00:00:00"/>
    <x v="1"/>
    <s v="MC-17425"/>
    <s v="Mark Cousins"/>
    <x v="1"/>
    <x v="0"/>
    <x v="13"/>
    <x v="7"/>
    <n v="10035"/>
    <x v="2"/>
    <s v="FUR-FU-10000087"/>
    <s v="Furniture"/>
    <x v="3"/>
    <s v="Executive Impressions 14&quot; Two-Color Numerals Wall Clock"/>
    <n v="68.16"/>
    <n v="3"/>
    <x v="0"/>
    <n v="27.945599999999999"/>
    <x v="2"/>
    <n v="0.41"/>
    <n v="0"/>
    <n v="9.3152000000000008"/>
    <n v="13.4048"/>
    <x v="0"/>
    <n v="40.214399999999998"/>
  </r>
  <r>
    <s v="CA-2017-140627"/>
    <x v="340"/>
    <d v="2017-12-27T00:00:00"/>
    <x v="1"/>
    <s v="DK-12985"/>
    <s v="Darren Koutras"/>
    <x v="0"/>
    <x v="0"/>
    <x v="296"/>
    <x v="9"/>
    <n v="37075"/>
    <x v="0"/>
    <s v="FUR-FU-10000087"/>
    <s v="Furniture"/>
    <x v="3"/>
    <s v="Executive Impressions 14&quot; Two-Color Numerals Wall Clock"/>
    <n v="72.703999999999994"/>
    <n v="4"/>
    <x v="2"/>
    <n v="19.084800000000001"/>
    <x v="4"/>
    <n v="0.26250000000000001"/>
    <n v="2.7508802816901402E-3"/>
    <n v="4.7712000000000003"/>
    <n v="13.4048"/>
    <x v="5"/>
    <n v="53.619199999999992"/>
  </r>
  <r>
    <s v="CA-2015-133445"/>
    <x v="698"/>
    <d v="2015-10-09T00:00:00"/>
    <x v="1"/>
    <s v="JF-15490"/>
    <s v="Jeremy Farry"/>
    <x v="0"/>
    <x v="0"/>
    <x v="295"/>
    <x v="36"/>
    <n v="97206"/>
    <x v="1"/>
    <s v="FUR-BO-10003660"/>
    <s v="Furniture"/>
    <x v="0"/>
    <s v="Bush Cubix Collection Bookcases, Fully Assembled"/>
    <n v="66.293999999999997"/>
    <n v="1"/>
    <x v="10"/>
    <n v="-103.86060000000001"/>
    <x v="4"/>
    <n v="-1.56666666666667"/>
    <n v="1.05590249494675E-2"/>
    <n v="-103.86060000000001"/>
    <n v="170.15459999999999"/>
    <x v="1"/>
    <n v="170.15460000000002"/>
  </r>
  <r>
    <s v="CA-2015-133445"/>
    <x v="698"/>
    <d v="2015-10-09T00:00:00"/>
    <x v="1"/>
    <s v="JF-15490"/>
    <s v="Jeremy Farry"/>
    <x v="0"/>
    <x v="0"/>
    <x v="295"/>
    <x v="36"/>
    <n v="97206"/>
    <x v="1"/>
    <s v="FUR-CH-10000422"/>
    <s v="Furniture"/>
    <x v="1"/>
    <s v="Global Highback Leather Tilter in Burgundy"/>
    <n v="291.16800000000001"/>
    <n v="4"/>
    <x v="2"/>
    <n v="-14.558400000000001"/>
    <x v="4"/>
    <n v="-0.05"/>
    <n v="6.8688866908451498E-4"/>
    <n v="-3.6396000000000002"/>
    <n v="76.431600000000003"/>
    <x v="1"/>
    <n v="305.72640000000001"/>
  </r>
  <r>
    <s v="US-2017-142188"/>
    <x v="91"/>
    <d v="2017-09-11T00:00:00"/>
    <x v="3"/>
    <s v="JF-15415"/>
    <s v="Jennifer Ferguson"/>
    <x v="0"/>
    <x v="0"/>
    <x v="15"/>
    <x v="13"/>
    <n v="98105"/>
    <x v="1"/>
    <s v="FUR-CH-10003199"/>
    <s v="Furniture"/>
    <x v="1"/>
    <s v="Office Star - Contemporary Task Swivel Chair"/>
    <n v="177.56800000000001"/>
    <n v="2"/>
    <x v="2"/>
    <n v="8.8783999999999992"/>
    <x v="7"/>
    <n v="0.05"/>
    <n v="1.1263290683005899E-3"/>
    <n v="4.4391999999999996"/>
    <n v="84.344800000000006"/>
    <x v="4"/>
    <n v="168.68960000000001"/>
  </r>
  <r>
    <s v="CA-2015-134075"/>
    <x v="132"/>
    <d v="2015-12-16T00:00:00"/>
    <x v="1"/>
    <s v="HA-14905"/>
    <s v="Helen Abelman"/>
    <x v="0"/>
    <x v="0"/>
    <x v="124"/>
    <x v="2"/>
    <n v="95123"/>
    <x v="1"/>
    <s v="FUR-FU-10004597"/>
    <s v="Furniture"/>
    <x v="3"/>
    <s v="Eldon Cleatmat Chair Mats for Medium Pile Carpets"/>
    <n v="166.5"/>
    <n v="3"/>
    <x v="0"/>
    <n v="21.645"/>
    <x v="4"/>
    <n v="0.13"/>
    <n v="0"/>
    <n v="7.2149999999999999"/>
    <n v="48.284999999999997"/>
    <x v="5"/>
    <n v="144.85499999999999"/>
  </r>
  <r>
    <s v="CA-2017-141572"/>
    <x v="15"/>
    <d v="2017-05-31T00:00:00"/>
    <x v="0"/>
    <s v="LO-17170"/>
    <s v="Lori Olson"/>
    <x v="1"/>
    <x v="0"/>
    <x v="41"/>
    <x v="28"/>
    <n v="3301"/>
    <x v="2"/>
    <s v="FUR-FU-10001185"/>
    <s v="Furniture"/>
    <x v="3"/>
    <s v="Advantus Employee of the Month Certificate Frame, 11 x 13-1/2"/>
    <n v="247.44"/>
    <n v="8"/>
    <x v="0"/>
    <n v="101.4504"/>
    <x v="0"/>
    <n v="0.41"/>
    <n v="0"/>
    <n v="12.6813"/>
    <n v="18.248699999999999"/>
    <x v="7"/>
    <n v="145.9896"/>
  </r>
  <r>
    <s v="CA-2015-112305"/>
    <x v="141"/>
    <d v="2015-11-25T00:00:00"/>
    <x v="1"/>
    <s v="KB-16405"/>
    <s v="Katrina Bavinger"/>
    <x v="2"/>
    <x v="0"/>
    <x v="15"/>
    <x v="13"/>
    <n v="98105"/>
    <x v="1"/>
    <s v="FUR-FU-10002364"/>
    <s v="Furniture"/>
    <x v="3"/>
    <s v="Eldon Expressions Wood Desk Accessories, Oak"/>
    <n v="22.14"/>
    <n v="3"/>
    <x v="0"/>
    <n v="6.4206000000000003"/>
    <x v="2"/>
    <n v="0.28999999999999998"/>
    <n v="0"/>
    <n v="2.1402000000000001"/>
    <n v="5.2397999999999998"/>
    <x v="0"/>
    <n v="15.7194"/>
  </r>
  <r>
    <s v="CA-2017-121580"/>
    <x v="464"/>
    <d v="2017-06-04T00:00:00"/>
    <x v="1"/>
    <s v="ML-17410"/>
    <s v="Maris LaWare"/>
    <x v="0"/>
    <x v="0"/>
    <x v="29"/>
    <x v="6"/>
    <n v="47201"/>
    <x v="3"/>
    <s v="FUR-FU-10003981"/>
    <s v="Furniture"/>
    <x v="3"/>
    <s v="Eldon Wave Desk Accessories"/>
    <n v="6.24"/>
    <n v="3"/>
    <x v="0"/>
    <n v="2.6208"/>
    <x v="6"/>
    <n v="0.42"/>
    <n v="0"/>
    <n v="0.87360000000000004"/>
    <n v="1.2063999999999999"/>
    <x v="7"/>
    <n v="3.6192000000000002"/>
  </r>
  <r>
    <s v="CA-2015-151624"/>
    <x v="699"/>
    <d v="2015-09-14T00:00:00"/>
    <x v="1"/>
    <s v="VW-21775"/>
    <s v="Victoria Wilson"/>
    <x v="1"/>
    <x v="0"/>
    <x v="132"/>
    <x v="33"/>
    <n v="36116"/>
    <x v="0"/>
    <s v="FUR-FU-10001731"/>
    <s v="Furniture"/>
    <x v="3"/>
    <s v="Acrylic Self-Standing Desk Frames"/>
    <n v="21.36"/>
    <n v="8"/>
    <x v="0"/>
    <n v="8.1167999999999996"/>
    <x v="6"/>
    <n v="0.38"/>
    <n v="0"/>
    <n v="1.0145999999999999"/>
    <n v="1.6554"/>
    <x v="4"/>
    <n v="13.2432"/>
  </r>
  <r>
    <s v="CA-2017-102379"/>
    <x v="308"/>
    <d v="2017-12-06T00:00:00"/>
    <x v="1"/>
    <s v="BB-11545"/>
    <s v="Brenda Bowman"/>
    <x v="1"/>
    <x v="0"/>
    <x v="121"/>
    <x v="2"/>
    <n v="94601"/>
    <x v="1"/>
    <s v="FUR-CH-10004983"/>
    <s v="Furniture"/>
    <x v="1"/>
    <s v="Office Star - Mid Back Dual function Ergonomic High Back Chair with 2-Way Adjustable Arms"/>
    <n v="1159.056"/>
    <n v="9"/>
    <x v="2"/>
    <n v="43.464599999999997"/>
    <x v="4"/>
    <n v="3.7499999999999999E-2"/>
    <n v="1.7255421653483501E-4"/>
    <n v="4.8293999999999997"/>
    <n v="123.9546"/>
    <x v="5"/>
    <n v="1115.5914"/>
  </r>
  <r>
    <s v="US-2016-139087"/>
    <x v="700"/>
    <d v="2016-07-22T00:00:00"/>
    <x v="0"/>
    <s v="DK-13375"/>
    <s v="Dennis Kane"/>
    <x v="0"/>
    <x v="0"/>
    <x v="15"/>
    <x v="13"/>
    <n v="98105"/>
    <x v="1"/>
    <s v="FUR-FU-10001847"/>
    <s v="Furniture"/>
    <x v="3"/>
    <s v="Eldon Image Series Black Desk Accessories"/>
    <n v="12.42"/>
    <n v="3"/>
    <x v="0"/>
    <n v="4.4711999999999996"/>
    <x v="2"/>
    <n v="0.36"/>
    <n v="0"/>
    <n v="1.4903999999999999"/>
    <n v="2.6496"/>
    <x v="3"/>
    <n v="7.9488000000000003"/>
  </r>
  <r>
    <s v="US-2016-139087"/>
    <x v="700"/>
    <d v="2016-07-22T00:00:00"/>
    <x v="0"/>
    <s v="DK-13375"/>
    <s v="Dennis Kane"/>
    <x v="0"/>
    <x v="0"/>
    <x v="15"/>
    <x v="13"/>
    <n v="98105"/>
    <x v="1"/>
    <s v="FUR-FU-10004164"/>
    <s v="Furniture"/>
    <x v="3"/>
    <s v="Eldon 300 Class Desk Accessories, Black"/>
    <n v="24.75"/>
    <n v="5"/>
    <x v="0"/>
    <n v="10.89"/>
    <x v="2"/>
    <n v="0.44"/>
    <n v="0"/>
    <n v="2.1779999999999999"/>
    <n v="2.7719999999999998"/>
    <x v="3"/>
    <n v="13.86"/>
  </r>
  <r>
    <s v="CA-2015-116484"/>
    <x v="141"/>
    <d v="2015-11-26T00:00:00"/>
    <x v="1"/>
    <s v="JK-15205"/>
    <s v="Jamie Kunitz"/>
    <x v="0"/>
    <x v="0"/>
    <x v="149"/>
    <x v="15"/>
    <n v="43302"/>
    <x v="2"/>
    <s v="FUR-FU-10002874"/>
    <s v="Furniture"/>
    <x v="3"/>
    <s v="Ultra Commercial Grade Dual Valve Door Closer"/>
    <n v="63.823999999999998"/>
    <n v="2"/>
    <x v="2"/>
    <n v="9.5736000000000008"/>
    <x v="6"/>
    <n v="0.15"/>
    <n v="3.1336174479819501E-3"/>
    <n v="4.7868000000000004"/>
    <n v="27.1252"/>
    <x v="0"/>
    <n v="54.250399999999999"/>
  </r>
  <r>
    <s v="CA-2016-100944"/>
    <x v="211"/>
    <d v="2016-09-28T00:00:00"/>
    <x v="1"/>
    <s v="EH-13765"/>
    <s v="Edward Hooks"/>
    <x v="1"/>
    <x v="0"/>
    <x v="2"/>
    <x v="2"/>
    <n v="90049"/>
    <x v="1"/>
    <s v="FUR-CH-10000988"/>
    <s v="Furniture"/>
    <x v="1"/>
    <s v="Hon Olson Stacker Stools"/>
    <n v="563.24"/>
    <n v="5"/>
    <x v="2"/>
    <n v="56.323999999999998"/>
    <x v="4"/>
    <n v="0.1"/>
    <n v="3.55088417015837E-4"/>
    <n v="11.264799999999999"/>
    <n v="101.3832"/>
    <x v="4"/>
    <n v="506.916"/>
  </r>
  <r>
    <s v="CA-2016-125080"/>
    <x v="59"/>
    <d v="2016-10-26T00:00:00"/>
    <x v="1"/>
    <s v="VW-21775"/>
    <s v="Victoria Wilson"/>
    <x v="1"/>
    <x v="0"/>
    <x v="174"/>
    <x v="15"/>
    <n v="44107"/>
    <x v="2"/>
    <s v="FUR-TA-10003238"/>
    <s v="Furniture"/>
    <x v="2"/>
    <s v="Chromcraft Bull-Nose Wood 48&quot; x 96&quot; Rectangular Conference Tables"/>
    <n v="661.17600000000004"/>
    <n v="2"/>
    <x v="9"/>
    <n v="-231.41159999999999"/>
    <x v="2"/>
    <n v="-0.35"/>
    <n v="6.0498263699831803E-4"/>
    <n v="-115.7058"/>
    <n v="446.29379999999998"/>
    <x v="1"/>
    <n v="892.58760000000007"/>
  </r>
  <r>
    <s v="CA-2014-100090"/>
    <x v="591"/>
    <d v="2014-07-12T00:00:00"/>
    <x v="1"/>
    <s v="EB-13705"/>
    <s v="Ed Braxton"/>
    <x v="1"/>
    <x v="0"/>
    <x v="28"/>
    <x v="2"/>
    <n v="94122"/>
    <x v="1"/>
    <s v="FUR-TA-10003715"/>
    <s v="Furniture"/>
    <x v="2"/>
    <s v="Hon 2111 Invitation Series Corner Table"/>
    <n v="502.488"/>
    <n v="3"/>
    <x v="2"/>
    <n v="-87.935400000000001"/>
    <x v="4"/>
    <n v="-0.17499999999999999"/>
    <n v="3.9801945519096998E-4"/>
    <n v="-29.311800000000002"/>
    <n v="196.80779999999999"/>
    <x v="3"/>
    <n v="590.42340000000002"/>
  </r>
  <r>
    <s v="US-2015-139675"/>
    <x v="310"/>
    <d v="2015-03-18T00:00:00"/>
    <x v="0"/>
    <s v="NF-18595"/>
    <s v="Nicole Fjeld"/>
    <x v="2"/>
    <x v="0"/>
    <x v="297"/>
    <x v="2"/>
    <n v="95928"/>
    <x v="1"/>
    <s v="FUR-CH-10004063"/>
    <s v="Furniture"/>
    <x v="1"/>
    <s v="Global Deluxe High-Back Manager's Chair"/>
    <n v="915.13599999999997"/>
    <n v="4"/>
    <x v="2"/>
    <n v="102.9528"/>
    <x v="2"/>
    <n v="0.1125"/>
    <n v="2.1854675152108499E-4"/>
    <n v="25.738199999999999"/>
    <n v="203.04580000000001"/>
    <x v="9"/>
    <n v="812.18319999999994"/>
  </r>
  <r>
    <s v="US-2015-139675"/>
    <x v="310"/>
    <d v="2015-03-18T00:00:00"/>
    <x v="0"/>
    <s v="NF-18595"/>
    <s v="Nicole Fjeld"/>
    <x v="2"/>
    <x v="0"/>
    <x v="297"/>
    <x v="2"/>
    <n v="95928"/>
    <x v="1"/>
    <s v="FUR-FU-10001979"/>
    <s v="Furniture"/>
    <x v="3"/>
    <s v="Dana Halogen Swing-Arm Architect Lamp"/>
    <n v="327.76"/>
    <n v="8"/>
    <x v="0"/>
    <n v="91.772800000000004"/>
    <x v="2"/>
    <n v="0.28000000000000003"/>
    <n v="0"/>
    <n v="11.4716"/>
    <n v="29.4984"/>
    <x v="9"/>
    <n v="235.98719999999997"/>
  </r>
  <r>
    <s v="CA-2017-143756"/>
    <x v="308"/>
    <d v="2017-12-05T00:00:00"/>
    <x v="2"/>
    <s v="ME-17725"/>
    <s v="Max Engle"/>
    <x v="0"/>
    <x v="0"/>
    <x v="279"/>
    <x v="25"/>
    <n v="24153"/>
    <x v="0"/>
    <s v="FUR-CH-10001854"/>
    <s v="Furniture"/>
    <x v="1"/>
    <s v="Office Star - Professional Matrix Back Chair with 2-to-1 Synchro Tilt and Mesh Fabric Seat"/>
    <n v="701.96"/>
    <n v="2"/>
    <x v="0"/>
    <n v="168.47040000000001"/>
    <x v="0"/>
    <n v="0.24"/>
    <n v="0"/>
    <n v="84.235200000000006"/>
    <n v="266.7448"/>
    <x v="5"/>
    <n v="533.4896"/>
  </r>
  <r>
    <s v="CA-2017-107314"/>
    <x v="147"/>
    <d v="2017-12-03T00:00:00"/>
    <x v="2"/>
    <s v="MZ-17335"/>
    <s v="Maria Zettner"/>
    <x v="2"/>
    <x v="0"/>
    <x v="28"/>
    <x v="2"/>
    <n v="94109"/>
    <x v="1"/>
    <s v="FUR-FU-10003489"/>
    <s v="Furniture"/>
    <x v="3"/>
    <s v="Contemporary Borderless Frame"/>
    <n v="25.83"/>
    <n v="3"/>
    <x v="0"/>
    <n v="9.5571000000000002"/>
    <x v="0"/>
    <n v="0.37"/>
    <n v="0"/>
    <n v="3.1857000000000002"/>
    <n v="5.4242999999999997"/>
    <x v="0"/>
    <n v="16.2729"/>
  </r>
  <r>
    <s v="CA-2016-163328"/>
    <x v="114"/>
    <d v="2016-11-06T00:00:00"/>
    <x v="0"/>
    <s v="TP-21565"/>
    <s v="Tracy Poddar"/>
    <x v="1"/>
    <x v="0"/>
    <x v="298"/>
    <x v="36"/>
    <n v="97405"/>
    <x v="1"/>
    <s v="FUR-CH-10003298"/>
    <s v="Furniture"/>
    <x v="1"/>
    <s v="Office Star - Contemporary Task Swivel chair with Loop Arms, Charcoal"/>
    <n v="104.78400000000001"/>
    <n v="1"/>
    <x v="2"/>
    <n v="-14.4078"/>
    <x v="3"/>
    <n v="-0.13750000000000001"/>
    <n v="1.9086883493663199E-3"/>
    <n v="-14.4078"/>
    <n v="119.1918"/>
    <x v="0"/>
    <n v="119.1918"/>
  </r>
  <r>
    <s v="CA-2016-163328"/>
    <x v="114"/>
    <d v="2016-11-06T00:00:00"/>
    <x v="0"/>
    <s v="TP-21565"/>
    <s v="Tracy Poddar"/>
    <x v="1"/>
    <x v="0"/>
    <x v="298"/>
    <x v="36"/>
    <n v="97405"/>
    <x v="1"/>
    <s v="FUR-CH-10000229"/>
    <s v="Furniture"/>
    <x v="1"/>
    <s v="Global Enterprise Series Seating High-Back Swivel/Tilt Chairs"/>
    <n v="650.35199999999998"/>
    <n v="3"/>
    <x v="2"/>
    <n v="-97.552800000000005"/>
    <x v="3"/>
    <n v="-0.15"/>
    <n v="3.0752577065958103E-4"/>
    <n v="-32.517600000000002"/>
    <n v="249.30160000000001"/>
    <x v="0"/>
    <n v="747.90480000000002"/>
  </r>
  <r>
    <s v="CA-2014-112837"/>
    <x v="701"/>
    <d v="2014-09-16T00:00:00"/>
    <x v="1"/>
    <s v="LW-17125"/>
    <s v="Liz Willingham"/>
    <x v="0"/>
    <x v="0"/>
    <x v="299"/>
    <x v="2"/>
    <n v="93030"/>
    <x v="1"/>
    <s v="FUR-FU-10004006"/>
    <s v="Furniture"/>
    <x v="3"/>
    <s v="Deflect-o DuraMat Lighweight, Studded, Beveled Mat for Low Pile Carpeting"/>
    <n v="127.95"/>
    <n v="3"/>
    <x v="0"/>
    <n v="21.7515"/>
    <x v="2"/>
    <n v="0.17"/>
    <n v="0"/>
    <n v="7.2504999999999997"/>
    <n v="35.399500000000003"/>
    <x v="4"/>
    <n v="106.1985"/>
  </r>
  <r>
    <s v="CA-2014-167927"/>
    <x v="187"/>
    <d v="2014-01-26T00:00:00"/>
    <x v="1"/>
    <s v="XP-21865"/>
    <s v="Xylona Preis"/>
    <x v="0"/>
    <x v="0"/>
    <x v="300"/>
    <x v="17"/>
    <n v="48185"/>
    <x v="3"/>
    <s v="FUR-FU-10002918"/>
    <s v="Furniture"/>
    <x v="3"/>
    <s v="Eldon ClusterMat Chair Mat with Cordless Antistatic Protection"/>
    <n v="272.94"/>
    <n v="3"/>
    <x v="0"/>
    <n v="30.023399999999999"/>
    <x v="6"/>
    <n v="0.11"/>
    <n v="0"/>
    <n v="10.0078"/>
    <n v="80.972200000000001"/>
    <x v="8"/>
    <n v="242.91659999999999"/>
  </r>
  <r>
    <s v="CA-2014-167927"/>
    <x v="187"/>
    <d v="2014-01-26T00:00:00"/>
    <x v="1"/>
    <s v="XP-21865"/>
    <s v="Xylona Preis"/>
    <x v="0"/>
    <x v="0"/>
    <x v="300"/>
    <x v="17"/>
    <n v="48185"/>
    <x v="3"/>
    <s v="FUR-FU-10002268"/>
    <s v="Furniture"/>
    <x v="3"/>
    <s v="Ultra Door Push Plate"/>
    <n v="14.73"/>
    <n v="3"/>
    <x v="0"/>
    <n v="4.8609"/>
    <x v="6"/>
    <n v="0.33"/>
    <n v="0"/>
    <n v="1.6203000000000001"/>
    <n v="3.2896999999999998"/>
    <x v="8"/>
    <n v="9.8690999999999995"/>
  </r>
  <r>
    <s v="CA-2016-165995"/>
    <x v="55"/>
    <d v="2016-09-06T00:00:00"/>
    <x v="1"/>
    <s v="BG-11740"/>
    <s v="Bruce Geld"/>
    <x v="0"/>
    <x v="0"/>
    <x v="2"/>
    <x v="2"/>
    <n v="90008"/>
    <x v="1"/>
    <s v="FUR-FU-10000672"/>
    <s v="Furniture"/>
    <x v="3"/>
    <s v="Executive Impressions 10&quot; Spectator Wall Clock"/>
    <n v="47.04"/>
    <n v="4"/>
    <x v="0"/>
    <n v="15.993600000000001"/>
    <x v="1"/>
    <n v="0.34"/>
    <n v="0"/>
    <n v="3.9984000000000002"/>
    <n v="7.7615999999999996"/>
    <x v="10"/>
    <n v="31.046399999999998"/>
  </r>
  <r>
    <s v="CA-2017-143112"/>
    <x v="702"/>
    <d v="2017-10-09T00:00:00"/>
    <x v="1"/>
    <s v="TS-21370"/>
    <s v="Todd Sumrall"/>
    <x v="1"/>
    <x v="0"/>
    <x v="13"/>
    <x v="7"/>
    <n v="10035"/>
    <x v="2"/>
    <s v="FUR-CH-10002880"/>
    <s v="Furniture"/>
    <x v="1"/>
    <s v="Global High-Back Leather Tilter, Burgundy"/>
    <n v="221.38200000000001"/>
    <n v="2"/>
    <x v="7"/>
    <n v="2.4598"/>
    <x v="4"/>
    <n v="1.1111111111111099E-2"/>
    <n v="4.5170790759863002E-4"/>
    <n v="1.2299"/>
    <n v="109.4611"/>
    <x v="1"/>
    <n v="218.9222"/>
  </r>
  <r>
    <s v="CA-2017-161557"/>
    <x v="667"/>
    <d v="2017-09-08T00:00:00"/>
    <x v="1"/>
    <s v="AG-10900"/>
    <s v="Arthur Gainer"/>
    <x v="0"/>
    <x v="0"/>
    <x v="144"/>
    <x v="5"/>
    <n v="75217"/>
    <x v="3"/>
    <s v="FUR-FU-10004622"/>
    <s v="Furniture"/>
    <x v="3"/>
    <s v="Eldon Advantage Foldable Chair Mats for Low Pile Carpets"/>
    <n v="108.4"/>
    <n v="5"/>
    <x v="5"/>
    <n v="-105.69"/>
    <x v="2"/>
    <n v="-0.97499999999999998"/>
    <n v="5.5350553505535E-3"/>
    <n v="-21.138000000000002"/>
    <n v="42.817999999999998"/>
    <x v="4"/>
    <n v="214.09"/>
  </r>
  <r>
    <s v="CA-2016-103919"/>
    <x v="162"/>
    <d v="2016-10-07T00:00:00"/>
    <x v="1"/>
    <s v="TP-21565"/>
    <s v="Tracy Poddar"/>
    <x v="1"/>
    <x v="0"/>
    <x v="141"/>
    <x v="5"/>
    <n v="75051"/>
    <x v="3"/>
    <s v="FUR-FU-10001756"/>
    <s v="Furniture"/>
    <x v="3"/>
    <s v="Eldon Expressions Desk Accessory, Wood Photo Frame, Mahogany"/>
    <n v="38.08"/>
    <n v="5"/>
    <x v="5"/>
    <n v="-29.512"/>
    <x v="4"/>
    <n v="-0.77500000000000002"/>
    <n v="1.5756302521008399E-2"/>
    <n v="-5.9024000000000001"/>
    <n v="13.5184"/>
    <x v="1"/>
    <n v="67.591999999999999"/>
  </r>
  <r>
    <s v="CA-2016-113425"/>
    <x v="431"/>
    <d v="2016-11-21T00:00:00"/>
    <x v="3"/>
    <s v="JK-16120"/>
    <s v="Julie Kriz"/>
    <x v="2"/>
    <x v="0"/>
    <x v="13"/>
    <x v="7"/>
    <n v="10009"/>
    <x v="2"/>
    <s v="FUR-BO-10002598"/>
    <s v="Furniture"/>
    <x v="0"/>
    <s v="Hon Metal Bookcases, Putty"/>
    <n v="113.568"/>
    <n v="2"/>
    <x v="2"/>
    <n v="12.776400000000001"/>
    <x v="7"/>
    <n v="0.1125"/>
    <n v="1.76105945336715E-3"/>
    <n v="6.3882000000000003"/>
    <n v="50.395800000000001"/>
    <x v="0"/>
    <n v="100.7916"/>
  </r>
  <r>
    <s v="CA-2017-143035"/>
    <x v="433"/>
    <d v="2017-10-05T00:00:00"/>
    <x v="0"/>
    <s v="CC-12430"/>
    <s v="Chuck Clark"/>
    <x v="2"/>
    <x v="0"/>
    <x v="13"/>
    <x v="7"/>
    <n v="10009"/>
    <x v="2"/>
    <s v="FUR-FU-10001934"/>
    <s v="Furniture"/>
    <x v="3"/>
    <s v="Magnifier Swing Arm Lamp"/>
    <n v="83.92"/>
    <n v="4"/>
    <x v="0"/>
    <n v="21.819199999999999"/>
    <x v="3"/>
    <n v="0.26"/>
    <n v="0"/>
    <n v="5.4547999999999996"/>
    <n v="15.5252"/>
    <x v="1"/>
    <n v="62.100800000000007"/>
  </r>
  <r>
    <s v="CA-2014-107811"/>
    <x v="149"/>
    <d v="2014-05-03T00:00:00"/>
    <x v="1"/>
    <s v="LA-16780"/>
    <s v="Laura Armstrong"/>
    <x v="1"/>
    <x v="0"/>
    <x v="10"/>
    <x v="9"/>
    <n v="38109"/>
    <x v="0"/>
    <s v="FUR-CH-10001394"/>
    <s v="Furniture"/>
    <x v="1"/>
    <s v="Global Leather Executive Chair"/>
    <n v="561.58399999999995"/>
    <n v="2"/>
    <x v="2"/>
    <n v="70.197999999999993"/>
    <x v="4"/>
    <n v="0.125"/>
    <n v="3.5613550243596701E-4"/>
    <n v="35.098999999999997"/>
    <n v="245.69300000000001"/>
    <x v="6"/>
    <n v="491.38599999999997"/>
  </r>
  <r>
    <s v="US-2016-116442"/>
    <x v="120"/>
    <d v="2016-12-22T00:00:00"/>
    <x v="1"/>
    <s v="BP-11230"/>
    <s v="Benjamin Patterson"/>
    <x v="0"/>
    <x v="0"/>
    <x v="2"/>
    <x v="2"/>
    <n v="90004"/>
    <x v="1"/>
    <s v="FUR-FU-10002364"/>
    <s v="Furniture"/>
    <x v="3"/>
    <s v="Eldon Expressions Wood Desk Accessories, Oak"/>
    <n v="14.76"/>
    <n v="2"/>
    <x v="0"/>
    <n v="4.2804000000000002"/>
    <x v="1"/>
    <n v="0.28999999999999998"/>
    <n v="0"/>
    <n v="2.1402000000000001"/>
    <n v="5.2397999999999998"/>
    <x v="5"/>
    <n v="10.4796"/>
  </r>
  <r>
    <s v="CA-2016-127236"/>
    <x v="477"/>
    <d v="2016-04-02T00:00:00"/>
    <x v="1"/>
    <s v="TB-21595"/>
    <s v="Troy Blackwell"/>
    <x v="0"/>
    <x v="0"/>
    <x v="76"/>
    <x v="15"/>
    <n v="45503"/>
    <x v="2"/>
    <s v="FUR-BO-10004015"/>
    <s v="Furniture"/>
    <x v="0"/>
    <s v="Bush Andora Bookcase, Maple/Graphite Gray Finish"/>
    <n v="299.97500000000002"/>
    <n v="5"/>
    <x v="4"/>
    <n v="-167.98599999999999"/>
    <x v="4"/>
    <n v="-0.56000000000000005"/>
    <n v="1.66680556713059E-3"/>
    <n v="-33.597200000000001"/>
    <n v="93.592200000000005"/>
    <x v="9"/>
    <n v="467.96100000000001"/>
  </r>
  <r>
    <s v="CA-2016-129126"/>
    <x v="469"/>
    <d v="2016-12-19T00:00:00"/>
    <x v="1"/>
    <s v="PK-19075"/>
    <s v="Pete Kriz"/>
    <x v="0"/>
    <x v="0"/>
    <x v="13"/>
    <x v="7"/>
    <n v="10011"/>
    <x v="2"/>
    <s v="FUR-FU-10002937"/>
    <s v="Furniture"/>
    <x v="3"/>
    <s v="GE 48&quot; Fluorescent Tube, Cool White Energy Saver, 34 Watts, 30/Box"/>
    <n v="396.92"/>
    <n v="4"/>
    <x v="0"/>
    <n v="198.46"/>
    <x v="2"/>
    <n v="0.5"/>
    <n v="0"/>
    <n v="49.615000000000002"/>
    <n v="49.615000000000002"/>
    <x v="5"/>
    <n v="198.46"/>
  </r>
  <r>
    <s v="CA-2017-125472"/>
    <x v="703"/>
    <d v="2017-05-31T00:00:00"/>
    <x v="2"/>
    <s v="BD-11725"/>
    <s v="Bruce Degenhardt"/>
    <x v="0"/>
    <x v="0"/>
    <x v="120"/>
    <x v="35"/>
    <n v="70506"/>
    <x v="0"/>
    <s v="FUR-BO-10000330"/>
    <s v="Furniture"/>
    <x v="0"/>
    <s v="Sauder Camden County Barrister Bookcase, Planked Cherry Finish"/>
    <n v="241.96"/>
    <n v="2"/>
    <x v="0"/>
    <n v="33.874400000000001"/>
    <x v="5"/>
    <n v="0.14000000000000001"/>
    <n v="0"/>
    <n v="16.937200000000001"/>
    <n v="104.0428"/>
    <x v="7"/>
    <n v="208.0856"/>
  </r>
  <r>
    <s v="CA-2017-125472"/>
    <x v="703"/>
    <d v="2017-05-31T00:00:00"/>
    <x v="2"/>
    <s v="BD-11725"/>
    <s v="Bruce Degenhardt"/>
    <x v="0"/>
    <x v="0"/>
    <x v="120"/>
    <x v="35"/>
    <n v="70506"/>
    <x v="0"/>
    <s v="FUR-FU-10001731"/>
    <s v="Furniture"/>
    <x v="3"/>
    <s v="Acrylic Self-Standing Desk Frames"/>
    <n v="8.01"/>
    <n v="3"/>
    <x v="0"/>
    <n v="3.0438000000000001"/>
    <x v="5"/>
    <n v="0.38"/>
    <n v="0"/>
    <n v="1.0145999999999999"/>
    <n v="1.6554"/>
    <x v="7"/>
    <n v="4.9661999999999997"/>
  </r>
  <r>
    <s v="CA-2017-154074"/>
    <x v="704"/>
    <d v="2017-09-02T00:00:00"/>
    <x v="0"/>
    <s v="BW-11110"/>
    <s v="Bart Watters"/>
    <x v="1"/>
    <x v="0"/>
    <x v="129"/>
    <x v="13"/>
    <n v="99207"/>
    <x v="1"/>
    <s v="FUR-CH-10002331"/>
    <s v="Furniture"/>
    <x v="1"/>
    <s v="Hon 4700 Series Mobuis Mid-Back Task Chairs with Adjustable Arms"/>
    <n v="569.56799999999998"/>
    <n v="2"/>
    <x v="2"/>
    <n v="7.1196000000000002"/>
    <x v="3"/>
    <n v="1.2500000000000001E-2"/>
    <n v="3.5114332265857601E-4"/>
    <n v="3.5598000000000001"/>
    <n v="281.2242"/>
    <x v="10"/>
    <n v="562.44839999999999"/>
  </r>
  <r>
    <s v="CA-2017-161774"/>
    <x v="138"/>
    <d v="2017-05-15T00:00:00"/>
    <x v="2"/>
    <s v="GT-14710"/>
    <s v="Greg Tran"/>
    <x v="0"/>
    <x v="0"/>
    <x v="6"/>
    <x v="5"/>
    <n v="77041"/>
    <x v="3"/>
    <s v="FUR-CH-10003981"/>
    <s v="Furniture"/>
    <x v="1"/>
    <s v="Global Commerce Series Low-Back Swivel/Tilt Chairs"/>
    <n v="899.43"/>
    <n v="5"/>
    <x v="3"/>
    <n v="-12.849"/>
    <x v="5"/>
    <n v="-1.4285714285714299E-2"/>
    <n v="3.3354457823288097E-4"/>
    <n v="-2.5697999999999999"/>
    <n v="182.45580000000001"/>
    <x v="7"/>
    <n v="912.279"/>
  </r>
  <r>
    <s v="CA-2016-140130"/>
    <x v="359"/>
    <d v="2016-11-05T00:00:00"/>
    <x v="1"/>
    <s v="HW-14935"/>
    <s v="Helen Wasserman"/>
    <x v="1"/>
    <x v="0"/>
    <x v="169"/>
    <x v="37"/>
    <n v="74133"/>
    <x v="3"/>
    <s v="FUR-CH-10002084"/>
    <s v="Furniture"/>
    <x v="1"/>
    <s v="Hon Mobius Operator's Chair"/>
    <n v="368.97"/>
    <n v="3"/>
    <x v="0"/>
    <n v="81.173400000000001"/>
    <x v="2"/>
    <n v="0.22"/>
    <n v="0"/>
    <n v="27.0578"/>
    <n v="95.932199999999995"/>
    <x v="1"/>
    <n v="287.79660000000001"/>
  </r>
  <r>
    <s v="CA-2015-149650"/>
    <x v="634"/>
    <d v="2015-10-27T00:00:00"/>
    <x v="2"/>
    <s v="RD-19660"/>
    <s v="Robert Dilbeck"/>
    <x v="2"/>
    <x v="0"/>
    <x v="121"/>
    <x v="2"/>
    <n v="94601"/>
    <x v="1"/>
    <s v="FUR-CH-10003956"/>
    <s v="Furniture"/>
    <x v="1"/>
    <s v="Novimex High-Tech Fabric Mesh Task Chair"/>
    <n v="454.27199999999999"/>
    <n v="8"/>
    <x v="2"/>
    <n v="-73.819199999999995"/>
    <x v="0"/>
    <n v="-0.16250000000000001"/>
    <n v="4.4026486334178603E-4"/>
    <n v="-9.2273999999999994"/>
    <n v="66.011399999999995"/>
    <x v="1"/>
    <n v="528.09119999999996"/>
  </r>
  <r>
    <s v="CA-2014-165764"/>
    <x v="705"/>
    <d v="2014-11-07T00:00:00"/>
    <x v="1"/>
    <s v="SH-20395"/>
    <s v="Shahid Hopkins"/>
    <x v="0"/>
    <x v="0"/>
    <x v="51"/>
    <x v="30"/>
    <n v="28540"/>
    <x v="0"/>
    <s v="FUR-TA-10001768"/>
    <s v="Furniture"/>
    <x v="2"/>
    <s v="Hon Racetrack Conference Tables"/>
    <n v="945.03599999999994"/>
    <n v="6"/>
    <x v="9"/>
    <n v="-299.26139999999998"/>
    <x v="4"/>
    <n v="-0.31666666666666698"/>
    <n v="4.2326429892617902E-4"/>
    <n v="-49.876899999999999"/>
    <n v="207.38290000000001"/>
    <x v="0"/>
    <n v="1244.2973999999999"/>
  </r>
  <r>
    <s v="CA-2014-165764"/>
    <x v="705"/>
    <d v="2014-11-07T00:00:00"/>
    <x v="1"/>
    <s v="SH-20395"/>
    <s v="Shahid Hopkins"/>
    <x v="0"/>
    <x v="0"/>
    <x v="51"/>
    <x v="30"/>
    <n v="28540"/>
    <x v="0"/>
    <s v="FUR-FU-10001468"/>
    <s v="Furniture"/>
    <x v="3"/>
    <s v="Tenex Antistatic Computer Chair Mats"/>
    <n v="410.35199999999998"/>
    <n v="3"/>
    <x v="2"/>
    <n v="-51.293999999999997"/>
    <x v="4"/>
    <n v="-0.125"/>
    <n v="4.87386438959722E-4"/>
    <n v="-17.097999999999999"/>
    <n v="153.88200000000001"/>
    <x v="0"/>
    <n v="461.64599999999996"/>
  </r>
  <r>
    <s v="US-2017-116897"/>
    <x v="706"/>
    <d v="2017-05-29T00:00:00"/>
    <x v="2"/>
    <s v="JG-15160"/>
    <s v="James Galang"/>
    <x v="0"/>
    <x v="0"/>
    <x v="280"/>
    <x v="42"/>
    <n v="83201"/>
    <x v="1"/>
    <s v="FUR-FU-10004963"/>
    <s v="Furniture"/>
    <x v="3"/>
    <s v="Eldon 400 Class Desk Accessories, Black Carbon"/>
    <n v="35"/>
    <n v="4"/>
    <x v="0"/>
    <n v="14.7"/>
    <x v="3"/>
    <n v="0.42"/>
    <n v="0"/>
    <n v="3.6749999999999998"/>
    <n v="5.0750000000000002"/>
    <x v="7"/>
    <n v="20.3"/>
  </r>
  <r>
    <s v="US-2017-113992"/>
    <x v="417"/>
    <d v="2017-12-19T00:00:00"/>
    <x v="1"/>
    <s v="LC-16885"/>
    <s v="Lena Creighton"/>
    <x v="0"/>
    <x v="0"/>
    <x v="215"/>
    <x v="5"/>
    <n v="75023"/>
    <x v="3"/>
    <s v="FUR-TA-10000577"/>
    <s v="Furniture"/>
    <x v="2"/>
    <s v="Bretford CR4500 Series Slim Rectangular Table"/>
    <n v="974.98800000000006"/>
    <n v="4"/>
    <x v="3"/>
    <n v="-97.498800000000003"/>
    <x v="2"/>
    <n v="-0.1"/>
    <n v="3.0769609472116601E-4"/>
    <n v="-24.374700000000001"/>
    <n v="268.12169999999998"/>
    <x v="5"/>
    <n v="1072.4868000000001"/>
  </r>
  <r>
    <s v="CA-2014-166891"/>
    <x v="707"/>
    <d v="2014-10-06T00:00:00"/>
    <x v="2"/>
    <s v="CC-12220"/>
    <s v="Chris Cortes"/>
    <x v="0"/>
    <x v="0"/>
    <x v="13"/>
    <x v="7"/>
    <n v="10024"/>
    <x v="2"/>
    <s v="FUR-CH-10003298"/>
    <s v="Furniture"/>
    <x v="1"/>
    <s v="Office Star - Contemporary Task Swivel chair with Loop Arms, Charcoal"/>
    <n v="589.41"/>
    <n v="5"/>
    <x v="7"/>
    <n v="-6.5490000000000004"/>
    <x v="3"/>
    <n v="-1.1111111111111099E-2"/>
    <n v="1.6966118661033901E-4"/>
    <n v="-1.3098000000000001"/>
    <n v="119.1918"/>
    <x v="1"/>
    <n v="595.95899999999995"/>
  </r>
  <r>
    <s v="CA-2016-101161"/>
    <x v="25"/>
    <d v="2016-10-20T00:00:00"/>
    <x v="1"/>
    <s v="BW-11110"/>
    <s v="Bart Watters"/>
    <x v="1"/>
    <x v="0"/>
    <x v="13"/>
    <x v="7"/>
    <n v="10024"/>
    <x v="2"/>
    <s v="FUR-FU-10003535"/>
    <s v="Furniture"/>
    <x v="3"/>
    <s v="Howard Miller Distant Time Traveler Alarm Clock"/>
    <n v="82.26"/>
    <n v="3"/>
    <x v="0"/>
    <n v="33.726599999999998"/>
    <x v="1"/>
    <n v="0.41"/>
    <n v="0"/>
    <n v="11.2422"/>
    <n v="16.177800000000001"/>
    <x v="1"/>
    <n v="48.533400000000007"/>
  </r>
  <r>
    <s v="US-2017-119816"/>
    <x v="708"/>
    <d v="2017-03-06T00:00:00"/>
    <x v="0"/>
    <s v="TT-21460"/>
    <s v="Tonja Turnell"/>
    <x v="2"/>
    <x v="0"/>
    <x v="6"/>
    <x v="5"/>
    <n v="77095"/>
    <x v="3"/>
    <s v="FUR-FU-10004848"/>
    <s v="Furniture"/>
    <x v="3"/>
    <s v="Howard Miller 13-3/4&quot; Diameter Brushed Chrome Round Wall Clock"/>
    <n v="103.5"/>
    <n v="5"/>
    <x v="5"/>
    <n v="-77.625"/>
    <x v="3"/>
    <n v="-0.75"/>
    <n v="5.7971014492753598E-3"/>
    <n v="-15.525"/>
    <n v="36.225000000000001"/>
    <x v="9"/>
    <n v="181.125"/>
  </r>
  <r>
    <s v="CA-2017-161102"/>
    <x v="709"/>
    <d v="2017-08-03T00:00:00"/>
    <x v="2"/>
    <s v="EC-14050"/>
    <s v="Erin Creighton"/>
    <x v="0"/>
    <x v="0"/>
    <x v="28"/>
    <x v="2"/>
    <n v="94110"/>
    <x v="1"/>
    <s v="FUR-FU-10003142"/>
    <s v="Furniture"/>
    <x v="3"/>
    <s v="Master Big Foot Doorstop, Beige"/>
    <n v="36.96"/>
    <n v="7"/>
    <x v="0"/>
    <n v="11.457599999999999"/>
    <x v="0"/>
    <n v="0.31"/>
    <n v="0"/>
    <n v="1.6368"/>
    <n v="3.6432000000000002"/>
    <x v="3"/>
    <n v="25.502400000000002"/>
  </r>
  <r>
    <s v="US-2017-133361"/>
    <x v="138"/>
    <d v="2017-05-17T00:00:00"/>
    <x v="2"/>
    <s v="AJ-10780"/>
    <s v="Anthony Jacobs"/>
    <x v="1"/>
    <x v="0"/>
    <x v="237"/>
    <x v="32"/>
    <n v="21215"/>
    <x v="2"/>
    <s v="FUR-CH-10003298"/>
    <s v="Furniture"/>
    <x v="1"/>
    <s v="Office Star - Contemporary Task Swivel chair with Loop Arms, Charcoal"/>
    <n v="261.95999999999998"/>
    <n v="2"/>
    <x v="0"/>
    <n v="23.5764"/>
    <x v="0"/>
    <n v="0.09"/>
    <n v="0"/>
    <n v="11.7882"/>
    <n v="119.1918"/>
    <x v="7"/>
    <n v="238.38359999999997"/>
  </r>
  <r>
    <s v="US-2016-155404"/>
    <x v="710"/>
    <d v="2016-09-28T00:00:00"/>
    <x v="1"/>
    <s v="AS-10630"/>
    <s v="Ann Steele"/>
    <x v="2"/>
    <x v="0"/>
    <x v="74"/>
    <x v="0"/>
    <n v="40214"/>
    <x v="0"/>
    <s v="FUR-FU-10004586"/>
    <s v="Furniture"/>
    <x v="3"/>
    <s v="G.E. Longer-Life Indoor Recessed Floodlight Bulbs"/>
    <n v="13.28"/>
    <n v="2"/>
    <x v="0"/>
    <n v="6.3743999999999996"/>
    <x v="6"/>
    <n v="0.48"/>
    <n v="0"/>
    <n v="3.1871999999999998"/>
    <n v="3.4527999999999999"/>
    <x v="4"/>
    <n v="6.9055999999999997"/>
  </r>
  <r>
    <s v="CA-2016-163804"/>
    <x v="674"/>
    <d v="2016-12-08T00:00:00"/>
    <x v="1"/>
    <s v="DB-13270"/>
    <s v="Deborah Brumfield"/>
    <x v="2"/>
    <x v="0"/>
    <x v="134"/>
    <x v="38"/>
    <n v="2908"/>
    <x v="2"/>
    <s v="FUR-FU-10004864"/>
    <s v="Furniture"/>
    <x v="3"/>
    <s v="Eldon 500 Class Desk Accessories"/>
    <n v="72.42"/>
    <n v="6"/>
    <x v="0"/>
    <n v="23.898599999999998"/>
    <x v="6"/>
    <n v="0.33"/>
    <n v="0"/>
    <n v="3.9830999999999999"/>
    <n v="8.0869"/>
    <x v="5"/>
    <n v="48.5214"/>
  </r>
  <r>
    <s v="CA-2014-149524"/>
    <x v="711"/>
    <d v="2014-01-15T00:00:00"/>
    <x v="2"/>
    <s v="BS-11590"/>
    <s v="Brendan Sweed"/>
    <x v="1"/>
    <x v="0"/>
    <x v="3"/>
    <x v="3"/>
    <n v="19140"/>
    <x v="2"/>
    <s v="FUR-BO-10003433"/>
    <s v="Furniture"/>
    <x v="0"/>
    <s v="Sauder Cornerstone Collection Library"/>
    <n v="61.96"/>
    <n v="4"/>
    <x v="4"/>
    <n v="-53.285600000000002"/>
    <x v="5"/>
    <n v="-0.86"/>
    <n v="8.0697224015493906E-3"/>
    <n v="-13.321400000000001"/>
    <n v="28.811399999999999"/>
    <x v="8"/>
    <n v="115.2456"/>
  </r>
  <r>
    <s v="CA-2017-140872"/>
    <x v="35"/>
    <d v="2017-06-10T00:00:00"/>
    <x v="1"/>
    <s v="NR-18550"/>
    <s v="Nick Radford"/>
    <x v="0"/>
    <x v="0"/>
    <x v="36"/>
    <x v="1"/>
    <n v="33024"/>
    <x v="0"/>
    <s v="FUR-BO-10002824"/>
    <s v="Furniture"/>
    <x v="0"/>
    <s v="Bush Mission Pointe Library"/>
    <n v="241.56800000000001"/>
    <n v="2"/>
    <x v="2"/>
    <n v="0"/>
    <x v="1"/>
    <n v="0"/>
    <n v="8.2792422837461898E-4"/>
    <n v="0"/>
    <n v="120.78400000000001"/>
    <x v="2"/>
    <n v="241.56800000000001"/>
  </r>
  <r>
    <s v="CA-2017-113908"/>
    <x v="35"/>
    <d v="2017-06-09T00:00:00"/>
    <x v="1"/>
    <s v="KN-16390"/>
    <s v="Katherine Nockton"/>
    <x v="1"/>
    <x v="0"/>
    <x v="13"/>
    <x v="7"/>
    <n v="10011"/>
    <x v="2"/>
    <s v="FUR-TA-10001932"/>
    <s v="Furniture"/>
    <x v="2"/>
    <s v="Chromcraft 48&quot; x 96&quot; Racetrack Double Pedestal Table"/>
    <n v="384.76799999999997"/>
    <n v="2"/>
    <x v="9"/>
    <n v="-115.43040000000001"/>
    <x v="6"/>
    <n v="-0.3"/>
    <n v="1.0395874916833E-3"/>
    <n v="-57.715200000000003"/>
    <n v="250.0992"/>
    <x v="2"/>
    <n v="500.19839999999999"/>
  </r>
  <r>
    <s v="CA-2014-149594"/>
    <x v="712"/>
    <d v="2014-09-19T00:00:00"/>
    <x v="1"/>
    <s v="MF-18250"/>
    <s v="Monica Federle"/>
    <x v="1"/>
    <x v="0"/>
    <x v="3"/>
    <x v="3"/>
    <n v="19120"/>
    <x v="2"/>
    <s v="FUR-FU-10000222"/>
    <s v="Furniture"/>
    <x v="3"/>
    <s v="Seth Thomas 16&quot; Steel Case Clock"/>
    <n v="103.93600000000001"/>
    <n v="4"/>
    <x v="2"/>
    <n v="16.889600000000002"/>
    <x v="4"/>
    <n v="0.16250000000000001"/>
    <n v="1.92426108374384E-3"/>
    <n v="4.2224000000000004"/>
    <n v="21.761600000000001"/>
    <x v="4"/>
    <n v="87.046400000000006"/>
  </r>
  <r>
    <s v="CA-2016-113845"/>
    <x v="47"/>
    <d v="2016-11-25T00:00:00"/>
    <x v="1"/>
    <s v="FA-14230"/>
    <s v="Frank Atkinson"/>
    <x v="1"/>
    <x v="0"/>
    <x v="301"/>
    <x v="1"/>
    <n v="32839"/>
    <x v="0"/>
    <s v="FUR-BO-10004695"/>
    <s v="Furniture"/>
    <x v="0"/>
    <s v="O'Sullivan 2-Door Barrister Bookcase in Odessa Pine"/>
    <n v="289.56799999999998"/>
    <n v="2"/>
    <x v="2"/>
    <n v="10.8588"/>
    <x v="2"/>
    <n v="3.7499999999999999E-2"/>
    <n v="6.9068405348657303E-4"/>
    <n v="5.4294000000000002"/>
    <n v="139.3546"/>
    <x v="0"/>
    <n v="278.70920000000001"/>
  </r>
  <r>
    <s v="CA-2015-103135"/>
    <x v="713"/>
    <d v="2015-07-28T00:00:00"/>
    <x v="1"/>
    <s v="SS-20515"/>
    <s v="Shirley Schmidt"/>
    <x v="2"/>
    <x v="0"/>
    <x v="74"/>
    <x v="0"/>
    <n v="40214"/>
    <x v="0"/>
    <s v="FUR-FU-10001487"/>
    <s v="Furniture"/>
    <x v="3"/>
    <s v="Eldon Expressions Wood and Plastic Desk Accessories, Cherry Wood"/>
    <n v="20.94"/>
    <n v="3"/>
    <x v="0"/>
    <n v="6.0726000000000004"/>
    <x v="4"/>
    <n v="0.28999999999999998"/>
    <n v="0"/>
    <n v="2.0242"/>
    <n v="4.9558"/>
    <x v="3"/>
    <n v="14.8674"/>
  </r>
  <r>
    <s v="US-2016-128909"/>
    <x v="714"/>
    <d v="2016-10-11T00:00:00"/>
    <x v="0"/>
    <s v="SP-20545"/>
    <s v="Sibella Parks"/>
    <x v="1"/>
    <x v="0"/>
    <x v="3"/>
    <x v="3"/>
    <n v="19143"/>
    <x v="2"/>
    <s v="FUR-FU-10004071"/>
    <s v="Furniture"/>
    <x v="3"/>
    <s v="Luxo Professional Magnifying Clamp-On Fluorescent Lamps"/>
    <n v="332.83199999999999"/>
    <n v="4"/>
    <x v="2"/>
    <n v="-24.962399999999999"/>
    <x v="3"/>
    <n v="-7.4999999999999997E-2"/>
    <n v="6.0090375925391805E-4"/>
    <n v="-6.2405999999999997"/>
    <n v="89.448599999999999"/>
    <x v="1"/>
    <n v="357.7944"/>
  </r>
  <r>
    <s v="US-2017-116652"/>
    <x v="102"/>
    <d v="2017-09-19T00:00:00"/>
    <x v="1"/>
    <s v="RD-19480"/>
    <s v="Rick Duston"/>
    <x v="0"/>
    <x v="0"/>
    <x v="28"/>
    <x v="2"/>
    <n v="94122"/>
    <x v="1"/>
    <s v="FUR-CH-10002961"/>
    <s v="Furniture"/>
    <x v="1"/>
    <s v="Leather Task Chair, Black"/>
    <n v="218.352"/>
    <n v="3"/>
    <x v="2"/>
    <n v="0"/>
    <x v="4"/>
    <n v="0"/>
    <n v="9.1595222393200005E-4"/>
    <n v="0"/>
    <n v="72.784000000000006"/>
    <x v="4"/>
    <n v="218.352"/>
  </r>
  <r>
    <s v="US-2017-116652"/>
    <x v="102"/>
    <d v="2017-09-19T00:00:00"/>
    <x v="1"/>
    <s v="RD-19480"/>
    <s v="Rick Duston"/>
    <x v="0"/>
    <x v="0"/>
    <x v="28"/>
    <x v="2"/>
    <n v="94122"/>
    <x v="1"/>
    <s v="FUR-FU-10001488"/>
    <s v="Furniture"/>
    <x v="3"/>
    <s v="Tenex 46&quot; x 60&quot; Computer Anti-Static Chairmat, Rectangular Shaped"/>
    <n v="529.9"/>
    <n v="5"/>
    <x v="0"/>
    <n v="105.98"/>
    <x v="4"/>
    <n v="0.2"/>
    <n v="0"/>
    <n v="21.196000000000002"/>
    <n v="84.784000000000006"/>
    <x v="4"/>
    <n v="423.91999999999996"/>
  </r>
  <r>
    <s v="CA-2017-138289"/>
    <x v="623"/>
    <d v="2017-01-18T00:00:00"/>
    <x v="0"/>
    <s v="AR-10540"/>
    <s v="Andy Reiter"/>
    <x v="0"/>
    <x v="0"/>
    <x v="38"/>
    <x v="17"/>
    <n v="49201"/>
    <x v="3"/>
    <s v="FUR-CH-10004626"/>
    <s v="Furniture"/>
    <x v="1"/>
    <s v="Office Star Flex Back Scooter Chair with Aluminum Finish Frame"/>
    <n v="302.67"/>
    <n v="3"/>
    <x v="0"/>
    <n v="72.640799999999999"/>
    <x v="3"/>
    <n v="0.24"/>
    <n v="0"/>
    <n v="24.2136"/>
    <n v="76.676400000000001"/>
    <x v="8"/>
    <n v="230.0292"/>
  </r>
  <r>
    <s v="CA-2014-128209"/>
    <x v="317"/>
    <d v="2014-11-22T00:00:00"/>
    <x v="1"/>
    <s v="GT-14710"/>
    <s v="Greg Tran"/>
    <x v="0"/>
    <x v="0"/>
    <x v="252"/>
    <x v="7"/>
    <n v="14215"/>
    <x v="2"/>
    <s v="FUR-BO-10002213"/>
    <s v="Furniture"/>
    <x v="0"/>
    <s v="DMI Eclipse Executive Suite Bookcases"/>
    <n v="4007.84"/>
    <n v="10"/>
    <x v="2"/>
    <n v="-50.097999999999999"/>
    <x v="2"/>
    <n v="-1.2500000000000001E-2"/>
    <n v="4.9902191704259601E-5"/>
    <n v="-5.0098000000000003"/>
    <n v="405.79379999999998"/>
    <x v="0"/>
    <n v="4057.9380000000001"/>
  </r>
  <r>
    <s v="CA-2014-169684"/>
    <x v="715"/>
    <d v="2014-10-23T00:00:00"/>
    <x v="2"/>
    <s v="FH-14365"/>
    <s v="Fred Hopkins"/>
    <x v="1"/>
    <x v="0"/>
    <x v="270"/>
    <x v="9"/>
    <n v="37918"/>
    <x v="0"/>
    <s v="FUR-TA-10003008"/>
    <s v="Furniture"/>
    <x v="2"/>
    <s v="Lesro Round Back Collection Coffee Table, End Table"/>
    <n v="328.59"/>
    <n v="3"/>
    <x v="9"/>
    <n v="-147.8655"/>
    <x v="0"/>
    <n v="-0.45"/>
    <n v="1.2173224991630901E-3"/>
    <n v="-49.288499999999999"/>
    <n v="158.8185"/>
    <x v="1"/>
    <n v="476.45549999999997"/>
  </r>
  <r>
    <s v="CA-2015-109862"/>
    <x v="551"/>
    <d v="2015-10-30T00:00:00"/>
    <x v="1"/>
    <s v="HK-14890"/>
    <s v="Heather Kirkland"/>
    <x v="1"/>
    <x v="0"/>
    <x v="19"/>
    <x v="14"/>
    <n v="19711"/>
    <x v="2"/>
    <s v="FUR-CH-10002439"/>
    <s v="Furniture"/>
    <x v="1"/>
    <s v="Iceberg Nesting Folding Chair, 19w x 6d x 43h"/>
    <n v="291.10000000000002"/>
    <n v="5"/>
    <x v="0"/>
    <n v="75.686000000000007"/>
    <x v="2"/>
    <n v="0.26"/>
    <n v="0"/>
    <n v="15.1372"/>
    <n v="43.082799999999999"/>
    <x v="1"/>
    <n v="215.41400000000002"/>
  </r>
  <r>
    <s v="US-2017-107888"/>
    <x v="716"/>
    <d v="2017-11-19T00:00:00"/>
    <x v="2"/>
    <s v="CC-12220"/>
    <s v="Chris Cortes"/>
    <x v="0"/>
    <x v="0"/>
    <x v="15"/>
    <x v="13"/>
    <n v="98103"/>
    <x v="1"/>
    <s v="FUR-FU-10003394"/>
    <s v="Furniture"/>
    <x v="3"/>
    <s v="Tenex &quot;The Solids&quot; Textured Chair Mats"/>
    <n v="139.91999999999999"/>
    <n v="2"/>
    <x v="0"/>
    <n v="23.7864"/>
    <x v="0"/>
    <n v="0.17"/>
    <n v="0"/>
    <n v="11.8932"/>
    <n v="58.066800000000001"/>
    <x v="0"/>
    <n v="116.13359999999999"/>
  </r>
  <r>
    <s v="CA-2014-113880"/>
    <x v="29"/>
    <d v="2014-03-05T00:00:00"/>
    <x v="1"/>
    <s v="VF-21715"/>
    <s v="Vicky Freymann"/>
    <x v="2"/>
    <x v="0"/>
    <x v="302"/>
    <x v="8"/>
    <n v="60126"/>
    <x v="3"/>
    <s v="FUR-CH-10000863"/>
    <s v="Furniture"/>
    <x v="1"/>
    <s v="Novimex Swivel Fabric Task Chair"/>
    <n v="634.11599999999999"/>
    <n v="6"/>
    <x v="3"/>
    <n v="-172.1172"/>
    <x v="4"/>
    <n v="-0.27142857142857102"/>
    <n v="4.7309955907121098E-4"/>
    <n v="-28.686199999999999"/>
    <n v="134.37219999999999"/>
    <x v="9"/>
    <n v="806.23320000000001"/>
  </r>
  <r>
    <s v="US-2015-164966"/>
    <x v="45"/>
    <d v="2015-08-01T00:00:00"/>
    <x v="2"/>
    <s v="GH-14410"/>
    <s v="Gary Hansen"/>
    <x v="2"/>
    <x v="0"/>
    <x v="27"/>
    <x v="11"/>
    <n v="55044"/>
    <x v="3"/>
    <s v="FUR-CH-10002304"/>
    <s v="Furniture"/>
    <x v="1"/>
    <s v="Global Stack Chair without Arms, Black"/>
    <n v="155.88"/>
    <n v="6"/>
    <x v="0"/>
    <n v="38.97"/>
    <x v="3"/>
    <n v="0.25"/>
    <n v="0"/>
    <n v="6.4950000000000001"/>
    <n v="19.484999999999999"/>
    <x v="3"/>
    <n v="116.91"/>
  </r>
  <r>
    <s v="CA-2015-126739"/>
    <x v="341"/>
    <d v="2015-11-03T00:00:00"/>
    <x v="0"/>
    <s v="JH-16180"/>
    <s v="Justin Hirsh"/>
    <x v="0"/>
    <x v="0"/>
    <x v="13"/>
    <x v="7"/>
    <n v="10035"/>
    <x v="2"/>
    <s v="FUR-CH-10000422"/>
    <s v="Furniture"/>
    <x v="1"/>
    <s v="Global Highback Leather Tilter in Burgundy"/>
    <n v="327.56400000000002"/>
    <n v="4"/>
    <x v="7"/>
    <n v="21.837599999999998"/>
    <x v="3"/>
    <n v="6.6666666666666596E-2"/>
    <n v="3.0528385292645098E-4"/>
    <n v="5.4593999999999996"/>
    <n v="76.431600000000003"/>
    <x v="0"/>
    <n v="305.72640000000001"/>
  </r>
  <r>
    <s v="CA-2015-166947"/>
    <x v="717"/>
    <d v="2015-06-10T00:00:00"/>
    <x v="1"/>
    <s v="EB-13750"/>
    <s v="Edward Becker"/>
    <x v="1"/>
    <x v="0"/>
    <x v="252"/>
    <x v="7"/>
    <n v="14215"/>
    <x v="2"/>
    <s v="FUR-CH-10004997"/>
    <s v="Furniture"/>
    <x v="1"/>
    <s v="Hon Every-Day Series Multi-Task Chairs"/>
    <n v="1522.6379999999999"/>
    <n v="9"/>
    <x v="7"/>
    <n v="169.18199999999999"/>
    <x v="2"/>
    <n v="0.11111111111111099"/>
    <n v="6.5675492139300406E-5"/>
    <n v="18.797999999999998"/>
    <n v="150.38399999999999"/>
    <x v="2"/>
    <n v="1353.4559999999999"/>
  </r>
  <r>
    <s v="CA-2014-166086"/>
    <x v="718"/>
    <d v="2014-05-12T00:00:00"/>
    <x v="1"/>
    <s v="CT-11995"/>
    <s v="Carol Triggs"/>
    <x v="0"/>
    <x v="0"/>
    <x v="37"/>
    <x v="20"/>
    <n v="1841"/>
    <x v="2"/>
    <s v="FUR-TA-10003469"/>
    <s v="Furniture"/>
    <x v="2"/>
    <s v="Balt Split Level Computer Training Table"/>
    <n v="194.25"/>
    <n v="2"/>
    <x v="3"/>
    <n v="-38.85"/>
    <x v="2"/>
    <n v="-0.2"/>
    <n v="1.5444015444015401E-3"/>
    <n v="-19.425000000000001"/>
    <n v="116.55"/>
    <x v="7"/>
    <n v="233.1"/>
  </r>
  <r>
    <s v="CA-2014-166086"/>
    <x v="718"/>
    <d v="2014-05-12T00:00:00"/>
    <x v="1"/>
    <s v="CT-11995"/>
    <s v="Carol Triggs"/>
    <x v="0"/>
    <x v="0"/>
    <x v="37"/>
    <x v="20"/>
    <n v="1841"/>
    <x v="2"/>
    <s v="FUR-CH-10004675"/>
    <s v="Furniture"/>
    <x v="1"/>
    <s v="Lifetime Advantage Folding Chairs, 4/Carton"/>
    <n v="872.32"/>
    <n v="4"/>
    <x v="0"/>
    <n v="244.24959999999999"/>
    <x v="2"/>
    <n v="0.28000000000000003"/>
    <n v="0"/>
    <n v="61.062399999999997"/>
    <n v="157.01759999999999"/>
    <x v="7"/>
    <n v="628.07040000000006"/>
  </r>
  <r>
    <s v="CA-2014-100678"/>
    <x v="719"/>
    <d v="2014-04-22T00:00:00"/>
    <x v="1"/>
    <s v="KM-16720"/>
    <s v="Kunst Miller"/>
    <x v="0"/>
    <x v="0"/>
    <x v="6"/>
    <x v="5"/>
    <n v="77095"/>
    <x v="3"/>
    <s v="FUR-CH-10002602"/>
    <s v="Furniture"/>
    <x v="1"/>
    <s v="DMI Arturo Collection Mission-style Design Wood Chair"/>
    <n v="317.05799999999999"/>
    <n v="3"/>
    <x v="3"/>
    <n v="-18.117599999999999"/>
    <x v="4"/>
    <n v="-5.7142857142857099E-2"/>
    <n v="9.4619911814242195E-4"/>
    <n v="-6.0392000000000001"/>
    <n v="111.7252"/>
    <x v="6"/>
    <n v="335.17559999999997"/>
  </r>
  <r>
    <s v="CA-2017-123085"/>
    <x v="470"/>
    <d v="2017-03-08T00:00:00"/>
    <x v="1"/>
    <s v="EJ-13720"/>
    <s v="Ed Jacobs"/>
    <x v="0"/>
    <x v="0"/>
    <x v="2"/>
    <x v="2"/>
    <n v="90008"/>
    <x v="1"/>
    <s v="FUR-CH-10003968"/>
    <s v="Furniture"/>
    <x v="1"/>
    <s v="Novimex Turbo Task Chair"/>
    <n v="170.352"/>
    <n v="3"/>
    <x v="2"/>
    <n v="-17.0352"/>
    <x v="2"/>
    <n v="-0.1"/>
    <n v="1.1740396355780999E-3"/>
    <n v="-5.6783999999999999"/>
    <n v="62.462400000000002"/>
    <x v="9"/>
    <n v="187.38720000000001"/>
  </r>
  <r>
    <s v="CA-2016-169887"/>
    <x v="148"/>
    <d v="2016-10-22T00:00:00"/>
    <x v="3"/>
    <s v="MS-17530"/>
    <s v="MaryBeth Skach"/>
    <x v="0"/>
    <x v="0"/>
    <x v="15"/>
    <x v="13"/>
    <n v="98105"/>
    <x v="1"/>
    <s v="FUR-FU-10003095"/>
    <s v="Furniture"/>
    <x v="3"/>
    <s v="Linden 12&quot; Wall Clock With Oak Frame"/>
    <n v="101.94"/>
    <n v="3"/>
    <x v="0"/>
    <n v="30.582000000000001"/>
    <x v="7"/>
    <n v="0.3"/>
    <n v="0"/>
    <n v="10.194000000000001"/>
    <n v="23.786000000000001"/>
    <x v="1"/>
    <n v="71.358000000000004"/>
  </r>
  <r>
    <s v="CA-2017-104731"/>
    <x v="720"/>
    <d v="2017-07-27T00:00:00"/>
    <x v="1"/>
    <s v="AM-10705"/>
    <s v="Anne McFarland"/>
    <x v="0"/>
    <x v="0"/>
    <x v="279"/>
    <x v="25"/>
    <n v="24153"/>
    <x v="0"/>
    <s v="FUR-FU-10003274"/>
    <s v="Furniture"/>
    <x v="3"/>
    <s v="Regeneration Desk Collection"/>
    <n v="8.8000000000000007"/>
    <n v="5"/>
    <x v="0"/>
    <n v="3.8719999999999999"/>
    <x v="6"/>
    <n v="0.44"/>
    <n v="0"/>
    <n v="0.77439999999999998"/>
    <n v="0.98560000000000003"/>
    <x v="3"/>
    <n v="4.9280000000000008"/>
  </r>
  <r>
    <s v="CA-2017-104731"/>
    <x v="720"/>
    <d v="2017-07-27T00:00:00"/>
    <x v="1"/>
    <s v="AM-10705"/>
    <s v="Anne McFarland"/>
    <x v="0"/>
    <x v="0"/>
    <x v="279"/>
    <x v="25"/>
    <n v="24153"/>
    <x v="0"/>
    <s v="FUR-BO-10003441"/>
    <s v="Furniture"/>
    <x v="0"/>
    <s v="Bush Westfield Collection Bookcases, Fully Assembled"/>
    <n v="302.94"/>
    <n v="3"/>
    <x v="0"/>
    <n v="69.676199999999994"/>
    <x v="6"/>
    <n v="0.23"/>
    <n v="0"/>
    <n v="23.2254"/>
    <n v="77.754599999999996"/>
    <x v="3"/>
    <n v="233.2638"/>
  </r>
  <r>
    <s v="CA-2014-154095"/>
    <x v="116"/>
    <d v="2014-12-07T00:00:00"/>
    <x v="1"/>
    <s v="ON-18715"/>
    <s v="Odella Nelson"/>
    <x v="1"/>
    <x v="0"/>
    <x v="218"/>
    <x v="32"/>
    <n v="20735"/>
    <x v="2"/>
    <s v="FUR-FU-10003849"/>
    <s v="Furniture"/>
    <x v="3"/>
    <s v="DAX Metal Frame, Desktop, Stepped-Edge"/>
    <n v="60.72"/>
    <n v="3"/>
    <x v="0"/>
    <n v="23.680800000000001"/>
    <x v="2"/>
    <n v="0.39"/>
    <n v="0"/>
    <n v="7.8936000000000002"/>
    <n v="12.346399999999999"/>
    <x v="5"/>
    <n v="37.039199999999994"/>
  </r>
  <r>
    <s v="CA-2014-154095"/>
    <x v="116"/>
    <d v="2014-12-07T00:00:00"/>
    <x v="1"/>
    <s v="ON-18715"/>
    <s v="Odella Nelson"/>
    <x v="1"/>
    <x v="0"/>
    <x v="218"/>
    <x v="32"/>
    <n v="20735"/>
    <x v="2"/>
    <s v="FUR-CH-10004754"/>
    <s v="Furniture"/>
    <x v="1"/>
    <s v="Global Stack Chair with Arms, Black"/>
    <n v="239.84"/>
    <n v="8"/>
    <x v="0"/>
    <n v="64.756799999999998"/>
    <x v="2"/>
    <n v="0.27"/>
    <n v="0"/>
    <n v="8.0945999999999998"/>
    <n v="21.885400000000001"/>
    <x v="5"/>
    <n v="175.08320000000001"/>
  </r>
  <r>
    <s v="CA-2016-148852"/>
    <x v="205"/>
    <d v="2016-05-31T00:00:00"/>
    <x v="1"/>
    <s v="SV-20785"/>
    <s v="Stewart Visinsky"/>
    <x v="0"/>
    <x v="0"/>
    <x v="72"/>
    <x v="2"/>
    <n v="92704"/>
    <x v="1"/>
    <s v="FUR-CH-10004860"/>
    <s v="Furniture"/>
    <x v="1"/>
    <s v="Global Low Back Tilter Chair"/>
    <n v="484.70400000000001"/>
    <n v="6"/>
    <x v="2"/>
    <n v="-84.8232"/>
    <x v="2"/>
    <n v="-0.17499999999999999"/>
    <n v="4.1262296164257001E-4"/>
    <n v="-14.1372"/>
    <n v="94.921199999999999"/>
    <x v="7"/>
    <n v="569.52719999999999"/>
  </r>
  <r>
    <s v="CA-2015-107678"/>
    <x v="721"/>
    <d v="2015-04-28T00:00:00"/>
    <x v="1"/>
    <s v="JK-16090"/>
    <s v="Juliana Krohn"/>
    <x v="0"/>
    <x v="0"/>
    <x v="74"/>
    <x v="0"/>
    <n v="40214"/>
    <x v="0"/>
    <s v="FUR-CH-10001891"/>
    <s v="Furniture"/>
    <x v="1"/>
    <s v="Global Deluxe Office Fabric Chairs"/>
    <n v="191.96"/>
    <n v="2"/>
    <x v="0"/>
    <n v="51.8292"/>
    <x v="1"/>
    <n v="0.27"/>
    <n v="0"/>
    <n v="25.9146"/>
    <n v="70.065399999999997"/>
    <x v="6"/>
    <n v="140.13080000000002"/>
  </r>
  <r>
    <s v="CA-2015-107678"/>
    <x v="721"/>
    <d v="2015-04-28T00:00:00"/>
    <x v="1"/>
    <s v="JK-16090"/>
    <s v="Juliana Krohn"/>
    <x v="0"/>
    <x v="0"/>
    <x v="74"/>
    <x v="0"/>
    <n v="40214"/>
    <x v="0"/>
    <s v="FUR-FU-10003394"/>
    <s v="Furniture"/>
    <x v="3"/>
    <s v="Tenex &quot;The Solids&quot; Textured Chair Mats"/>
    <n v="209.88"/>
    <n v="3"/>
    <x v="0"/>
    <n v="35.679600000000001"/>
    <x v="1"/>
    <n v="0.17"/>
    <n v="0"/>
    <n v="11.8932"/>
    <n v="58.066800000000001"/>
    <x v="6"/>
    <n v="174.2004"/>
  </r>
  <r>
    <s v="CA-2016-123512"/>
    <x v="9"/>
    <d v="2016-06-19T00:00:00"/>
    <x v="2"/>
    <s v="MV-18190"/>
    <s v="Mike Vittorini"/>
    <x v="0"/>
    <x v="0"/>
    <x v="2"/>
    <x v="2"/>
    <n v="90045"/>
    <x v="1"/>
    <s v="FUR-BO-10004218"/>
    <s v="Furniture"/>
    <x v="0"/>
    <s v="Bush Heritage Pine Collection 5-Shelf Bookcase, Albany Pine Finish, *Special Order"/>
    <n v="239.666"/>
    <n v="2"/>
    <x v="8"/>
    <n v="14.098000000000001"/>
    <x v="3"/>
    <n v="5.8823529411764698E-2"/>
    <n v="6.2587100381364098E-4"/>
    <n v="7.0490000000000004"/>
    <n v="112.78400000000001"/>
    <x v="2"/>
    <n v="225.56799999999998"/>
  </r>
  <r>
    <s v="US-2017-167402"/>
    <x v="722"/>
    <d v="2017-01-18T00:00:00"/>
    <x v="0"/>
    <s v="CP-12085"/>
    <s v="Cathy Prescott"/>
    <x v="1"/>
    <x v="0"/>
    <x v="76"/>
    <x v="23"/>
    <n v="65807"/>
    <x v="3"/>
    <s v="FUR-BO-10001608"/>
    <s v="Furniture"/>
    <x v="0"/>
    <s v="Hon Metal Bookcases, Black"/>
    <n v="212.94"/>
    <n v="3"/>
    <x v="0"/>
    <n v="53.234999999999999"/>
    <x v="2"/>
    <n v="0.25"/>
    <n v="0"/>
    <n v="17.745000000000001"/>
    <n v="53.234999999999999"/>
    <x v="8"/>
    <n v="159.70499999999998"/>
  </r>
  <r>
    <s v="CA-2014-130449"/>
    <x v="723"/>
    <d v="2014-09-09T00:00:00"/>
    <x v="2"/>
    <s v="VP-21760"/>
    <s v="Victoria Pisteka"/>
    <x v="1"/>
    <x v="0"/>
    <x v="28"/>
    <x v="2"/>
    <n v="94109"/>
    <x v="1"/>
    <s v="FUR-FU-10001487"/>
    <s v="Furniture"/>
    <x v="3"/>
    <s v="Eldon Expressions Wood and Plastic Desk Accessories, Cherry Wood"/>
    <n v="41.88"/>
    <n v="6"/>
    <x v="0"/>
    <n v="12.145200000000001"/>
    <x v="0"/>
    <n v="0.28999999999999998"/>
    <n v="0"/>
    <n v="2.0242"/>
    <n v="4.9558"/>
    <x v="4"/>
    <n v="29.7348"/>
  </r>
  <r>
    <s v="CA-2015-141250"/>
    <x v="724"/>
    <d v="2015-01-23T00:00:00"/>
    <x v="1"/>
    <s v="PM-18940"/>
    <s v="Paul MacIntyre"/>
    <x v="0"/>
    <x v="0"/>
    <x v="303"/>
    <x v="5"/>
    <n v="77590"/>
    <x v="3"/>
    <s v="FUR-TA-10002855"/>
    <s v="Furniture"/>
    <x v="2"/>
    <s v="Bevis Round Conference Table Top &amp; Single Column Base"/>
    <n v="102.438"/>
    <n v="1"/>
    <x v="3"/>
    <n v="-13.1706"/>
    <x v="4"/>
    <n v="-0.128571428571429"/>
    <n v="2.9286007145785699E-3"/>
    <n v="-13.1706"/>
    <n v="115.6086"/>
    <x v="8"/>
    <n v="115.6086"/>
  </r>
  <r>
    <s v="CA-2015-141250"/>
    <x v="724"/>
    <d v="2015-01-23T00:00:00"/>
    <x v="1"/>
    <s v="PM-18940"/>
    <s v="Paul MacIntyre"/>
    <x v="0"/>
    <x v="0"/>
    <x v="303"/>
    <x v="5"/>
    <n v="77590"/>
    <x v="3"/>
    <s v="FUR-CH-10004875"/>
    <s v="Furniture"/>
    <x v="1"/>
    <s v="Harbour Creations 67200 Series Stacking Chairs"/>
    <n v="199.304"/>
    <n v="4"/>
    <x v="3"/>
    <n v="-8.5416000000000007"/>
    <x v="4"/>
    <n v="-4.2857142857142899E-2"/>
    <n v="1.5052382290370501E-3"/>
    <n v="-2.1354000000000002"/>
    <n v="51.961399999999998"/>
    <x v="8"/>
    <n v="207.84559999999999"/>
  </r>
  <r>
    <s v="CA-2016-105081"/>
    <x v="683"/>
    <d v="2016-12-30T00:00:00"/>
    <x v="1"/>
    <s v="JE-15715"/>
    <s v="Joe Elijah"/>
    <x v="0"/>
    <x v="0"/>
    <x v="15"/>
    <x v="13"/>
    <n v="98115"/>
    <x v="1"/>
    <s v="FUR-CH-10000847"/>
    <s v="Furniture"/>
    <x v="1"/>
    <s v="Global Executive Mid-Back Manager's Chair"/>
    <n v="698.35199999999998"/>
    <n v="3"/>
    <x v="2"/>
    <n v="52.376399999999997"/>
    <x v="2"/>
    <n v="7.4999999999999997E-2"/>
    <n v="2.8638852613008898E-4"/>
    <n v="17.4588"/>
    <n v="215.3252"/>
    <x v="5"/>
    <n v="645.97559999999999"/>
  </r>
  <r>
    <s v="CA-2016-105081"/>
    <x v="683"/>
    <d v="2016-12-30T00:00:00"/>
    <x v="1"/>
    <s v="JE-15715"/>
    <s v="Joe Elijah"/>
    <x v="0"/>
    <x v="0"/>
    <x v="15"/>
    <x v="13"/>
    <n v="98115"/>
    <x v="1"/>
    <s v="FUR-TA-10001307"/>
    <s v="Furniture"/>
    <x v="2"/>
    <s v="SAFCO PlanMaster Heigh-Adjustable Drafting Table Base, 43w x 30d x 30-37h, Black"/>
    <n v="1747.25"/>
    <n v="5"/>
    <x v="0"/>
    <n v="629.01"/>
    <x v="2"/>
    <n v="0.36"/>
    <n v="0"/>
    <n v="125.80200000000001"/>
    <n v="223.648"/>
    <x v="5"/>
    <n v="1118.24"/>
  </r>
  <r>
    <s v="CA-2014-108609"/>
    <x v="314"/>
    <d v="2014-11-02T00:00:00"/>
    <x v="0"/>
    <s v="AJ-10780"/>
    <s v="Anthony Jacobs"/>
    <x v="1"/>
    <x v="0"/>
    <x v="75"/>
    <x v="15"/>
    <n v="44052"/>
    <x v="2"/>
    <s v="FUR-TA-10003954"/>
    <s v="Furniture"/>
    <x v="2"/>
    <s v="Hon 94000 Series Round Tables"/>
    <n v="1421.664"/>
    <n v="8"/>
    <x v="9"/>
    <n v="-734.52639999999997"/>
    <x v="3"/>
    <n v="-0.51666666666666705"/>
    <n v="2.8136043397033301E-4"/>
    <n v="-91.815799999999996"/>
    <n v="269.52379999999999"/>
    <x v="1"/>
    <n v="2156.1904"/>
  </r>
  <r>
    <s v="US-2016-127334"/>
    <x v="120"/>
    <d v="2016-12-21T00:00:00"/>
    <x v="1"/>
    <s v="MP-18175"/>
    <s v="Mike Pelletier"/>
    <x v="2"/>
    <x v="0"/>
    <x v="76"/>
    <x v="36"/>
    <n v="97477"/>
    <x v="1"/>
    <s v="FUR-TA-10003473"/>
    <s v="Furniture"/>
    <x v="2"/>
    <s v="Bretford Rectangular Conference Table Tops"/>
    <n v="564.19500000000005"/>
    <n v="3"/>
    <x v="4"/>
    <n v="-304.6653"/>
    <x v="6"/>
    <n v="-0.54"/>
    <n v="8.8621841739114999E-4"/>
    <n v="-101.5551"/>
    <n v="289.62009999999998"/>
    <x v="5"/>
    <n v="868.86030000000005"/>
  </r>
  <r>
    <s v="US-2017-124779"/>
    <x v="272"/>
    <d v="2017-09-11T00:00:00"/>
    <x v="2"/>
    <s v="BF-11020"/>
    <s v="Barry Franzšsisch"/>
    <x v="1"/>
    <x v="0"/>
    <x v="58"/>
    <x v="5"/>
    <n v="76017"/>
    <x v="3"/>
    <s v="FUR-FU-10001095"/>
    <s v="Furniture"/>
    <x v="3"/>
    <s v="DAX Black Cherry Wood-Tone Poster Frame"/>
    <n v="21.184000000000001"/>
    <n v="2"/>
    <x v="5"/>
    <n v="-11.651199999999999"/>
    <x v="0"/>
    <n v="-0.55000000000000004"/>
    <n v="2.8323262839879199E-2"/>
    <n v="-5.8255999999999997"/>
    <n v="16.4176"/>
    <x v="4"/>
    <n v="32.8352"/>
  </r>
  <r>
    <s v="US-2017-124779"/>
    <x v="272"/>
    <d v="2017-09-11T00:00:00"/>
    <x v="2"/>
    <s v="BF-11020"/>
    <s v="Barry Franzšsisch"/>
    <x v="1"/>
    <x v="0"/>
    <x v="58"/>
    <x v="5"/>
    <n v="76017"/>
    <x v="3"/>
    <s v="FUR-CH-10003535"/>
    <s v="Furniture"/>
    <x v="1"/>
    <s v="Global Armless Task Chair, Royal Blue"/>
    <n v="213.43"/>
    <n v="5"/>
    <x v="3"/>
    <n v="-39.637"/>
    <x v="0"/>
    <n v="-0.185714285714286"/>
    <n v="1.4056130815724101E-3"/>
    <n v="-7.9273999999999996"/>
    <n v="50.613399999999999"/>
    <x v="4"/>
    <n v="253.06700000000001"/>
  </r>
  <r>
    <s v="CA-2017-135937"/>
    <x v="134"/>
    <d v="2017-02-27T00:00:00"/>
    <x v="1"/>
    <s v="KM-16375"/>
    <s v="Katherine Murray"/>
    <x v="2"/>
    <x v="0"/>
    <x v="171"/>
    <x v="22"/>
    <n v="85234"/>
    <x v="1"/>
    <s v="FUR-FU-10002253"/>
    <s v="Furniture"/>
    <x v="3"/>
    <s v="Howard Miller 13&quot; Diameter Pewter Finish Round Wall Clock"/>
    <n v="68.703999999999994"/>
    <n v="2"/>
    <x v="2"/>
    <n v="16.3172"/>
    <x v="1"/>
    <n v="0.23749999999999999"/>
    <n v="2.9110386585933898E-3"/>
    <n v="8.1585999999999999"/>
    <n v="26.1934"/>
    <x v="11"/>
    <n v="52.386799999999994"/>
  </r>
  <r>
    <s v="CA-2017-135937"/>
    <x v="134"/>
    <d v="2017-02-27T00:00:00"/>
    <x v="1"/>
    <s v="KM-16375"/>
    <s v="Katherine Murray"/>
    <x v="2"/>
    <x v="0"/>
    <x v="171"/>
    <x v="22"/>
    <n v="85234"/>
    <x v="1"/>
    <s v="FUR-TA-10001039"/>
    <s v="Furniture"/>
    <x v="2"/>
    <s v="KI Adjustable-Height Table"/>
    <n v="386.91"/>
    <n v="9"/>
    <x v="4"/>
    <n v="-185.71680000000001"/>
    <x v="1"/>
    <n v="-0.48"/>
    <n v="1.29229019668657E-3"/>
    <n v="-20.635200000000001"/>
    <n v="63.6252"/>
    <x v="11"/>
    <n v="572.6268"/>
  </r>
  <r>
    <s v="CA-2017-162173"/>
    <x v="725"/>
    <d v="2017-11-01T00:00:00"/>
    <x v="1"/>
    <s v="OT-18730"/>
    <s v="Olvera Toch"/>
    <x v="0"/>
    <x v="0"/>
    <x v="304"/>
    <x v="25"/>
    <n v="23464"/>
    <x v="0"/>
    <s v="FUR-TA-10001520"/>
    <s v="Furniture"/>
    <x v="2"/>
    <s v="Lesro Sheffield Collection Coffee Table, End Table, Center Table, Corner Table"/>
    <n v="356.85"/>
    <n v="5"/>
    <x v="0"/>
    <n v="60.664499999999997"/>
    <x v="6"/>
    <n v="0.17"/>
    <n v="0"/>
    <n v="12.132899999999999"/>
    <n v="59.237099999999998"/>
    <x v="1"/>
    <n v="296.18550000000005"/>
  </r>
  <r>
    <s v="CA-2017-122175"/>
    <x v="666"/>
    <d v="2017-05-14T00:00:00"/>
    <x v="0"/>
    <s v="CA-12775"/>
    <s v="Cynthia Arntzen"/>
    <x v="0"/>
    <x v="0"/>
    <x v="109"/>
    <x v="18"/>
    <n v="8360"/>
    <x v="2"/>
    <s v="FUR-FU-10000719"/>
    <s v="Furniture"/>
    <x v="3"/>
    <s v="DAX Cubicle Frames, 8-1/2 x 11"/>
    <n v="42.85"/>
    <n v="5"/>
    <x v="0"/>
    <n v="15.426"/>
    <x v="3"/>
    <n v="0.36"/>
    <n v="0"/>
    <n v="3.0851999999999999"/>
    <n v="5.4847999999999999"/>
    <x v="7"/>
    <n v="27.423999999999999"/>
  </r>
  <r>
    <s v="CA-2015-135510"/>
    <x v="278"/>
    <d v="2015-09-12T00:00:00"/>
    <x v="1"/>
    <s v="TW-21025"/>
    <s v="Tamara Willingham"/>
    <x v="2"/>
    <x v="0"/>
    <x v="305"/>
    <x v="25"/>
    <n v="22901"/>
    <x v="0"/>
    <s v="FUR-FU-10000820"/>
    <s v="Furniture"/>
    <x v="3"/>
    <s v="Tensor Brushed Steel Torchiere Floor Lamp"/>
    <n v="67.959999999999994"/>
    <n v="4"/>
    <x v="0"/>
    <n v="12.232799999999999"/>
    <x v="1"/>
    <n v="0.18"/>
    <n v="0"/>
    <n v="3.0581999999999998"/>
    <n v="13.931800000000001"/>
    <x v="4"/>
    <n v="55.727199999999996"/>
  </r>
  <r>
    <s v="CA-2014-150329"/>
    <x v="567"/>
    <d v="2014-10-14T00:00:00"/>
    <x v="1"/>
    <s v="SD-20485"/>
    <s v="Shirley Daniels"/>
    <x v="2"/>
    <x v="0"/>
    <x v="43"/>
    <x v="22"/>
    <n v="85023"/>
    <x v="1"/>
    <s v="FUR-FU-10003724"/>
    <s v="Furniture"/>
    <x v="3"/>
    <s v="Westinghouse Clip-On Gooseneck Lamps"/>
    <n v="46.872"/>
    <n v="7"/>
    <x v="2"/>
    <n v="3.5154000000000001"/>
    <x v="4"/>
    <n v="7.4999999999999997E-2"/>
    <n v="4.26693975081072E-3"/>
    <n v="0.50219999999999998"/>
    <n v="6.1938000000000004"/>
    <x v="1"/>
    <n v="43.3566"/>
  </r>
  <r>
    <s v="CA-2014-109134"/>
    <x v="726"/>
    <d v="2014-11-10T00:00:00"/>
    <x v="1"/>
    <s v="DE-13255"/>
    <s v="Deanra Eno"/>
    <x v="2"/>
    <x v="0"/>
    <x v="2"/>
    <x v="2"/>
    <n v="90008"/>
    <x v="1"/>
    <s v="FUR-FU-10000320"/>
    <s v="Furniture"/>
    <x v="3"/>
    <s v="OIC Stacking Trays"/>
    <n v="20.04"/>
    <n v="6"/>
    <x v="0"/>
    <n v="8.8176000000000005"/>
    <x v="2"/>
    <n v="0.44"/>
    <n v="0"/>
    <n v="1.4696"/>
    <n v="1.8704000000000001"/>
    <x v="0"/>
    <n v="11.222399999999999"/>
  </r>
  <r>
    <s v="US-2015-129637"/>
    <x v="584"/>
    <d v="2015-12-22T00:00:00"/>
    <x v="1"/>
    <s v="MC-18100"/>
    <s v="Mick Crebagga"/>
    <x v="0"/>
    <x v="0"/>
    <x v="17"/>
    <x v="8"/>
    <n v="61701"/>
    <x v="3"/>
    <s v="FUR-FU-10000965"/>
    <s v="Furniture"/>
    <x v="3"/>
    <s v="Howard Miller 11-1/2&quot; Diameter Ridgewood Wall Clock"/>
    <n v="41.552"/>
    <n v="2"/>
    <x v="5"/>
    <n v="-19.737200000000001"/>
    <x v="2"/>
    <n v="-0.47499999999999998"/>
    <n v="1.4439738159414701E-2"/>
    <n v="-9.8686000000000007"/>
    <n v="30.644600000000001"/>
    <x v="5"/>
    <n v="61.289200000000001"/>
  </r>
  <r>
    <s v="CA-2017-145429"/>
    <x v="720"/>
    <d v="2017-07-25T00:00:00"/>
    <x v="1"/>
    <s v="SW-20455"/>
    <s v="Shaun Weien"/>
    <x v="0"/>
    <x v="0"/>
    <x v="53"/>
    <x v="2"/>
    <n v="92024"/>
    <x v="1"/>
    <s v="FUR-CH-10000988"/>
    <s v="Furniture"/>
    <x v="1"/>
    <s v="Hon Olson Stacker Stools"/>
    <n v="225.29599999999999"/>
    <n v="2"/>
    <x v="2"/>
    <n v="22.529599999999999"/>
    <x v="4"/>
    <n v="0.1"/>
    <n v="8.8772104253959203E-4"/>
    <n v="11.264799999999999"/>
    <n v="101.3832"/>
    <x v="3"/>
    <n v="202.7664"/>
  </r>
  <r>
    <s v="CA-2015-153535"/>
    <x v="727"/>
    <d v="2015-05-24T00:00:00"/>
    <x v="1"/>
    <s v="SG-20470"/>
    <s v="Sheri Gordon"/>
    <x v="0"/>
    <x v="0"/>
    <x v="306"/>
    <x v="30"/>
    <n v="27893"/>
    <x v="0"/>
    <s v="FUR-FU-10001986"/>
    <s v="Furniture"/>
    <x v="3"/>
    <s v="Dana Fluorescent Magnifying Lamp, White, 36&quot;"/>
    <n v="163.136"/>
    <n v="4"/>
    <x v="2"/>
    <n v="20.391999999999999"/>
    <x v="4"/>
    <n v="0.125"/>
    <n v="1.2259709690074501E-3"/>
    <n v="5.0979999999999999"/>
    <n v="35.686"/>
    <x v="7"/>
    <n v="142.744"/>
  </r>
  <r>
    <s v="CA-2015-123141"/>
    <x v="502"/>
    <d v="2015-11-19T00:00:00"/>
    <x v="1"/>
    <s v="GZ-14470"/>
    <s v="Gary Zandusky"/>
    <x v="0"/>
    <x v="0"/>
    <x v="307"/>
    <x v="41"/>
    <n v="87124"/>
    <x v="1"/>
    <s v="FUR-CH-10004287"/>
    <s v="Furniture"/>
    <x v="1"/>
    <s v="SAFCO Arco Folding Chair"/>
    <n v="883.84"/>
    <n v="4"/>
    <x v="2"/>
    <n v="99.432000000000002"/>
    <x v="2"/>
    <n v="0.1125"/>
    <n v="2.2628530050687899E-4"/>
    <n v="24.858000000000001"/>
    <n v="196.102"/>
    <x v="0"/>
    <n v="784.40800000000002"/>
  </r>
  <r>
    <s v="CA-2015-123141"/>
    <x v="502"/>
    <d v="2015-11-19T00:00:00"/>
    <x v="1"/>
    <s v="GZ-14470"/>
    <s v="Gary Zandusky"/>
    <x v="0"/>
    <x v="0"/>
    <x v="307"/>
    <x v="41"/>
    <n v="87124"/>
    <x v="1"/>
    <s v="FUR-CH-10001891"/>
    <s v="Furniture"/>
    <x v="1"/>
    <s v="Global Deluxe Office Fabric Chairs"/>
    <n v="230.352"/>
    <n v="3"/>
    <x v="2"/>
    <n v="20.155799999999999"/>
    <x v="2"/>
    <n v="8.7499999999999994E-2"/>
    <n v="8.6823643814683596E-4"/>
    <n v="6.7186000000000003"/>
    <n v="70.065399999999997"/>
    <x v="0"/>
    <n v="210.1962"/>
  </r>
  <r>
    <s v="CA-2017-107629"/>
    <x v="417"/>
    <d v="2017-12-14T00:00:00"/>
    <x v="3"/>
    <s v="DB-13060"/>
    <s v="Dave Brooks"/>
    <x v="0"/>
    <x v="0"/>
    <x v="187"/>
    <x v="8"/>
    <n v="60076"/>
    <x v="3"/>
    <s v="FUR-FU-10002298"/>
    <s v="Furniture"/>
    <x v="3"/>
    <s v="Rubbermaid ClusterMat Chairmats, Mat Size- 66&quot; x 60&quot;, Lip 20&quot; x 11&quot; -90 Degree Angle"/>
    <n v="266.35199999999998"/>
    <n v="6"/>
    <x v="5"/>
    <n v="-292.98719999999997"/>
    <x v="7"/>
    <n v="-1.1000000000000001"/>
    <n v="2.2526581366011898E-3"/>
    <n v="-48.831200000000003"/>
    <n v="93.223200000000006"/>
    <x v="5"/>
    <n v="559.33919999999989"/>
  </r>
  <r>
    <s v="CA-2017-107629"/>
    <x v="417"/>
    <d v="2017-12-14T00:00:00"/>
    <x v="3"/>
    <s v="DB-13060"/>
    <s v="Dave Brooks"/>
    <x v="0"/>
    <x v="0"/>
    <x v="187"/>
    <x v="8"/>
    <n v="60076"/>
    <x v="3"/>
    <s v="FUR-FU-10004091"/>
    <s v="Furniture"/>
    <x v="3"/>
    <s v="Howard Miller 13&quot; Diameter Goldtone Round Wall Clock"/>
    <n v="56.328000000000003"/>
    <n v="3"/>
    <x v="5"/>
    <n v="-26.755800000000001"/>
    <x v="7"/>
    <n v="-0.47499999999999998"/>
    <n v="1.0651896037494699E-2"/>
    <n v="-8.9185999999999996"/>
    <n v="27.694600000000001"/>
    <x v="5"/>
    <n v="83.083799999999997"/>
  </r>
  <r>
    <s v="CA-2016-134789"/>
    <x v="57"/>
    <d v="2016-04-15T00:00:00"/>
    <x v="1"/>
    <s v="CK-12325"/>
    <s v="Christine Kargatis"/>
    <x v="2"/>
    <x v="0"/>
    <x v="308"/>
    <x v="31"/>
    <n v="71901"/>
    <x v="0"/>
    <s v="FUR-FU-10003268"/>
    <s v="Furniture"/>
    <x v="3"/>
    <s v="Eldon Radial Chair Mat for Low to Medium Pile Carpets"/>
    <n v="159.91999999999999"/>
    <n v="4"/>
    <x v="0"/>
    <n v="31.984000000000002"/>
    <x v="1"/>
    <n v="0.2"/>
    <n v="0"/>
    <n v="7.9960000000000004"/>
    <n v="31.984000000000002"/>
    <x v="6"/>
    <n v="127.93599999999998"/>
  </r>
  <r>
    <s v="CA-2016-165827"/>
    <x v="114"/>
    <d v="2016-11-09T00:00:00"/>
    <x v="1"/>
    <s v="MF-17665"/>
    <s v="Maureen Fritzler"/>
    <x v="1"/>
    <x v="0"/>
    <x v="89"/>
    <x v="1"/>
    <n v="33180"/>
    <x v="0"/>
    <s v="FUR-FU-10001889"/>
    <s v="Furniture"/>
    <x v="3"/>
    <s v="Ultra Door Pull Handle"/>
    <n v="50.496000000000002"/>
    <n v="6"/>
    <x v="2"/>
    <n v="8.2056000000000004"/>
    <x v="2"/>
    <n v="0.16250000000000001"/>
    <n v="3.9607097591888504E-3"/>
    <n v="1.3675999999999999"/>
    <n v="7.0484"/>
    <x v="0"/>
    <n v="42.290400000000005"/>
  </r>
  <r>
    <s v="CA-2015-156734"/>
    <x v="311"/>
    <d v="2015-06-20T00:00:00"/>
    <x v="2"/>
    <s v="BV-11245"/>
    <s v="Benjamin Venier"/>
    <x v="1"/>
    <x v="0"/>
    <x v="107"/>
    <x v="9"/>
    <n v="37167"/>
    <x v="0"/>
    <s v="FUR-CH-10002965"/>
    <s v="Furniture"/>
    <x v="1"/>
    <s v="Global Leather Highback Executive Chair with Pneumatic Height Adjustment, Black"/>
    <n v="643.13599999999997"/>
    <n v="4"/>
    <x v="2"/>
    <n v="56.2744"/>
    <x v="3"/>
    <n v="8.7499999999999994E-2"/>
    <n v="3.1097621653895899E-4"/>
    <n v="14.0686"/>
    <n v="146.71539999999999"/>
    <x v="2"/>
    <n v="586.86159999999995"/>
  </r>
  <r>
    <s v="CA-2014-144029"/>
    <x v="261"/>
    <d v="2014-05-31T00:00:00"/>
    <x v="1"/>
    <s v="MM-18055"/>
    <s v="Michelle Moray"/>
    <x v="0"/>
    <x v="0"/>
    <x v="9"/>
    <x v="8"/>
    <n v="60623"/>
    <x v="3"/>
    <s v="FUR-CH-10003981"/>
    <s v="Furniture"/>
    <x v="1"/>
    <s v="Global Commerce Series Low-Back Swivel/Tilt Chairs"/>
    <n v="359.77199999999999"/>
    <n v="2"/>
    <x v="3"/>
    <n v="-5.1395999999999997"/>
    <x v="2"/>
    <n v="-1.4285714285714299E-2"/>
    <n v="8.3386144558220197E-4"/>
    <n v="-2.5697999999999999"/>
    <n v="182.45580000000001"/>
    <x v="7"/>
    <n v="364.91159999999996"/>
  </r>
  <r>
    <s v="US-2017-101784"/>
    <x v="682"/>
    <d v="2017-07-11T00:00:00"/>
    <x v="1"/>
    <s v="PO-18850"/>
    <s v="Patrick O'Brill"/>
    <x v="0"/>
    <x v="0"/>
    <x v="2"/>
    <x v="2"/>
    <n v="90008"/>
    <x v="1"/>
    <s v="FUR-CH-10001146"/>
    <s v="Furniture"/>
    <x v="1"/>
    <s v="Global Task Chair, Black"/>
    <n v="122.136"/>
    <n v="3"/>
    <x v="2"/>
    <n v="-13.7403"/>
    <x v="2"/>
    <n v="-0.1125"/>
    <n v="1.63751883146656E-3"/>
    <n v="-4.5800999999999998"/>
    <n v="45.292099999999998"/>
    <x v="3"/>
    <n v="135.87629999999999"/>
  </r>
  <r>
    <s v="CA-2016-154767"/>
    <x v="728"/>
    <d v="2016-06-30T00:00:00"/>
    <x v="0"/>
    <s v="BP-11155"/>
    <s v="Becky Pak"/>
    <x v="0"/>
    <x v="0"/>
    <x v="309"/>
    <x v="18"/>
    <n v="7501"/>
    <x v="2"/>
    <s v="FUR-CH-10003535"/>
    <s v="Furniture"/>
    <x v="1"/>
    <s v="Global Armless Task Chair, Royal Blue"/>
    <n v="121.96"/>
    <n v="2"/>
    <x v="0"/>
    <n v="20.7332"/>
    <x v="3"/>
    <n v="0.17"/>
    <n v="0"/>
    <n v="10.3666"/>
    <n v="50.613399999999999"/>
    <x v="2"/>
    <n v="101.2268"/>
  </r>
  <r>
    <s v="CA-2017-124205"/>
    <x v="102"/>
    <d v="2017-09-19T00:00:00"/>
    <x v="1"/>
    <s v="TC-21145"/>
    <s v="Theresa Coyne"/>
    <x v="1"/>
    <x v="0"/>
    <x v="174"/>
    <x v="18"/>
    <n v="8701"/>
    <x v="2"/>
    <s v="FUR-FU-10002445"/>
    <s v="Furniture"/>
    <x v="3"/>
    <s v="DAX Two-Tone Rosewood/Black Document Frame, Desktop, 5 x 7"/>
    <n v="47.4"/>
    <n v="5"/>
    <x v="0"/>
    <n v="18.96"/>
    <x v="4"/>
    <n v="0.4"/>
    <n v="0"/>
    <n v="3.7919999999999998"/>
    <n v="5.6879999999999997"/>
    <x v="4"/>
    <n v="28.439999999999998"/>
  </r>
  <r>
    <s v="CA-2017-124205"/>
    <x v="102"/>
    <d v="2017-09-19T00:00:00"/>
    <x v="1"/>
    <s v="TC-21145"/>
    <s v="Theresa Coyne"/>
    <x v="1"/>
    <x v="0"/>
    <x v="174"/>
    <x v="18"/>
    <n v="8701"/>
    <x v="2"/>
    <s v="FUR-CH-10003606"/>
    <s v="Furniture"/>
    <x v="1"/>
    <s v="SAFCO Folding Chair Trolley"/>
    <n v="512.96"/>
    <n v="4"/>
    <x v="0"/>
    <n v="143.62880000000001"/>
    <x v="4"/>
    <n v="0.28000000000000003"/>
    <n v="0"/>
    <n v="35.907200000000003"/>
    <n v="92.332800000000006"/>
    <x v="4"/>
    <n v="369.33120000000002"/>
  </r>
  <r>
    <s v="CA-2016-162943"/>
    <x v="729"/>
    <d v="2016-07-26T00:00:00"/>
    <x v="0"/>
    <s v="DB-12970"/>
    <s v="Darren Budd"/>
    <x v="1"/>
    <x v="0"/>
    <x v="13"/>
    <x v="7"/>
    <n v="10035"/>
    <x v="2"/>
    <s v="FUR-CH-10001708"/>
    <s v="Furniture"/>
    <x v="1"/>
    <s v="Office Star - Contemporary Swivel Chair with Padded Adjustable Arms and Flex Back"/>
    <n v="253.76400000000001"/>
    <n v="2"/>
    <x v="7"/>
    <n v="31.015599999999999"/>
    <x v="3"/>
    <n v="0.122222222222222"/>
    <n v="3.9406692832710702E-4"/>
    <n v="15.5078"/>
    <n v="111.3742"/>
    <x v="3"/>
    <n v="222.7484"/>
  </r>
  <r>
    <s v="CA-2017-100615"/>
    <x v="333"/>
    <d v="2017-04-24T00:00:00"/>
    <x v="1"/>
    <s v="SJ-20215"/>
    <s v="Sarah Jordon"/>
    <x v="0"/>
    <x v="0"/>
    <x v="9"/>
    <x v="8"/>
    <n v="60653"/>
    <x v="3"/>
    <s v="FUR-CH-10002602"/>
    <s v="Furniture"/>
    <x v="1"/>
    <s v="DMI Arturo Collection Mission-style Design Wood Chair"/>
    <n v="317.05799999999999"/>
    <n v="3"/>
    <x v="3"/>
    <n v="-18.117599999999999"/>
    <x v="4"/>
    <n v="-5.7142857142857099E-2"/>
    <n v="9.4619911814242195E-4"/>
    <n v="-6.0392000000000001"/>
    <n v="111.7252"/>
    <x v="6"/>
    <n v="335.17559999999997"/>
  </r>
  <r>
    <s v="CA-2017-100615"/>
    <x v="333"/>
    <d v="2017-04-24T00:00:00"/>
    <x v="1"/>
    <s v="SJ-20215"/>
    <s v="Sarah Jordon"/>
    <x v="0"/>
    <x v="0"/>
    <x v="9"/>
    <x v="8"/>
    <n v="60653"/>
    <x v="3"/>
    <s v="FUR-FU-10002456"/>
    <s v="Furniture"/>
    <x v="3"/>
    <s v="Master Caster Door Stop, Large Neon Orange"/>
    <n v="14.56"/>
    <n v="5"/>
    <x v="5"/>
    <n v="-6.1879999999999997"/>
    <x v="4"/>
    <n v="-0.42499999999999999"/>
    <n v="4.1208791208791201E-2"/>
    <n v="-1.2376"/>
    <n v="4.1496000000000004"/>
    <x v="6"/>
    <n v="20.748000000000001"/>
  </r>
  <r>
    <s v="US-2016-147711"/>
    <x v="222"/>
    <d v="2016-09-08T00:00:00"/>
    <x v="0"/>
    <s v="HF-14995"/>
    <s v="Herbert Flentye"/>
    <x v="0"/>
    <x v="0"/>
    <x v="237"/>
    <x v="32"/>
    <n v="21215"/>
    <x v="2"/>
    <s v="FUR-BO-10003159"/>
    <s v="Furniture"/>
    <x v="0"/>
    <s v="Sauder Camden County Collection Libraries, Planked Cherry Finish"/>
    <n v="344.94"/>
    <n v="3"/>
    <x v="0"/>
    <n v="31.044599999999999"/>
    <x v="2"/>
    <n v="0.09"/>
    <n v="0"/>
    <n v="10.3482"/>
    <n v="104.6318"/>
    <x v="4"/>
    <n v="313.8954"/>
  </r>
  <r>
    <s v="US-2016-147711"/>
    <x v="222"/>
    <d v="2016-09-08T00:00:00"/>
    <x v="0"/>
    <s v="HF-14995"/>
    <s v="Herbert Flentye"/>
    <x v="0"/>
    <x v="0"/>
    <x v="237"/>
    <x v="32"/>
    <n v="21215"/>
    <x v="2"/>
    <s v="FUR-FU-10002364"/>
    <s v="Furniture"/>
    <x v="3"/>
    <s v="Eldon Expressions Wood Desk Accessories, Oak"/>
    <n v="14.76"/>
    <n v="2"/>
    <x v="0"/>
    <n v="4.2804000000000002"/>
    <x v="2"/>
    <n v="0.28999999999999998"/>
    <n v="0"/>
    <n v="2.1402000000000001"/>
    <n v="5.2397999999999998"/>
    <x v="4"/>
    <n v="10.4796"/>
  </r>
  <r>
    <s v="CA-2017-121293"/>
    <x v="730"/>
    <d v="2017-07-28T00:00:00"/>
    <x v="0"/>
    <s v="JC-15775"/>
    <s v="John Castell"/>
    <x v="0"/>
    <x v="0"/>
    <x v="3"/>
    <x v="3"/>
    <n v="19143"/>
    <x v="2"/>
    <s v="FUR-FU-10000732"/>
    <s v="Furniture"/>
    <x v="3"/>
    <s v="Eldon 200 Class Desk Accessories"/>
    <n v="20.096"/>
    <n v="4"/>
    <x v="2"/>
    <n v="3.0144000000000002"/>
    <x v="0"/>
    <n v="0.15"/>
    <n v="9.9522292993630603E-3"/>
    <n v="0.75360000000000005"/>
    <n v="4.2704000000000004"/>
    <x v="3"/>
    <n v="17.081600000000002"/>
  </r>
  <r>
    <s v="CA-2017-121293"/>
    <x v="730"/>
    <d v="2017-07-28T00:00:00"/>
    <x v="0"/>
    <s v="JC-15775"/>
    <s v="John Castell"/>
    <x v="0"/>
    <x v="0"/>
    <x v="3"/>
    <x v="3"/>
    <n v="19143"/>
    <x v="2"/>
    <s v="FUR-TA-10001771"/>
    <s v="Furniture"/>
    <x v="2"/>
    <s v="Bush Cubix Conference Tables, Fully Assembled"/>
    <n v="138.58799999999999"/>
    <n v="1"/>
    <x v="9"/>
    <n v="-34.646999999999998"/>
    <x v="0"/>
    <n v="-0.25"/>
    <n v="2.8862527780183001E-3"/>
    <n v="-34.646999999999998"/>
    <n v="173.23500000000001"/>
    <x v="3"/>
    <n v="173.23499999999999"/>
  </r>
  <r>
    <s v="CA-2015-118843"/>
    <x v="615"/>
    <d v="2015-09-20T00:00:00"/>
    <x v="1"/>
    <s v="JH-15910"/>
    <s v="Jonathan Howell"/>
    <x v="0"/>
    <x v="0"/>
    <x v="182"/>
    <x v="24"/>
    <n v="30318"/>
    <x v="0"/>
    <s v="FUR-FU-10003975"/>
    <s v="Furniture"/>
    <x v="3"/>
    <s v="Eldon Advantage Chair Mats for Low to Medium Pile Carpets"/>
    <n v="129.93"/>
    <n v="3"/>
    <x v="0"/>
    <n v="12.993"/>
    <x v="1"/>
    <n v="0.1"/>
    <n v="0"/>
    <n v="4.3310000000000004"/>
    <n v="38.978999999999999"/>
    <x v="4"/>
    <n v="116.93700000000001"/>
  </r>
  <r>
    <s v="CA-2016-162348"/>
    <x v="480"/>
    <d v="2016-11-15T00:00:00"/>
    <x v="1"/>
    <s v="BF-11170"/>
    <s v="Ben Ferrer"/>
    <x v="2"/>
    <x v="0"/>
    <x v="155"/>
    <x v="2"/>
    <n v="95823"/>
    <x v="1"/>
    <s v="FUR-FU-10003731"/>
    <s v="Furniture"/>
    <x v="3"/>
    <s v="Eldon Expressions Wood and Plastic Desk Accessories, Oak"/>
    <n v="9.98"/>
    <n v="1"/>
    <x v="0"/>
    <n v="2.7944"/>
    <x v="2"/>
    <n v="0.28000000000000003"/>
    <n v="0"/>
    <n v="2.7944"/>
    <n v="7.1856"/>
    <x v="0"/>
    <n v="7.1856000000000009"/>
  </r>
  <r>
    <s v="CA-2015-145394"/>
    <x v="397"/>
    <d v="2015-11-20T00:00:00"/>
    <x v="1"/>
    <s v="MC-17605"/>
    <s v="Matt Connell"/>
    <x v="1"/>
    <x v="0"/>
    <x v="9"/>
    <x v="8"/>
    <n v="60610"/>
    <x v="3"/>
    <s v="FUR-FU-10001215"/>
    <s v="Furniture"/>
    <x v="3"/>
    <s v="Howard Miller 11-1/2&quot; Diameter Brentwood Wall Clock"/>
    <n v="34.503999999999998"/>
    <n v="2"/>
    <x v="5"/>
    <n v="-15.5268"/>
    <x v="4"/>
    <n v="-0.45"/>
    <n v="1.7389288198469698E-2"/>
    <n v="-7.7633999999999999"/>
    <n v="25.0154"/>
    <x v="0"/>
    <n v="50.030799999999999"/>
  </r>
  <r>
    <s v="CA-2015-168809"/>
    <x v="382"/>
    <d v="2015-08-25T00:00:00"/>
    <x v="3"/>
    <s v="MC-18100"/>
    <s v="Mick Crebagga"/>
    <x v="0"/>
    <x v="0"/>
    <x v="6"/>
    <x v="5"/>
    <n v="77041"/>
    <x v="3"/>
    <s v="FUR-FU-10001473"/>
    <s v="Furniture"/>
    <x v="3"/>
    <s v="Eldon Executive Woodline II Desk Accessories, Mahogany"/>
    <n v="20.103999999999999"/>
    <n v="2"/>
    <x v="5"/>
    <n v="-16.585799999999999"/>
    <x v="7"/>
    <n v="-0.82499999999999996"/>
    <n v="2.98448070035814E-2"/>
    <n v="-8.2928999999999995"/>
    <n v="18.344899999999999"/>
    <x v="10"/>
    <n v="36.689799999999998"/>
  </r>
  <r>
    <s v="CA-2015-168809"/>
    <x v="382"/>
    <d v="2015-08-25T00:00:00"/>
    <x v="3"/>
    <s v="MC-18100"/>
    <s v="Mick Crebagga"/>
    <x v="0"/>
    <x v="0"/>
    <x v="6"/>
    <x v="5"/>
    <n v="77041"/>
    <x v="3"/>
    <s v="FUR-FU-10002240"/>
    <s v="Furniture"/>
    <x v="3"/>
    <s v="Nu-Dell EZ-Mount Plastic Wall Frames"/>
    <n v="7.88"/>
    <n v="5"/>
    <x v="5"/>
    <n v="-3.94"/>
    <x v="7"/>
    <n v="-0.5"/>
    <n v="7.6142131979695396E-2"/>
    <n v="-0.78800000000000003"/>
    <n v="2.3639999999999999"/>
    <x v="10"/>
    <n v="11.82"/>
  </r>
  <r>
    <s v="CA-2016-109827"/>
    <x v="683"/>
    <d v="2017-01-01T00:00:00"/>
    <x v="1"/>
    <s v="LW-16825"/>
    <s v="Laurel Workman"/>
    <x v="1"/>
    <x v="0"/>
    <x v="43"/>
    <x v="22"/>
    <n v="85023"/>
    <x v="1"/>
    <s v="FUR-TA-10002607"/>
    <s v="Furniture"/>
    <x v="2"/>
    <s v="KI Conference Tables"/>
    <n v="35.445"/>
    <n v="1"/>
    <x v="4"/>
    <n v="-24.102599999999999"/>
    <x v="1"/>
    <n v="-0.68"/>
    <n v="1.41063619692481E-2"/>
    <n v="-24.102599999999999"/>
    <n v="59.547600000000003"/>
    <x v="5"/>
    <n v="59.547600000000003"/>
  </r>
  <r>
    <s v="CA-2016-109827"/>
    <x v="683"/>
    <d v="2017-01-01T00:00:00"/>
    <x v="1"/>
    <s v="LW-16825"/>
    <s v="Laurel Workman"/>
    <x v="1"/>
    <x v="0"/>
    <x v="43"/>
    <x v="22"/>
    <n v="85023"/>
    <x v="1"/>
    <s v="FUR-CH-10004754"/>
    <s v="Furniture"/>
    <x v="1"/>
    <s v="Global Stack Chair with Arms, Black"/>
    <n v="47.968000000000004"/>
    <n v="2"/>
    <x v="2"/>
    <n v="4.1971999999999996"/>
    <x v="1"/>
    <n v="8.7499999999999994E-2"/>
    <n v="4.1694462975316897E-3"/>
    <n v="2.0985999999999998"/>
    <n v="21.885400000000001"/>
    <x v="5"/>
    <n v="43.770800000000001"/>
  </r>
  <r>
    <s v="CA-2015-128125"/>
    <x v="731"/>
    <d v="2015-04-05T00:00:00"/>
    <x v="1"/>
    <s v="EB-13705"/>
    <s v="Ed Braxton"/>
    <x v="1"/>
    <x v="0"/>
    <x v="6"/>
    <x v="5"/>
    <n v="77095"/>
    <x v="3"/>
    <s v="FUR-FU-10001085"/>
    <s v="Furniture"/>
    <x v="3"/>
    <s v="3M Polarizing Light Filter Sleeves"/>
    <n v="22.38"/>
    <n v="3"/>
    <x v="5"/>
    <n v="-7.8330000000000002"/>
    <x v="2"/>
    <n v="-0.35"/>
    <n v="2.68096514745308E-2"/>
    <n v="-2.6110000000000002"/>
    <n v="10.071"/>
    <x v="9"/>
    <n v="30.213000000000001"/>
  </r>
  <r>
    <s v="CA-2017-156237"/>
    <x v="732"/>
    <d v="2017-09-15T00:00:00"/>
    <x v="2"/>
    <s v="PS-18760"/>
    <s v="Pamela Stobb"/>
    <x v="0"/>
    <x v="0"/>
    <x v="3"/>
    <x v="3"/>
    <n v="19140"/>
    <x v="2"/>
    <s v="FUR-CH-10002372"/>
    <s v="Furniture"/>
    <x v="1"/>
    <s v="Office Star - Ergonomically Designed Knee Chair"/>
    <n v="113.372"/>
    <n v="2"/>
    <x v="3"/>
    <n v="-29.152799999999999"/>
    <x v="5"/>
    <n v="-0.25714285714285701"/>
    <n v="2.64615601735878E-3"/>
    <n v="-14.5764"/>
    <n v="71.2624"/>
    <x v="4"/>
    <n v="142.5248"/>
  </r>
  <r>
    <s v="CA-2017-156237"/>
    <x v="732"/>
    <d v="2017-09-15T00:00:00"/>
    <x v="2"/>
    <s v="PS-18760"/>
    <s v="Pamela Stobb"/>
    <x v="0"/>
    <x v="0"/>
    <x v="3"/>
    <x v="3"/>
    <n v="19140"/>
    <x v="2"/>
    <s v="FUR-FU-10001057"/>
    <s v="Furniture"/>
    <x v="3"/>
    <s v="Tensor Track Tree Floor Lamp"/>
    <n v="127.93600000000001"/>
    <n v="8"/>
    <x v="2"/>
    <n v="4.7976000000000001"/>
    <x v="5"/>
    <n v="3.7499999999999999E-2"/>
    <n v="1.5632816408204101E-3"/>
    <n v="0.59970000000000001"/>
    <n v="15.392300000000001"/>
    <x v="4"/>
    <n v="123.1384"/>
  </r>
  <r>
    <s v="CA-2014-144414"/>
    <x v="733"/>
    <d v="2014-06-21T00:00:00"/>
    <x v="1"/>
    <s v="GH-14425"/>
    <s v="Gary Hwang"/>
    <x v="0"/>
    <x v="0"/>
    <x v="15"/>
    <x v="13"/>
    <n v="98105"/>
    <x v="1"/>
    <s v="FUR-FU-10003981"/>
    <s v="Furniture"/>
    <x v="3"/>
    <s v="Eldon Wave Desk Accessories"/>
    <n v="6.24"/>
    <n v="3"/>
    <x v="0"/>
    <n v="2.6208"/>
    <x v="4"/>
    <n v="0.42"/>
    <n v="0"/>
    <n v="0.87360000000000004"/>
    <n v="1.2063999999999999"/>
    <x v="2"/>
    <n v="3.6192000000000002"/>
  </r>
  <r>
    <s v="CA-2017-163860"/>
    <x v="158"/>
    <d v="2018-01-01T00:00:00"/>
    <x v="1"/>
    <s v="LO-17170"/>
    <s v="Lori Olson"/>
    <x v="1"/>
    <x v="0"/>
    <x v="117"/>
    <x v="8"/>
    <n v="61604"/>
    <x v="3"/>
    <s v="FUR-FU-10004586"/>
    <s v="Furniture"/>
    <x v="3"/>
    <s v="G.E. Longer-Life Indoor Recessed Floodlight Bulbs"/>
    <n v="7.968"/>
    <n v="3"/>
    <x v="5"/>
    <n v="-2.3904000000000001"/>
    <x v="4"/>
    <n v="-0.3"/>
    <n v="7.5301204819277101E-2"/>
    <n v="-0.79679999999999995"/>
    <n v="3.4527999999999999"/>
    <x v="5"/>
    <n v="10.3584"/>
  </r>
  <r>
    <s v="CA-2017-163860"/>
    <x v="158"/>
    <d v="2018-01-01T00:00:00"/>
    <x v="1"/>
    <s v="LO-17170"/>
    <s v="Lori Olson"/>
    <x v="1"/>
    <x v="0"/>
    <x v="117"/>
    <x v="8"/>
    <n v="61604"/>
    <x v="3"/>
    <s v="FUR-CH-10004698"/>
    <s v="Furniture"/>
    <x v="1"/>
    <s v="Padded Folding Chairs, Black, 4/Carton"/>
    <n v="113.372"/>
    <n v="2"/>
    <x v="3"/>
    <n v="-3.2391999999999999"/>
    <x v="4"/>
    <n v="-2.8571428571428598E-2"/>
    <n v="2.64615601735878E-3"/>
    <n v="-1.6195999999999999"/>
    <n v="58.305599999999998"/>
    <x v="5"/>
    <n v="116.6112"/>
  </r>
  <r>
    <s v="CA-2017-163860"/>
    <x v="158"/>
    <d v="2018-01-01T00:00:00"/>
    <x v="1"/>
    <s v="LO-17170"/>
    <s v="Lori Olson"/>
    <x v="1"/>
    <x v="0"/>
    <x v="117"/>
    <x v="8"/>
    <n v="61604"/>
    <x v="3"/>
    <s v="FUR-FU-10001935"/>
    <s v="Furniture"/>
    <x v="3"/>
    <s v="3M Hangers With Command Adhesive"/>
    <n v="2.96"/>
    <n v="2"/>
    <x v="5"/>
    <n v="-1.4059999999999999"/>
    <x v="4"/>
    <n v="-0.47499999999999998"/>
    <n v="0.20270270270270299"/>
    <n v="-0.70299999999999996"/>
    <n v="2.1829999999999998"/>
    <x v="5"/>
    <n v="4.3659999999999997"/>
  </r>
  <r>
    <s v="CA-2015-154291"/>
    <x v="396"/>
    <d v="2015-07-29T00:00:00"/>
    <x v="1"/>
    <s v="YS-21880"/>
    <s v="Yana Sorensen"/>
    <x v="1"/>
    <x v="0"/>
    <x v="132"/>
    <x v="33"/>
    <n v="36116"/>
    <x v="0"/>
    <s v="FUR-TA-10002041"/>
    <s v="Furniture"/>
    <x v="2"/>
    <s v="Bevis Round Conference Table Top, X-Base"/>
    <n v="358.58"/>
    <n v="2"/>
    <x v="0"/>
    <n v="39.443800000000003"/>
    <x v="4"/>
    <n v="0.11"/>
    <n v="0"/>
    <n v="19.721900000000002"/>
    <n v="159.56809999999999"/>
    <x v="3"/>
    <n v="319.13619999999997"/>
  </r>
  <r>
    <s v="CA-2016-153101"/>
    <x v="63"/>
    <d v="2016-09-08T00:00:00"/>
    <x v="3"/>
    <s v="PJ-19015"/>
    <s v="Pauline Johnson"/>
    <x v="0"/>
    <x v="0"/>
    <x v="72"/>
    <x v="2"/>
    <n v="92704"/>
    <x v="1"/>
    <s v="FUR-TA-10003008"/>
    <s v="Furniture"/>
    <x v="2"/>
    <s v="Lesro Round Back Collection Coffee Table, End Table"/>
    <n v="146.04"/>
    <n v="1"/>
    <x v="2"/>
    <n v="-12.778499999999999"/>
    <x v="7"/>
    <n v="-8.7499999999999994E-2"/>
    <n v="1.3694878115584801E-3"/>
    <n v="-12.778499999999999"/>
    <n v="158.8185"/>
    <x v="4"/>
    <n v="158.8185"/>
  </r>
  <r>
    <s v="CA-2017-142643"/>
    <x v="487"/>
    <d v="2017-10-20T00:00:00"/>
    <x v="1"/>
    <s v="DL-13495"/>
    <s v="Dionis Lloyd"/>
    <x v="1"/>
    <x v="0"/>
    <x v="310"/>
    <x v="2"/>
    <n v="91360"/>
    <x v="1"/>
    <s v="FUR-FU-10000087"/>
    <s v="Furniture"/>
    <x v="3"/>
    <s v="Executive Impressions 14&quot; Two-Color Numerals Wall Clock"/>
    <n v="22.72"/>
    <n v="1"/>
    <x v="0"/>
    <n v="9.3152000000000008"/>
    <x v="2"/>
    <n v="0.41"/>
    <n v="0"/>
    <n v="9.3152000000000008"/>
    <n v="13.4048"/>
    <x v="1"/>
    <n v="13.404799999999998"/>
  </r>
  <r>
    <s v="CA-2016-123946"/>
    <x v="51"/>
    <d v="2016-09-17T00:00:00"/>
    <x v="1"/>
    <s v="AJ-10795"/>
    <s v="Anthony Johnson"/>
    <x v="1"/>
    <x v="0"/>
    <x v="76"/>
    <x v="25"/>
    <n v="22153"/>
    <x v="0"/>
    <s v="FUR-CH-10002073"/>
    <s v="Furniture"/>
    <x v="1"/>
    <s v="Hon Olson Stacker Chairs"/>
    <n v="1059.1199999999999"/>
    <n v="4"/>
    <x v="0"/>
    <n v="307.14479999999998"/>
    <x v="2"/>
    <n v="0.28999999999999998"/>
    <n v="0"/>
    <n v="76.786199999999994"/>
    <n v="187.99379999999999"/>
    <x v="4"/>
    <n v="751.97519999999986"/>
  </r>
  <r>
    <s v="CA-2014-147543"/>
    <x v="734"/>
    <d v="2014-07-12T00:00:00"/>
    <x v="1"/>
    <s v="BC-11125"/>
    <s v="Becky Castell"/>
    <x v="2"/>
    <x v="0"/>
    <x v="311"/>
    <x v="2"/>
    <n v="92020"/>
    <x v="1"/>
    <s v="FUR-CH-10000155"/>
    <s v="Furniture"/>
    <x v="1"/>
    <s v="Global Comet Stacking Armless Chair"/>
    <n v="478.48"/>
    <n v="2"/>
    <x v="2"/>
    <n v="47.847999999999999"/>
    <x v="6"/>
    <n v="0.1"/>
    <n v="4.1799030262497898E-4"/>
    <n v="23.923999999999999"/>
    <n v="215.316"/>
    <x v="3"/>
    <n v="430.63200000000001"/>
  </r>
  <r>
    <s v="CA-2014-101462"/>
    <x v="607"/>
    <d v="2014-04-25T00:00:00"/>
    <x v="1"/>
    <s v="BP-11230"/>
    <s v="Benjamin Patterson"/>
    <x v="0"/>
    <x v="0"/>
    <x v="2"/>
    <x v="2"/>
    <n v="90045"/>
    <x v="1"/>
    <s v="FUR-FU-10000409"/>
    <s v="Furniture"/>
    <x v="3"/>
    <s v="GE 4 Foot Flourescent Tube, 40 Watt"/>
    <n v="59.92"/>
    <n v="4"/>
    <x v="0"/>
    <n v="27.563199999999998"/>
    <x v="2"/>
    <n v="0.46"/>
    <n v="0"/>
    <n v="6.8907999999999996"/>
    <n v="8.0891999999999999"/>
    <x v="6"/>
    <n v="32.356800000000007"/>
  </r>
  <r>
    <s v="US-2016-100461"/>
    <x v="735"/>
    <d v="2016-01-12T00:00:00"/>
    <x v="1"/>
    <s v="JO-15145"/>
    <s v="Jack O'Briant"/>
    <x v="1"/>
    <x v="0"/>
    <x v="20"/>
    <x v="16"/>
    <n v="53132"/>
    <x v="3"/>
    <s v="FUR-BO-10002545"/>
    <s v="Furniture"/>
    <x v="0"/>
    <s v="Atlantic Metals Mobile 3-Shelf Bookcases, Custom Colors"/>
    <n v="1565.88"/>
    <n v="6"/>
    <x v="0"/>
    <n v="407.12880000000001"/>
    <x v="4"/>
    <n v="0.26"/>
    <n v="0"/>
    <n v="67.854799999999997"/>
    <n v="193.12520000000001"/>
    <x v="8"/>
    <n v="1158.7512000000002"/>
  </r>
  <r>
    <s v="CA-2017-128965"/>
    <x v="452"/>
    <d v="2017-04-22T00:00:00"/>
    <x v="1"/>
    <s v="PS-18760"/>
    <s v="Pamela Stobb"/>
    <x v="0"/>
    <x v="0"/>
    <x v="2"/>
    <x v="2"/>
    <n v="90008"/>
    <x v="1"/>
    <s v="FUR-CH-10003774"/>
    <s v="Furniture"/>
    <x v="1"/>
    <s v="Global Wood Trimmed Manager's Task Chair, Khaki"/>
    <n v="218.352"/>
    <n v="3"/>
    <x v="2"/>
    <n v="-19.105799999999999"/>
    <x v="2"/>
    <n v="-8.7499999999999994E-2"/>
    <n v="9.1595222393200005E-4"/>
    <n v="-6.3685999999999998"/>
    <n v="79.152600000000007"/>
    <x v="6"/>
    <n v="237.45779999999999"/>
  </r>
  <r>
    <s v="US-2016-126452"/>
    <x v="650"/>
    <d v="2016-08-28T00:00:00"/>
    <x v="1"/>
    <s v="SC-20230"/>
    <s v="Scot Coram"/>
    <x v="1"/>
    <x v="0"/>
    <x v="2"/>
    <x v="2"/>
    <n v="90004"/>
    <x v="1"/>
    <s v="FUR-TA-10003569"/>
    <s v="Furniture"/>
    <x v="2"/>
    <s v="Bretford CR8500 Series Meeting Room Furniture"/>
    <n v="2887.056"/>
    <n v="9"/>
    <x v="2"/>
    <n v="180.441"/>
    <x v="1"/>
    <n v="6.25E-2"/>
    <n v="6.9274721377070601E-5"/>
    <n v="20.048999999999999"/>
    <n v="300.73500000000001"/>
    <x v="10"/>
    <n v="2706.6150000000002"/>
  </r>
  <r>
    <s v="US-2016-121013"/>
    <x v="26"/>
    <d v="2016-09-10T00:00:00"/>
    <x v="1"/>
    <s v="MM-17920"/>
    <s v="Michael Moore"/>
    <x v="0"/>
    <x v="0"/>
    <x v="180"/>
    <x v="25"/>
    <n v="23320"/>
    <x v="0"/>
    <s v="FUR-TA-10003238"/>
    <s v="Furniture"/>
    <x v="2"/>
    <s v="Chromcraft Bull-Nose Wood 48&quot; x 96&quot; Rectangular Conference Tables"/>
    <n v="1652.94"/>
    <n v="3"/>
    <x v="0"/>
    <n v="314.05860000000001"/>
    <x v="2"/>
    <n v="0.19"/>
    <n v="0"/>
    <n v="104.6862"/>
    <n v="446.29379999999998"/>
    <x v="4"/>
    <n v="1338.8814"/>
  </r>
  <r>
    <s v="US-2015-123918"/>
    <x v="233"/>
    <d v="2015-10-15T00:00:00"/>
    <x v="3"/>
    <s v="CG-12520"/>
    <s v="Claire Gute"/>
    <x v="0"/>
    <x v="0"/>
    <x v="144"/>
    <x v="5"/>
    <n v="75217"/>
    <x v="3"/>
    <s v="FUR-FU-10004952"/>
    <s v="Furniture"/>
    <x v="3"/>
    <s v="C-Line Cubicle Keepers Polyproplyene Holder w/Velcro Back, 8-1/2x11, 25/Bx"/>
    <n v="131.376"/>
    <n v="6"/>
    <x v="5"/>
    <n v="-95.247600000000006"/>
    <x v="7"/>
    <n v="-0.72499999999999998"/>
    <n v="4.5670442089879399E-3"/>
    <n v="-15.874599999999999"/>
    <n v="37.770600000000002"/>
    <x v="1"/>
    <n v="226.62360000000001"/>
  </r>
  <r>
    <s v="CA-2015-137113"/>
    <x v="239"/>
    <d v="2015-12-05T00:00:00"/>
    <x v="0"/>
    <s v="TW-21025"/>
    <s v="Tamara Willingham"/>
    <x v="2"/>
    <x v="0"/>
    <x v="15"/>
    <x v="13"/>
    <n v="98105"/>
    <x v="1"/>
    <s v="FUR-CH-10001215"/>
    <s v="Furniture"/>
    <x v="1"/>
    <s v="Global Troy Executive Leather Low-Back Tilter"/>
    <n v="2003.92"/>
    <n v="5"/>
    <x v="2"/>
    <n v="125.245"/>
    <x v="4"/>
    <n v="6.25E-2"/>
    <n v="9.9804383408519297E-5"/>
    <n v="25.048999999999999"/>
    <n v="375.73500000000001"/>
    <x v="5"/>
    <n v="1878.6750000000002"/>
  </r>
  <r>
    <s v="CA-2015-137113"/>
    <x v="239"/>
    <d v="2015-12-05T00:00:00"/>
    <x v="0"/>
    <s v="TW-21025"/>
    <s v="Tamara Willingham"/>
    <x v="2"/>
    <x v="0"/>
    <x v="15"/>
    <x v="13"/>
    <n v="98105"/>
    <x v="1"/>
    <s v="FUR-TA-10001705"/>
    <s v="Furniture"/>
    <x v="2"/>
    <s v="Bush Advantage Collection Round Conference Table"/>
    <n v="1913.4"/>
    <n v="9"/>
    <x v="0"/>
    <n v="401.81400000000002"/>
    <x v="4"/>
    <n v="0.21"/>
    <n v="0"/>
    <n v="44.646000000000001"/>
    <n v="167.95400000000001"/>
    <x v="5"/>
    <n v="1511.586"/>
  </r>
  <r>
    <s v="CA-2015-120677"/>
    <x v="151"/>
    <d v="2015-06-04T00:00:00"/>
    <x v="1"/>
    <s v="BD-11320"/>
    <s v="Bill Donatelli"/>
    <x v="0"/>
    <x v="0"/>
    <x v="12"/>
    <x v="11"/>
    <n v="55407"/>
    <x v="3"/>
    <s v="FUR-CH-10002320"/>
    <s v="Furniture"/>
    <x v="1"/>
    <s v="Hon Pagoda Stacking Chairs"/>
    <n v="2567.84"/>
    <n v="8"/>
    <x v="0"/>
    <n v="770.35199999999998"/>
    <x v="4"/>
    <n v="0.3"/>
    <n v="0"/>
    <n v="96.293999999999997"/>
    <n v="224.68600000000001"/>
    <x v="7"/>
    <n v="1797.4880000000003"/>
  </r>
  <r>
    <s v="CA-2017-164756"/>
    <x v="510"/>
    <d v="2017-09-22T00:00:00"/>
    <x v="1"/>
    <s v="SS-20140"/>
    <s v="Saphhira Shifley"/>
    <x v="1"/>
    <x v="0"/>
    <x v="29"/>
    <x v="24"/>
    <n v="31907"/>
    <x v="0"/>
    <s v="FUR-FU-10002963"/>
    <s v="Furniture"/>
    <x v="3"/>
    <s v="Master Caster Door Stop, Gray"/>
    <n v="20.32"/>
    <n v="4"/>
    <x v="0"/>
    <n v="6.9088000000000003"/>
    <x v="4"/>
    <n v="0.34"/>
    <n v="0"/>
    <n v="1.7272000000000001"/>
    <n v="3.3527999999999998"/>
    <x v="4"/>
    <n v="13.411200000000001"/>
  </r>
  <r>
    <s v="US-2015-165512"/>
    <x v="736"/>
    <d v="2015-05-26T00:00:00"/>
    <x v="0"/>
    <s v="VS-21820"/>
    <s v="Vivek Sundaresam"/>
    <x v="0"/>
    <x v="0"/>
    <x v="312"/>
    <x v="8"/>
    <n v="60540"/>
    <x v="3"/>
    <s v="FUR-CH-10002880"/>
    <s v="Furniture"/>
    <x v="1"/>
    <s v="Global High-Back Leather Tilter, Burgundy"/>
    <n v="602.65099999999995"/>
    <n v="7"/>
    <x v="3"/>
    <n v="-163.57669999999999"/>
    <x v="3"/>
    <n v="-0.27142857142857102"/>
    <n v="4.9780055123114402E-4"/>
    <n v="-23.368099999999998"/>
    <n v="109.4611"/>
    <x v="7"/>
    <n v="766.22769999999991"/>
  </r>
  <r>
    <s v="US-2017-135503"/>
    <x v="247"/>
    <d v="2017-12-15T00:00:00"/>
    <x v="1"/>
    <s v="JE-16165"/>
    <s v="Justin Ellison"/>
    <x v="1"/>
    <x v="0"/>
    <x v="313"/>
    <x v="10"/>
    <n v="29406"/>
    <x v="0"/>
    <s v="FUR-FU-10002364"/>
    <s v="Furniture"/>
    <x v="3"/>
    <s v="Eldon Expressions Wood Desk Accessories, Oak"/>
    <n v="14.76"/>
    <n v="2"/>
    <x v="0"/>
    <n v="4.2804000000000002"/>
    <x v="2"/>
    <n v="0.28999999999999998"/>
    <n v="0"/>
    <n v="2.1402000000000001"/>
    <n v="5.2397999999999998"/>
    <x v="5"/>
    <n v="10.4796"/>
  </r>
  <r>
    <s v="US-2017-115301"/>
    <x v="605"/>
    <d v="2017-08-02T00:00:00"/>
    <x v="1"/>
    <s v="VG-21790"/>
    <s v="Vivek Gonzalez"/>
    <x v="0"/>
    <x v="0"/>
    <x v="15"/>
    <x v="13"/>
    <n v="98103"/>
    <x v="1"/>
    <s v="FUR-BO-10004709"/>
    <s v="Furniture"/>
    <x v="0"/>
    <s v="Bush Westfield Collection Bookcases, Medium Cherry Finish"/>
    <n v="115.96"/>
    <n v="2"/>
    <x v="0"/>
    <n v="25.511199999999999"/>
    <x v="4"/>
    <n v="0.22"/>
    <n v="0"/>
    <n v="12.755599999999999"/>
    <n v="45.224400000000003"/>
    <x v="3"/>
    <n v="90.448799999999991"/>
  </r>
  <r>
    <s v="CA-2014-124247"/>
    <x v="439"/>
    <d v="2014-12-21T00:00:00"/>
    <x v="1"/>
    <s v="SH-20635"/>
    <s v="Stefanie Holloman"/>
    <x v="1"/>
    <x v="0"/>
    <x v="155"/>
    <x v="2"/>
    <n v="95823"/>
    <x v="1"/>
    <s v="FUR-CH-10001854"/>
    <s v="Furniture"/>
    <x v="1"/>
    <s v="Office Star - Professional Matrix Back Chair with 2-to-1 Synchro Tilt and Mesh Fabric Seat"/>
    <n v="1403.92"/>
    <n v="5"/>
    <x v="2"/>
    <n v="70.195999999999998"/>
    <x v="2"/>
    <n v="0.05"/>
    <n v="1.42458259729899E-4"/>
    <n v="14.039199999999999"/>
    <n v="266.7448"/>
    <x v="5"/>
    <n v="1333.7240000000002"/>
  </r>
  <r>
    <s v="CA-2015-137925"/>
    <x v="737"/>
    <d v="2015-12-04T00:00:00"/>
    <x v="1"/>
    <s v="JL-15235"/>
    <s v="Janet Lee"/>
    <x v="0"/>
    <x v="0"/>
    <x v="13"/>
    <x v="7"/>
    <n v="10035"/>
    <x v="2"/>
    <s v="FUR-BO-10001608"/>
    <s v="Furniture"/>
    <x v="0"/>
    <s v="Hon Metal Bookcases, Black"/>
    <n v="681.40800000000002"/>
    <n v="12"/>
    <x v="2"/>
    <n v="42.588000000000001"/>
    <x v="4"/>
    <n v="6.25E-2"/>
    <n v="2.93509908894524E-4"/>
    <n v="3.5489999999999999"/>
    <n v="53.234999999999999"/>
    <x v="0"/>
    <n v="638.82000000000005"/>
  </r>
  <r>
    <s v="CA-2014-164182"/>
    <x v="738"/>
    <d v="2014-07-18T00:00:00"/>
    <x v="1"/>
    <s v="ST-20530"/>
    <s v="Shui Tom"/>
    <x v="0"/>
    <x v="0"/>
    <x v="3"/>
    <x v="3"/>
    <n v="19140"/>
    <x v="2"/>
    <s v="FUR-FU-10001057"/>
    <s v="Furniture"/>
    <x v="3"/>
    <s v="Tensor Track Tree Floor Lamp"/>
    <n v="31.984000000000002"/>
    <n v="2"/>
    <x v="2"/>
    <n v="1.1994"/>
    <x v="4"/>
    <n v="3.7499999999999999E-2"/>
    <n v="6.2531265632816404E-3"/>
    <n v="0.59970000000000001"/>
    <n v="15.392300000000001"/>
    <x v="3"/>
    <n v="30.784600000000001"/>
  </r>
  <r>
    <s v="CA-2016-129847"/>
    <x v="227"/>
    <d v="2016-09-04T00:00:00"/>
    <x v="2"/>
    <s v="TA-21385"/>
    <s v="Tom Ashbrook"/>
    <x v="2"/>
    <x v="0"/>
    <x v="9"/>
    <x v="8"/>
    <n v="60653"/>
    <x v="3"/>
    <s v="FUR-FU-10000277"/>
    <s v="Furniture"/>
    <x v="3"/>
    <s v="Deflect-o DuraMat Antistatic Studded Beveled Mat for Medium Pile Carpeting"/>
    <n v="84.272000000000006"/>
    <n v="2"/>
    <x v="5"/>
    <n v="-75.844800000000006"/>
    <x v="3"/>
    <n v="-0.9"/>
    <n v="7.11980254414278E-3"/>
    <n v="-37.922400000000003"/>
    <n v="80.058400000000006"/>
    <x v="4"/>
    <n v="160.11680000000001"/>
  </r>
  <r>
    <s v="CA-2016-106243"/>
    <x v="739"/>
    <d v="2016-10-04T00:00:00"/>
    <x v="1"/>
    <s v="GM-14680"/>
    <s v="Greg Matthias"/>
    <x v="0"/>
    <x v="0"/>
    <x v="13"/>
    <x v="7"/>
    <n v="10011"/>
    <x v="2"/>
    <s v="FUR-BO-10003034"/>
    <s v="Furniture"/>
    <x v="0"/>
    <s v="O'Sullivan Elevations Bookcase, Cherry Finish"/>
    <n v="523.91999999999996"/>
    <n v="5"/>
    <x v="2"/>
    <n v="-26.196000000000002"/>
    <x v="4"/>
    <n v="-0.05"/>
    <n v="3.8173766987326297E-4"/>
    <n v="-5.2392000000000003"/>
    <n v="110.0232"/>
    <x v="4"/>
    <n v="550.11599999999999"/>
  </r>
  <r>
    <s v="CA-2015-130365"/>
    <x v="740"/>
    <d v="2015-04-29T00:00:00"/>
    <x v="1"/>
    <s v="ZC-21910"/>
    <s v="Zuschuss Carroll"/>
    <x v="0"/>
    <x v="0"/>
    <x v="14"/>
    <x v="8"/>
    <n v="60505"/>
    <x v="3"/>
    <s v="FUR-CH-10003535"/>
    <s v="Furniture"/>
    <x v="1"/>
    <s v="Global Armless Task Chair, Royal Blue"/>
    <n v="128.05799999999999"/>
    <n v="3"/>
    <x v="3"/>
    <n v="-23.7822"/>
    <x v="4"/>
    <n v="-0.185714285714286"/>
    <n v="2.3426884692873502E-3"/>
    <n v="-7.9273999999999996"/>
    <n v="50.613399999999999"/>
    <x v="6"/>
    <n v="151.84019999999998"/>
  </r>
  <r>
    <s v="CA-2017-143021"/>
    <x v="49"/>
    <d v="2017-11-19T00:00:00"/>
    <x v="3"/>
    <s v="AP-10720"/>
    <s v="Anne Pryor"/>
    <x v="2"/>
    <x v="0"/>
    <x v="13"/>
    <x v="7"/>
    <n v="10011"/>
    <x v="2"/>
    <s v="FUR-TA-10001676"/>
    <s v="Furniture"/>
    <x v="2"/>
    <s v="Hon 61000 Series Interactive Training Tables"/>
    <n v="79.974000000000004"/>
    <n v="3"/>
    <x v="9"/>
    <n v="-29.323799999999999"/>
    <x v="7"/>
    <n v="-0.36666666666666697"/>
    <n v="5.0016255282966998E-3"/>
    <n v="-9.7745999999999995"/>
    <n v="36.432600000000001"/>
    <x v="0"/>
    <n v="109.2978"/>
  </r>
  <r>
    <s v="CA-2016-157588"/>
    <x v="197"/>
    <d v="2016-07-19T00:00:00"/>
    <x v="1"/>
    <s v="AR-10570"/>
    <s v="Anemone Ratner"/>
    <x v="0"/>
    <x v="0"/>
    <x v="29"/>
    <x v="24"/>
    <n v="31907"/>
    <x v="0"/>
    <s v="FUR-FU-10004848"/>
    <s v="Furniture"/>
    <x v="3"/>
    <s v="Howard Miller 13-3/4&quot; Diameter Brushed Chrome Round Wall Clock"/>
    <n v="51.75"/>
    <n v="1"/>
    <x v="0"/>
    <n v="15.525"/>
    <x v="2"/>
    <n v="0.3"/>
    <n v="0"/>
    <n v="15.525"/>
    <n v="36.225000000000001"/>
    <x v="3"/>
    <n v="36.225000000000001"/>
  </r>
  <r>
    <s v="CA-2016-163937"/>
    <x v="579"/>
    <d v="2016-01-13T00:00:00"/>
    <x v="0"/>
    <s v="JB-16000"/>
    <s v="Joy Bell-"/>
    <x v="0"/>
    <x v="0"/>
    <x v="314"/>
    <x v="13"/>
    <n v="98632"/>
    <x v="1"/>
    <s v="FUR-FU-10000010"/>
    <s v="Furniture"/>
    <x v="3"/>
    <s v="DAX Value U-Channel Document Frames, Easel Back"/>
    <n v="24.85"/>
    <n v="5"/>
    <x v="0"/>
    <n v="7.7035"/>
    <x v="0"/>
    <n v="0.31"/>
    <n v="0"/>
    <n v="1.5407"/>
    <n v="3.4293"/>
    <x v="8"/>
    <n v="17.146500000000003"/>
  </r>
  <r>
    <s v="CA-2015-112144"/>
    <x v="741"/>
    <d v="2015-07-02T00:00:00"/>
    <x v="1"/>
    <s v="CY-12745"/>
    <s v="Craig Yedwab"/>
    <x v="1"/>
    <x v="0"/>
    <x v="171"/>
    <x v="22"/>
    <n v="85234"/>
    <x v="1"/>
    <s v="FUR-FU-10004306"/>
    <s v="Furniture"/>
    <x v="3"/>
    <s v="Electrix Halogen Magnifier Lamp"/>
    <n v="621.76"/>
    <n v="4"/>
    <x v="2"/>
    <n v="46.631999999999998"/>
    <x v="4"/>
    <n v="7.4999999999999997E-2"/>
    <n v="3.2166752444673201E-4"/>
    <n v="11.657999999999999"/>
    <n v="143.78200000000001"/>
    <x v="2"/>
    <n v="575.12800000000004"/>
  </r>
  <r>
    <s v="CA-2015-109386"/>
    <x v="428"/>
    <d v="2015-11-13T00:00:00"/>
    <x v="0"/>
    <s v="RH-19600"/>
    <s v="Rob Haberlin"/>
    <x v="0"/>
    <x v="0"/>
    <x v="247"/>
    <x v="25"/>
    <n v="23666"/>
    <x v="0"/>
    <s v="FUR-FU-10000308"/>
    <s v="Furniture"/>
    <x v="3"/>
    <s v="Deflect-o Glass Clear Studded Chair Mats"/>
    <n v="186.54"/>
    <n v="3"/>
    <x v="0"/>
    <n v="41.038800000000002"/>
    <x v="2"/>
    <n v="0.22"/>
    <n v="0"/>
    <n v="13.679600000000001"/>
    <n v="48.500399999999999"/>
    <x v="0"/>
    <n v="145.50119999999998"/>
  </r>
  <r>
    <s v="CA-2015-104871"/>
    <x v="742"/>
    <d v="2015-04-03T00:00:00"/>
    <x v="1"/>
    <s v="DR-12940"/>
    <s v="Daniel Raglin"/>
    <x v="2"/>
    <x v="0"/>
    <x v="315"/>
    <x v="8"/>
    <n v="61761"/>
    <x v="3"/>
    <s v="FUR-CH-10003298"/>
    <s v="Furniture"/>
    <x v="1"/>
    <s v="Office Star - Contemporary Task Swivel chair with Loop Arms, Charcoal"/>
    <n v="366.74400000000003"/>
    <n v="4"/>
    <x v="3"/>
    <n v="-110.0232"/>
    <x v="4"/>
    <n v="-0.3"/>
    <n v="8.1800929258556403E-4"/>
    <n v="-27.505800000000001"/>
    <n v="119.1918"/>
    <x v="9"/>
    <n v="476.7672"/>
  </r>
  <r>
    <s v="CA-2014-133158"/>
    <x v="532"/>
    <d v="2014-08-21T00:00:00"/>
    <x v="0"/>
    <s v="DW-13195"/>
    <s v="David Wiener"/>
    <x v="1"/>
    <x v="0"/>
    <x v="2"/>
    <x v="2"/>
    <n v="90045"/>
    <x v="1"/>
    <s v="FUR-FU-10000723"/>
    <s v="Furniture"/>
    <x v="3"/>
    <s v="Deflect-o EconoMat Studded, No Bevel Mat for Low Pile Carpeting"/>
    <n v="289.24"/>
    <n v="7"/>
    <x v="0"/>
    <n v="26.031600000000001"/>
    <x v="3"/>
    <n v="0.09"/>
    <n v="0"/>
    <n v="3.7187999999999999"/>
    <n v="37.601199999999999"/>
    <x v="10"/>
    <n v="263.20839999999998"/>
  </r>
  <r>
    <s v="CA-2015-141740"/>
    <x v="341"/>
    <d v="2015-11-05T00:00:00"/>
    <x v="1"/>
    <s v="JF-15490"/>
    <s v="Jeremy Farry"/>
    <x v="0"/>
    <x v="0"/>
    <x v="13"/>
    <x v="7"/>
    <n v="10009"/>
    <x v="2"/>
    <s v="FUR-CH-10001545"/>
    <s v="Furniture"/>
    <x v="1"/>
    <s v="Hon Comfortask Task/Swivel Chairs"/>
    <n v="205.16399999999999"/>
    <n v="2"/>
    <x v="7"/>
    <n v="13.6776"/>
    <x v="4"/>
    <n v="6.6666666666666693E-2"/>
    <n v="4.87414946091907E-4"/>
    <n v="6.8388"/>
    <n v="95.743200000000002"/>
    <x v="0"/>
    <n v="191.48639999999997"/>
  </r>
  <r>
    <s v="CA-2014-119466"/>
    <x v="256"/>
    <d v="2014-12-21T00:00:00"/>
    <x v="1"/>
    <s v="SP-20860"/>
    <s v="Sung Pak"/>
    <x v="1"/>
    <x v="0"/>
    <x v="9"/>
    <x v="8"/>
    <n v="60623"/>
    <x v="3"/>
    <s v="FUR-FU-10001546"/>
    <s v="Furniture"/>
    <x v="3"/>
    <s v="Dana Swing-Arm Lamps"/>
    <n v="8.5440000000000005"/>
    <n v="2"/>
    <x v="5"/>
    <n v="-7.476"/>
    <x v="6"/>
    <n v="-0.875"/>
    <n v="7.02247191011236E-2"/>
    <n v="-3.738"/>
    <n v="8.01"/>
    <x v="5"/>
    <n v="16.02"/>
  </r>
  <r>
    <s v="CA-2015-154823"/>
    <x v="130"/>
    <d v="2015-08-25T00:00:00"/>
    <x v="1"/>
    <s v="KN-16390"/>
    <s v="Katherine Nockton"/>
    <x v="1"/>
    <x v="0"/>
    <x v="76"/>
    <x v="15"/>
    <n v="45503"/>
    <x v="2"/>
    <s v="FUR-CH-10003379"/>
    <s v="Furniture"/>
    <x v="1"/>
    <s v="Global Commerce Series High-Back Swivel/Tilt Chairs"/>
    <n v="598.45799999999997"/>
    <n v="3"/>
    <x v="3"/>
    <n v="-42.747"/>
    <x v="4"/>
    <n v="-7.1428571428571397E-2"/>
    <n v="5.0128831095916501E-4"/>
    <n v="-14.249000000000001"/>
    <n v="213.73500000000001"/>
    <x v="10"/>
    <n v="641.20499999999993"/>
  </r>
  <r>
    <s v="CA-2015-154823"/>
    <x v="130"/>
    <d v="2015-08-25T00:00:00"/>
    <x v="1"/>
    <s v="KN-16390"/>
    <s v="Katherine Nockton"/>
    <x v="1"/>
    <x v="0"/>
    <x v="76"/>
    <x v="15"/>
    <n v="45503"/>
    <x v="2"/>
    <s v="FUR-FU-10000193"/>
    <s v="Furniture"/>
    <x v="3"/>
    <s v="Tenex Chairmats For Use with Hard Floors"/>
    <n v="25.984000000000002"/>
    <n v="1"/>
    <x v="2"/>
    <n v="-3.8976000000000002"/>
    <x v="4"/>
    <n v="-0.15"/>
    <n v="7.6970443349753696E-3"/>
    <n v="-3.8976000000000002"/>
    <n v="29.881599999999999"/>
    <x v="10"/>
    <n v="29.881600000000002"/>
  </r>
  <r>
    <s v="CA-2017-141201"/>
    <x v="13"/>
    <d v="2017-12-11T00:00:00"/>
    <x v="0"/>
    <s v="DB-12910"/>
    <s v="Daniel Byrd"/>
    <x v="2"/>
    <x v="0"/>
    <x v="316"/>
    <x v="2"/>
    <n v="93905"/>
    <x v="1"/>
    <s v="FUR-BO-10001519"/>
    <s v="Furniture"/>
    <x v="0"/>
    <s v="O'Sullivan 3-Shelf Heavy-Duty Bookcases"/>
    <n v="148.25700000000001"/>
    <n v="3"/>
    <x v="8"/>
    <n v="15.697800000000001"/>
    <x v="3"/>
    <n v="0.105882352941176"/>
    <n v="1.0117566118294601E-3"/>
    <n v="5.2325999999999997"/>
    <n v="44.186399999999999"/>
    <x v="5"/>
    <n v="132.5592"/>
  </r>
  <r>
    <s v="CA-2014-124737"/>
    <x v="743"/>
    <d v="2014-08-27T00:00:00"/>
    <x v="1"/>
    <s v="AP-10915"/>
    <s v="Arthur Prichep"/>
    <x v="0"/>
    <x v="0"/>
    <x v="22"/>
    <x v="12"/>
    <n v="80219"/>
    <x v="1"/>
    <s v="FUR-FU-10003274"/>
    <s v="Furniture"/>
    <x v="3"/>
    <s v="Regeneration Desk Collection"/>
    <n v="4.2240000000000002"/>
    <n v="3"/>
    <x v="2"/>
    <n v="1.2672000000000001"/>
    <x v="4"/>
    <n v="0.3"/>
    <n v="4.7348484848484799E-2"/>
    <n v="0.4224"/>
    <n v="0.98560000000000003"/>
    <x v="10"/>
    <n v="2.9568000000000003"/>
  </r>
  <r>
    <s v="CA-2016-145548"/>
    <x v="367"/>
    <d v="2016-11-16T00:00:00"/>
    <x v="1"/>
    <s v="EB-13750"/>
    <s v="Edward Becker"/>
    <x v="1"/>
    <x v="0"/>
    <x v="13"/>
    <x v="7"/>
    <n v="10011"/>
    <x v="2"/>
    <s v="FUR-CH-10003774"/>
    <s v="Furniture"/>
    <x v="1"/>
    <s v="Global Wood Trimmed Manager's Task Chair, Khaki"/>
    <n v="245.64599999999999"/>
    <n v="3"/>
    <x v="7"/>
    <n v="8.1882000000000001"/>
    <x v="2"/>
    <n v="3.3333333333333298E-2"/>
    <n v="4.0708987730311098E-4"/>
    <n v="2.7294"/>
    <n v="79.152600000000007"/>
    <x v="0"/>
    <n v="237.45779999999999"/>
  </r>
  <r>
    <s v="CA-2017-119494"/>
    <x v="17"/>
    <d v="2017-11-13T00:00:00"/>
    <x v="1"/>
    <s v="JE-15610"/>
    <s v="Jim Epp"/>
    <x v="1"/>
    <x v="0"/>
    <x v="53"/>
    <x v="2"/>
    <n v="92105"/>
    <x v="1"/>
    <s v="FUR-CH-10004675"/>
    <s v="Furniture"/>
    <x v="1"/>
    <s v="Lifetime Advantage Folding Chairs, 4/Carton"/>
    <n v="523.39200000000005"/>
    <n v="3"/>
    <x v="2"/>
    <n v="52.339199999999998"/>
    <x v="4"/>
    <n v="0.1"/>
    <n v="3.82122768403032E-4"/>
    <n v="17.446400000000001"/>
    <n v="157.01759999999999"/>
    <x v="0"/>
    <n v="471.05280000000005"/>
  </r>
  <r>
    <s v="CA-2017-103443"/>
    <x v="430"/>
    <d v="2017-12-23T00:00:00"/>
    <x v="1"/>
    <s v="AT-10735"/>
    <s v="Annie Thurman"/>
    <x v="0"/>
    <x v="0"/>
    <x v="13"/>
    <x v="7"/>
    <n v="10009"/>
    <x v="2"/>
    <s v="FUR-FU-10000308"/>
    <s v="Furniture"/>
    <x v="3"/>
    <s v="Deflect-o Glass Clear Studded Chair Mats"/>
    <n v="124.36"/>
    <n v="2"/>
    <x v="0"/>
    <n v="27.359200000000001"/>
    <x v="6"/>
    <n v="0.22"/>
    <n v="0"/>
    <n v="13.679600000000001"/>
    <n v="48.500399999999999"/>
    <x v="5"/>
    <n v="97.000799999999998"/>
  </r>
  <r>
    <s v="US-2017-165358"/>
    <x v="511"/>
    <d v="2017-07-23T00:00:00"/>
    <x v="1"/>
    <s v="SV-20365"/>
    <s v="Seth Vernon"/>
    <x v="0"/>
    <x v="0"/>
    <x v="3"/>
    <x v="3"/>
    <n v="19134"/>
    <x v="2"/>
    <s v="FUR-CH-10002647"/>
    <s v="Furniture"/>
    <x v="1"/>
    <s v="Situations Contoured Folding Chairs, 4/Set"/>
    <n v="198.744"/>
    <n v="4"/>
    <x v="3"/>
    <n v="-14.196"/>
    <x v="2"/>
    <n v="-7.1428571428571397E-2"/>
    <n v="1.50947953145755E-3"/>
    <n v="-3.5489999999999999"/>
    <n v="53.234999999999999"/>
    <x v="3"/>
    <n v="212.94"/>
  </r>
  <r>
    <s v="CA-2014-150581"/>
    <x v="676"/>
    <d v="2014-04-12T00:00:00"/>
    <x v="1"/>
    <s v="NM-18445"/>
    <s v="Nathan Mautz"/>
    <x v="2"/>
    <x v="0"/>
    <x v="41"/>
    <x v="2"/>
    <n v="94521"/>
    <x v="1"/>
    <s v="FUR-TA-10003748"/>
    <s v="Furniture"/>
    <x v="2"/>
    <s v="Bevis 36 x 72 Conference Tables"/>
    <n v="99.591999999999999"/>
    <n v="1"/>
    <x v="2"/>
    <n v="2.4897999999999998"/>
    <x v="4"/>
    <n v="2.5000000000000001E-2"/>
    <n v="2.0081934291910999E-3"/>
    <n v="2.4897999999999998"/>
    <n v="97.102199999999996"/>
    <x v="6"/>
    <n v="97.102199999999996"/>
  </r>
  <r>
    <s v="CA-2016-165330"/>
    <x v="106"/>
    <d v="2016-12-11T00:00:00"/>
    <x v="3"/>
    <s v="WB-21850"/>
    <s v="William Brown"/>
    <x v="0"/>
    <x v="0"/>
    <x v="261"/>
    <x v="2"/>
    <n v="92804"/>
    <x v="1"/>
    <s v="FUR-CH-10003774"/>
    <s v="Furniture"/>
    <x v="1"/>
    <s v="Global Wood Trimmed Manager's Task Chair, Khaki"/>
    <n v="363.92"/>
    <n v="5"/>
    <x v="2"/>
    <n v="-31.843"/>
    <x v="7"/>
    <n v="-8.7499999999999994E-2"/>
    <n v="5.4957133435920005E-4"/>
    <n v="-6.3685999999999998"/>
    <n v="79.152600000000007"/>
    <x v="5"/>
    <n v="395.76300000000003"/>
  </r>
  <r>
    <s v="CA-2016-165330"/>
    <x v="106"/>
    <d v="2016-12-11T00:00:00"/>
    <x v="3"/>
    <s v="WB-21850"/>
    <s v="William Brown"/>
    <x v="0"/>
    <x v="0"/>
    <x v="261"/>
    <x v="2"/>
    <n v="92804"/>
    <x v="1"/>
    <s v="FUR-TA-10004619"/>
    <s v="Furniture"/>
    <x v="2"/>
    <s v="Hon Non-Folding Utility Tables"/>
    <n v="892.13599999999997"/>
    <n v="7"/>
    <x v="2"/>
    <n v="111.517"/>
    <x v="7"/>
    <n v="0.125"/>
    <n v="2.24181066563842E-4"/>
    <n v="15.930999999999999"/>
    <n v="111.517"/>
    <x v="5"/>
    <n v="780.61899999999991"/>
  </r>
  <r>
    <s v="CA-2016-106950"/>
    <x v="227"/>
    <d v="2016-09-06T00:00:00"/>
    <x v="1"/>
    <s v="JE-15715"/>
    <s v="Joe Elijah"/>
    <x v="0"/>
    <x v="0"/>
    <x v="127"/>
    <x v="30"/>
    <n v="28205"/>
    <x v="0"/>
    <s v="FUR-TA-10001768"/>
    <s v="Furniture"/>
    <x v="2"/>
    <s v="Hon Racetrack Conference Tables"/>
    <n v="472.51799999999997"/>
    <n v="3"/>
    <x v="9"/>
    <n v="-149.63069999999999"/>
    <x v="4"/>
    <n v="-0.31666666666666698"/>
    <n v="8.4652859785235696E-4"/>
    <n v="-49.876899999999999"/>
    <n v="207.38290000000001"/>
    <x v="4"/>
    <n v="622.14869999999996"/>
  </r>
  <r>
    <s v="CA-2017-128944"/>
    <x v="744"/>
    <d v="2017-06-21T00:00:00"/>
    <x v="0"/>
    <s v="KH-16330"/>
    <s v="Katharine Harms"/>
    <x v="1"/>
    <x v="0"/>
    <x v="19"/>
    <x v="15"/>
    <n v="43055"/>
    <x v="2"/>
    <s v="FUR-CH-10000785"/>
    <s v="Furniture"/>
    <x v="1"/>
    <s v="Global Ergonomic Managers Chair"/>
    <n v="760.11599999999999"/>
    <n v="6"/>
    <x v="3"/>
    <n v="-43.435200000000002"/>
    <x v="3"/>
    <n v="-5.7142857142857197E-2"/>
    <n v="3.9467660199232697E-4"/>
    <n v="-7.2392000000000003"/>
    <n v="133.92519999999999"/>
    <x v="2"/>
    <n v="803.55119999999999"/>
  </r>
  <r>
    <s v="CA-2017-128944"/>
    <x v="744"/>
    <d v="2017-06-21T00:00:00"/>
    <x v="0"/>
    <s v="KH-16330"/>
    <s v="Katharine Harms"/>
    <x v="1"/>
    <x v="0"/>
    <x v="19"/>
    <x v="15"/>
    <n v="43055"/>
    <x v="2"/>
    <s v="FUR-FU-10004909"/>
    <s v="Furniture"/>
    <x v="3"/>
    <s v="Contemporary Wood/Metal Frame"/>
    <n v="38.783999999999999"/>
    <n v="3"/>
    <x v="2"/>
    <n v="7.2720000000000002"/>
    <x v="3"/>
    <n v="0.1875"/>
    <n v="5.1567656765676602E-3"/>
    <n v="2.4239999999999999"/>
    <n v="10.504"/>
    <x v="2"/>
    <n v="31.512"/>
  </r>
  <r>
    <s v="US-2016-102239"/>
    <x v="399"/>
    <d v="2016-05-06T00:00:00"/>
    <x v="2"/>
    <s v="LW-16990"/>
    <s v="Lindsay Williams"/>
    <x v="1"/>
    <x v="0"/>
    <x v="0"/>
    <x v="34"/>
    <n v="89015"/>
    <x v="1"/>
    <s v="FUR-TA-10003392"/>
    <s v="Furniture"/>
    <x v="2"/>
    <s v="Global Adaptabilities Conference Tables"/>
    <n v="1685.88"/>
    <n v="6"/>
    <x v="0"/>
    <n v="320.31720000000001"/>
    <x v="5"/>
    <n v="0.19"/>
    <n v="0"/>
    <n v="53.386200000000002"/>
    <n v="227.59379999999999"/>
    <x v="7"/>
    <n v="1365.5628000000002"/>
  </r>
  <r>
    <s v="CA-2017-166926"/>
    <x v="451"/>
    <d v="2017-12-08T00:00:00"/>
    <x v="1"/>
    <s v="SO-20335"/>
    <s v="Sean O'Donnell"/>
    <x v="0"/>
    <x v="0"/>
    <x v="15"/>
    <x v="13"/>
    <n v="98105"/>
    <x v="1"/>
    <s v="FUR-BO-10002598"/>
    <s v="Furniture"/>
    <x v="0"/>
    <s v="Hon Metal Bookcases, Putty"/>
    <n v="141.96"/>
    <n v="2"/>
    <x v="0"/>
    <n v="41.168399999999998"/>
    <x v="1"/>
    <n v="0.28999999999999998"/>
    <n v="0"/>
    <n v="20.584199999999999"/>
    <n v="50.395800000000001"/>
    <x v="5"/>
    <n v="100.79160000000002"/>
  </r>
  <r>
    <s v="CA-2015-128013"/>
    <x v="38"/>
    <d v="2015-08-16T00:00:00"/>
    <x v="1"/>
    <s v="MF-18250"/>
    <s v="Monica Federle"/>
    <x v="1"/>
    <x v="0"/>
    <x v="13"/>
    <x v="7"/>
    <n v="10035"/>
    <x v="2"/>
    <s v="FUR-FU-10000320"/>
    <s v="Furniture"/>
    <x v="3"/>
    <s v="OIC Stacking Trays"/>
    <n v="10.02"/>
    <n v="3"/>
    <x v="0"/>
    <n v="4.4088000000000003"/>
    <x v="1"/>
    <n v="0.44"/>
    <n v="0"/>
    <n v="1.4696"/>
    <n v="1.8704000000000001"/>
    <x v="10"/>
    <n v="5.6111999999999993"/>
  </r>
  <r>
    <s v="US-2016-117541"/>
    <x v="566"/>
    <d v="2016-11-20T00:00:00"/>
    <x v="1"/>
    <s v="JM-16195"/>
    <s v="Justin MacKendrick"/>
    <x v="0"/>
    <x v="0"/>
    <x v="19"/>
    <x v="14"/>
    <n v="19711"/>
    <x v="2"/>
    <s v="FUR-FU-10000550"/>
    <s v="Furniture"/>
    <x v="3"/>
    <s v="Stacking Trays by OIC"/>
    <n v="19.920000000000002"/>
    <n v="4"/>
    <x v="0"/>
    <n v="6.5735999999999999"/>
    <x v="6"/>
    <n v="0.33"/>
    <n v="0"/>
    <n v="1.6434"/>
    <n v="3.3365999999999998"/>
    <x v="0"/>
    <n v="13.346400000000003"/>
  </r>
  <r>
    <s v="CA-2017-141439"/>
    <x v="83"/>
    <d v="2017-12-01T00:00:00"/>
    <x v="1"/>
    <s v="TT-21460"/>
    <s v="Tonja Turnell"/>
    <x v="2"/>
    <x v="0"/>
    <x v="52"/>
    <x v="6"/>
    <n v="47374"/>
    <x v="3"/>
    <s v="FUR-TA-10001039"/>
    <s v="Furniture"/>
    <x v="2"/>
    <s v="KI Adjustable-Height Table"/>
    <n v="257.94"/>
    <n v="3"/>
    <x v="0"/>
    <n v="67.064400000000006"/>
    <x v="2"/>
    <n v="0.26"/>
    <n v="0"/>
    <n v="22.354800000000001"/>
    <n v="63.6252"/>
    <x v="0"/>
    <n v="190.87559999999999"/>
  </r>
  <r>
    <s v="CA-2017-141439"/>
    <x v="83"/>
    <d v="2017-12-01T00:00:00"/>
    <x v="1"/>
    <s v="TT-21460"/>
    <s v="Tonja Turnell"/>
    <x v="2"/>
    <x v="0"/>
    <x v="52"/>
    <x v="6"/>
    <n v="47374"/>
    <x v="3"/>
    <s v="FUR-FU-10001473"/>
    <s v="Furniture"/>
    <x v="3"/>
    <s v="DAX Wood Document Frame"/>
    <n v="27.46"/>
    <n v="2"/>
    <x v="0"/>
    <n v="9.8856000000000002"/>
    <x v="2"/>
    <n v="0.36"/>
    <n v="0"/>
    <n v="4.9428000000000001"/>
    <n v="8.7872000000000003"/>
    <x v="0"/>
    <n v="17.574400000000001"/>
  </r>
  <r>
    <s v="CA-2017-141439"/>
    <x v="83"/>
    <d v="2017-12-01T00:00:00"/>
    <x v="1"/>
    <s v="TT-21460"/>
    <s v="Tonja Turnell"/>
    <x v="2"/>
    <x v="0"/>
    <x v="52"/>
    <x v="6"/>
    <n v="47374"/>
    <x v="3"/>
    <s v="FUR-CH-10004287"/>
    <s v="Furniture"/>
    <x v="1"/>
    <s v="SAFCO Arco Folding Chair"/>
    <n v="828.6"/>
    <n v="3"/>
    <x v="0"/>
    <n v="240.29400000000001"/>
    <x v="2"/>
    <n v="0.28999999999999998"/>
    <n v="0"/>
    <n v="80.097999999999999"/>
    <n v="196.102"/>
    <x v="0"/>
    <n v="588.30600000000004"/>
  </r>
  <r>
    <s v="CA-2015-163965"/>
    <x v="141"/>
    <d v="2015-11-27T00:00:00"/>
    <x v="1"/>
    <s v="SS-20875"/>
    <s v="Sung Shariari"/>
    <x v="0"/>
    <x v="0"/>
    <x v="89"/>
    <x v="1"/>
    <n v="33180"/>
    <x v="0"/>
    <s v="FUR-BO-10001337"/>
    <s v="Furniture"/>
    <x v="0"/>
    <s v="O'Sullivan Living Dimensions 2-Shelf Bookcases"/>
    <n v="290.35199999999998"/>
    <n v="3"/>
    <x v="2"/>
    <n v="-36.293999999999997"/>
    <x v="1"/>
    <n v="-0.125"/>
    <n v="6.8881908855458198E-4"/>
    <n v="-12.098000000000001"/>
    <n v="108.88200000000001"/>
    <x v="0"/>
    <n v="326.64599999999996"/>
  </r>
  <r>
    <s v="CA-2017-128783"/>
    <x v="87"/>
    <d v="2017-09-07T00:00:00"/>
    <x v="3"/>
    <s v="TG-21640"/>
    <s v="Trudy Glocke"/>
    <x v="0"/>
    <x v="0"/>
    <x v="317"/>
    <x v="23"/>
    <n v="63301"/>
    <x v="3"/>
    <s v="FUR-FU-10003623"/>
    <s v="Furniture"/>
    <x v="3"/>
    <s v="DataProducts Ampli Magnifier Task Lamp, Black,"/>
    <n v="135.30000000000001"/>
    <n v="5"/>
    <x v="0"/>
    <n v="37.884"/>
    <x v="7"/>
    <n v="0.28000000000000003"/>
    <n v="0"/>
    <n v="7.5768000000000004"/>
    <n v="19.4832"/>
    <x v="4"/>
    <n v="97.416000000000011"/>
  </r>
  <r>
    <s v="CA-2014-122217"/>
    <x v="168"/>
    <d v="2014-11-29T00:00:00"/>
    <x v="1"/>
    <s v="HP-14815"/>
    <s v="Harold Pawlan"/>
    <x v="2"/>
    <x v="0"/>
    <x v="304"/>
    <x v="25"/>
    <n v="23464"/>
    <x v="0"/>
    <s v="FUR-FU-10002045"/>
    <s v="Furniture"/>
    <x v="3"/>
    <s v="Executive Impressions 14&quot;"/>
    <n v="111.15"/>
    <n v="5"/>
    <x v="0"/>
    <n v="48.905999999999999"/>
    <x v="2"/>
    <n v="0.44"/>
    <n v="0"/>
    <n v="9.7812000000000001"/>
    <n v="12.4488"/>
    <x v="0"/>
    <n v="62.244000000000007"/>
  </r>
  <r>
    <s v="US-2017-141558"/>
    <x v="745"/>
    <d v="2017-03-16T00:00:00"/>
    <x v="1"/>
    <s v="MH-17290"/>
    <s v="Marc Harrigan"/>
    <x v="2"/>
    <x v="0"/>
    <x v="3"/>
    <x v="3"/>
    <n v="19140"/>
    <x v="2"/>
    <s v="FUR-TA-10004086"/>
    <s v="Furniture"/>
    <x v="2"/>
    <s v="KI Adjustable-Height Table"/>
    <n v="154.76400000000001"/>
    <n v="3"/>
    <x v="9"/>
    <n v="-46.429200000000002"/>
    <x v="2"/>
    <n v="-0.3"/>
    <n v="2.58458039337314E-3"/>
    <n v="-15.4764"/>
    <n v="67.064400000000006"/>
    <x v="9"/>
    <n v="201.19320000000002"/>
  </r>
  <r>
    <s v="CA-2017-100412"/>
    <x v="313"/>
    <d v="2017-12-26T00:00:00"/>
    <x v="1"/>
    <s v="SR-20425"/>
    <s v="Sharelle Roach"/>
    <x v="2"/>
    <x v="0"/>
    <x v="318"/>
    <x v="33"/>
    <n v="35401"/>
    <x v="0"/>
    <s v="FUR-CH-10002647"/>
    <s v="Furniture"/>
    <x v="1"/>
    <s v="Situations Contoured Folding Chairs, 4/Set"/>
    <n v="141.96"/>
    <n v="2"/>
    <x v="0"/>
    <n v="35.49"/>
    <x v="4"/>
    <n v="0.25"/>
    <n v="0"/>
    <n v="17.745000000000001"/>
    <n v="53.234999999999999"/>
    <x v="5"/>
    <n v="106.47"/>
  </r>
  <r>
    <s v="CA-2017-142909"/>
    <x v="313"/>
    <d v="2017-12-25T00:00:00"/>
    <x v="0"/>
    <s v="AG-10330"/>
    <s v="Alex Grayson"/>
    <x v="0"/>
    <x v="0"/>
    <x v="81"/>
    <x v="22"/>
    <n v="85204"/>
    <x v="1"/>
    <s v="FUR-TA-10003008"/>
    <s v="Furniture"/>
    <x v="2"/>
    <s v="Lesro Round Back Collection Coffee Table, End Table"/>
    <n v="182.55"/>
    <n v="2"/>
    <x v="4"/>
    <n v="-135.08699999999999"/>
    <x v="0"/>
    <n v="-0.74"/>
    <n v="2.7389756231169498E-3"/>
    <n v="-67.543499999999995"/>
    <n v="158.8185"/>
    <x v="5"/>
    <n v="317.637"/>
  </r>
  <r>
    <s v="US-2015-136749"/>
    <x v="344"/>
    <d v="2015-12-27T00:00:00"/>
    <x v="0"/>
    <s v="LH-16900"/>
    <s v="Lena Hernandez"/>
    <x v="0"/>
    <x v="0"/>
    <x v="29"/>
    <x v="24"/>
    <n v="31907"/>
    <x v="0"/>
    <s v="FUR-FU-10000747"/>
    <s v="Furniture"/>
    <x v="3"/>
    <s v="Tenex B1-RE Series Chair Mats for Low Pile Carpets"/>
    <n v="275.88"/>
    <n v="6"/>
    <x v="0"/>
    <n v="46.8996"/>
    <x v="3"/>
    <n v="0.17"/>
    <n v="0"/>
    <n v="7.8166000000000002"/>
    <n v="38.163400000000003"/>
    <x v="5"/>
    <n v="228.9804"/>
  </r>
  <r>
    <s v="CA-2014-117464"/>
    <x v="746"/>
    <d v="2014-07-24T00:00:00"/>
    <x v="0"/>
    <s v="NP-18325"/>
    <s v="Naresj Patel"/>
    <x v="0"/>
    <x v="0"/>
    <x v="28"/>
    <x v="2"/>
    <n v="94122"/>
    <x v="1"/>
    <s v="FUR-CH-10000155"/>
    <s v="Furniture"/>
    <x v="1"/>
    <s v="Global Comet Stacking Armless Chair"/>
    <n v="717.72"/>
    <n v="3"/>
    <x v="2"/>
    <n v="71.772000000000006"/>
    <x v="3"/>
    <n v="0.1"/>
    <n v="2.7866020174998599E-4"/>
    <n v="23.923999999999999"/>
    <n v="215.316"/>
    <x v="3"/>
    <n v="645.94799999999998"/>
  </r>
  <r>
    <s v="CA-2014-117464"/>
    <x v="746"/>
    <d v="2014-07-24T00:00:00"/>
    <x v="0"/>
    <s v="NP-18325"/>
    <s v="Naresj Patel"/>
    <x v="0"/>
    <x v="0"/>
    <x v="28"/>
    <x v="2"/>
    <n v="94122"/>
    <x v="1"/>
    <s v="FUR-TA-10004767"/>
    <s v="Furniture"/>
    <x v="2"/>
    <s v="Safco Drafting Table"/>
    <n v="170.352"/>
    <n v="3"/>
    <x v="2"/>
    <n v="19.1646"/>
    <x v="3"/>
    <n v="0.1125"/>
    <n v="1.1740396355780999E-3"/>
    <n v="6.3882000000000003"/>
    <n v="50.395800000000001"/>
    <x v="3"/>
    <n v="151.1874"/>
  </r>
  <r>
    <s v="US-2017-168613"/>
    <x v="747"/>
    <d v="2017-10-14T00:00:00"/>
    <x v="1"/>
    <s v="GM-14440"/>
    <s v="Gary McGarr"/>
    <x v="0"/>
    <x v="0"/>
    <x v="13"/>
    <x v="7"/>
    <n v="10009"/>
    <x v="2"/>
    <s v="FUR-CH-10002372"/>
    <s v="Furniture"/>
    <x v="1"/>
    <s v="Office Star - Ergonomically Designed Knee Chair"/>
    <n v="145.76400000000001"/>
    <n v="2"/>
    <x v="7"/>
    <n v="3.2391999999999999"/>
    <x v="6"/>
    <n v="2.2222222222222199E-2"/>
    <n v="6.8604044894486995E-4"/>
    <n v="1.6195999999999999"/>
    <n v="71.2624"/>
    <x v="1"/>
    <n v="142.5248"/>
  </r>
  <r>
    <s v="CA-2017-128853"/>
    <x v="488"/>
    <d v="2017-04-23T00:00:00"/>
    <x v="2"/>
    <s v="JM-15250"/>
    <s v="Janet Martin"/>
    <x v="0"/>
    <x v="0"/>
    <x v="237"/>
    <x v="32"/>
    <n v="21215"/>
    <x v="2"/>
    <s v="FUR-CH-10004218"/>
    <s v="Furniture"/>
    <x v="1"/>
    <s v="Global Fabric Manager's Chair, Dark Gray"/>
    <n v="908.82"/>
    <n v="9"/>
    <x v="0"/>
    <n v="227.20500000000001"/>
    <x v="3"/>
    <n v="0.25"/>
    <n v="0"/>
    <n v="25.245000000000001"/>
    <n v="75.734999999999999"/>
    <x v="6"/>
    <n v="681.61500000000001"/>
  </r>
  <r>
    <s v="CA-2017-133102"/>
    <x v="301"/>
    <d v="2017-08-24T00:00:00"/>
    <x v="1"/>
    <s v="ED-13885"/>
    <s v="Emily Ducich"/>
    <x v="2"/>
    <x v="0"/>
    <x v="6"/>
    <x v="5"/>
    <n v="77095"/>
    <x v="3"/>
    <s v="FUR-CH-10002017"/>
    <s v="Furniture"/>
    <x v="1"/>
    <s v="SAFCO Optional Arm Kit for Workspace Cribbage Stacking Chair"/>
    <n v="74.591999999999999"/>
    <n v="4"/>
    <x v="3"/>
    <n v="-2.1312000000000002"/>
    <x v="1"/>
    <n v="-2.8571428571428598E-2"/>
    <n v="4.0218790218790202E-3"/>
    <n v="-0.53280000000000005"/>
    <n v="19.180800000000001"/>
    <x v="10"/>
    <n v="76.723200000000006"/>
  </r>
  <r>
    <s v="CA-2017-133102"/>
    <x v="301"/>
    <d v="2017-08-24T00:00:00"/>
    <x v="1"/>
    <s v="ED-13885"/>
    <s v="Emily Ducich"/>
    <x v="2"/>
    <x v="0"/>
    <x v="6"/>
    <x v="5"/>
    <n v="77095"/>
    <x v="3"/>
    <s v="FUR-FU-10003247"/>
    <s v="Furniture"/>
    <x v="3"/>
    <s v="36X48 HARDFLOOR CHAIRMAT"/>
    <n v="16.783999999999999"/>
    <n v="2"/>
    <x v="5"/>
    <n v="-22.238800000000001"/>
    <x v="1"/>
    <n v="-1.325"/>
    <n v="3.5748331744518601E-2"/>
    <n v="-11.119400000000001"/>
    <n v="19.511399999999998"/>
    <x v="10"/>
    <n v="39.022800000000004"/>
  </r>
  <r>
    <s v="CA-2016-164399"/>
    <x v="689"/>
    <d v="2016-11-15T00:00:00"/>
    <x v="2"/>
    <s v="DW-13480"/>
    <s v="Dianna Wilson"/>
    <x v="2"/>
    <x v="0"/>
    <x v="53"/>
    <x v="2"/>
    <n v="92024"/>
    <x v="1"/>
    <s v="FUR-TA-10003392"/>
    <s v="Furniture"/>
    <x v="2"/>
    <s v="Global Adaptabilities Conference Tables"/>
    <n v="674.35199999999998"/>
    <n v="3"/>
    <x v="2"/>
    <n v="-8.4293999999999993"/>
    <x v="0"/>
    <n v="-1.2500000000000001E-2"/>
    <n v="2.9658101406980302E-4"/>
    <n v="-2.8098000000000001"/>
    <n v="227.59379999999999"/>
    <x v="0"/>
    <n v="682.78139999999996"/>
  </r>
  <r>
    <s v="CA-2016-147683"/>
    <x v="282"/>
    <d v="2016-11-17T00:00:00"/>
    <x v="1"/>
    <s v="PO-19180"/>
    <s v="Philisse Overcash"/>
    <x v="2"/>
    <x v="0"/>
    <x v="15"/>
    <x v="13"/>
    <n v="98103"/>
    <x v="1"/>
    <s v="FUR-FU-10004848"/>
    <s v="Furniture"/>
    <x v="3"/>
    <s v="DAX Solid Wood Frames"/>
    <n v="19.54"/>
    <n v="2"/>
    <x v="0"/>
    <n v="7.2298"/>
    <x v="4"/>
    <n v="0.37"/>
    <n v="0"/>
    <n v="3.6149"/>
    <n v="6.1551"/>
    <x v="0"/>
    <n v="12.310199999999998"/>
  </r>
  <r>
    <s v="CA-2016-104276"/>
    <x v="673"/>
    <d v="2016-12-03T00:00:00"/>
    <x v="1"/>
    <s v="HF-14995"/>
    <s v="Herbert Flentye"/>
    <x v="0"/>
    <x v="0"/>
    <x v="1"/>
    <x v="1"/>
    <n v="33311"/>
    <x v="0"/>
    <s v="FUR-TA-10001039"/>
    <s v="Furniture"/>
    <x v="2"/>
    <s v="KI Adjustable-Height Table"/>
    <n v="331.02300000000002"/>
    <n v="7"/>
    <x v="1"/>
    <n v="-114.35339999999999"/>
    <x v="6"/>
    <n v="-0.34545454545454501"/>
    <n v="1.359422154956E-3"/>
    <n v="-16.336200000000002"/>
    <n v="63.6252"/>
    <x v="0"/>
    <n v="445.37639999999999"/>
  </r>
  <r>
    <s v="CA-2016-120369"/>
    <x v="48"/>
    <d v="2016-10-28T00:00:00"/>
    <x v="3"/>
    <s v="VB-21745"/>
    <s v="Victoria Brennan"/>
    <x v="1"/>
    <x v="0"/>
    <x v="77"/>
    <x v="7"/>
    <n v="14609"/>
    <x v="2"/>
    <s v="FUR-FU-10003806"/>
    <s v="Furniture"/>
    <x v="3"/>
    <s v="Tenex Chairmat w/ Average Lip, 45&quot; x 53&quot;"/>
    <n v="756.8"/>
    <n v="5"/>
    <x v="0"/>
    <n v="75.680000000000007"/>
    <x v="7"/>
    <n v="0.1"/>
    <n v="0"/>
    <n v="15.135999999999999"/>
    <n v="136.22399999999999"/>
    <x v="1"/>
    <n v="681.11999999999989"/>
  </r>
  <r>
    <s v="CA-2014-118276"/>
    <x v="527"/>
    <d v="2015-01-02T00:00:00"/>
    <x v="1"/>
    <s v="MG-17890"/>
    <s v="Michael Granlund"/>
    <x v="2"/>
    <x v="0"/>
    <x v="317"/>
    <x v="8"/>
    <n v="60174"/>
    <x v="3"/>
    <s v="FUR-FU-10002111"/>
    <s v="Furniture"/>
    <x v="3"/>
    <s v="Master Caster Door Stop, Large Brown"/>
    <n v="8.7360000000000007"/>
    <n v="3"/>
    <x v="5"/>
    <n v="-4.8048000000000002"/>
    <x v="4"/>
    <n v="-0.55000000000000004"/>
    <n v="6.8681318681318701E-2"/>
    <n v="-1.6015999999999999"/>
    <n v="4.5136000000000003"/>
    <x v="5"/>
    <n v="13.540800000000001"/>
  </r>
  <r>
    <s v="CA-2017-137414"/>
    <x v="125"/>
    <d v="2017-10-06T00:00:00"/>
    <x v="1"/>
    <s v="CM-12115"/>
    <s v="Chad McGuire"/>
    <x v="0"/>
    <x v="0"/>
    <x v="28"/>
    <x v="2"/>
    <n v="94109"/>
    <x v="1"/>
    <s v="FUR-FU-10001424"/>
    <s v="Furniture"/>
    <x v="3"/>
    <s v="Dax Clear Box Frame"/>
    <n v="17.46"/>
    <n v="2"/>
    <x v="0"/>
    <n v="5.9363999999999999"/>
    <x v="4"/>
    <n v="0.34"/>
    <n v="0"/>
    <n v="2.9681999999999999"/>
    <n v="5.7618"/>
    <x v="1"/>
    <n v="11.523600000000002"/>
  </r>
  <r>
    <s v="CA-2016-109953"/>
    <x v="197"/>
    <d v="2016-07-18T00:00:00"/>
    <x v="1"/>
    <s v="RB-19360"/>
    <s v="Raymond Buch"/>
    <x v="0"/>
    <x v="0"/>
    <x v="28"/>
    <x v="2"/>
    <n v="94122"/>
    <x v="1"/>
    <s v="FUR-FU-10000073"/>
    <s v="Furniture"/>
    <x v="3"/>
    <s v="Deflect-O Glasstique Clear Desk Accessories"/>
    <n v="30.8"/>
    <n v="4"/>
    <x v="0"/>
    <n v="10.164"/>
    <x v="4"/>
    <n v="0.33"/>
    <n v="0"/>
    <n v="2.5409999999999999"/>
    <n v="5.1589999999999998"/>
    <x v="3"/>
    <n v="20.636000000000003"/>
  </r>
  <r>
    <s v="CA-2016-137337"/>
    <x v="177"/>
    <d v="2016-03-12T00:00:00"/>
    <x v="1"/>
    <s v="GB-14575"/>
    <s v="Giulietta Baptist"/>
    <x v="0"/>
    <x v="0"/>
    <x v="13"/>
    <x v="7"/>
    <n v="10011"/>
    <x v="2"/>
    <s v="FUR-FU-10003347"/>
    <s v="Furniture"/>
    <x v="3"/>
    <s v="Coloredge Poster Frame"/>
    <n v="113.6"/>
    <n v="8"/>
    <x v="0"/>
    <n v="44.304000000000002"/>
    <x v="4"/>
    <n v="0.39"/>
    <n v="0"/>
    <n v="5.5380000000000003"/>
    <n v="8.6620000000000008"/>
    <x v="9"/>
    <n v="69.295999999999992"/>
  </r>
  <r>
    <s v="CA-2016-101651"/>
    <x v="695"/>
    <d v="2016-12-30T00:00:00"/>
    <x v="1"/>
    <s v="SC-20305"/>
    <s v="Sean Christensen"/>
    <x v="0"/>
    <x v="0"/>
    <x v="124"/>
    <x v="2"/>
    <n v="95123"/>
    <x v="1"/>
    <s v="FUR-FU-10000771"/>
    <s v="Furniture"/>
    <x v="3"/>
    <s v="Eldon 200 Class Desk Accessories, Smoke"/>
    <n v="43.96"/>
    <n v="7"/>
    <x v="0"/>
    <n v="18.463200000000001"/>
    <x v="6"/>
    <n v="0.42"/>
    <n v="0"/>
    <n v="2.6375999999999999"/>
    <n v="3.6423999999999999"/>
    <x v="5"/>
    <n v="25.4968"/>
  </r>
  <r>
    <s v="CA-2017-136651"/>
    <x v="748"/>
    <d v="2017-04-25T00:00:00"/>
    <x v="0"/>
    <s v="JF-15355"/>
    <s v="Jay Fein"/>
    <x v="0"/>
    <x v="0"/>
    <x v="102"/>
    <x v="2"/>
    <n v="91104"/>
    <x v="1"/>
    <s v="FUR-FU-10002445"/>
    <s v="Furniture"/>
    <x v="3"/>
    <s v="DAX Two-Tone Rosewood/Black Document Frame, Desktop, 5 x 7"/>
    <n v="66.36"/>
    <n v="7"/>
    <x v="0"/>
    <n v="26.544"/>
    <x v="3"/>
    <n v="0.4"/>
    <n v="0"/>
    <n v="3.7919999999999998"/>
    <n v="5.6879999999999997"/>
    <x v="6"/>
    <n v="39.816000000000003"/>
  </r>
  <r>
    <s v="CA-2017-136651"/>
    <x v="748"/>
    <d v="2017-04-25T00:00:00"/>
    <x v="0"/>
    <s v="JF-15355"/>
    <s v="Jay Fein"/>
    <x v="0"/>
    <x v="0"/>
    <x v="102"/>
    <x v="2"/>
    <n v="91104"/>
    <x v="1"/>
    <s v="FUR-FU-10004864"/>
    <s v="Furniture"/>
    <x v="3"/>
    <s v="Eldon 500 Class Desk Accessories"/>
    <n v="24.14"/>
    <n v="2"/>
    <x v="0"/>
    <n v="7.9661999999999997"/>
    <x v="3"/>
    <n v="0.33"/>
    <n v="0"/>
    <n v="3.9830999999999999"/>
    <n v="8.0869"/>
    <x v="6"/>
    <n v="16.1738"/>
  </r>
  <r>
    <s v="CA-2017-118892"/>
    <x v="301"/>
    <d v="2017-08-22T00:00:00"/>
    <x v="0"/>
    <s v="TP-21415"/>
    <s v="Tom Prescott"/>
    <x v="0"/>
    <x v="0"/>
    <x v="3"/>
    <x v="3"/>
    <n v="19134"/>
    <x v="2"/>
    <s v="FUR-CH-10002024"/>
    <s v="Furniture"/>
    <x v="1"/>
    <s v="HON 5400 Series Task Chairs for Big and Tall"/>
    <n v="4416.174"/>
    <n v="9"/>
    <x v="3"/>
    <n v="-630.88199999999995"/>
    <x v="2"/>
    <n v="-0.14285714285714299"/>
    <n v="6.7932105936043303E-5"/>
    <n v="-70.097999999999999"/>
    <n v="560.78399999999999"/>
    <x v="10"/>
    <n v="5047.0559999999996"/>
  </r>
  <r>
    <s v="US-2014-127978"/>
    <x v="749"/>
    <d v="2014-03-08T00:00:00"/>
    <x v="1"/>
    <s v="JS-15595"/>
    <s v="Jill Stevenson"/>
    <x v="1"/>
    <x v="0"/>
    <x v="29"/>
    <x v="15"/>
    <n v="43229"/>
    <x v="2"/>
    <s v="FUR-BO-10001972"/>
    <s v="Furniture"/>
    <x v="0"/>
    <s v="O'Sullivan 4-Shelf Bookcase in Odessa Pine"/>
    <n v="302.45"/>
    <n v="5"/>
    <x v="4"/>
    <n v="-199.61699999999999"/>
    <x v="2"/>
    <n v="-0.66"/>
    <n v="1.653165812531E-3"/>
    <n v="-39.923400000000001"/>
    <n v="100.4134"/>
    <x v="9"/>
    <n v="502.06700000000001"/>
  </r>
  <r>
    <s v="CA-2016-152730"/>
    <x v="82"/>
    <d v="2016-06-04T00:00:00"/>
    <x v="1"/>
    <s v="EM-14140"/>
    <s v="Eugene Moren"/>
    <x v="2"/>
    <x v="0"/>
    <x v="319"/>
    <x v="16"/>
    <n v="54880"/>
    <x v="3"/>
    <s v="FUR-FU-10001037"/>
    <s v="Furniture"/>
    <x v="3"/>
    <s v="DAX Charcoal/Nickel-Tone Document Frame, 5 x 7"/>
    <n v="47.4"/>
    <n v="5"/>
    <x v="0"/>
    <n v="21.33"/>
    <x v="2"/>
    <n v="0.45"/>
    <n v="0"/>
    <n v="4.266"/>
    <n v="5.2140000000000004"/>
    <x v="7"/>
    <n v="26.07"/>
  </r>
  <r>
    <s v="US-2014-143721"/>
    <x v="255"/>
    <d v="2014-11-26T00:00:00"/>
    <x v="0"/>
    <s v="DK-12835"/>
    <s v="Damala Kotsonis"/>
    <x v="1"/>
    <x v="0"/>
    <x v="6"/>
    <x v="5"/>
    <n v="77095"/>
    <x v="3"/>
    <s v="FUR-CH-10001973"/>
    <s v="Furniture"/>
    <x v="1"/>
    <s v="Office Star Flex Back Scooter Chair with White Frame"/>
    <n v="155.37200000000001"/>
    <n v="2"/>
    <x v="3"/>
    <n v="-35.513599999999997"/>
    <x v="0"/>
    <n v="-0.22857142857142901"/>
    <n v="1.9308498313724499E-3"/>
    <n v="-17.756799999999998"/>
    <n v="95.442800000000005"/>
    <x v="0"/>
    <n v="190.88560000000001"/>
  </r>
  <r>
    <s v="CA-2016-133368"/>
    <x v="750"/>
    <d v="2016-01-20T00:00:00"/>
    <x v="1"/>
    <s v="AG-10675"/>
    <s v="Anna Gayman"/>
    <x v="0"/>
    <x v="0"/>
    <x v="41"/>
    <x v="30"/>
    <n v="28027"/>
    <x v="0"/>
    <s v="FUR-FU-10003374"/>
    <s v="Furniture"/>
    <x v="3"/>
    <s v="Electrix Fluorescent Magnifier Lamps &amp; Weighted Base"/>
    <n v="315.77600000000001"/>
    <n v="8"/>
    <x v="2"/>
    <n v="31.5776"/>
    <x v="6"/>
    <n v="0.1"/>
    <n v="6.3336035670855302E-4"/>
    <n v="3.9472"/>
    <n v="35.524799999999999"/>
    <x v="8"/>
    <n v="284.19839999999999"/>
  </r>
  <r>
    <s v="CA-2016-123337"/>
    <x v="751"/>
    <d v="2016-09-22T00:00:00"/>
    <x v="1"/>
    <s v="KD-16495"/>
    <s v="Keith Dawkins"/>
    <x v="1"/>
    <x v="0"/>
    <x v="124"/>
    <x v="2"/>
    <n v="95123"/>
    <x v="1"/>
    <s v="FUR-BO-10001918"/>
    <s v="Furniture"/>
    <x v="0"/>
    <s v="Sauder Forest Hills Library with Doors, Woodland Oak Finish"/>
    <n v="273.666"/>
    <n v="2"/>
    <x v="8"/>
    <n v="-12.878399999999999"/>
    <x v="6"/>
    <n v="-4.7058823529411799E-2"/>
    <n v="5.4811339369888797E-4"/>
    <n v="-6.4391999999999996"/>
    <n v="143.2722"/>
    <x v="4"/>
    <n v="286.5444"/>
  </r>
  <r>
    <s v="CA-2015-144519"/>
    <x v="18"/>
    <d v="2015-11-17T00:00:00"/>
    <x v="1"/>
    <s v="AW-10930"/>
    <s v="Arthur Wiediger"/>
    <x v="2"/>
    <x v="0"/>
    <x v="320"/>
    <x v="46"/>
    <n v="59601"/>
    <x v="1"/>
    <s v="FUR-FU-10000794"/>
    <s v="Furniture"/>
    <x v="3"/>
    <s v="Eldon Stackable Tray, Side-Load, Legal, Smoke"/>
    <n v="63.98"/>
    <n v="7"/>
    <x v="0"/>
    <n v="21.7532"/>
    <x v="4"/>
    <n v="0.34"/>
    <n v="0"/>
    <n v="3.1076000000000001"/>
    <n v="6.0324"/>
    <x v="0"/>
    <n v="42.226799999999997"/>
  </r>
  <r>
    <s v="CA-2017-169439"/>
    <x v="198"/>
    <d v="2017-09-13T00:00:00"/>
    <x v="1"/>
    <s v="LC-17140"/>
    <s v="Logan Currie"/>
    <x v="0"/>
    <x v="0"/>
    <x v="59"/>
    <x v="15"/>
    <n v="44105"/>
    <x v="2"/>
    <s v="FUR-FU-10000723"/>
    <s v="Furniture"/>
    <x v="3"/>
    <s v="Deflect-o EconoMat Studded, No Bevel Mat for Low Pile Carpeting"/>
    <n v="66.111999999999995"/>
    <n v="2"/>
    <x v="2"/>
    <n v="-9.0904000000000007"/>
    <x v="4"/>
    <n v="-0.13750000000000001"/>
    <n v="3.0251694094869299E-3"/>
    <n v="-4.5452000000000004"/>
    <n v="37.601199999999999"/>
    <x v="4"/>
    <n v="75.202399999999997"/>
  </r>
  <r>
    <s v="CA-2016-149965"/>
    <x v="210"/>
    <d v="2016-06-25T00:00:00"/>
    <x v="1"/>
    <s v="BS-11365"/>
    <s v="Bill Shonely"/>
    <x v="1"/>
    <x v="0"/>
    <x v="258"/>
    <x v="37"/>
    <n v="73120"/>
    <x v="3"/>
    <s v="FUR-FU-10004270"/>
    <s v="Furniture"/>
    <x v="3"/>
    <s v="Executive Impressions 13&quot; Clairmont Wall Clock"/>
    <n v="57.69"/>
    <n v="3"/>
    <x v="0"/>
    <n v="23.652899999999999"/>
    <x v="2"/>
    <n v="0.41"/>
    <n v="0"/>
    <n v="7.8842999999999996"/>
    <n v="11.345700000000001"/>
    <x v="2"/>
    <n v="34.037099999999995"/>
  </r>
  <r>
    <s v="CA-2016-113656"/>
    <x v="752"/>
    <d v="2016-01-29T00:00:00"/>
    <x v="1"/>
    <s v="CB-12415"/>
    <s v="Christy Brittain"/>
    <x v="0"/>
    <x v="0"/>
    <x v="2"/>
    <x v="2"/>
    <n v="90036"/>
    <x v="1"/>
    <s v="FUR-FU-10000719"/>
    <s v="Furniture"/>
    <x v="3"/>
    <s v="DAX Cubicle Frames, 8-1/2 x 11"/>
    <n v="59.99"/>
    <n v="7"/>
    <x v="0"/>
    <n v="21.596399999999999"/>
    <x v="6"/>
    <n v="0.36"/>
    <n v="0"/>
    <n v="3.0851999999999999"/>
    <n v="5.4847999999999999"/>
    <x v="8"/>
    <n v="38.393600000000006"/>
  </r>
  <r>
    <s v="CA-2015-148964"/>
    <x v="753"/>
    <d v="2015-05-31T00:00:00"/>
    <x v="1"/>
    <s v="RD-19900"/>
    <s v="Ruben Dartt"/>
    <x v="0"/>
    <x v="0"/>
    <x v="321"/>
    <x v="13"/>
    <n v="98006"/>
    <x v="1"/>
    <s v="FUR-FU-10003849"/>
    <s v="Furniture"/>
    <x v="3"/>
    <s v="DAX Metal Frame, Desktop, Stepped-Edge"/>
    <n v="20.239999999999998"/>
    <n v="1"/>
    <x v="0"/>
    <n v="7.8936000000000002"/>
    <x v="2"/>
    <n v="0.39"/>
    <n v="0"/>
    <n v="7.8936000000000002"/>
    <n v="12.346399999999999"/>
    <x v="7"/>
    <n v="12.346399999999999"/>
  </r>
  <r>
    <s v="CA-2014-163468"/>
    <x v="356"/>
    <d v="2014-11-21T00:00:00"/>
    <x v="2"/>
    <s v="JK-15730"/>
    <s v="Joe Kamberova"/>
    <x v="0"/>
    <x v="0"/>
    <x v="322"/>
    <x v="8"/>
    <n v="60016"/>
    <x v="3"/>
    <s v="FUR-TA-10002533"/>
    <s v="Furniture"/>
    <x v="2"/>
    <s v="BPI Conference Tables"/>
    <n v="292.10000000000002"/>
    <n v="4"/>
    <x v="4"/>
    <n v="-175.26"/>
    <x v="0"/>
    <n v="-0.6"/>
    <n v="1.71174255391989E-3"/>
    <n v="-43.814999999999998"/>
    <n v="116.84"/>
    <x v="0"/>
    <n v="467.36"/>
  </r>
  <r>
    <s v="CA-2014-163468"/>
    <x v="356"/>
    <d v="2014-11-21T00:00:00"/>
    <x v="2"/>
    <s v="JK-15730"/>
    <s v="Joe Kamberova"/>
    <x v="0"/>
    <x v="0"/>
    <x v="322"/>
    <x v="8"/>
    <n v="60016"/>
    <x v="3"/>
    <s v="FUR-FU-10001546"/>
    <s v="Furniture"/>
    <x v="3"/>
    <s v="Dana Swing-Arm Lamps"/>
    <n v="8.5440000000000005"/>
    <n v="2"/>
    <x v="5"/>
    <n v="-7.476"/>
    <x v="0"/>
    <n v="-0.875"/>
    <n v="7.02247191011236E-2"/>
    <n v="-3.738"/>
    <n v="8.01"/>
    <x v="0"/>
    <n v="16.02"/>
  </r>
  <r>
    <s v="CA-2014-163468"/>
    <x v="356"/>
    <d v="2014-11-21T00:00:00"/>
    <x v="2"/>
    <s v="JK-15730"/>
    <s v="Joe Kamberova"/>
    <x v="0"/>
    <x v="0"/>
    <x v="322"/>
    <x v="8"/>
    <n v="60016"/>
    <x v="3"/>
    <s v="FUR-BO-10003546"/>
    <s v="Furniture"/>
    <x v="0"/>
    <s v="Hon 4-Shelf Metal Bookcases"/>
    <n v="424.11599999999999"/>
    <n v="6"/>
    <x v="3"/>
    <n v="-30.294"/>
    <x v="0"/>
    <n v="-7.1428571428571397E-2"/>
    <n v="7.0735364853011901E-4"/>
    <n v="-5.0490000000000004"/>
    <n v="75.734999999999999"/>
    <x v="0"/>
    <n v="454.40999999999997"/>
  </r>
  <r>
    <s v="US-2017-117450"/>
    <x v="362"/>
    <d v="2017-09-08T00:00:00"/>
    <x v="1"/>
    <s v="DO-13645"/>
    <s v="Doug O'Connell"/>
    <x v="0"/>
    <x v="0"/>
    <x v="98"/>
    <x v="1"/>
    <n v="33437"/>
    <x v="0"/>
    <s v="FUR-CH-10003817"/>
    <s v="Furniture"/>
    <x v="1"/>
    <s v="Global Value Steno Chair, Gray"/>
    <n v="97.183999999999997"/>
    <n v="2"/>
    <x v="2"/>
    <n v="6.0739999999999998"/>
    <x v="4"/>
    <n v="6.25E-2"/>
    <n v="2.057951926243E-3"/>
    <n v="3.0369999999999999"/>
    <n v="45.555"/>
    <x v="4"/>
    <n v="91.11"/>
  </r>
  <r>
    <s v="CA-2014-137274"/>
    <x v="754"/>
    <d v="2014-04-02T00:00:00"/>
    <x v="1"/>
    <s v="MG-18145"/>
    <s v="Mike Gockenbach"/>
    <x v="0"/>
    <x v="0"/>
    <x v="215"/>
    <x v="5"/>
    <n v="75023"/>
    <x v="3"/>
    <s v="FUR-TA-10001889"/>
    <s v="Furniture"/>
    <x v="2"/>
    <s v="Bush Advantage Collection Racetrack Conference Table"/>
    <n v="890.84100000000001"/>
    <n v="3"/>
    <x v="3"/>
    <n v="-152.71559999999999"/>
    <x v="4"/>
    <n v="-0.17142857142857101"/>
    <n v="3.3676043199628198E-4"/>
    <n v="-50.905200000000001"/>
    <n v="347.85219999999998"/>
    <x v="9"/>
    <n v="1043.5565999999999"/>
  </r>
  <r>
    <s v="CA-2016-144092"/>
    <x v="541"/>
    <d v="2016-11-07T00:00:00"/>
    <x v="0"/>
    <s v="LH-17155"/>
    <s v="Logan Haushalter"/>
    <x v="0"/>
    <x v="0"/>
    <x v="124"/>
    <x v="2"/>
    <n v="95123"/>
    <x v="1"/>
    <s v="FUR-CH-10004875"/>
    <s v="Furniture"/>
    <x v="1"/>
    <s v="Harbour Creations 67200 Series Stacking Chairs"/>
    <n v="113.88800000000001"/>
    <n v="2"/>
    <x v="2"/>
    <n v="9.9651999999999994"/>
    <x v="3"/>
    <n v="8.7499999999999994E-2"/>
    <n v="1.7561112672098899E-3"/>
    <n v="4.9825999999999997"/>
    <n v="51.961399999999998"/>
    <x v="0"/>
    <n v="103.92280000000001"/>
  </r>
  <r>
    <s v="CA-2016-132066"/>
    <x v="755"/>
    <d v="2016-10-20T00:00:00"/>
    <x v="1"/>
    <s v="NB-18655"/>
    <s v="Nona Balk"/>
    <x v="1"/>
    <x v="0"/>
    <x v="13"/>
    <x v="7"/>
    <n v="10011"/>
    <x v="2"/>
    <s v="FUR-TA-10001539"/>
    <s v="Furniture"/>
    <x v="2"/>
    <s v="Chromcraft Rectangular Conference Tables"/>
    <n v="142.18199999999999"/>
    <n v="1"/>
    <x v="9"/>
    <n v="-37.915199999999999"/>
    <x v="4"/>
    <n v="-0.266666666666667"/>
    <n v="2.81329563517182E-3"/>
    <n v="-37.915199999999999"/>
    <n v="180.09719999999999"/>
    <x v="1"/>
    <n v="180.09719999999999"/>
  </r>
  <r>
    <s v="CA-2017-100097"/>
    <x v="83"/>
    <d v="2017-11-29T00:00:00"/>
    <x v="0"/>
    <s v="MN-17935"/>
    <s v="Michael Nguyen"/>
    <x v="0"/>
    <x v="0"/>
    <x v="13"/>
    <x v="7"/>
    <n v="10009"/>
    <x v="2"/>
    <s v="FUR-FU-10003623"/>
    <s v="Furniture"/>
    <x v="3"/>
    <s v="DataProducts Ampli Magnifier Task Lamp, Black,"/>
    <n v="135.30000000000001"/>
    <n v="5"/>
    <x v="0"/>
    <n v="37.884"/>
    <x v="0"/>
    <n v="0.28000000000000003"/>
    <n v="0"/>
    <n v="7.5768000000000004"/>
    <n v="19.4832"/>
    <x v="0"/>
    <n v="97.416000000000011"/>
  </r>
  <r>
    <s v="US-2017-126053"/>
    <x v="446"/>
    <d v="2017-12-08T00:00:00"/>
    <x v="2"/>
    <s v="CS-11950"/>
    <s v="Carlos Soltero"/>
    <x v="0"/>
    <x v="0"/>
    <x v="13"/>
    <x v="7"/>
    <n v="10024"/>
    <x v="2"/>
    <s v="FUR-FU-10001934"/>
    <s v="Furniture"/>
    <x v="3"/>
    <s v="Magnifier Swing Arm Lamp"/>
    <n v="41.96"/>
    <n v="2"/>
    <x v="0"/>
    <n v="10.909599999999999"/>
    <x v="0"/>
    <n v="0.26"/>
    <n v="0"/>
    <n v="5.4547999999999996"/>
    <n v="15.5252"/>
    <x v="5"/>
    <n v="31.050400000000003"/>
  </r>
  <r>
    <s v="US-2014-131275"/>
    <x v="385"/>
    <d v="2014-03-24T00:00:00"/>
    <x v="1"/>
    <s v="SC-20050"/>
    <s v="Sample Company A"/>
    <x v="2"/>
    <x v="0"/>
    <x v="323"/>
    <x v="2"/>
    <n v="91505"/>
    <x v="1"/>
    <s v="FUR-FU-10004597"/>
    <s v="Furniture"/>
    <x v="3"/>
    <s v="Eldon Cleatmat Chair Mats for Medium Pile Carpets"/>
    <n v="111"/>
    <n v="2"/>
    <x v="0"/>
    <n v="14.43"/>
    <x v="6"/>
    <n v="0.13"/>
    <n v="0"/>
    <n v="7.2149999999999999"/>
    <n v="48.284999999999997"/>
    <x v="9"/>
    <n v="96.57"/>
  </r>
  <r>
    <s v="CA-2016-149349"/>
    <x v="689"/>
    <d v="2016-11-13T00:00:00"/>
    <x v="2"/>
    <s v="SP-20650"/>
    <s v="Stephanie Phelps"/>
    <x v="1"/>
    <x v="0"/>
    <x v="9"/>
    <x v="8"/>
    <n v="60623"/>
    <x v="3"/>
    <s v="FUR-FU-10001037"/>
    <s v="Furniture"/>
    <x v="3"/>
    <s v="DAX Charcoal/Nickel-Tone Document Frame, 5 x 7"/>
    <n v="22.751999999999999"/>
    <n v="6"/>
    <x v="5"/>
    <n v="-8.532"/>
    <x v="5"/>
    <n v="-0.375"/>
    <n v="2.63713080168776E-2"/>
    <n v="-1.4219999999999999"/>
    <n v="5.2140000000000004"/>
    <x v="0"/>
    <n v="31.283999999999999"/>
  </r>
  <r>
    <s v="CA-2015-125563"/>
    <x v="756"/>
    <d v="2015-04-17T00:00:00"/>
    <x v="1"/>
    <s v="PR-18880"/>
    <s v="Patrick Ryan"/>
    <x v="0"/>
    <x v="0"/>
    <x v="26"/>
    <x v="1"/>
    <n v="33614"/>
    <x v="0"/>
    <s v="FUR-FU-10001290"/>
    <s v="Furniture"/>
    <x v="3"/>
    <s v="Executive Impressions Supervisor Wall Clock"/>
    <n v="67.36"/>
    <n v="2"/>
    <x v="2"/>
    <n v="10.103999999999999"/>
    <x v="6"/>
    <n v="0.15"/>
    <n v="2.9691211401425199E-3"/>
    <n v="5.0519999999999996"/>
    <n v="28.628"/>
    <x v="6"/>
    <n v="57.256"/>
  </r>
  <r>
    <s v="CA-2015-125563"/>
    <x v="756"/>
    <d v="2015-04-17T00:00:00"/>
    <x v="1"/>
    <s v="PR-18880"/>
    <s v="Patrick Ryan"/>
    <x v="0"/>
    <x v="0"/>
    <x v="26"/>
    <x v="1"/>
    <n v="33614"/>
    <x v="0"/>
    <s v="FUR-FU-10000087"/>
    <s v="Furniture"/>
    <x v="3"/>
    <s v="Executive Impressions 14&quot; Two-Color Numerals Wall Clock"/>
    <n v="54.527999999999999"/>
    <n v="3"/>
    <x v="2"/>
    <n v="14.313599999999999"/>
    <x v="6"/>
    <n v="0.26250000000000001"/>
    <n v="3.6678403755868601E-3"/>
    <n v="4.7712000000000003"/>
    <n v="13.4048"/>
    <x v="6"/>
    <n v="40.214399999999998"/>
  </r>
  <r>
    <s v="CA-2015-113152"/>
    <x v="344"/>
    <d v="2015-12-30T00:00:00"/>
    <x v="1"/>
    <s v="JK-15625"/>
    <s v="Jim Karlsson"/>
    <x v="0"/>
    <x v="0"/>
    <x v="13"/>
    <x v="7"/>
    <n v="10024"/>
    <x v="2"/>
    <s v="FUR-BO-10002613"/>
    <s v="Furniture"/>
    <x v="0"/>
    <s v="Atlantic Metals Mobile 4-Shelf Bookcases, Custom Colors"/>
    <n v="449.56799999999998"/>
    <n v="2"/>
    <x v="2"/>
    <n v="56.195999999999998"/>
    <x v="2"/>
    <n v="0.125"/>
    <n v="4.4487152110470502E-4"/>
    <n v="28.097999999999999"/>
    <n v="196.68600000000001"/>
    <x v="5"/>
    <n v="393.37199999999996"/>
  </r>
  <r>
    <s v="CA-2014-163412"/>
    <x v="191"/>
    <d v="2014-12-23T00:00:00"/>
    <x v="0"/>
    <s v="SM-20950"/>
    <s v="Suzanne McNair"/>
    <x v="1"/>
    <x v="0"/>
    <x v="13"/>
    <x v="7"/>
    <n v="10035"/>
    <x v="2"/>
    <s v="FUR-CH-10004875"/>
    <s v="Furniture"/>
    <x v="1"/>
    <s v="Harbour Creations 67200 Series Stacking Chairs"/>
    <n v="192.18600000000001"/>
    <n v="3"/>
    <x v="7"/>
    <n v="36.3018"/>
    <x v="0"/>
    <n v="0.18888888888888899"/>
    <n v="5.2032926435848599E-4"/>
    <n v="12.1006"/>
    <n v="51.961399999999998"/>
    <x v="5"/>
    <n v="155.88420000000002"/>
  </r>
  <r>
    <s v="CA-2014-116190"/>
    <x v="503"/>
    <d v="2014-08-01T00:00:00"/>
    <x v="1"/>
    <s v="SG-20470"/>
    <s v="Sheri Gordon"/>
    <x v="0"/>
    <x v="0"/>
    <x v="182"/>
    <x v="24"/>
    <n v="30318"/>
    <x v="0"/>
    <s v="FUR-CH-10000553"/>
    <s v="Furniture"/>
    <x v="1"/>
    <s v="Metal Folding Chairs, Beige, 4/Carton"/>
    <n v="67.88"/>
    <n v="2"/>
    <x v="0"/>
    <n v="18.3276"/>
    <x v="6"/>
    <n v="0.27"/>
    <n v="0"/>
    <n v="9.1638000000000002"/>
    <n v="24.776199999999999"/>
    <x v="3"/>
    <n v="49.552399999999992"/>
  </r>
  <r>
    <s v="CA-2014-116190"/>
    <x v="503"/>
    <d v="2014-08-01T00:00:00"/>
    <x v="1"/>
    <s v="SG-20470"/>
    <s v="Sheri Gordon"/>
    <x v="0"/>
    <x v="0"/>
    <x v="182"/>
    <x v="24"/>
    <n v="30318"/>
    <x v="0"/>
    <s v="FUR-FU-10000719"/>
    <s v="Furniture"/>
    <x v="3"/>
    <s v="DAX Cubicle Frames, 8-1/2 x 11"/>
    <n v="25.71"/>
    <n v="3"/>
    <x v="0"/>
    <n v="9.2555999999999994"/>
    <x v="6"/>
    <n v="0.36"/>
    <n v="0"/>
    <n v="3.0851999999999999"/>
    <n v="5.4847999999999999"/>
    <x v="3"/>
    <n v="16.4544"/>
  </r>
  <r>
    <s v="CA-2017-168389"/>
    <x v="246"/>
    <d v="2017-12-17T00:00:00"/>
    <x v="1"/>
    <s v="DV-13045"/>
    <s v="Darrin Van Huff"/>
    <x v="1"/>
    <x v="0"/>
    <x v="51"/>
    <x v="1"/>
    <n v="32216"/>
    <x v="0"/>
    <s v="FUR-TA-10004289"/>
    <s v="Furniture"/>
    <x v="2"/>
    <s v="BoxOffice By Design Rectangular and Half-Moon Meeting Room Tables"/>
    <n v="721.875"/>
    <n v="6"/>
    <x v="1"/>
    <n v="-420"/>
    <x v="6"/>
    <n v="-0.58181818181818201"/>
    <n v="6.2337662337662303E-4"/>
    <n v="-70"/>
    <n v="190.3125"/>
    <x v="5"/>
    <n v="1141.875"/>
  </r>
  <r>
    <s v="CA-2017-168389"/>
    <x v="246"/>
    <d v="2017-12-17T00:00:00"/>
    <x v="1"/>
    <s v="DV-13045"/>
    <s v="Darrin Van Huff"/>
    <x v="1"/>
    <x v="0"/>
    <x v="51"/>
    <x v="1"/>
    <n v="32216"/>
    <x v="0"/>
    <s v="FUR-CH-10000225"/>
    <s v="Furniture"/>
    <x v="1"/>
    <s v="Global Geo Office Task Chair, Gray"/>
    <n v="64.784000000000006"/>
    <n v="1"/>
    <x v="2"/>
    <n v="-12.147"/>
    <x v="6"/>
    <n v="-0.1875"/>
    <n v="3.0871820202519099E-3"/>
    <n v="-12.147"/>
    <n v="76.930999999999997"/>
    <x v="5"/>
    <n v="76.931000000000012"/>
  </r>
  <r>
    <s v="CA-2016-114748"/>
    <x v="714"/>
    <d v="2016-10-14T00:00:00"/>
    <x v="1"/>
    <s v="MZ-17335"/>
    <s v="Maria Zettner"/>
    <x v="2"/>
    <x v="0"/>
    <x v="43"/>
    <x v="22"/>
    <n v="85023"/>
    <x v="1"/>
    <s v="FUR-FU-10001488"/>
    <s v="Furniture"/>
    <x v="3"/>
    <s v="Tenex 46&quot; x 60&quot; Computer Anti-Static Chairmat, Rectangular Shaped"/>
    <n v="169.56800000000001"/>
    <n v="2"/>
    <x v="2"/>
    <n v="0"/>
    <x v="2"/>
    <n v="0"/>
    <n v="1.1794678241177599E-3"/>
    <n v="0"/>
    <n v="84.784000000000006"/>
    <x v="1"/>
    <n v="169.56800000000001"/>
  </r>
  <r>
    <s v="US-2014-115189"/>
    <x v="757"/>
    <d v="2015-01-03T00:00:00"/>
    <x v="0"/>
    <s v="AR-10345"/>
    <s v="Alex Russell"/>
    <x v="1"/>
    <x v="0"/>
    <x v="3"/>
    <x v="3"/>
    <n v="19143"/>
    <x v="2"/>
    <s v="FUR-TA-10004575"/>
    <s v="Furniture"/>
    <x v="2"/>
    <s v="Hon 5100 Series Wood Tables"/>
    <n v="523.76400000000001"/>
    <n v="3"/>
    <x v="9"/>
    <n v="-192.04679999999999"/>
    <x v="4"/>
    <n v="-0.36666666666666697"/>
    <n v="7.6370273634690402E-4"/>
    <n v="-64.015600000000006"/>
    <n v="238.6036"/>
    <x v="5"/>
    <n v="715.81079999999997"/>
  </r>
  <r>
    <s v="CA-2016-163594"/>
    <x v="188"/>
    <d v="2016-04-14T00:00:00"/>
    <x v="2"/>
    <s v="JF-15295"/>
    <s v="Jason Fortune-"/>
    <x v="0"/>
    <x v="0"/>
    <x v="2"/>
    <x v="2"/>
    <n v="90036"/>
    <x v="1"/>
    <s v="FUR-CH-10000225"/>
    <s v="Furniture"/>
    <x v="1"/>
    <s v="Global Geo Office Task Chair, Gray"/>
    <n v="194.352"/>
    <n v="3"/>
    <x v="2"/>
    <n v="-36.441000000000003"/>
    <x v="3"/>
    <n v="-0.1875"/>
    <n v="1.0290606734173E-3"/>
    <n v="-12.147"/>
    <n v="76.930999999999997"/>
    <x v="6"/>
    <n v="230.79300000000001"/>
  </r>
  <r>
    <s v="CA-2016-127243"/>
    <x v="597"/>
    <d v="2016-12-04T00:00:00"/>
    <x v="1"/>
    <s v="DS-13180"/>
    <s v="David Smith"/>
    <x v="1"/>
    <x v="0"/>
    <x v="3"/>
    <x v="3"/>
    <n v="19140"/>
    <x v="2"/>
    <s v="FUR-CH-10002647"/>
    <s v="Furniture"/>
    <x v="1"/>
    <s v="Situations Contoured Folding Chairs, 4/Set"/>
    <n v="347.80200000000002"/>
    <n v="7"/>
    <x v="3"/>
    <n v="-24.843"/>
    <x v="6"/>
    <n v="-7.1428571428571397E-2"/>
    <n v="8.6255973226145898E-4"/>
    <n v="-3.5489999999999999"/>
    <n v="53.234999999999999"/>
    <x v="0"/>
    <n v="372.64500000000004"/>
  </r>
  <r>
    <s v="CA-2016-105732"/>
    <x v="758"/>
    <d v="2016-09-18T00:00:00"/>
    <x v="1"/>
    <s v="AG-10270"/>
    <s v="Alejandro Grove"/>
    <x v="0"/>
    <x v="0"/>
    <x v="70"/>
    <x v="27"/>
    <n v="68104"/>
    <x v="3"/>
    <s v="FUR-FU-10003664"/>
    <s v="Furniture"/>
    <x v="3"/>
    <s v="Electrix Architect's Clamp-On Swing Arm Lamp, Black"/>
    <n v="1336.44"/>
    <n v="14"/>
    <x v="0"/>
    <n v="387.56760000000003"/>
    <x v="2"/>
    <n v="0.28999999999999998"/>
    <n v="0"/>
    <n v="27.683399999999999"/>
    <n v="67.776600000000002"/>
    <x v="4"/>
    <n v="948.87239999999997"/>
  </r>
  <r>
    <s v="CA-2017-108035"/>
    <x v="759"/>
    <d v="2017-12-03T00:00:00"/>
    <x v="1"/>
    <s v="TT-21070"/>
    <s v="Ted Trevino"/>
    <x v="0"/>
    <x v="0"/>
    <x v="196"/>
    <x v="9"/>
    <n v="37421"/>
    <x v="0"/>
    <s v="FUR-CH-10000454"/>
    <s v="Furniture"/>
    <x v="1"/>
    <s v="Hon Deluxe Fabric Upholstered Stacking Chairs, Rounded Back"/>
    <n v="390.36799999999999"/>
    <n v="2"/>
    <x v="2"/>
    <n v="48.795999999999999"/>
    <x v="4"/>
    <n v="0.125"/>
    <n v="5.1233707680957495E-4"/>
    <n v="24.398"/>
    <n v="170.786"/>
    <x v="0"/>
    <n v="341.572"/>
  </r>
  <r>
    <s v="CA-2017-108035"/>
    <x v="759"/>
    <d v="2017-12-03T00:00:00"/>
    <x v="1"/>
    <s v="TT-21070"/>
    <s v="Ted Trevino"/>
    <x v="0"/>
    <x v="0"/>
    <x v="196"/>
    <x v="9"/>
    <n v="37421"/>
    <x v="0"/>
    <s v="FUR-FU-10004017"/>
    <s v="Furniture"/>
    <x v="3"/>
    <s v="Executive Impressions 13&quot; Chairman Wall Clock"/>
    <n v="101.52"/>
    <n v="5"/>
    <x v="2"/>
    <n v="19.035"/>
    <x v="4"/>
    <n v="0.1875"/>
    <n v="1.97005516154452E-3"/>
    <n v="3.8069999999999999"/>
    <n v="16.497"/>
    <x v="0"/>
    <n v="82.484999999999999"/>
  </r>
  <r>
    <s v="CA-2016-110975"/>
    <x v="683"/>
    <d v="2016-12-30T00:00:00"/>
    <x v="1"/>
    <s v="DB-12970"/>
    <s v="Darren Budd"/>
    <x v="1"/>
    <x v="0"/>
    <x v="13"/>
    <x v="7"/>
    <n v="10024"/>
    <x v="2"/>
    <s v="FUR-TA-10002958"/>
    <s v="Furniture"/>
    <x v="2"/>
    <s v="Bevis Oval Conference Table, Walnut"/>
    <n v="313.17599999999999"/>
    <n v="2"/>
    <x v="9"/>
    <n v="-120.0508"/>
    <x v="2"/>
    <n v="-0.38333333333333303"/>
    <n v="1.2772370807469301E-3"/>
    <n v="-60.025399999999998"/>
    <n v="216.61340000000001"/>
    <x v="5"/>
    <n v="433.22679999999997"/>
  </r>
  <r>
    <s v="CA-2016-110975"/>
    <x v="683"/>
    <d v="2016-12-30T00:00:00"/>
    <x v="1"/>
    <s v="DB-12970"/>
    <s v="Darren Budd"/>
    <x v="1"/>
    <x v="0"/>
    <x v="13"/>
    <x v="7"/>
    <n v="10024"/>
    <x v="2"/>
    <s v="FUR-CH-10003746"/>
    <s v="Furniture"/>
    <x v="1"/>
    <s v="Hon 4070 Series Pagoda Round Back Stacking Chairs"/>
    <n v="866.64599999999996"/>
    <n v="3"/>
    <x v="7"/>
    <n v="173.32919999999999"/>
    <x v="2"/>
    <n v="0.2"/>
    <n v="1.1538736692951899E-4"/>
    <n v="57.776400000000002"/>
    <n v="231.10560000000001"/>
    <x v="5"/>
    <n v="693.31679999999994"/>
  </r>
  <r>
    <s v="CA-2016-110009"/>
    <x v="63"/>
    <d v="2016-09-13T00:00:00"/>
    <x v="1"/>
    <s v="TR-21325"/>
    <s v="Toby Ritter"/>
    <x v="0"/>
    <x v="0"/>
    <x v="15"/>
    <x v="13"/>
    <n v="98103"/>
    <x v="1"/>
    <s v="FUR-FU-10003039"/>
    <s v="Furniture"/>
    <x v="3"/>
    <s v="Howard Miller 11-1/2&quot; Diameter Grantwood Wall Clock"/>
    <n v="43.13"/>
    <n v="1"/>
    <x v="0"/>
    <n v="14.664199999999999"/>
    <x v="2"/>
    <n v="0.34"/>
    <n v="0"/>
    <n v="14.664199999999999"/>
    <n v="28.465800000000002"/>
    <x v="4"/>
    <n v="28.465800000000002"/>
  </r>
  <r>
    <s v="CA-2015-100146"/>
    <x v="760"/>
    <d v="2015-05-19T00:00:00"/>
    <x v="1"/>
    <s v="CB-12535"/>
    <s v="Claudia Bergmann"/>
    <x v="1"/>
    <x v="0"/>
    <x v="324"/>
    <x v="2"/>
    <n v="93010"/>
    <x v="1"/>
    <s v="FUR-BO-10004015"/>
    <s v="Furniture"/>
    <x v="0"/>
    <s v="Bush Andora Bookcase, Maple/Graphite Gray Finish"/>
    <n v="509.95749999999998"/>
    <n v="5"/>
    <x v="8"/>
    <n v="41.996499999999997"/>
    <x v="2"/>
    <n v="8.2352941176470601E-2"/>
    <n v="2.9414215890539899E-4"/>
    <n v="8.3993000000000002"/>
    <n v="93.592200000000005"/>
    <x v="7"/>
    <n v="467.96100000000001"/>
  </r>
  <r>
    <s v="CA-2015-100146"/>
    <x v="760"/>
    <d v="2015-05-19T00:00:00"/>
    <x v="1"/>
    <s v="CB-12535"/>
    <s v="Claudia Bergmann"/>
    <x v="1"/>
    <x v="0"/>
    <x v="324"/>
    <x v="2"/>
    <n v="93010"/>
    <x v="1"/>
    <s v="FUR-FU-10001979"/>
    <s v="Furniture"/>
    <x v="3"/>
    <s v="Dana Halogen Swing-Arm Architect Lamp"/>
    <n v="122.91"/>
    <n v="3"/>
    <x v="0"/>
    <n v="34.4148"/>
    <x v="2"/>
    <n v="0.28000000000000003"/>
    <n v="0"/>
    <n v="11.4716"/>
    <n v="29.4984"/>
    <x v="7"/>
    <n v="88.495199999999997"/>
  </r>
  <r>
    <s v="CA-2015-100146"/>
    <x v="760"/>
    <d v="2015-05-19T00:00:00"/>
    <x v="1"/>
    <s v="CB-12535"/>
    <s v="Claudia Bergmann"/>
    <x v="1"/>
    <x v="0"/>
    <x v="324"/>
    <x v="2"/>
    <n v="93010"/>
    <x v="1"/>
    <s v="FUR-CH-10003833"/>
    <s v="Furniture"/>
    <x v="1"/>
    <s v="Novimex Fabric Task Chair"/>
    <n v="97.567999999999998"/>
    <n v="2"/>
    <x v="2"/>
    <n v="-6.0979999999999999"/>
    <x v="2"/>
    <n v="-6.25E-2"/>
    <n v="2.04985241062644E-3"/>
    <n v="-3.0489999999999999"/>
    <n v="51.832999999999998"/>
    <x v="7"/>
    <n v="103.666"/>
  </r>
  <r>
    <s v="CA-2015-100146"/>
    <x v="760"/>
    <d v="2015-05-19T00:00:00"/>
    <x v="1"/>
    <s v="CB-12535"/>
    <s v="Claudia Bergmann"/>
    <x v="1"/>
    <x v="0"/>
    <x v="324"/>
    <x v="2"/>
    <n v="93010"/>
    <x v="1"/>
    <s v="FUR-CH-10004495"/>
    <s v="Furniture"/>
    <x v="1"/>
    <s v="Global Leather and Oak Executive Chair, Black"/>
    <n v="722.35199999999998"/>
    <n v="3"/>
    <x v="2"/>
    <n v="81.264600000000002"/>
    <x v="2"/>
    <n v="0.1125"/>
    <n v="2.7687332491638402E-4"/>
    <n v="27.088200000000001"/>
    <n v="213.69579999999999"/>
    <x v="7"/>
    <n v="641.0874"/>
  </r>
  <r>
    <s v="CA-2016-129728"/>
    <x v="82"/>
    <d v="2016-06-06T00:00:00"/>
    <x v="1"/>
    <s v="JG-15310"/>
    <s v="Jason Gross"/>
    <x v="1"/>
    <x v="0"/>
    <x v="2"/>
    <x v="2"/>
    <n v="90032"/>
    <x v="1"/>
    <s v="FUR-FU-10003247"/>
    <s v="Furniture"/>
    <x v="3"/>
    <s v="36X48 HARDFLOOR CHAIRMAT"/>
    <n v="167.84"/>
    <n v="8"/>
    <x v="0"/>
    <n v="11.748799999999999"/>
    <x v="1"/>
    <n v="7.0000000000000007E-2"/>
    <n v="0"/>
    <n v="1.4685999999999999"/>
    <n v="19.511399999999998"/>
    <x v="7"/>
    <n v="156.09120000000001"/>
  </r>
  <r>
    <s v="CA-2014-121769"/>
    <x v="676"/>
    <d v="2014-04-12T00:00:00"/>
    <x v="1"/>
    <s v="JS-15880"/>
    <s v="John Stevenson"/>
    <x v="0"/>
    <x v="0"/>
    <x v="219"/>
    <x v="15"/>
    <n v="43615"/>
    <x v="2"/>
    <s v="FUR-TA-10004442"/>
    <s v="Furniture"/>
    <x v="2"/>
    <s v="Riverside Furniture Stanwyck Manor Table Series"/>
    <n v="172.11"/>
    <n v="1"/>
    <x v="9"/>
    <n v="-94.660499999999999"/>
    <x v="4"/>
    <n v="-0.55000000000000004"/>
    <n v="2.3240950554877702E-3"/>
    <n v="-94.660499999999999"/>
    <n v="266.77050000000003"/>
    <x v="6"/>
    <n v="266.77050000000003"/>
  </r>
  <r>
    <s v="CA-2017-121125"/>
    <x v="703"/>
    <d v="2017-06-03T00:00:00"/>
    <x v="1"/>
    <s v="MG-17890"/>
    <s v="Michael Granlund"/>
    <x v="2"/>
    <x v="0"/>
    <x v="325"/>
    <x v="36"/>
    <n v="97224"/>
    <x v="1"/>
    <s v="FUR-FU-10000820"/>
    <s v="Furniture"/>
    <x v="3"/>
    <s v="Tensor Brushed Steel Torchiere Floor Lamp"/>
    <n v="13.592000000000001"/>
    <n v="1"/>
    <x v="2"/>
    <n v="-0.33979999999999999"/>
    <x v="4"/>
    <n v="-2.5000000000000001E-2"/>
    <n v="1.47145379635079E-2"/>
    <n v="-0.33979999999999999"/>
    <n v="13.931800000000001"/>
    <x v="7"/>
    <n v="13.931800000000001"/>
  </r>
  <r>
    <s v="US-2016-114013"/>
    <x v="345"/>
    <d v="2016-03-15T00:00:00"/>
    <x v="0"/>
    <s v="SC-20770"/>
    <s v="Stewart Carmichael"/>
    <x v="1"/>
    <x v="0"/>
    <x v="3"/>
    <x v="3"/>
    <n v="19134"/>
    <x v="2"/>
    <s v="FUR-CH-10004287"/>
    <s v="Furniture"/>
    <x v="1"/>
    <s v="SAFCO Arco Folding Chair"/>
    <n v="386.68"/>
    <n v="2"/>
    <x v="3"/>
    <n v="-5.524"/>
    <x v="3"/>
    <n v="-1.4285714285714299E-2"/>
    <n v="7.7583531602358501E-4"/>
    <n v="-2.762"/>
    <n v="196.102"/>
    <x v="9"/>
    <n v="392.20400000000001"/>
  </r>
  <r>
    <s v="CA-2017-135069"/>
    <x v="662"/>
    <d v="2017-04-14T00:00:00"/>
    <x v="1"/>
    <s v="BS-11755"/>
    <s v="Bruce Stewart"/>
    <x v="0"/>
    <x v="0"/>
    <x v="3"/>
    <x v="3"/>
    <n v="19143"/>
    <x v="2"/>
    <s v="FUR-FU-10003878"/>
    <s v="Furniture"/>
    <x v="3"/>
    <s v="Linden 10&quot; Round Wall Clock, Black"/>
    <n v="36.671999999999997"/>
    <n v="3"/>
    <x v="2"/>
    <n v="6.4176000000000002"/>
    <x v="4"/>
    <n v="0.17499999999999999"/>
    <n v="5.45375218150087E-3"/>
    <n v="2.1392000000000002"/>
    <n v="10.0848"/>
    <x v="6"/>
    <n v="30.254399999999997"/>
  </r>
  <r>
    <s v="CA-2016-101693"/>
    <x v="324"/>
    <d v="2016-06-27T00:00:00"/>
    <x v="0"/>
    <s v="LC-17140"/>
    <s v="Logan Currie"/>
    <x v="0"/>
    <x v="0"/>
    <x v="6"/>
    <x v="5"/>
    <n v="77070"/>
    <x v="3"/>
    <s v="FUR-CH-10001146"/>
    <s v="Furniture"/>
    <x v="1"/>
    <s v="Global Value Mid-Back Manager's Chair, Gray"/>
    <n v="85.245999999999995"/>
    <n v="2"/>
    <x v="3"/>
    <n v="-6.0890000000000004"/>
    <x v="3"/>
    <n v="-7.1428571428571397E-2"/>
    <n v="3.5192267085845698E-3"/>
    <n v="-3.0445000000000002"/>
    <n v="45.667499999999997"/>
    <x v="2"/>
    <n v="91.334999999999994"/>
  </r>
  <r>
    <s v="CA-2016-101693"/>
    <x v="324"/>
    <d v="2016-06-27T00:00:00"/>
    <x v="0"/>
    <s v="LC-17140"/>
    <s v="Logan Currie"/>
    <x v="0"/>
    <x v="0"/>
    <x v="6"/>
    <x v="5"/>
    <n v="77070"/>
    <x v="3"/>
    <s v="FUR-FU-10003919"/>
    <s v="Furniture"/>
    <x v="3"/>
    <s v="Eldon Executive Woodline II Cherry Finish Desk Accessories"/>
    <n v="32.712000000000003"/>
    <n v="2"/>
    <x v="5"/>
    <n v="-26.169599999999999"/>
    <x v="3"/>
    <n v="-0.8"/>
    <n v="1.83418928833456E-2"/>
    <n v="-13.0848"/>
    <n v="29.440799999999999"/>
    <x v="2"/>
    <n v="58.881600000000006"/>
  </r>
  <r>
    <s v="CA-2015-145457"/>
    <x v="257"/>
    <d v="2015-03-27T00:00:00"/>
    <x v="0"/>
    <s v="CP-12085"/>
    <s v="Cathy Prescott"/>
    <x v="1"/>
    <x v="0"/>
    <x v="326"/>
    <x v="13"/>
    <n v="98042"/>
    <x v="1"/>
    <s v="FUR-FU-10003832"/>
    <s v="Furniture"/>
    <x v="3"/>
    <s v="Eldon Expressions Punched Metal &amp; Wood Desk Accessories, Black &amp; Cherry"/>
    <n v="46.9"/>
    <n v="5"/>
    <x v="0"/>
    <n v="13.132"/>
    <x v="0"/>
    <n v="0.28000000000000003"/>
    <n v="0"/>
    <n v="2.6263999999999998"/>
    <n v="6.7535999999999996"/>
    <x v="9"/>
    <n v="33.768000000000001"/>
  </r>
  <r>
    <s v="US-2017-163657"/>
    <x v="113"/>
    <d v="2017-09-06T00:00:00"/>
    <x v="1"/>
    <s v="JL-15235"/>
    <s v="Janet Lee"/>
    <x v="0"/>
    <x v="0"/>
    <x v="2"/>
    <x v="2"/>
    <n v="90049"/>
    <x v="1"/>
    <s v="FUR-TA-10004607"/>
    <s v="Furniture"/>
    <x v="2"/>
    <s v="Hon 2111 Invitation Series Straight Table"/>
    <n v="236.52799999999999"/>
    <n v="2"/>
    <x v="2"/>
    <n v="-2.9565999999999999"/>
    <x v="4"/>
    <n v="-1.2500000000000001E-2"/>
    <n v="8.4556585266860602E-4"/>
    <n v="-1.4782999999999999"/>
    <n v="119.7423"/>
    <x v="4"/>
    <n v="239.4846"/>
  </r>
  <r>
    <s v="CA-2017-127474"/>
    <x v="761"/>
    <d v="2017-02-07T00:00:00"/>
    <x v="0"/>
    <s v="RD-19810"/>
    <s v="Ross DeVincentis"/>
    <x v="2"/>
    <x v="0"/>
    <x v="9"/>
    <x v="8"/>
    <n v="60610"/>
    <x v="3"/>
    <s v="FUR-FU-10004597"/>
    <s v="Furniture"/>
    <x v="3"/>
    <s v="Eldon Cleatmat Chair Mats for Medium Pile Carpets"/>
    <n v="22.2"/>
    <n v="1"/>
    <x v="5"/>
    <n v="-26.085000000000001"/>
    <x v="4"/>
    <n v="-1.175"/>
    <n v="2.7027027027027001E-2"/>
    <n v="-26.085000000000001"/>
    <n v="48.284999999999997"/>
    <x v="11"/>
    <n v="48.284999999999997"/>
  </r>
  <r>
    <s v="CA-2017-115448"/>
    <x v="762"/>
    <d v="2017-11-14T00:00:00"/>
    <x v="2"/>
    <s v="MH-18025"/>
    <s v="Michelle Huthwaite"/>
    <x v="0"/>
    <x v="0"/>
    <x v="270"/>
    <x v="9"/>
    <n v="37918"/>
    <x v="0"/>
    <s v="FUR-FU-10004090"/>
    <s v="Furniture"/>
    <x v="3"/>
    <s v="Executive Impressions 14&quot; Contract Wall Clock"/>
    <n v="88.92"/>
    <n v="5"/>
    <x v="2"/>
    <n v="14.4495"/>
    <x v="0"/>
    <n v="0.16250000000000001"/>
    <n v="2.2492127755285602E-3"/>
    <n v="2.8898999999999999"/>
    <n v="14.8941"/>
    <x v="0"/>
    <n v="74.470500000000001"/>
  </r>
  <r>
    <s v="CA-2017-105669"/>
    <x v="342"/>
    <d v="2017-09-22T00:00:00"/>
    <x v="0"/>
    <s v="SJ-20125"/>
    <s v="Sanjit Jacobs"/>
    <x v="2"/>
    <x v="0"/>
    <x v="6"/>
    <x v="5"/>
    <n v="77036"/>
    <x v="3"/>
    <s v="FUR-CH-10003774"/>
    <s v="Furniture"/>
    <x v="1"/>
    <s v="Global Wood Trimmed Manager's Task Chair, Khaki"/>
    <n v="318.43"/>
    <n v="5"/>
    <x v="3"/>
    <n v="-77.332999999999998"/>
    <x v="2"/>
    <n v="-0.24285714285714299"/>
    <n v="9.4212228747291395E-4"/>
    <n v="-15.4666"/>
    <n v="79.152600000000007"/>
    <x v="4"/>
    <n v="395.76300000000003"/>
  </r>
  <r>
    <s v="CA-2015-137974"/>
    <x v="763"/>
    <d v="2015-04-18T00:00:00"/>
    <x v="2"/>
    <s v="LL-16840"/>
    <s v="Lauren Leatherbury"/>
    <x v="0"/>
    <x v="0"/>
    <x v="61"/>
    <x v="25"/>
    <n v="22980"/>
    <x v="0"/>
    <s v="FUR-FU-10001468"/>
    <s v="Furniture"/>
    <x v="3"/>
    <s v="Tenex Antistatic Computer Chair Mats"/>
    <n v="1196.8599999999999"/>
    <n v="7"/>
    <x v="0"/>
    <n v="119.68600000000001"/>
    <x v="3"/>
    <n v="0.1"/>
    <n v="0"/>
    <n v="17.097999999999999"/>
    <n v="153.88200000000001"/>
    <x v="6"/>
    <n v="1077.174"/>
  </r>
  <r>
    <s v="CA-2015-137974"/>
    <x v="763"/>
    <d v="2015-04-18T00:00:00"/>
    <x v="2"/>
    <s v="LL-16840"/>
    <s v="Lauren Leatherbury"/>
    <x v="0"/>
    <x v="0"/>
    <x v="61"/>
    <x v="25"/>
    <n v="22980"/>
    <x v="0"/>
    <s v="FUR-BO-10001519"/>
    <s v="Furniture"/>
    <x v="0"/>
    <s v="O'Sullivan 3-Shelf Heavy-Duty Bookcases"/>
    <n v="523.26"/>
    <n v="9"/>
    <x v="0"/>
    <n v="125.58240000000001"/>
    <x v="3"/>
    <n v="0.24"/>
    <n v="0"/>
    <n v="13.9536"/>
    <n v="44.186399999999999"/>
    <x v="6"/>
    <n v="397.67759999999998"/>
  </r>
  <r>
    <s v="CA-2017-148985"/>
    <x v="762"/>
    <d v="2017-11-15T00:00:00"/>
    <x v="0"/>
    <s v="TB-21190"/>
    <s v="Thomas Brumley"/>
    <x v="2"/>
    <x v="0"/>
    <x v="2"/>
    <x v="2"/>
    <n v="90045"/>
    <x v="1"/>
    <s v="FUR-FU-10001424"/>
    <s v="Furniture"/>
    <x v="3"/>
    <s v="Dax Clear Box Frame"/>
    <n v="34.92"/>
    <n v="4"/>
    <x v="0"/>
    <n v="11.8728"/>
    <x v="4"/>
    <n v="0.34"/>
    <n v="0"/>
    <n v="2.9681999999999999"/>
    <n v="5.7618"/>
    <x v="0"/>
    <n v="23.047200000000004"/>
  </r>
  <r>
    <s v="CA-2014-138100"/>
    <x v="712"/>
    <d v="2014-09-20T00:00:00"/>
    <x v="1"/>
    <s v="AA-10315"/>
    <s v="Alex Avila"/>
    <x v="0"/>
    <x v="0"/>
    <x v="13"/>
    <x v="7"/>
    <n v="10011"/>
    <x v="2"/>
    <s v="FUR-FU-10002456"/>
    <s v="Furniture"/>
    <x v="3"/>
    <s v="Master Caster Door Stop, Large Neon Orange"/>
    <n v="14.56"/>
    <n v="2"/>
    <x v="0"/>
    <n v="6.2607999999999997"/>
    <x v="2"/>
    <n v="0.43"/>
    <n v="0"/>
    <n v="3.1303999999999998"/>
    <n v="4.1496000000000004"/>
    <x v="4"/>
    <n v="8.2992000000000008"/>
  </r>
  <r>
    <s v="CA-2014-167199"/>
    <x v="764"/>
    <d v="2014-01-10T00:00:00"/>
    <x v="1"/>
    <s v="ME-17320"/>
    <s v="Maria Etezadi"/>
    <x v="2"/>
    <x v="0"/>
    <x v="0"/>
    <x v="0"/>
    <n v="42420"/>
    <x v="0"/>
    <s v="FUR-CH-10004063"/>
    <s v="Furniture"/>
    <x v="1"/>
    <s v="Global Deluxe High-Back Manager's Chair"/>
    <n v="2573.8200000000002"/>
    <n v="9"/>
    <x v="0"/>
    <n v="746.40779999999995"/>
    <x v="4"/>
    <n v="0.28999999999999998"/>
    <n v="0"/>
    <n v="82.934200000000004"/>
    <n v="203.04580000000001"/>
    <x v="8"/>
    <n v="1827.4122000000002"/>
  </r>
  <r>
    <s v="CA-2014-129938"/>
    <x v="256"/>
    <d v="2014-12-17T00:00:00"/>
    <x v="0"/>
    <s v="EB-13705"/>
    <s v="Ed Braxton"/>
    <x v="1"/>
    <x v="0"/>
    <x v="3"/>
    <x v="3"/>
    <n v="19140"/>
    <x v="2"/>
    <s v="FUR-CH-10003774"/>
    <s v="Furniture"/>
    <x v="1"/>
    <s v="Global Wood Trimmed Manager's Task Chair, Khaki"/>
    <n v="445.80200000000002"/>
    <n v="7"/>
    <x v="3"/>
    <n v="-108.2662"/>
    <x v="3"/>
    <n v="-0.24285714285714299"/>
    <n v="6.7294449105208102E-4"/>
    <n v="-15.4666"/>
    <n v="79.152600000000007"/>
    <x v="5"/>
    <n v="554.06820000000005"/>
  </r>
  <r>
    <s v="US-2015-134558"/>
    <x v="765"/>
    <d v="2015-12-24T00:00:00"/>
    <x v="0"/>
    <s v="PM-19135"/>
    <s v="Peter McVee"/>
    <x v="2"/>
    <x v="0"/>
    <x v="63"/>
    <x v="28"/>
    <n v="3820"/>
    <x v="2"/>
    <s v="FUR-TA-10003473"/>
    <s v="Furniture"/>
    <x v="2"/>
    <s v="Bretford Rectangular Conference Table Tops"/>
    <n v="1053.164"/>
    <n v="4"/>
    <x v="3"/>
    <n v="-105.3164"/>
    <x v="2"/>
    <n v="-0.1"/>
    <n v="2.84855919875727E-4"/>
    <n v="-26.3291"/>
    <n v="289.62009999999998"/>
    <x v="5"/>
    <n v="1158.4803999999999"/>
  </r>
  <r>
    <s v="CA-2015-108672"/>
    <x v="468"/>
    <d v="2015-09-16T00:00:00"/>
    <x v="1"/>
    <s v="FA-14230"/>
    <s v="Frank Atkinson"/>
    <x v="1"/>
    <x v="0"/>
    <x v="2"/>
    <x v="2"/>
    <n v="90032"/>
    <x v="1"/>
    <s v="FUR-FU-10003799"/>
    <s v="Furniture"/>
    <x v="3"/>
    <s v="Seth Thomas 13 1/2&quot; Wall Clock"/>
    <n v="106.68"/>
    <n v="6"/>
    <x v="0"/>
    <n v="33.070799999999998"/>
    <x v="6"/>
    <n v="0.31"/>
    <n v="0"/>
    <n v="5.5118"/>
    <n v="12.2682"/>
    <x v="4"/>
    <n v="73.609200000000016"/>
  </r>
  <r>
    <s v="US-2017-160836"/>
    <x v="91"/>
    <d v="2017-09-16T00:00:00"/>
    <x v="1"/>
    <s v="CC-12475"/>
    <s v="Cindy Chapman"/>
    <x v="0"/>
    <x v="0"/>
    <x v="6"/>
    <x v="5"/>
    <n v="77070"/>
    <x v="3"/>
    <s v="FUR-TA-10002855"/>
    <s v="Furniture"/>
    <x v="2"/>
    <s v="Bevis Round Conference Table Top &amp; Single Column Base"/>
    <n v="512.19000000000005"/>
    <n v="5"/>
    <x v="3"/>
    <n v="-65.852999999999994"/>
    <x v="2"/>
    <n v="-0.128571428571429"/>
    <n v="5.8572014291571504E-4"/>
    <n v="-13.1706"/>
    <n v="115.6086"/>
    <x v="4"/>
    <n v="578.04300000000001"/>
  </r>
  <r>
    <s v="CA-2017-121048"/>
    <x v="766"/>
    <d v="2017-07-18T00:00:00"/>
    <x v="1"/>
    <s v="TC-21295"/>
    <s v="Toby Carlisle"/>
    <x v="0"/>
    <x v="0"/>
    <x v="327"/>
    <x v="2"/>
    <n v="92683"/>
    <x v="1"/>
    <s v="FUR-FU-10003601"/>
    <s v="Furniture"/>
    <x v="3"/>
    <s v="Deflect-o RollaMat Studded, Beveled Mat for Medium Pile Carpeting"/>
    <n v="276.69"/>
    <n v="3"/>
    <x v="0"/>
    <n v="49.804200000000002"/>
    <x v="4"/>
    <n v="0.18"/>
    <n v="0"/>
    <n v="16.601400000000002"/>
    <n v="75.628600000000006"/>
    <x v="3"/>
    <n v="226.88579999999999"/>
  </r>
  <r>
    <s v="CA-2017-121048"/>
    <x v="766"/>
    <d v="2017-07-18T00:00:00"/>
    <x v="1"/>
    <s v="TC-21295"/>
    <s v="Toby Carlisle"/>
    <x v="0"/>
    <x v="0"/>
    <x v="327"/>
    <x v="2"/>
    <n v="92683"/>
    <x v="1"/>
    <s v="FUR-FU-10002960"/>
    <s v="Furniture"/>
    <x v="3"/>
    <s v="Eldon 200 Class Desk Accessories, Burgundy"/>
    <n v="18.84"/>
    <n v="3"/>
    <x v="0"/>
    <n v="7.9127999999999998"/>
    <x v="4"/>
    <n v="0.42"/>
    <n v="0"/>
    <n v="2.6375999999999999"/>
    <n v="3.6423999999999999"/>
    <x v="3"/>
    <n v="10.927199999999999"/>
  </r>
  <r>
    <s v="US-2017-161935"/>
    <x v="766"/>
    <d v="2017-07-18T00:00:00"/>
    <x v="1"/>
    <s v="JL-15835"/>
    <s v="John Lee"/>
    <x v="0"/>
    <x v="0"/>
    <x v="29"/>
    <x v="15"/>
    <n v="43229"/>
    <x v="2"/>
    <s v="FUR-FU-10002937"/>
    <s v="Furniture"/>
    <x v="3"/>
    <s v="GE 48&quot; Fluorescent Tube, Cool White Energy Saver, 34 Watts, 30/Box"/>
    <n v="396.92"/>
    <n v="5"/>
    <x v="2"/>
    <n v="148.845"/>
    <x v="4"/>
    <n v="0.375"/>
    <n v="5.0387987503779097E-4"/>
    <n v="29.768999999999998"/>
    <n v="49.615000000000002"/>
    <x v="3"/>
    <n v="248.07500000000002"/>
  </r>
  <r>
    <s v="CA-2016-162383"/>
    <x v="26"/>
    <d v="2016-09-11T00:00:00"/>
    <x v="1"/>
    <s v="MD-17350"/>
    <s v="Maribeth Dona"/>
    <x v="0"/>
    <x v="0"/>
    <x v="68"/>
    <x v="15"/>
    <n v="43130"/>
    <x v="2"/>
    <s v="FUR-CH-10004477"/>
    <s v="Furniture"/>
    <x v="1"/>
    <s v="Global Push Button Manager's Chair, Indigo"/>
    <n v="85.245999999999995"/>
    <n v="2"/>
    <x v="3"/>
    <n v="-1.2178"/>
    <x v="6"/>
    <n v="-1.4285714285714299E-2"/>
    <n v="3.5192267085845698E-3"/>
    <n v="-0.6089"/>
    <n v="43.231900000000003"/>
    <x v="4"/>
    <n v="86.463799999999992"/>
  </r>
  <r>
    <s v="CA-2014-125731"/>
    <x v="767"/>
    <d v="2014-09-16T00:00:00"/>
    <x v="1"/>
    <s v="CL-12565"/>
    <s v="Clay Ludtke"/>
    <x v="0"/>
    <x v="0"/>
    <x v="195"/>
    <x v="36"/>
    <n v="97030"/>
    <x v="1"/>
    <s v="FUR-CH-10003973"/>
    <s v="Furniture"/>
    <x v="1"/>
    <s v="GuestStacker Chair with Chrome Finish Legs"/>
    <n v="1487.04"/>
    <n v="5"/>
    <x v="2"/>
    <n v="148.70400000000001"/>
    <x v="6"/>
    <n v="0.1"/>
    <n v="1.34495373359156E-4"/>
    <n v="29.7408"/>
    <n v="267.66719999999998"/>
    <x v="4"/>
    <n v="1338.336"/>
  </r>
  <r>
    <s v="US-2017-106145"/>
    <x v="572"/>
    <d v="2017-09-26T00:00:00"/>
    <x v="3"/>
    <s v="RA-19885"/>
    <s v="Ruben Ausman"/>
    <x v="1"/>
    <x v="0"/>
    <x v="28"/>
    <x v="2"/>
    <n v="94109"/>
    <x v="1"/>
    <s v="FUR-FU-10003829"/>
    <s v="Furniture"/>
    <x v="3"/>
    <s v="Stackable Trays"/>
    <n v="9.24"/>
    <n v="3"/>
    <x v="0"/>
    <n v="2.9567999999999999"/>
    <x v="7"/>
    <n v="0.32"/>
    <n v="0"/>
    <n v="0.98560000000000003"/>
    <n v="2.0943999999999998"/>
    <x v="4"/>
    <n v="6.2832000000000008"/>
  </r>
  <r>
    <s v="CA-2016-107146"/>
    <x v="9"/>
    <d v="2016-06-19T00:00:00"/>
    <x v="2"/>
    <s v="LC-16885"/>
    <s v="Lena Creighton"/>
    <x v="0"/>
    <x v="0"/>
    <x v="328"/>
    <x v="12"/>
    <n v="80501"/>
    <x v="1"/>
    <s v="FUR-FU-10002298"/>
    <s v="Furniture"/>
    <x v="3"/>
    <s v="Rubbermaid ClusterMat Chairmats, Mat Size- 66&quot; x 60&quot;, Lip 20&quot; x 11&quot; -90 Degree Angle"/>
    <n v="266.35199999999998"/>
    <n v="3"/>
    <x v="2"/>
    <n v="-13.317600000000001"/>
    <x v="3"/>
    <n v="-0.05"/>
    <n v="7.5088604553372998E-4"/>
    <n v="-4.4391999999999996"/>
    <n v="93.223200000000006"/>
    <x v="2"/>
    <n v="279.6696"/>
  </r>
  <r>
    <s v="CA-2016-107146"/>
    <x v="9"/>
    <d v="2016-06-19T00:00:00"/>
    <x v="2"/>
    <s v="LC-16885"/>
    <s v="Lena Creighton"/>
    <x v="0"/>
    <x v="0"/>
    <x v="328"/>
    <x v="12"/>
    <n v="80501"/>
    <x v="1"/>
    <s v="FUR-CH-10004853"/>
    <s v="Furniture"/>
    <x v="1"/>
    <s v="Global Manager's Adjustable Task Chair, Storm"/>
    <n v="483.13600000000002"/>
    <n v="4"/>
    <x v="2"/>
    <n v="54.352800000000002"/>
    <x v="3"/>
    <n v="0.1125"/>
    <n v="4.1396211418730998E-4"/>
    <n v="13.588200000000001"/>
    <n v="107.19580000000001"/>
    <x v="2"/>
    <n v="428.78320000000002"/>
  </r>
  <r>
    <s v="US-2017-134642"/>
    <x v="768"/>
    <d v="2017-03-01T00:00:00"/>
    <x v="1"/>
    <s v="SW-20245"/>
    <s v="Scot Wooten"/>
    <x v="0"/>
    <x v="0"/>
    <x v="329"/>
    <x v="30"/>
    <n v="27834"/>
    <x v="0"/>
    <s v="FUR-CH-10002880"/>
    <s v="Furniture"/>
    <x v="1"/>
    <s v="Global High-Back Leather Tilter, Burgundy"/>
    <n v="196.78399999999999"/>
    <n v="2"/>
    <x v="2"/>
    <n v="-22.138200000000001"/>
    <x v="4"/>
    <n v="-0.1125"/>
    <n v="1.0163427920969199E-3"/>
    <n v="-11.069100000000001"/>
    <n v="109.4611"/>
    <x v="11"/>
    <n v="218.9222"/>
  </r>
  <r>
    <s v="US-2017-134642"/>
    <x v="768"/>
    <d v="2017-03-01T00:00:00"/>
    <x v="1"/>
    <s v="SW-20245"/>
    <s v="Scot Wooten"/>
    <x v="0"/>
    <x v="0"/>
    <x v="329"/>
    <x v="30"/>
    <n v="27834"/>
    <x v="0"/>
    <s v="FUR-BO-10004709"/>
    <s v="Furniture"/>
    <x v="0"/>
    <s v="Bush Westfield Collection Bookcases, Medium Cherry Finish"/>
    <n v="231.92"/>
    <n v="5"/>
    <x v="2"/>
    <n v="5.798"/>
    <x v="4"/>
    <n v="2.5000000000000001E-2"/>
    <n v="8.6236633321835096E-4"/>
    <n v="1.1596"/>
    <n v="45.224400000000003"/>
    <x v="11"/>
    <n v="226.12199999999999"/>
  </r>
  <r>
    <s v="CA-2017-103415"/>
    <x v="587"/>
    <d v="2017-12-08T00:00:00"/>
    <x v="1"/>
    <s v="MV-17485"/>
    <s v="Mark Van Huff"/>
    <x v="0"/>
    <x v="0"/>
    <x v="6"/>
    <x v="5"/>
    <n v="77041"/>
    <x v="3"/>
    <s v="FUR-FU-10000820"/>
    <s v="Furniture"/>
    <x v="3"/>
    <s v="Tensor Brushed Steel Torchiere Floor Lamp"/>
    <n v="13.592000000000001"/>
    <n v="2"/>
    <x v="5"/>
    <n v="-14.271599999999999"/>
    <x v="2"/>
    <n v="-1.05"/>
    <n v="4.4143613890523799E-2"/>
    <n v="-7.1357999999999997"/>
    <n v="13.931800000000001"/>
    <x v="5"/>
    <n v="27.863599999999998"/>
  </r>
  <r>
    <s v="US-2017-112347"/>
    <x v="308"/>
    <d v="2017-12-06T00:00:00"/>
    <x v="1"/>
    <s v="BS-11380"/>
    <s v="Bill Stewart"/>
    <x v="1"/>
    <x v="0"/>
    <x v="22"/>
    <x v="12"/>
    <n v="80219"/>
    <x v="1"/>
    <s v="FUR-BO-10003546"/>
    <s v="Furniture"/>
    <x v="0"/>
    <s v="Hon 4-Shelf Metal Bookcases"/>
    <n v="242.352"/>
    <n v="8"/>
    <x v="10"/>
    <n v="-363.52800000000002"/>
    <x v="4"/>
    <n v="-1.5"/>
    <n v="2.8883607314979902E-3"/>
    <n v="-45.441000000000003"/>
    <n v="75.734999999999999"/>
    <x v="5"/>
    <n v="605.88"/>
  </r>
  <r>
    <s v="US-2017-112347"/>
    <x v="308"/>
    <d v="2017-12-06T00:00:00"/>
    <x v="1"/>
    <s v="BS-11380"/>
    <s v="Bill Stewart"/>
    <x v="1"/>
    <x v="0"/>
    <x v="22"/>
    <x v="12"/>
    <n v="80219"/>
    <x v="1"/>
    <s v="FUR-FU-10001488"/>
    <s v="Furniture"/>
    <x v="3"/>
    <s v="Tenex 46&quot; x 60&quot; Computer Anti-Static Chairmat, Rectangular Shaped"/>
    <n v="508.70400000000001"/>
    <n v="6"/>
    <x v="2"/>
    <n v="0"/>
    <x v="4"/>
    <n v="0"/>
    <n v="3.9315594137258602E-4"/>
    <n v="0"/>
    <n v="84.784000000000006"/>
    <x v="5"/>
    <n v="508.70400000000001"/>
  </r>
  <r>
    <s v="US-2017-112347"/>
    <x v="308"/>
    <d v="2017-12-06T00:00:00"/>
    <x v="1"/>
    <s v="BS-11380"/>
    <s v="Bill Stewart"/>
    <x v="1"/>
    <x v="0"/>
    <x v="22"/>
    <x v="12"/>
    <n v="80219"/>
    <x v="1"/>
    <s v="FUR-CH-10002335"/>
    <s v="Furniture"/>
    <x v="1"/>
    <s v="Hon GuestStacker Chair"/>
    <n v="906.68"/>
    <n v="5"/>
    <x v="2"/>
    <n v="68.001000000000005"/>
    <x v="4"/>
    <n v="7.4999999999999997E-2"/>
    <n v="2.2058499139718501E-4"/>
    <n v="13.600199999999999"/>
    <n v="167.73580000000001"/>
    <x v="5"/>
    <n v="838.67899999999997"/>
  </r>
  <r>
    <s v="CA-2016-136595"/>
    <x v="26"/>
    <d v="2016-09-07T00:00:00"/>
    <x v="2"/>
    <s v="EM-13825"/>
    <s v="Elizabeth Moffitt"/>
    <x v="1"/>
    <x v="0"/>
    <x v="6"/>
    <x v="5"/>
    <n v="77036"/>
    <x v="3"/>
    <s v="FUR-FU-10004671"/>
    <s v="Furniture"/>
    <x v="3"/>
    <s v="Executive Impressions 12&quot; Wall Clock"/>
    <n v="21.204000000000001"/>
    <n v="3"/>
    <x v="5"/>
    <n v="-11.6622"/>
    <x v="3"/>
    <n v="-0.55000000000000004"/>
    <n v="2.82965478211658E-2"/>
    <n v="-3.8874"/>
    <n v="10.955399999999999"/>
    <x v="4"/>
    <n v="32.866199999999999"/>
  </r>
  <r>
    <s v="CA-2014-114181"/>
    <x v="769"/>
    <d v="2014-05-14T00:00:00"/>
    <x v="0"/>
    <s v="AF-10885"/>
    <s v="Art Foster"/>
    <x v="0"/>
    <x v="0"/>
    <x v="3"/>
    <x v="3"/>
    <n v="19134"/>
    <x v="2"/>
    <s v="FUR-BO-10004467"/>
    <s v="Furniture"/>
    <x v="0"/>
    <s v="Bestar Classic Bookcase"/>
    <n v="349.96499999999997"/>
    <n v="7"/>
    <x v="4"/>
    <n v="-216.97829999999999"/>
    <x v="4"/>
    <n v="-0.62"/>
    <n v="1.4287143000014299E-3"/>
    <n v="-30.9969"/>
    <n v="80.991900000000001"/>
    <x v="7"/>
    <n v="566.94329999999991"/>
  </r>
  <r>
    <s v="US-2014-137155"/>
    <x v="770"/>
    <d v="2014-11-05T00:00:00"/>
    <x v="1"/>
    <s v="DL-12925"/>
    <s v="Daniel Lacy"/>
    <x v="0"/>
    <x v="0"/>
    <x v="62"/>
    <x v="7"/>
    <n v="11561"/>
    <x v="2"/>
    <s v="FUR-FU-10003142"/>
    <s v="Furniture"/>
    <x v="3"/>
    <s v="Master Big Foot Doorstop, Beige"/>
    <n v="31.68"/>
    <n v="6"/>
    <x v="0"/>
    <n v="9.8208000000000002"/>
    <x v="4"/>
    <n v="0.31"/>
    <n v="0"/>
    <n v="1.6368"/>
    <n v="3.6432000000000002"/>
    <x v="0"/>
    <n v="21.859200000000001"/>
  </r>
  <r>
    <s v="CA-2016-105746"/>
    <x v="771"/>
    <d v="2017-01-01T00:00:00"/>
    <x v="2"/>
    <s v="BD-11605"/>
    <s v="Brian Dahlen"/>
    <x v="0"/>
    <x v="0"/>
    <x v="68"/>
    <x v="3"/>
    <n v="17602"/>
    <x v="2"/>
    <s v="FUR-CH-10000454"/>
    <s v="Furniture"/>
    <x v="1"/>
    <s v="Hon Deluxe Fabric Upholstered Stacking Chairs, Rounded Back"/>
    <n v="170.786"/>
    <n v="1"/>
    <x v="3"/>
    <n v="0"/>
    <x v="3"/>
    <n v="0"/>
    <n v="1.75658426334711E-3"/>
    <n v="0"/>
    <n v="170.786"/>
    <x v="5"/>
    <n v="170.786"/>
  </r>
  <r>
    <s v="US-2016-104815"/>
    <x v="222"/>
    <d v="2016-09-07T00:00:00"/>
    <x v="1"/>
    <s v="RB-19570"/>
    <s v="Rob Beeghly"/>
    <x v="0"/>
    <x v="0"/>
    <x v="9"/>
    <x v="8"/>
    <n v="60610"/>
    <x v="3"/>
    <s v="FUR-BO-10003894"/>
    <s v="Furniture"/>
    <x v="0"/>
    <s v="Safco Value Mate Steel Bookcase, Baked Enamel Finish on Steel, Black"/>
    <n v="198.744"/>
    <n v="4"/>
    <x v="3"/>
    <n v="0"/>
    <x v="4"/>
    <n v="0"/>
    <n v="1.50947953145755E-3"/>
    <n v="0"/>
    <n v="49.686"/>
    <x v="4"/>
    <n v="198.744"/>
  </r>
  <r>
    <s v="US-2016-166660"/>
    <x v="772"/>
    <d v="2016-02-01T00:00:00"/>
    <x v="0"/>
    <s v="TB-21250"/>
    <s v="Tim Brockman"/>
    <x v="0"/>
    <x v="0"/>
    <x v="15"/>
    <x v="13"/>
    <n v="98103"/>
    <x v="1"/>
    <s v="FUR-CH-10001190"/>
    <s v="Furniture"/>
    <x v="1"/>
    <s v="Global Deluxe High-Back Office Chair in Storm"/>
    <n v="435.16800000000001"/>
    <n v="4"/>
    <x v="2"/>
    <n v="-59.835599999999999"/>
    <x v="3"/>
    <n v="-0.13750000000000001"/>
    <n v="4.59592617104199E-4"/>
    <n v="-14.9589"/>
    <n v="123.7509"/>
    <x v="8"/>
    <n v="495.00360000000001"/>
  </r>
  <r>
    <s v="US-2016-166660"/>
    <x v="772"/>
    <d v="2016-02-01T00:00:00"/>
    <x v="0"/>
    <s v="TB-21250"/>
    <s v="Tim Brockman"/>
    <x v="0"/>
    <x v="0"/>
    <x v="15"/>
    <x v="13"/>
    <n v="98103"/>
    <x v="1"/>
    <s v="FUR-BO-10000468"/>
    <s v="Furniture"/>
    <x v="0"/>
    <s v="O'Sullivan 2-Shelf Heavy-Duty Bookcases"/>
    <n v="48.58"/>
    <n v="1"/>
    <x v="0"/>
    <n v="7.7728000000000002"/>
    <x v="3"/>
    <n v="0.16"/>
    <n v="0"/>
    <n v="7.7728000000000002"/>
    <n v="40.807200000000002"/>
    <x v="8"/>
    <n v="40.807199999999995"/>
  </r>
  <r>
    <s v="CA-2014-100916"/>
    <x v="299"/>
    <d v="2014-10-26T00:00:00"/>
    <x v="1"/>
    <s v="FH-14275"/>
    <s v="Frank Hawley"/>
    <x v="1"/>
    <x v="0"/>
    <x v="330"/>
    <x v="25"/>
    <n v="23602"/>
    <x v="0"/>
    <s v="FUR-TA-10004607"/>
    <s v="Furniture"/>
    <x v="2"/>
    <s v="Hon 2111 Invitation Series Straight Table"/>
    <n v="591.32000000000005"/>
    <n v="4"/>
    <x v="0"/>
    <n v="112.35080000000001"/>
    <x v="2"/>
    <n v="0.19"/>
    <n v="0"/>
    <n v="28.087700000000002"/>
    <n v="119.7423"/>
    <x v="1"/>
    <n v="478.96920000000006"/>
  </r>
  <r>
    <s v="CA-2016-138597"/>
    <x v="105"/>
    <d v="2016-12-21T00:00:00"/>
    <x v="2"/>
    <s v="PN-18775"/>
    <s v="Parhena Norris"/>
    <x v="2"/>
    <x v="0"/>
    <x v="70"/>
    <x v="27"/>
    <n v="68104"/>
    <x v="3"/>
    <s v="FUR-CH-10004997"/>
    <s v="Furniture"/>
    <x v="1"/>
    <s v="Hon Every-Day Series Multi-Task Chairs"/>
    <n v="563.94000000000005"/>
    <n v="3"/>
    <x v="0"/>
    <n v="112.788"/>
    <x v="0"/>
    <n v="0.2"/>
    <n v="0"/>
    <n v="37.595999999999997"/>
    <n v="150.38399999999999"/>
    <x v="5"/>
    <n v="451.15200000000004"/>
  </r>
  <r>
    <s v="CA-2015-142734"/>
    <x v="763"/>
    <d v="2015-04-21T00:00:00"/>
    <x v="1"/>
    <s v="DM-13345"/>
    <s v="Denise Monton"/>
    <x v="1"/>
    <x v="0"/>
    <x v="13"/>
    <x v="7"/>
    <n v="10024"/>
    <x v="2"/>
    <s v="FUR-CH-10003968"/>
    <s v="Furniture"/>
    <x v="1"/>
    <s v="Novimex Turbo Task Chair"/>
    <n v="127.764"/>
    <n v="2"/>
    <x v="7"/>
    <n v="2.8391999999999999"/>
    <x v="2"/>
    <n v="2.2222222222222199E-2"/>
    <n v="7.8269309038539795E-4"/>
    <n v="1.4196"/>
    <n v="62.462400000000002"/>
    <x v="6"/>
    <n v="124.92479999999999"/>
  </r>
  <r>
    <s v="CA-2017-122945"/>
    <x v="716"/>
    <d v="2017-11-22T00:00:00"/>
    <x v="1"/>
    <s v="MB-18085"/>
    <s v="Mick Brown"/>
    <x v="0"/>
    <x v="0"/>
    <x v="18"/>
    <x v="2"/>
    <n v="95661"/>
    <x v="1"/>
    <s v="FUR-FU-10001196"/>
    <s v="Furniture"/>
    <x v="3"/>
    <s v="DAX Cubicle Frames - 8x10"/>
    <n v="17.309999999999999"/>
    <n v="3"/>
    <x v="0"/>
    <n v="5.1929999999999996"/>
    <x v="6"/>
    <n v="0.3"/>
    <n v="0"/>
    <n v="1.7310000000000001"/>
    <n v="4.0389999999999997"/>
    <x v="0"/>
    <n v="12.116999999999999"/>
  </r>
  <r>
    <s v="CA-2016-158778"/>
    <x v="26"/>
    <d v="2016-09-09T00:00:00"/>
    <x v="1"/>
    <s v="DB-13210"/>
    <s v="Dean Braden"/>
    <x v="0"/>
    <x v="0"/>
    <x v="3"/>
    <x v="3"/>
    <n v="19134"/>
    <x v="2"/>
    <s v="FUR-FU-10000260"/>
    <s v="Furniture"/>
    <x v="3"/>
    <s v="6&quot; Cubicle Wall Clock, Black"/>
    <n v="58.247999999999998"/>
    <n v="9"/>
    <x v="2"/>
    <n v="11.6496"/>
    <x v="4"/>
    <n v="0.2"/>
    <n v="3.4335942864991099E-3"/>
    <n v="1.2944"/>
    <n v="5.1776"/>
    <x v="4"/>
    <n v="46.598399999999998"/>
  </r>
  <r>
    <s v="CA-2016-158778"/>
    <x v="26"/>
    <d v="2016-09-09T00:00:00"/>
    <x v="1"/>
    <s v="DB-13210"/>
    <s v="Dean Braden"/>
    <x v="0"/>
    <x v="0"/>
    <x v="3"/>
    <x v="3"/>
    <n v="19134"/>
    <x v="2"/>
    <s v="FUR-CH-10001146"/>
    <s v="Furniture"/>
    <x v="1"/>
    <s v="Global Task Chair, Black"/>
    <n v="71.245999999999995"/>
    <n v="2"/>
    <x v="3"/>
    <n v="-19.338200000000001"/>
    <x v="4"/>
    <n v="-0.27142857142857102"/>
    <n v="4.2107627094854399E-3"/>
    <n v="-9.6691000000000003"/>
    <n v="45.292099999999998"/>
    <x v="4"/>
    <n v="90.584199999999996"/>
  </r>
  <r>
    <s v="CA-2016-158778"/>
    <x v="26"/>
    <d v="2016-09-09T00:00:00"/>
    <x v="1"/>
    <s v="DB-13210"/>
    <s v="Dean Braden"/>
    <x v="0"/>
    <x v="0"/>
    <x v="3"/>
    <x v="3"/>
    <n v="19134"/>
    <x v="2"/>
    <s v="FUR-CH-10000309"/>
    <s v="Furniture"/>
    <x v="1"/>
    <s v="Global Comet Stacking Arm Chair"/>
    <n v="887.27099999999996"/>
    <n v="3"/>
    <x v="3"/>
    <n v="-63.3765"/>
    <x v="4"/>
    <n v="-7.1428571428571397E-2"/>
    <n v="3.3811541231483998E-4"/>
    <n v="-21.125499999999999"/>
    <n v="316.88249999999999"/>
    <x v="4"/>
    <n v="950.64749999999992"/>
  </r>
  <r>
    <s v="CA-2016-101791"/>
    <x v="614"/>
    <d v="2016-05-31T00:00:00"/>
    <x v="1"/>
    <s v="BS-11665"/>
    <s v="Brian Stugart"/>
    <x v="0"/>
    <x v="0"/>
    <x v="9"/>
    <x v="8"/>
    <n v="60623"/>
    <x v="3"/>
    <s v="FUR-FU-10003247"/>
    <s v="Furniture"/>
    <x v="3"/>
    <s v="36X48 HARDFLOOR CHAIRMAT"/>
    <n v="25.175999999999998"/>
    <n v="3"/>
    <x v="5"/>
    <n v="-33.358199999999997"/>
    <x v="4"/>
    <n v="-1.325"/>
    <n v="2.3832221163012399E-2"/>
    <n v="-11.119400000000001"/>
    <n v="19.511399999999998"/>
    <x v="7"/>
    <n v="58.534199999999998"/>
  </r>
  <r>
    <s v="CA-2016-101791"/>
    <x v="614"/>
    <d v="2016-05-31T00:00:00"/>
    <x v="1"/>
    <s v="BS-11665"/>
    <s v="Brian Stugart"/>
    <x v="0"/>
    <x v="0"/>
    <x v="9"/>
    <x v="8"/>
    <n v="60623"/>
    <x v="3"/>
    <s v="FUR-FU-10002191"/>
    <s v="Furniture"/>
    <x v="3"/>
    <s v="G.E. Halogen Desk Lamp Bulbs"/>
    <n v="5.5839999999999996"/>
    <n v="2"/>
    <x v="5"/>
    <n v="-1.6752"/>
    <x v="4"/>
    <n v="-0.3"/>
    <n v="0.107449856733524"/>
    <n v="-0.83760000000000001"/>
    <n v="3.6295999999999999"/>
    <x v="7"/>
    <n v="7.2591999999999999"/>
  </r>
  <r>
    <s v="CA-2015-113740"/>
    <x v="108"/>
    <d v="2015-08-28T00:00:00"/>
    <x v="0"/>
    <s v="SC-20380"/>
    <s v="Shahid Collister"/>
    <x v="0"/>
    <x v="0"/>
    <x v="13"/>
    <x v="7"/>
    <n v="10035"/>
    <x v="2"/>
    <s v="FUR-FU-10000010"/>
    <s v="Furniture"/>
    <x v="3"/>
    <s v="DAX Value U-Channel Document Frames, Easel Back"/>
    <n v="14.91"/>
    <n v="3"/>
    <x v="0"/>
    <n v="4.6220999999999997"/>
    <x v="4"/>
    <n v="0.31"/>
    <n v="0"/>
    <n v="1.5407"/>
    <n v="3.4293"/>
    <x v="10"/>
    <n v="10.2879"/>
  </r>
  <r>
    <s v="CA-2017-151225"/>
    <x v="526"/>
    <d v="2017-10-29T00:00:00"/>
    <x v="2"/>
    <s v="JM-15655"/>
    <s v="Jim Mitchum"/>
    <x v="1"/>
    <x v="0"/>
    <x v="2"/>
    <x v="2"/>
    <n v="90032"/>
    <x v="1"/>
    <s v="FUR-TA-10001539"/>
    <s v="Furniture"/>
    <x v="2"/>
    <s v="Chromcraft Rectangular Conference Tables"/>
    <n v="189.57599999999999"/>
    <n v="1"/>
    <x v="2"/>
    <n v="9.4787999999999997"/>
    <x v="3"/>
    <n v="0.05"/>
    <n v="1.0549858631894299E-3"/>
    <n v="9.4787999999999997"/>
    <n v="180.09719999999999"/>
    <x v="1"/>
    <n v="180.09719999999999"/>
  </r>
  <r>
    <s v="US-2014-144078"/>
    <x v="306"/>
    <d v="2014-11-29T00:00:00"/>
    <x v="1"/>
    <s v="RB-19435"/>
    <s v="Richard Bierner"/>
    <x v="0"/>
    <x v="0"/>
    <x v="2"/>
    <x v="2"/>
    <n v="90004"/>
    <x v="1"/>
    <s v="FUR-CH-10002335"/>
    <s v="Furniture"/>
    <x v="1"/>
    <s v="Hon GuestStacker Chair"/>
    <n v="725.34400000000005"/>
    <n v="4"/>
    <x v="2"/>
    <n v="54.400799999999997"/>
    <x v="4"/>
    <n v="7.4999999999999997E-2"/>
    <n v="2.7573123924648198E-4"/>
    <n v="13.600199999999999"/>
    <n v="167.73580000000001"/>
    <x v="0"/>
    <n v="670.94320000000005"/>
  </r>
  <r>
    <s v="CA-2015-136805"/>
    <x v="773"/>
    <d v="2015-05-27T00:00:00"/>
    <x v="0"/>
    <s v="NM-18445"/>
    <s v="Nathan Mautz"/>
    <x v="2"/>
    <x v="0"/>
    <x v="25"/>
    <x v="17"/>
    <n v="48234"/>
    <x v="3"/>
    <s v="FUR-FU-10003724"/>
    <s v="Furniture"/>
    <x v="3"/>
    <s v="Westinghouse Clip-On Gooseneck Lamps"/>
    <n v="75.33"/>
    <n v="9"/>
    <x v="0"/>
    <n v="19.585799999999999"/>
    <x v="4"/>
    <n v="0.26"/>
    <n v="0"/>
    <n v="2.1762000000000001"/>
    <n v="6.1938000000000004"/>
    <x v="7"/>
    <n v="55.744199999999999"/>
  </r>
  <r>
    <s v="CA-2014-162089"/>
    <x v="693"/>
    <d v="2014-04-01T00:00:00"/>
    <x v="2"/>
    <s v="MP-17470"/>
    <s v="Mark Packer"/>
    <x v="2"/>
    <x v="0"/>
    <x v="193"/>
    <x v="5"/>
    <n v="78521"/>
    <x v="3"/>
    <s v="FUR-CH-10002304"/>
    <s v="Furniture"/>
    <x v="1"/>
    <s v="Global Stack Chair without Arms, Black"/>
    <n v="127.30200000000001"/>
    <n v="7"/>
    <x v="3"/>
    <n v="-9.093"/>
    <x v="3"/>
    <n v="-7.1428571428571397E-2"/>
    <n v="2.3566008389498999E-3"/>
    <n v="-1.2989999999999999"/>
    <n v="19.484999999999999"/>
    <x v="9"/>
    <n v="136.39500000000001"/>
  </r>
  <r>
    <s v="US-2017-158526"/>
    <x v="297"/>
    <d v="2018-01-01T00:00:00"/>
    <x v="0"/>
    <s v="KH-16360"/>
    <s v="Katherine Hughes"/>
    <x v="0"/>
    <x v="0"/>
    <x v="74"/>
    <x v="0"/>
    <n v="40214"/>
    <x v="0"/>
    <s v="FUR-CH-10002602"/>
    <s v="Furniture"/>
    <x v="1"/>
    <s v="DMI Arturo Collection Mission-style Design Wood Chair"/>
    <n v="1207.8399999999999"/>
    <n v="8"/>
    <x v="0"/>
    <n v="314.03840000000002"/>
    <x v="0"/>
    <n v="0.26"/>
    <n v="0"/>
    <n v="39.254800000000003"/>
    <n v="111.7252"/>
    <x v="5"/>
    <n v="893.80159999999989"/>
  </r>
  <r>
    <s v="US-2017-158526"/>
    <x v="297"/>
    <d v="2018-01-01T00:00:00"/>
    <x v="0"/>
    <s v="KH-16360"/>
    <s v="Katherine Hughes"/>
    <x v="0"/>
    <x v="0"/>
    <x v="74"/>
    <x v="0"/>
    <n v="40214"/>
    <x v="0"/>
    <s v="FUR-CH-10004495"/>
    <s v="Furniture"/>
    <x v="1"/>
    <s v="Global Leather and Oak Executive Chair, Black"/>
    <n v="300.98"/>
    <n v="1"/>
    <x v="0"/>
    <n v="87.284199999999998"/>
    <x v="0"/>
    <n v="0.28999999999999998"/>
    <n v="0"/>
    <n v="87.284199999999998"/>
    <n v="213.69579999999999"/>
    <x v="5"/>
    <n v="213.69580000000002"/>
  </r>
  <r>
    <s v="US-2017-158526"/>
    <x v="297"/>
    <d v="2018-01-01T00:00:00"/>
    <x v="0"/>
    <s v="KH-16360"/>
    <s v="Katherine Hughes"/>
    <x v="0"/>
    <x v="0"/>
    <x v="74"/>
    <x v="0"/>
    <n v="40214"/>
    <x v="0"/>
    <s v="FUR-CH-10001270"/>
    <s v="Furniture"/>
    <x v="1"/>
    <s v="Harbour Creations Steel Folding Chair"/>
    <n v="258.75"/>
    <n v="3"/>
    <x v="0"/>
    <n v="77.625"/>
    <x v="0"/>
    <n v="0.3"/>
    <n v="0"/>
    <n v="25.875"/>
    <n v="60.375"/>
    <x v="5"/>
    <n v="181.125"/>
  </r>
  <r>
    <s v="CA-2017-104885"/>
    <x v="774"/>
    <d v="2017-03-08T00:00:00"/>
    <x v="1"/>
    <s v="DB-13555"/>
    <s v="Dorothy Badders"/>
    <x v="1"/>
    <x v="0"/>
    <x v="19"/>
    <x v="14"/>
    <n v="19711"/>
    <x v="2"/>
    <s v="FUR-BO-10003660"/>
    <s v="Furniture"/>
    <x v="0"/>
    <s v="Bush Cubix Collection Bookcases, Fully Assembled"/>
    <n v="441.96"/>
    <n v="2"/>
    <x v="0"/>
    <n v="101.6508"/>
    <x v="6"/>
    <n v="0.23"/>
    <n v="0"/>
    <n v="50.825400000000002"/>
    <n v="170.15459999999999"/>
    <x v="9"/>
    <n v="340.30919999999998"/>
  </r>
  <r>
    <s v="CA-2015-161452"/>
    <x v="509"/>
    <d v="2015-04-11T00:00:00"/>
    <x v="1"/>
    <s v="CA-11965"/>
    <s v="Carol Adams"/>
    <x v="1"/>
    <x v="0"/>
    <x v="2"/>
    <x v="2"/>
    <n v="90036"/>
    <x v="1"/>
    <s v="FUR-CH-10003973"/>
    <s v="Furniture"/>
    <x v="1"/>
    <s v="GuestStacker Chair with Chrome Finish Legs"/>
    <n v="892.22400000000005"/>
    <n v="3"/>
    <x v="2"/>
    <n v="89.222399999999993"/>
    <x v="6"/>
    <n v="0.1"/>
    <n v="2.2415895559859401E-4"/>
    <n v="29.7408"/>
    <n v="267.66719999999998"/>
    <x v="6"/>
    <n v="803.00160000000005"/>
  </r>
  <r>
    <s v="CA-2016-138968"/>
    <x v="775"/>
    <d v="2016-03-16T00:00:00"/>
    <x v="2"/>
    <s v="FC-14335"/>
    <s v="Fred Chung"/>
    <x v="1"/>
    <x v="0"/>
    <x v="28"/>
    <x v="2"/>
    <n v="94110"/>
    <x v="1"/>
    <s v="FUR-CH-10000309"/>
    <s v="Furniture"/>
    <x v="1"/>
    <s v="Global Comet Stacking Arm Chair"/>
    <n v="1352.0319999999999"/>
    <n v="4"/>
    <x v="2"/>
    <n v="84.501999999999995"/>
    <x v="5"/>
    <n v="6.25E-2"/>
    <n v="1.4792549288774199E-4"/>
    <n v="21.125499999999999"/>
    <n v="316.88249999999999"/>
    <x v="9"/>
    <n v="1267.53"/>
  </r>
  <r>
    <s v="CA-2015-101889"/>
    <x v="7"/>
    <d v="2015-12-31T00:00:00"/>
    <x v="1"/>
    <s v="DB-13120"/>
    <s v="David Bremer"/>
    <x v="1"/>
    <x v="0"/>
    <x v="149"/>
    <x v="15"/>
    <n v="43302"/>
    <x v="2"/>
    <s v="FUR-TA-10004154"/>
    <s v="Furniture"/>
    <x v="2"/>
    <s v="Riverside Furniture Oval Coffee Table, Oval End Table, End Table with Drawer"/>
    <n v="1548.99"/>
    <n v="9"/>
    <x v="9"/>
    <n v="-464.697"/>
    <x v="4"/>
    <n v="-0.3"/>
    <n v="2.5823278394308601E-4"/>
    <n v="-51.633000000000003"/>
    <n v="223.74299999999999"/>
    <x v="5"/>
    <n v="2013.6869999999999"/>
  </r>
  <r>
    <s v="CA-2015-107685"/>
    <x v="737"/>
    <d v="2015-12-02T00:00:00"/>
    <x v="0"/>
    <s v="JM-15865"/>
    <s v="John Murray"/>
    <x v="0"/>
    <x v="0"/>
    <x v="205"/>
    <x v="34"/>
    <n v="89115"/>
    <x v="1"/>
    <s v="FUR-FU-10002813"/>
    <s v="Furniture"/>
    <x v="3"/>
    <s v="DAX Contemporary Wood Frame with Silver Metal Mat, Desktop, 11 x 14 Size"/>
    <n v="80.959999999999994"/>
    <n v="4"/>
    <x v="0"/>
    <n v="29.145600000000002"/>
    <x v="3"/>
    <n v="0.36"/>
    <n v="0"/>
    <n v="7.2864000000000004"/>
    <n v="12.9536"/>
    <x v="0"/>
    <n v="51.814399999999992"/>
  </r>
  <r>
    <s v="US-2014-120740"/>
    <x v="776"/>
    <d v="2014-04-15T00:00:00"/>
    <x v="3"/>
    <s v="PS-18970"/>
    <s v="Paul Stevenson"/>
    <x v="2"/>
    <x v="0"/>
    <x v="2"/>
    <x v="2"/>
    <n v="90049"/>
    <x v="1"/>
    <s v="FUR-FU-10004091"/>
    <s v="Furniture"/>
    <x v="3"/>
    <s v="Howard Miller 13&quot; Diameter Goldtone Round Wall Clock"/>
    <n v="187.76"/>
    <n v="4"/>
    <x v="0"/>
    <n v="76.9816"/>
    <x v="7"/>
    <n v="0.41"/>
    <n v="0"/>
    <n v="19.2454"/>
    <n v="27.694600000000001"/>
    <x v="6"/>
    <n v="110.77839999999999"/>
  </r>
  <r>
    <s v="CA-2014-105417"/>
    <x v="777"/>
    <d v="2014-01-12T00:00:00"/>
    <x v="1"/>
    <s v="VS-21820"/>
    <s v="Vivek Sundaresam"/>
    <x v="0"/>
    <x v="0"/>
    <x v="156"/>
    <x v="5"/>
    <n v="77340"/>
    <x v="3"/>
    <s v="FUR-FU-10004864"/>
    <s v="Furniture"/>
    <x v="3"/>
    <s v="Howard Miller 14-1/2&quot; Diameter Chrome Round Wall Clock"/>
    <n v="76.727999999999994"/>
    <n v="3"/>
    <x v="5"/>
    <n v="-53.709600000000002"/>
    <x v="2"/>
    <n v="-0.7"/>
    <n v="7.8198310916484208E-3"/>
    <n v="-17.903199999999998"/>
    <n v="43.479199999999999"/>
    <x v="8"/>
    <n v="130.4376"/>
  </r>
  <r>
    <s v="CA-2014-151967"/>
    <x v="27"/>
    <d v="2014-10-26T00:00:00"/>
    <x v="1"/>
    <s v="NB-18580"/>
    <s v="Nicole Brennan"/>
    <x v="1"/>
    <x v="0"/>
    <x v="331"/>
    <x v="35"/>
    <n v="71111"/>
    <x v="0"/>
    <s v="FUR-FU-10000193"/>
    <s v="Furniture"/>
    <x v="3"/>
    <s v="Tenex Chairmats For Use with Hard Floors"/>
    <n v="129.91999999999999"/>
    <n v="4"/>
    <x v="0"/>
    <n v="10.393599999999999"/>
    <x v="4"/>
    <n v="0.08"/>
    <n v="0"/>
    <n v="2.5983999999999998"/>
    <n v="29.881599999999999"/>
    <x v="1"/>
    <n v="119.5264"/>
  </r>
  <r>
    <s v="CA-2015-130974"/>
    <x v="61"/>
    <d v="2015-11-29T00:00:00"/>
    <x v="0"/>
    <s v="MA-17560"/>
    <s v="Matt Abelman"/>
    <x v="2"/>
    <x v="0"/>
    <x v="114"/>
    <x v="20"/>
    <n v="2149"/>
    <x v="2"/>
    <s v="FUR-BO-10002916"/>
    <s v="Furniture"/>
    <x v="0"/>
    <s v="Rush Hierlooms Collection 1&quot; Thick Stackable Bookcases"/>
    <n v="170.98"/>
    <n v="1"/>
    <x v="0"/>
    <n v="32.486199999999997"/>
    <x v="3"/>
    <n v="0.19"/>
    <n v="0"/>
    <n v="32.486199999999997"/>
    <n v="138.49379999999999"/>
    <x v="0"/>
    <n v="138.49379999999999"/>
  </r>
  <r>
    <s v="CA-2015-130974"/>
    <x v="61"/>
    <d v="2015-11-29T00:00:00"/>
    <x v="0"/>
    <s v="MA-17560"/>
    <s v="Matt Abelman"/>
    <x v="2"/>
    <x v="0"/>
    <x v="114"/>
    <x v="20"/>
    <n v="2149"/>
    <x v="2"/>
    <s v="FUR-FU-10002506"/>
    <s v="Furniture"/>
    <x v="3"/>
    <s v="Tensor &quot;Hersey Kiss&quot; Styled Floor Lamp"/>
    <n v="38.97"/>
    <n v="3"/>
    <x v="0"/>
    <n v="4.6764000000000001"/>
    <x v="3"/>
    <n v="0.12"/>
    <n v="0"/>
    <n v="1.5588"/>
    <n v="11.4312"/>
    <x v="0"/>
    <n v="34.293599999999998"/>
  </r>
  <r>
    <s v="CA-2015-130974"/>
    <x v="61"/>
    <d v="2015-11-29T00:00:00"/>
    <x v="0"/>
    <s v="MA-17560"/>
    <s v="Matt Abelman"/>
    <x v="2"/>
    <x v="0"/>
    <x v="114"/>
    <x v="20"/>
    <n v="2149"/>
    <x v="2"/>
    <s v="FUR-TA-10004619"/>
    <s v="Furniture"/>
    <x v="2"/>
    <s v="Hon Non-Folding Utility Tables"/>
    <n v="446.06799999999998"/>
    <n v="4"/>
    <x v="3"/>
    <n v="0"/>
    <x v="3"/>
    <n v="0"/>
    <n v="6.7254319969152704E-4"/>
    <n v="0"/>
    <n v="111.517"/>
    <x v="0"/>
    <n v="446.06799999999998"/>
  </r>
  <r>
    <s v="CA-2014-133592"/>
    <x v="252"/>
    <d v="2015-01-07T00:00:00"/>
    <x v="1"/>
    <s v="KM-16375"/>
    <s v="Katherine Murray"/>
    <x v="2"/>
    <x v="0"/>
    <x v="134"/>
    <x v="38"/>
    <n v="2908"/>
    <x v="2"/>
    <s v="FUR-BO-10000362"/>
    <s v="Furniture"/>
    <x v="0"/>
    <s v="Sauder Inglewood Library Bookcases"/>
    <n v="341.96"/>
    <n v="2"/>
    <x v="0"/>
    <n v="78.650800000000004"/>
    <x v="1"/>
    <n v="0.23"/>
    <n v="0"/>
    <n v="39.325400000000002"/>
    <n v="131.65459999999999"/>
    <x v="5"/>
    <n v="263.30919999999998"/>
  </r>
  <r>
    <s v="CA-2014-133592"/>
    <x v="252"/>
    <d v="2015-01-07T00:00:00"/>
    <x v="1"/>
    <s v="KM-16375"/>
    <s v="Katherine Murray"/>
    <x v="2"/>
    <x v="0"/>
    <x v="134"/>
    <x v="38"/>
    <n v="2908"/>
    <x v="2"/>
    <s v="FUR-CH-10004218"/>
    <s v="Furniture"/>
    <x v="1"/>
    <s v="Global Fabric Manager's Chair, Dark Gray"/>
    <n v="605.88"/>
    <n v="6"/>
    <x v="0"/>
    <n v="151.47"/>
    <x v="1"/>
    <n v="0.25"/>
    <n v="0"/>
    <n v="25.245000000000001"/>
    <n v="75.734999999999999"/>
    <x v="5"/>
    <n v="454.40999999999997"/>
  </r>
  <r>
    <s v="CA-2016-169838"/>
    <x v="778"/>
    <d v="2016-11-29T00:00:00"/>
    <x v="1"/>
    <s v="BB-11545"/>
    <s v="Brenda Bowman"/>
    <x v="1"/>
    <x v="0"/>
    <x v="38"/>
    <x v="17"/>
    <n v="49201"/>
    <x v="3"/>
    <s v="FUR-TA-10001095"/>
    <s v="Furniture"/>
    <x v="2"/>
    <s v="Chromcraft Round Conference Tables"/>
    <n v="1568.61"/>
    <n v="9"/>
    <x v="0"/>
    <n v="329.40809999999999"/>
    <x v="4"/>
    <n v="0.21"/>
    <n v="0"/>
    <n v="36.600900000000003"/>
    <n v="137.6891"/>
    <x v="0"/>
    <n v="1239.2019"/>
  </r>
  <r>
    <s v="US-2017-128951"/>
    <x v="316"/>
    <d v="2017-07-17T00:00:00"/>
    <x v="2"/>
    <s v="RS-19420"/>
    <s v="Ricardo Sperren"/>
    <x v="1"/>
    <x v="0"/>
    <x v="122"/>
    <x v="25"/>
    <n v="23434"/>
    <x v="0"/>
    <s v="FUR-TA-10004575"/>
    <s v="Furniture"/>
    <x v="2"/>
    <s v="Hon 5100 Series Wood Tables"/>
    <n v="872.94"/>
    <n v="3"/>
    <x v="0"/>
    <n v="157.1292"/>
    <x v="3"/>
    <n v="0.18"/>
    <n v="0"/>
    <n v="52.376399999999997"/>
    <n v="238.6036"/>
    <x v="3"/>
    <n v="715.81080000000009"/>
  </r>
  <r>
    <s v="CA-2016-118899"/>
    <x v="779"/>
    <d v="2016-03-22T00:00:00"/>
    <x v="3"/>
    <s v="MC-17275"/>
    <s v="Marc Crier"/>
    <x v="0"/>
    <x v="0"/>
    <x v="15"/>
    <x v="13"/>
    <n v="98103"/>
    <x v="1"/>
    <s v="FUR-CH-10004754"/>
    <s v="Furniture"/>
    <x v="1"/>
    <s v="Global Stack Chair with Arms, Black"/>
    <n v="167.88800000000001"/>
    <n v="7"/>
    <x v="2"/>
    <n v="14.690200000000001"/>
    <x v="7"/>
    <n v="8.7499999999999994E-2"/>
    <n v="1.19127037072334E-3"/>
    <n v="2.0985999999999998"/>
    <n v="21.885400000000001"/>
    <x v="9"/>
    <n v="153.1978"/>
  </r>
  <r>
    <s v="CA-2017-151799"/>
    <x v="417"/>
    <d v="2017-12-18T00:00:00"/>
    <x v="1"/>
    <s v="BF-11170"/>
    <s v="Ben Ferrer"/>
    <x v="2"/>
    <x v="0"/>
    <x v="37"/>
    <x v="20"/>
    <n v="1841"/>
    <x v="2"/>
    <s v="FUR-TA-10003473"/>
    <s v="Furniture"/>
    <x v="2"/>
    <s v="Bretford Rectangular Conference Table Tops"/>
    <n v="526.58199999999999"/>
    <n v="2"/>
    <x v="3"/>
    <n v="-52.658200000000001"/>
    <x v="4"/>
    <n v="-0.1"/>
    <n v="5.6971183975145401E-4"/>
    <n v="-26.3291"/>
    <n v="289.62009999999998"/>
    <x v="5"/>
    <n v="579.24019999999996"/>
  </r>
  <r>
    <s v="CA-2016-114601"/>
    <x v="238"/>
    <d v="2016-09-02T00:00:00"/>
    <x v="1"/>
    <s v="AA-10480"/>
    <s v="Andrew Allen"/>
    <x v="0"/>
    <x v="0"/>
    <x v="25"/>
    <x v="17"/>
    <n v="48234"/>
    <x v="3"/>
    <s v="FUR-TA-10004147"/>
    <s v="Furniture"/>
    <x v="2"/>
    <s v="Hon 4060 Series Tables"/>
    <n v="447.84"/>
    <n v="4"/>
    <x v="0"/>
    <n v="98.524799999999999"/>
    <x v="1"/>
    <n v="0.22"/>
    <n v="0"/>
    <n v="24.6312"/>
    <n v="87.328800000000001"/>
    <x v="10"/>
    <n v="349.3152"/>
  </r>
  <r>
    <s v="CA-2017-139353"/>
    <x v="780"/>
    <d v="2017-10-30T00:00:00"/>
    <x v="0"/>
    <s v="JM-15250"/>
    <s v="Janet Martin"/>
    <x v="0"/>
    <x v="0"/>
    <x v="160"/>
    <x v="30"/>
    <n v="28314"/>
    <x v="0"/>
    <s v="FUR-FU-10001876"/>
    <s v="Furniture"/>
    <x v="3"/>
    <s v="Computer Room Manger, 14&quot;"/>
    <n v="77.951999999999998"/>
    <n v="3"/>
    <x v="2"/>
    <n v="15.590400000000001"/>
    <x v="3"/>
    <n v="0.2"/>
    <n v="2.5656814449917902E-3"/>
    <n v="5.1967999999999996"/>
    <n v="20.787199999999999"/>
    <x v="1"/>
    <n v="62.361599999999996"/>
  </r>
  <r>
    <s v="CA-2015-139374"/>
    <x v="468"/>
    <d v="2015-09-14T00:00:00"/>
    <x v="1"/>
    <s v="AR-10345"/>
    <s v="Alex Russell"/>
    <x v="1"/>
    <x v="0"/>
    <x v="198"/>
    <x v="5"/>
    <n v="78745"/>
    <x v="3"/>
    <s v="FUR-CH-10003981"/>
    <s v="Furniture"/>
    <x v="1"/>
    <s v="Global Commerce Series Low-Back Swivel/Tilt Chairs"/>
    <n v="179.886"/>
    <n v="1"/>
    <x v="3"/>
    <n v="-2.5697999999999999"/>
    <x v="4"/>
    <n v="-1.4285714285714299E-2"/>
    <n v="1.6677228911644E-3"/>
    <n v="-2.5697999999999999"/>
    <n v="182.45580000000001"/>
    <x v="4"/>
    <n v="182.45579999999998"/>
  </r>
  <r>
    <s v="CA-2017-104850"/>
    <x v="234"/>
    <d v="2017-06-19T00:00:00"/>
    <x v="1"/>
    <s v="TW-21025"/>
    <s v="Tamara Willingham"/>
    <x v="2"/>
    <x v="0"/>
    <x v="15"/>
    <x v="13"/>
    <n v="98103"/>
    <x v="1"/>
    <s v="FUR-CH-10003774"/>
    <s v="Furniture"/>
    <x v="1"/>
    <s v="Global Wood Trimmed Manager's Task Chair, Khaki"/>
    <n v="291.13600000000002"/>
    <n v="4"/>
    <x v="2"/>
    <n v="-25.474399999999999"/>
    <x v="6"/>
    <n v="-8.7499999999999994E-2"/>
    <n v="6.8696416794899995E-4"/>
    <n v="-6.3685999999999998"/>
    <n v="79.152600000000007"/>
    <x v="2"/>
    <n v="316.61040000000003"/>
  </r>
  <r>
    <s v="CA-2015-133242"/>
    <x v="311"/>
    <d v="2015-06-24T00:00:00"/>
    <x v="1"/>
    <s v="KH-16510"/>
    <s v="Keith Herrera"/>
    <x v="0"/>
    <x v="0"/>
    <x v="58"/>
    <x v="25"/>
    <n v="22204"/>
    <x v="0"/>
    <s v="FUR-FU-10003464"/>
    <s v="Furniture"/>
    <x v="3"/>
    <s v="Seth Thomas 8 1/2&quot; Cubicle Clock"/>
    <n v="60.84"/>
    <n v="3"/>
    <x v="0"/>
    <n v="19.468800000000002"/>
    <x v="6"/>
    <n v="0.32"/>
    <n v="0"/>
    <n v="6.4896000000000003"/>
    <n v="13.7904"/>
    <x v="2"/>
    <n v="41.371200000000002"/>
  </r>
  <r>
    <s v="CA-2015-158323"/>
    <x v="737"/>
    <d v="2015-12-03T00:00:00"/>
    <x v="2"/>
    <s v="AB-10600"/>
    <s v="Ann Blume"/>
    <x v="1"/>
    <x v="0"/>
    <x v="51"/>
    <x v="30"/>
    <n v="28540"/>
    <x v="0"/>
    <s v="FUR-FU-10001546"/>
    <s v="Furniture"/>
    <x v="3"/>
    <s v="Dana Swing-Arm Lamps"/>
    <n v="17.088000000000001"/>
    <n v="2"/>
    <x v="2"/>
    <n v="1.0680000000000001"/>
    <x v="0"/>
    <n v="6.25E-2"/>
    <n v="1.17041198501873E-2"/>
    <n v="0.53400000000000003"/>
    <n v="8.01"/>
    <x v="0"/>
    <n v="16.02"/>
  </r>
  <r>
    <s v="CA-2017-112844"/>
    <x v="596"/>
    <d v="2017-11-16T00:00:00"/>
    <x v="0"/>
    <s v="SP-20620"/>
    <s v="Stefania Perrino"/>
    <x v="1"/>
    <x v="0"/>
    <x v="252"/>
    <x v="7"/>
    <n v="14215"/>
    <x v="2"/>
    <s v="FUR-FU-10004845"/>
    <s v="Furniture"/>
    <x v="3"/>
    <s v="Deflect-o EconoMat Nonstudded, No Bevel Mat"/>
    <n v="154.94999999999999"/>
    <n v="3"/>
    <x v="0"/>
    <n v="30.99"/>
    <x v="0"/>
    <n v="0.2"/>
    <n v="0"/>
    <n v="10.33"/>
    <n v="41.32"/>
    <x v="0"/>
    <n v="123.96"/>
  </r>
  <r>
    <s v="US-2017-118941"/>
    <x v="661"/>
    <d v="2017-08-12T00:00:00"/>
    <x v="3"/>
    <s v="BB-11545"/>
    <s v="Brenda Bowman"/>
    <x v="1"/>
    <x v="0"/>
    <x v="11"/>
    <x v="32"/>
    <n v="21044"/>
    <x v="2"/>
    <s v="FUR-CH-10002331"/>
    <s v="Furniture"/>
    <x v="1"/>
    <s v="Hon 4700 Series Mobuis Mid-Back Task Chairs with Adjustable Arms"/>
    <n v="1779.9"/>
    <n v="5"/>
    <x v="0"/>
    <n v="373.779"/>
    <x v="7"/>
    <n v="0.21"/>
    <n v="0"/>
    <n v="74.755799999999994"/>
    <n v="281.2242"/>
    <x v="10"/>
    <n v="1406.1210000000001"/>
  </r>
  <r>
    <s v="CA-2016-162236"/>
    <x v="114"/>
    <d v="2016-11-06T00:00:00"/>
    <x v="0"/>
    <s v="ER-13855"/>
    <s v="Elpida Rittenbach"/>
    <x v="1"/>
    <x v="0"/>
    <x v="127"/>
    <x v="30"/>
    <n v="28205"/>
    <x v="0"/>
    <s v="FUR-TA-10002533"/>
    <s v="Furniture"/>
    <x v="2"/>
    <s v="BPI Conference Tables"/>
    <n v="876.3"/>
    <n v="10"/>
    <x v="9"/>
    <n v="-292.10000000000002"/>
    <x v="3"/>
    <n v="-0.33333333333333298"/>
    <n v="4.5646468104530399E-4"/>
    <n v="-29.21"/>
    <n v="116.84"/>
    <x v="0"/>
    <n v="1168.4000000000001"/>
  </r>
  <r>
    <s v="US-2016-117037"/>
    <x v="586"/>
    <d v="2016-05-20T00:00:00"/>
    <x v="2"/>
    <s v="LW-17215"/>
    <s v="Luke Weiss"/>
    <x v="0"/>
    <x v="0"/>
    <x v="9"/>
    <x v="8"/>
    <n v="60653"/>
    <x v="3"/>
    <s v="FUR-FU-10004973"/>
    <s v="Furniture"/>
    <x v="3"/>
    <s v="Flat Face Poster Frame"/>
    <n v="22.608000000000001"/>
    <n v="3"/>
    <x v="5"/>
    <n v="-10.1736"/>
    <x v="0"/>
    <n v="-0.45"/>
    <n v="2.65392781316348E-2"/>
    <n v="-3.3912"/>
    <n v="10.927199999999999"/>
    <x v="7"/>
    <n v="32.781599999999997"/>
  </r>
  <r>
    <s v="CA-2017-166184"/>
    <x v="781"/>
    <d v="2017-03-27T00:00:00"/>
    <x v="2"/>
    <s v="HR-14830"/>
    <s v="Harold Ryan"/>
    <x v="1"/>
    <x v="0"/>
    <x v="13"/>
    <x v="7"/>
    <n v="10035"/>
    <x v="2"/>
    <s v="FUR-CH-10003396"/>
    <s v="Furniture"/>
    <x v="1"/>
    <s v="Global Deluxe Steno Chair"/>
    <n v="207.846"/>
    <n v="3"/>
    <x v="7"/>
    <n v="2.3094000000000001"/>
    <x v="0"/>
    <n v="1.1111111111111099E-2"/>
    <n v="4.8112544864948101E-4"/>
    <n v="0.76980000000000004"/>
    <n v="68.512200000000007"/>
    <x v="9"/>
    <n v="205.53659999999999"/>
  </r>
  <r>
    <s v="CA-2014-143637"/>
    <x v="782"/>
    <d v="2014-03-29T00:00:00"/>
    <x v="0"/>
    <s v="MS-17710"/>
    <s v="Maurice Satty"/>
    <x v="0"/>
    <x v="0"/>
    <x v="99"/>
    <x v="2"/>
    <n v="93727"/>
    <x v="1"/>
    <s v="FUR-FU-10002813"/>
    <s v="Furniture"/>
    <x v="3"/>
    <s v="DAX Contemporary Wood Frame with Silver Metal Mat, Desktop, 11 x 14 Size"/>
    <n v="40.479999999999997"/>
    <n v="2"/>
    <x v="0"/>
    <n v="14.572800000000001"/>
    <x v="2"/>
    <n v="0.36"/>
    <n v="0"/>
    <n v="7.2864000000000004"/>
    <n v="12.9536"/>
    <x v="9"/>
    <n v="25.907199999999996"/>
  </r>
  <r>
    <s v="CA-2016-134334"/>
    <x v="783"/>
    <d v="2016-02-15T00:00:00"/>
    <x v="2"/>
    <s v="DK-13090"/>
    <s v="Dave Kipp"/>
    <x v="0"/>
    <x v="0"/>
    <x v="218"/>
    <x v="32"/>
    <n v="20735"/>
    <x v="2"/>
    <s v="FUR-TA-10002356"/>
    <s v="Furniture"/>
    <x v="2"/>
    <s v="Bevis Boat-Shaped Conference Table"/>
    <n v="550.43100000000004"/>
    <n v="3"/>
    <x v="3"/>
    <n v="-47.1798"/>
    <x v="5"/>
    <n v="-8.5714285714285701E-2"/>
    <n v="5.4502744213171103E-4"/>
    <n v="-15.726599999999999"/>
    <n v="199.20359999999999"/>
    <x v="11"/>
    <n v="597.61080000000004"/>
  </r>
  <r>
    <s v="CA-2016-134334"/>
    <x v="783"/>
    <d v="2016-02-15T00:00:00"/>
    <x v="2"/>
    <s v="DK-13090"/>
    <s v="Dave Kipp"/>
    <x v="0"/>
    <x v="0"/>
    <x v="218"/>
    <x v="32"/>
    <n v="20735"/>
    <x v="2"/>
    <s v="FUR-FU-10003274"/>
    <s v="Furniture"/>
    <x v="3"/>
    <s v="Regeneration Desk Collection"/>
    <n v="10.56"/>
    <n v="6"/>
    <x v="0"/>
    <n v="4.6463999999999999"/>
    <x v="5"/>
    <n v="0.44"/>
    <n v="0"/>
    <n v="0.77439999999999998"/>
    <n v="0.98560000000000003"/>
    <x v="11"/>
    <n v="5.9136000000000006"/>
  </r>
  <r>
    <s v="US-2017-109316"/>
    <x v="784"/>
    <d v="2017-06-10T00:00:00"/>
    <x v="2"/>
    <s v="MG-17680"/>
    <s v="Maureen Gastineau"/>
    <x v="2"/>
    <x v="0"/>
    <x v="2"/>
    <x v="2"/>
    <n v="90049"/>
    <x v="1"/>
    <s v="FUR-BO-10004834"/>
    <s v="Furniture"/>
    <x v="0"/>
    <s v="Riverside Palais Royal Lawyers Bookcase, Royale Cherry Finish"/>
    <n v="1497.6659999999999"/>
    <n v="2"/>
    <x v="8"/>
    <n v="140.95679999999999"/>
    <x v="3"/>
    <n v="9.41176470588235E-2"/>
    <n v="1.00155842490916E-4"/>
    <n v="70.478399999999993"/>
    <n v="678.3546"/>
    <x v="2"/>
    <n v="1356.7092"/>
  </r>
  <r>
    <s v="CA-2014-125150"/>
    <x v="785"/>
    <d v="2014-05-23T00:00:00"/>
    <x v="1"/>
    <s v="PW-19030"/>
    <s v="Pauline Webber"/>
    <x v="1"/>
    <x v="0"/>
    <x v="2"/>
    <x v="2"/>
    <n v="90036"/>
    <x v="1"/>
    <s v="FUR-CH-10002439"/>
    <s v="Furniture"/>
    <x v="1"/>
    <s v="Iceberg Nesting Folding Chair, 19w x 6d x 43h"/>
    <n v="232.88"/>
    <n v="5"/>
    <x v="2"/>
    <n v="17.466000000000001"/>
    <x v="1"/>
    <n v="7.4999999999999997E-2"/>
    <n v="8.5881140501545901E-4"/>
    <n v="3.4931999999999999"/>
    <n v="43.082799999999999"/>
    <x v="7"/>
    <n v="215.41399999999999"/>
  </r>
  <r>
    <s v="CA-2015-127327"/>
    <x v="136"/>
    <d v="2015-02-07T00:00:00"/>
    <x v="1"/>
    <s v="PW-19030"/>
    <s v="Pauline Webber"/>
    <x v="1"/>
    <x v="0"/>
    <x v="248"/>
    <x v="7"/>
    <n v="13440"/>
    <x v="2"/>
    <s v="FUR-CH-10004218"/>
    <s v="Furniture"/>
    <x v="1"/>
    <s v="Global Fabric Manager's Chair, Dark Gray"/>
    <n v="90.882000000000005"/>
    <n v="1"/>
    <x v="7"/>
    <n v="15.147"/>
    <x v="4"/>
    <n v="0.16666666666666699"/>
    <n v="1.10032789771352E-3"/>
    <n v="15.147"/>
    <n v="75.734999999999999"/>
    <x v="11"/>
    <n v="75.734999999999999"/>
  </r>
  <r>
    <s v="CA-2015-137302"/>
    <x v="12"/>
    <d v="2015-05-01T00:00:00"/>
    <x v="1"/>
    <s v="BW-11110"/>
    <s v="Bart Watters"/>
    <x v="1"/>
    <x v="0"/>
    <x v="53"/>
    <x v="2"/>
    <n v="92105"/>
    <x v="1"/>
    <s v="FUR-CH-10002017"/>
    <s v="Furniture"/>
    <x v="1"/>
    <s v="SAFCO Optional Arm Kit for Workspace Cribbage Stacking Chair"/>
    <n v="63.936"/>
    <n v="3"/>
    <x v="2"/>
    <n v="6.3936000000000002"/>
    <x v="2"/>
    <n v="0.1"/>
    <n v="3.1281281281281301E-3"/>
    <n v="2.1312000000000002"/>
    <n v="19.180800000000001"/>
    <x v="6"/>
    <n v="57.542400000000001"/>
  </r>
  <r>
    <s v="CA-2015-106257"/>
    <x v="315"/>
    <d v="2015-04-17T00:00:00"/>
    <x v="0"/>
    <s v="EB-14110"/>
    <s v="Eugene Barchas"/>
    <x v="0"/>
    <x v="0"/>
    <x v="2"/>
    <x v="2"/>
    <n v="90045"/>
    <x v="1"/>
    <s v="FUR-TA-10002530"/>
    <s v="Furniture"/>
    <x v="2"/>
    <s v="Iceberg OfficeWorks 42&quot; Round Tables"/>
    <n v="241.56800000000001"/>
    <n v="2"/>
    <x v="2"/>
    <n v="-15.098000000000001"/>
    <x v="4"/>
    <n v="-6.25E-2"/>
    <n v="8.2792422837461898E-4"/>
    <n v="-7.5490000000000004"/>
    <n v="128.333"/>
    <x v="6"/>
    <n v="256.666"/>
  </r>
  <r>
    <s v="CA-2015-149083"/>
    <x v="4"/>
    <d v="2015-09-30T00:00:00"/>
    <x v="1"/>
    <s v="SH-19975"/>
    <s v="Sally Hughsby"/>
    <x v="1"/>
    <x v="0"/>
    <x v="15"/>
    <x v="13"/>
    <n v="98103"/>
    <x v="1"/>
    <s v="FUR-CH-10004289"/>
    <s v="Furniture"/>
    <x v="1"/>
    <s v="Global Super Steno Chair"/>
    <n v="307.13600000000002"/>
    <n v="4"/>
    <x v="2"/>
    <n v="-11.5176"/>
    <x v="2"/>
    <n v="-3.7499999999999999E-2"/>
    <n v="6.5117732861012703E-4"/>
    <n v="-2.8794"/>
    <n v="79.663399999999996"/>
    <x v="4"/>
    <n v="318.65360000000004"/>
  </r>
  <r>
    <s v="US-2014-137869"/>
    <x v="786"/>
    <d v="2014-04-02T00:00:00"/>
    <x v="1"/>
    <s v="CV-12295"/>
    <s v="Christina VanderZanden"/>
    <x v="0"/>
    <x v="0"/>
    <x v="67"/>
    <x v="26"/>
    <n v="50315"/>
    <x v="3"/>
    <s v="FUR-TA-10003954"/>
    <s v="Furniture"/>
    <x v="2"/>
    <s v="Hon 94000 Series Round Tables"/>
    <n v="1184.72"/>
    <n v="4"/>
    <x v="0"/>
    <n v="106.62479999999999"/>
    <x v="2"/>
    <n v="0.09"/>
    <n v="0"/>
    <n v="26.656199999999998"/>
    <n v="269.52379999999999"/>
    <x v="9"/>
    <n v="1078.0952"/>
  </r>
  <r>
    <s v="US-2017-123834"/>
    <x v="720"/>
    <d v="2017-07-25T00:00:00"/>
    <x v="1"/>
    <s v="GM-14500"/>
    <s v="Gene McClure"/>
    <x v="0"/>
    <x v="0"/>
    <x v="191"/>
    <x v="5"/>
    <n v="78577"/>
    <x v="3"/>
    <s v="FUR-TA-10001676"/>
    <s v="Furniture"/>
    <x v="2"/>
    <s v="Hon 61000 Series Interactive Training Tables"/>
    <n v="124.404"/>
    <n v="4"/>
    <x v="3"/>
    <n v="-21.3264"/>
    <x v="4"/>
    <n v="-0.17142857142857101"/>
    <n v="2.4114980225716201E-3"/>
    <n v="-5.3315999999999999"/>
    <n v="36.432600000000001"/>
    <x v="3"/>
    <n v="145.7304"/>
  </r>
  <r>
    <s v="CA-2016-128706"/>
    <x v="787"/>
    <d v="2016-03-02T00:00:00"/>
    <x v="1"/>
    <s v="DW-13540"/>
    <s v="Don Weiss"/>
    <x v="0"/>
    <x v="0"/>
    <x v="6"/>
    <x v="5"/>
    <n v="77070"/>
    <x v="3"/>
    <s v="FUR-FU-10004053"/>
    <s v="Furniture"/>
    <x v="3"/>
    <s v="DAX Two-Tone Silver Metal Document Frame"/>
    <n v="16.192"/>
    <n v="2"/>
    <x v="5"/>
    <n v="-6.8815999999999997"/>
    <x v="4"/>
    <n v="-0.42499999999999999"/>
    <n v="3.7055335968379399E-2"/>
    <n v="-3.4407999999999999"/>
    <n v="11.536799999999999"/>
    <x v="11"/>
    <n v="23.073599999999999"/>
  </r>
  <r>
    <s v="CA-2015-143364"/>
    <x v="788"/>
    <d v="2015-07-19T00:00:00"/>
    <x v="0"/>
    <s v="TG-21310"/>
    <s v="Toby Gnade"/>
    <x v="0"/>
    <x v="0"/>
    <x v="81"/>
    <x v="22"/>
    <n v="85204"/>
    <x v="1"/>
    <s v="FUR-CH-10004287"/>
    <s v="Furniture"/>
    <x v="1"/>
    <s v="SAFCO Arco Folding Chair"/>
    <n v="441.92"/>
    <n v="2"/>
    <x v="2"/>
    <n v="49.716000000000001"/>
    <x v="2"/>
    <n v="0.1125"/>
    <n v="4.5257060101375798E-4"/>
    <n v="24.858000000000001"/>
    <n v="196.102"/>
    <x v="3"/>
    <n v="392.20400000000001"/>
  </r>
  <r>
    <s v="CA-2015-143364"/>
    <x v="788"/>
    <d v="2015-07-19T00:00:00"/>
    <x v="0"/>
    <s v="TG-21310"/>
    <s v="Toby Gnade"/>
    <x v="0"/>
    <x v="0"/>
    <x v="81"/>
    <x v="22"/>
    <n v="85204"/>
    <x v="1"/>
    <s v="FUR-BO-10001608"/>
    <s v="Furniture"/>
    <x v="0"/>
    <s v="Hon Metal Bookcases, Black"/>
    <n v="127.764"/>
    <n v="6"/>
    <x v="10"/>
    <n v="-191.64599999999999"/>
    <x v="2"/>
    <n v="-1.5"/>
    <n v="5.4788516326977899E-3"/>
    <n v="-31.940999999999999"/>
    <n v="53.234999999999999"/>
    <x v="3"/>
    <n v="319.40999999999997"/>
  </r>
  <r>
    <s v="CA-2016-101672"/>
    <x v="162"/>
    <d v="2016-10-07T00:00:00"/>
    <x v="1"/>
    <s v="DB-12910"/>
    <s v="Daniel Byrd"/>
    <x v="2"/>
    <x v="0"/>
    <x v="284"/>
    <x v="2"/>
    <n v="92630"/>
    <x v="1"/>
    <s v="FUR-CH-10004063"/>
    <s v="Furniture"/>
    <x v="1"/>
    <s v="Global Deluxe High-Back Manager's Chair"/>
    <n v="915.13599999999997"/>
    <n v="4"/>
    <x v="2"/>
    <n v="102.9528"/>
    <x v="4"/>
    <n v="0.1125"/>
    <n v="2.1854675152108499E-4"/>
    <n v="25.738199999999999"/>
    <n v="203.04580000000001"/>
    <x v="1"/>
    <n v="812.18319999999994"/>
  </r>
  <r>
    <s v="CA-2016-160241"/>
    <x v="789"/>
    <d v="2016-12-04T00:00:00"/>
    <x v="0"/>
    <s v="DR-12940"/>
    <s v="Daniel Raglin"/>
    <x v="2"/>
    <x v="0"/>
    <x v="14"/>
    <x v="8"/>
    <n v="60505"/>
    <x v="3"/>
    <s v="FUR-FU-10003806"/>
    <s v="Furniture"/>
    <x v="3"/>
    <s v="Tenex Chairmat w/ Average Lip, 45&quot; x 53&quot;"/>
    <n v="242.17599999999999"/>
    <n v="4"/>
    <x v="5"/>
    <n v="-302.72000000000003"/>
    <x v="2"/>
    <n v="-1.25"/>
    <n v="2.4775369978858402E-3"/>
    <n v="-75.680000000000007"/>
    <n v="136.22399999999999"/>
    <x v="0"/>
    <n v="544.89599999999996"/>
  </r>
  <r>
    <s v="CA-2016-155747"/>
    <x v="184"/>
    <d v="2016-06-21T00:00:00"/>
    <x v="1"/>
    <s v="JS-15685"/>
    <s v="Jim Sink"/>
    <x v="1"/>
    <x v="0"/>
    <x v="3"/>
    <x v="3"/>
    <n v="19140"/>
    <x v="2"/>
    <s v="FUR-TA-10003392"/>
    <s v="Furniture"/>
    <x v="2"/>
    <s v="Global Adaptabilities Conference Tables"/>
    <n v="337.17599999999999"/>
    <n v="2"/>
    <x v="9"/>
    <n v="-118.0116"/>
    <x v="1"/>
    <n v="-0.35"/>
    <n v="1.1863240562792099E-3"/>
    <n v="-59.005800000000001"/>
    <n v="227.59379999999999"/>
    <x v="2"/>
    <n v="455.18759999999997"/>
  </r>
  <r>
    <s v="CA-2017-118017"/>
    <x v="587"/>
    <d v="2017-12-06T00:00:00"/>
    <x v="0"/>
    <s v="LC-16870"/>
    <s v="Lena Cacioppo"/>
    <x v="0"/>
    <x v="0"/>
    <x v="332"/>
    <x v="12"/>
    <n v="80229"/>
    <x v="1"/>
    <s v="FUR-FU-10004351"/>
    <s v="Furniture"/>
    <x v="3"/>
    <s v="Staple-based wall hangings"/>
    <n v="23.376000000000001"/>
    <n v="3"/>
    <x v="2"/>
    <n v="7.0128000000000004"/>
    <x v="0"/>
    <n v="0.3"/>
    <n v="8.5557837097878196E-3"/>
    <n v="2.3376000000000001"/>
    <n v="5.4543999999999997"/>
    <x v="5"/>
    <n v="16.363199999999999"/>
  </r>
  <r>
    <s v="CA-2017-118017"/>
    <x v="587"/>
    <d v="2017-12-06T00:00:00"/>
    <x v="0"/>
    <s v="LC-16870"/>
    <s v="Lena Cacioppo"/>
    <x v="0"/>
    <x v="0"/>
    <x v="332"/>
    <x v="12"/>
    <n v="80229"/>
    <x v="1"/>
    <s v="FUR-FU-10004270"/>
    <s v="Furniture"/>
    <x v="3"/>
    <s v="Eldon Image Series Desk Accessories, Burgundy"/>
    <n v="16.72"/>
    <n v="5"/>
    <x v="2"/>
    <n v="3.3439999999999999"/>
    <x v="0"/>
    <n v="0.2"/>
    <n v="1.19617224880383E-2"/>
    <n v="0.66879999999999995"/>
    <n v="2.6751999999999998"/>
    <x v="5"/>
    <n v="13.375999999999999"/>
  </r>
  <r>
    <s v="CA-2017-118017"/>
    <x v="587"/>
    <d v="2017-12-06T00:00:00"/>
    <x v="0"/>
    <s v="LC-16870"/>
    <s v="Lena Cacioppo"/>
    <x v="0"/>
    <x v="0"/>
    <x v="332"/>
    <x v="12"/>
    <n v="80229"/>
    <x v="1"/>
    <s v="FUR-FU-10004053"/>
    <s v="Furniture"/>
    <x v="3"/>
    <s v="DAX Two-Tone Silver Metal Document Frame"/>
    <n v="16.192"/>
    <n v="1"/>
    <x v="2"/>
    <n v="4.6551999999999998"/>
    <x v="0"/>
    <n v="0.28749999999999998"/>
    <n v="1.2351778656126499E-2"/>
    <n v="4.6551999999999998"/>
    <n v="11.536799999999999"/>
    <x v="5"/>
    <n v="11.536799999999999"/>
  </r>
  <r>
    <s v="CA-2016-148684"/>
    <x v="683"/>
    <d v="2016-12-29T00:00:00"/>
    <x v="1"/>
    <s v="TS-21655"/>
    <s v="Trudy Schmidt"/>
    <x v="0"/>
    <x v="0"/>
    <x v="160"/>
    <x v="31"/>
    <n v="72701"/>
    <x v="0"/>
    <s v="FUR-FU-10003553"/>
    <s v="Furniture"/>
    <x v="3"/>
    <s v="Howard Miller 13-1/2&quot; Diameter Rosebrook Wall Clock"/>
    <n v="343.85"/>
    <n v="5"/>
    <x v="0"/>
    <n v="137.54"/>
    <x v="4"/>
    <n v="0.4"/>
    <n v="0"/>
    <n v="27.507999999999999"/>
    <n v="41.262"/>
    <x v="5"/>
    <n v="206.31000000000003"/>
  </r>
  <r>
    <s v="CA-2017-128363"/>
    <x v="790"/>
    <d v="2017-08-18T00:00:00"/>
    <x v="1"/>
    <s v="DC-12850"/>
    <s v="Dan Campbell"/>
    <x v="0"/>
    <x v="0"/>
    <x v="10"/>
    <x v="9"/>
    <n v="38109"/>
    <x v="0"/>
    <s v="FUR-FU-10003268"/>
    <s v="Furniture"/>
    <x v="3"/>
    <s v="Eldon Radial Chair Mat for Low to Medium Pile Carpets"/>
    <n v="31.984000000000002"/>
    <n v="1"/>
    <x v="2"/>
    <n v="0"/>
    <x v="2"/>
    <n v="0"/>
    <n v="6.2531265632816404E-3"/>
    <n v="0"/>
    <n v="31.984000000000002"/>
    <x v="10"/>
    <n v="31.984000000000002"/>
  </r>
  <r>
    <s v="CA-2017-128363"/>
    <x v="790"/>
    <d v="2017-08-18T00:00:00"/>
    <x v="1"/>
    <s v="DC-12850"/>
    <s v="Dan Campbell"/>
    <x v="0"/>
    <x v="0"/>
    <x v="10"/>
    <x v="9"/>
    <n v="38109"/>
    <x v="0"/>
    <s v="FUR-CH-10002073"/>
    <s v="Furniture"/>
    <x v="1"/>
    <s v="Hon Olson Stacker Chairs"/>
    <n v="423.64800000000002"/>
    <n v="2"/>
    <x v="2"/>
    <n v="47.660400000000003"/>
    <x v="2"/>
    <n v="0.1125"/>
    <n v="4.7209003701185901E-4"/>
    <n v="23.830200000000001"/>
    <n v="187.99379999999999"/>
    <x v="10"/>
    <n v="375.98760000000004"/>
  </r>
  <r>
    <s v="CA-2016-149762"/>
    <x v="122"/>
    <d v="2016-12-07T00:00:00"/>
    <x v="1"/>
    <s v="RD-19720"/>
    <s v="Roger Demir"/>
    <x v="0"/>
    <x v="0"/>
    <x v="333"/>
    <x v="2"/>
    <n v="95037"/>
    <x v="1"/>
    <s v="FUR-TA-10004147"/>
    <s v="Furniture"/>
    <x v="2"/>
    <s v="Hon 4060 Series Tables"/>
    <n v="268.70400000000001"/>
    <n v="3"/>
    <x v="2"/>
    <n v="6.7176"/>
    <x v="4"/>
    <n v="2.5000000000000001E-2"/>
    <n v="7.4431344527807605E-4"/>
    <n v="2.2391999999999999"/>
    <n v="87.328800000000001"/>
    <x v="5"/>
    <n v="261.9864"/>
  </r>
  <r>
    <s v="CA-2016-149762"/>
    <x v="122"/>
    <d v="2016-12-07T00:00:00"/>
    <x v="1"/>
    <s v="RD-19720"/>
    <s v="Roger Demir"/>
    <x v="0"/>
    <x v="0"/>
    <x v="333"/>
    <x v="2"/>
    <n v="95037"/>
    <x v="1"/>
    <s v="FUR-BO-10001337"/>
    <s v="Furniture"/>
    <x v="0"/>
    <s v="O'Sullivan Living Dimensions 2-Shelf Bookcases"/>
    <n v="205.666"/>
    <n v="2"/>
    <x v="8"/>
    <n v="-12.098000000000001"/>
    <x v="4"/>
    <n v="-5.8823529411764698E-2"/>
    <n v="7.2933785846955698E-4"/>
    <n v="-6.0490000000000004"/>
    <n v="108.88200000000001"/>
    <x v="5"/>
    <n v="217.76400000000001"/>
  </r>
  <r>
    <s v="CA-2016-167605"/>
    <x v="376"/>
    <d v="2016-04-30T00:00:00"/>
    <x v="0"/>
    <s v="RB-19570"/>
    <s v="Rob Beeghly"/>
    <x v="0"/>
    <x v="0"/>
    <x v="317"/>
    <x v="8"/>
    <n v="60174"/>
    <x v="3"/>
    <s v="FUR-FU-10001602"/>
    <s v="Furniture"/>
    <x v="3"/>
    <s v="Eldon Delta Triangular Chair Mat, 52&quot; x 58&quot;, Clear"/>
    <n v="30.344000000000001"/>
    <n v="2"/>
    <x v="5"/>
    <n v="-31.8612"/>
    <x v="3"/>
    <n v="-1.05"/>
    <n v="1.9773266543633001E-2"/>
    <n v="-15.9306"/>
    <n v="31.102599999999999"/>
    <x v="6"/>
    <n v="62.205200000000005"/>
  </r>
  <r>
    <s v="CA-2015-110891"/>
    <x v="141"/>
    <d v="2015-11-24T00:00:00"/>
    <x v="1"/>
    <s v="PO-19195"/>
    <s v="Phillina Ober"/>
    <x v="2"/>
    <x v="0"/>
    <x v="3"/>
    <x v="3"/>
    <n v="19140"/>
    <x v="2"/>
    <s v="FUR-CH-10002880"/>
    <s v="Furniture"/>
    <x v="1"/>
    <s v="Global High-Back Leather Tilter, Burgundy"/>
    <n v="344.37200000000001"/>
    <n v="4"/>
    <x v="3"/>
    <n v="-93.472399999999993"/>
    <x v="4"/>
    <n v="-0.27142857142857102"/>
    <n v="8.7115096465450201E-4"/>
    <n v="-23.368099999999998"/>
    <n v="109.4611"/>
    <x v="0"/>
    <n v="437.84440000000001"/>
  </r>
  <r>
    <s v="CA-2017-120404"/>
    <x v="93"/>
    <d v="2017-11-24T00:00:00"/>
    <x v="0"/>
    <s v="KH-16330"/>
    <s v="Katharine Harms"/>
    <x v="1"/>
    <x v="0"/>
    <x v="13"/>
    <x v="7"/>
    <n v="10035"/>
    <x v="2"/>
    <s v="FUR-FU-10000820"/>
    <s v="Furniture"/>
    <x v="3"/>
    <s v="Tensor Brushed Steel Torchiere Floor Lamp"/>
    <n v="50.97"/>
    <n v="3"/>
    <x v="0"/>
    <n v="9.1745999999999999"/>
    <x v="4"/>
    <n v="0.18"/>
    <n v="0"/>
    <n v="3.0581999999999998"/>
    <n v="13.931800000000001"/>
    <x v="0"/>
    <n v="41.795400000000001"/>
  </r>
  <r>
    <s v="CA-2017-167549"/>
    <x v="730"/>
    <d v="2017-07-27T00:00:00"/>
    <x v="2"/>
    <s v="EM-14200"/>
    <s v="Evan Minnotte"/>
    <x v="2"/>
    <x v="0"/>
    <x v="144"/>
    <x v="5"/>
    <n v="75217"/>
    <x v="3"/>
    <s v="FUR-TA-10004767"/>
    <s v="Furniture"/>
    <x v="2"/>
    <s v="Safco Drafting Table"/>
    <n v="298.11599999999999"/>
    <n v="6"/>
    <x v="3"/>
    <n v="-4.2587999999999999"/>
    <x v="3"/>
    <n v="-1.4285714285714299E-2"/>
    <n v="1.0063196876383699E-3"/>
    <n v="-0.70979999999999999"/>
    <n v="50.395800000000001"/>
    <x v="3"/>
    <n v="302.37479999999999"/>
  </r>
  <r>
    <s v="US-2016-168095"/>
    <x v="791"/>
    <d v="2016-07-20T00:00:00"/>
    <x v="1"/>
    <s v="MC-17425"/>
    <s v="Mark Cousins"/>
    <x v="1"/>
    <x v="0"/>
    <x v="295"/>
    <x v="36"/>
    <n v="97206"/>
    <x v="1"/>
    <s v="FUR-CH-10004886"/>
    <s v="Furniture"/>
    <x v="1"/>
    <s v="Bevis Steel Folding Chairs"/>
    <n v="230.28"/>
    <n v="3"/>
    <x v="2"/>
    <n v="23.027999999999999"/>
    <x v="2"/>
    <n v="0.1"/>
    <n v="8.6850790342192096E-4"/>
    <n v="7.6760000000000002"/>
    <n v="69.084000000000003"/>
    <x v="3"/>
    <n v="207.25200000000001"/>
  </r>
  <r>
    <s v="CA-2016-146325"/>
    <x v="469"/>
    <d v="2016-12-17T00:00:00"/>
    <x v="2"/>
    <s v="DS-13180"/>
    <s v="David Smith"/>
    <x v="1"/>
    <x v="0"/>
    <x v="53"/>
    <x v="2"/>
    <n v="92037"/>
    <x v="1"/>
    <s v="FUR-CH-10001146"/>
    <s v="Furniture"/>
    <x v="1"/>
    <s v="Global Task Chair, Black"/>
    <n v="81.424000000000007"/>
    <n v="2"/>
    <x v="2"/>
    <n v="-9.1601999999999997"/>
    <x v="0"/>
    <n v="-0.1125"/>
    <n v="2.4562782471998401E-3"/>
    <n v="-4.5800999999999998"/>
    <n v="45.292099999999998"/>
    <x v="5"/>
    <n v="90.58420000000001"/>
  </r>
  <r>
    <s v="CA-2014-131009"/>
    <x v="29"/>
    <d v="2014-03-05T00:00:00"/>
    <x v="1"/>
    <s v="SC-20380"/>
    <s v="Shahid Collister"/>
    <x v="0"/>
    <x v="0"/>
    <x v="116"/>
    <x v="5"/>
    <n v="79907"/>
    <x v="3"/>
    <s v="FUR-CH-10001270"/>
    <s v="Furniture"/>
    <x v="1"/>
    <s v="Harbour Creations Steel Folding Chair"/>
    <n v="362.25"/>
    <n v="6"/>
    <x v="3"/>
    <n v="0"/>
    <x v="4"/>
    <n v="0"/>
    <n v="8.2815734989648E-4"/>
    <n v="0"/>
    <n v="60.375"/>
    <x v="9"/>
    <n v="362.25"/>
  </r>
  <r>
    <s v="CA-2014-131009"/>
    <x v="29"/>
    <d v="2014-03-05T00:00:00"/>
    <x v="1"/>
    <s v="SC-20380"/>
    <s v="Shahid Collister"/>
    <x v="0"/>
    <x v="0"/>
    <x v="116"/>
    <x v="5"/>
    <n v="79907"/>
    <x v="3"/>
    <s v="FUR-FU-10001095"/>
    <s v="Furniture"/>
    <x v="3"/>
    <s v="DAX Black Cherry Wood-Tone Poster Frame"/>
    <n v="63.552"/>
    <n v="6"/>
    <x v="5"/>
    <n v="-34.953600000000002"/>
    <x v="4"/>
    <n v="-0.55000000000000004"/>
    <n v="9.4410876132930508E-3"/>
    <n v="-5.8255999999999997"/>
    <n v="16.4176"/>
    <x v="9"/>
    <n v="98.505600000000001"/>
  </r>
  <r>
    <s v="CA-2017-131807"/>
    <x v="702"/>
    <d v="2017-10-10T00:00:00"/>
    <x v="1"/>
    <s v="GG-14650"/>
    <s v="Greg Guthrie"/>
    <x v="1"/>
    <x v="0"/>
    <x v="297"/>
    <x v="2"/>
    <n v="95928"/>
    <x v="1"/>
    <s v="FUR-CH-10001190"/>
    <s v="Furniture"/>
    <x v="1"/>
    <s v="Global Deluxe High-Back Office Chair in Storm"/>
    <n v="435.16800000000001"/>
    <n v="4"/>
    <x v="2"/>
    <n v="-59.835599999999999"/>
    <x v="2"/>
    <n v="-0.13750000000000001"/>
    <n v="4.59592617104199E-4"/>
    <n v="-14.9589"/>
    <n v="123.7509"/>
    <x v="1"/>
    <n v="495.00360000000001"/>
  </r>
  <r>
    <s v="CA-2017-131807"/>
    <x v="702"/>
    <d v="2017-10-10T00:00:00"/>
    <x v="1"/>
    <s v="GG-14650"/>
    <s v="Greg Guthrie"/>
    <x v="1"/>
    <x v="0"/>
    <x v="297"/>
    <x v="2"/>
    <n v="95928"/>
    <x v="1"/>
    <s v="FUR-FU-10004666"/>
    <s v="Furniture"/>
    <x v="3"/>
    <s v="DAX Clear Channel Poster Frame"/>
    <n v="72.900000000000006"/>
    <n v="5"/>
    <x v="0"/>
    <n v="26.972999999999999"/>
    <x v="2"/>
    <n v="0.37"/>
    <n v="0"/>
    <n v="5.3945999999999996"/>
    <n v="9.1853999999999996"/>
    <x v="1"/>
    <n v="45.927000000000007"/>
  </r>
  <r>
    <s v="CA-2017-131807"/>
    <x v="702"/>
    <d v="2017-10-10T00:00:00"/>
    <x v="1"/>
    <s v="GG-14650"/>
    <s v="Greg Guthrie"/>
    <x v="1"/>
    <x v="0"/>
    <x v="297"/>
    <x v="2"/>
    <n v="95928"/>
    <x v="1"/>
    <s v="FUR-TA-10004086"/>
    <s v="Furniture"/>
    <x v="2"/>
    <s v="KI Adjustable-Height Table"/>
    <n v="206.352"/>
    <n v="3"/>
    <x v="2"/>
    <n v="5.1588000000000003"/>
    <x v="2"/>
    <n v="2.5000000000000001E-2"/>
    <n v="9.6921764751492598E-4"/>
    <n v="1.7196"/>
    <n v="67.064400000000006"/>
    <x v="1"/>
    <n v="201.19319999999999"/>
  </r>
  <r>
    <s v="CA-2016-157707"/>
    <x v="792"/>
    <d v="2016-10-12T00:00:00"/>
    <x v="2"/>
    <s v="CC-12610"/>
    <s v="Corey Catlett"/>
    <x v="1"/>
    <x v="0"/>
    <x v="22"/>
    <x v="12"/>
    <n v="80219"/>
    <x v="1"/>
    <s v="FUR-BO-10001567"/>
    <s v="Furniture"/>
    <x v="0"/>
    <s v="Bush Westfield Collection Bookcases, Dark Cherry Finish, Fully Assembled"/>
    <n v="90.882000000000005"/>
    <n v="3"/>
    <x v="10"/>
    <n v="-190.85220000000001"/>
    <x v="3"/>
    <n v="-2.1"/>
    <n v="7.7022952839946304E-3"/>
    <n v="-63.617400000000004"/>
    <n v="93.9114"/>
    <x v="1"/>
    <n v="281.73419999999999"/>
  </r>
  <r>
    <s v="CA-2016-157707"/>
    <x v="792"/>
    <d v="2016-10-12T00:00:00"/>
    <x v="2"/>
    <s v="CC-12610"/>
    <s v="Corey Catlett"/>
    <x v="1"/>
    <x v="0"/>
    <x v="22"/>
    <x v="12"/>
    <n v="80219"/>
    <x v="1"/>
    <s v="FUR-CH-10004853"/>
    <s v="Furniture"/>
    <x v="1"/>
    <s v="Global Manager's Adjustable Task Chair, Storm"/>
    <n v="120.78400000000001"/>
    <n v="1"/>
    <x v="2"/>
    <n v="13.588200000000001"/>
    <x v="3"/>
    <n v="0.1125"/>
    <n v="1.6558484567492399E-3"/>
    <n v="13.588200000000001"/>
    <n v="107.19580000000001"/>
    <x v="1"/>
    <n v="107.19580000000001"/>
  </r>
  <r>
    <s v="US-2015-126753"/>
    <x v="793"/>
    <d v="2015-08-20T00:00:00"/>
    <x v="1"/>
    <s v="SP-20860"/>
    <s v="Sung Pak"/>
    <x v="1"/>
    <x v="0"/>
    <x v="3"/>
    <x v="3"/>
    <n v="19134"/>
    <x v="2"/>
    <s v="FUR-FU-10001488"/>
    <s v="Furniture"/>
    <x v="3"/>
    <s v="Tenex 46&quot; x 60&quot; Computer Anti-Static Chairmat, Rectangular Shaped"/>
    <n v="254.352"/>
    <n v="3"/>
    <x v="2"/>
    <n v="0"/>
    <x v="4"/>
    <n v="0"/>
    <n v="7.8631188274517203E-4"/>
    <n v="0"/>
    <n v="84.784000000000006"/>
    <x v="10"/>
    <n v="254.352"/>
  </r>
  <r>
    <s v="CA-2014-113383"/>
    <x v="767"/>
    <d v="2014-09-13T00:00:00"/>
    <x v="2"/>
    <s v="SF-20065"/>
    <s v="Sandra Flanagan"/>
    <x v="0"/>
    <x v="0"/>
    <x v="334"/>
    <x v="18"/>
    <n v="7011"/>
    <x v="2"/>
    <s v="FUR-FU-10001986"/>
    <s v="Furniture"/>
    <x v="3"/>
    <s v="Dana Fluorescent Magnifying Lamp, White, 36&quot;"/>
    <n v="254.9"/>
    <n v="5"/>
    <x v="0"/>
    <n v="76.47"/>
    <x v="0"/>
    <n v="0.3"/>
    <n v="0"/>
    <n v="15.294"/>
    <n v="35.686"/>
    <x v="4"/>
    <n v="178.43"/>
  </r>
  <r>
    <s v="US-2015-165743"/>
    <x v="141"/>
    <d v="2015-11-23T00:00:00"/>
    <x v="0"/>
    <s v="MM-18055"/>
    <s v="Michelle Moray"/>
    <x v="0"/>
    <x v="0"/>
    <x v="14"/>
    <x v="12"/>
    <n v="80013"/>
    <x v="1"/>
    <s v="FUR-BO-10002268"/>
    <s v="Furniture"/>
    <x v="0"/>
    <s v="Sauder Barrister Bookcases"/>
    <n v="145.76400000000001"/>
    <n v="6"/>
    <x v="10"/>
    <n v="-247.7988"/>
    <x v="0"/>
    <n v="-1.7"/>
    <n v="4.8022831426140899E-3"/>
    <n v="-41.299799999999998"/>
    <n v="65.593800000000002"/>
    <x v="0"/>
    <n v="393.56280000000004"/>
  </r>
  <r>
    <s v="US-2017-105998"/>
    <x v="54"/>
    <d v="2017-11-05T00:00:00"/>
    <x v="2"/>
    <s v="CR-12580"/>
    <s v="Clay Rozendal"/>
    <x v="2"/>
    <x v="0"/>
    <x v="53"/>
    <x v="2"/>
    <n v="92037"/>
    <x v="1"/>
    <s v="FUR-TA-10001095"/>
    <s v="Furniture"/>
    <x v="2"/>
    <s v="Chromcraft Round Conference Tables"/>
    <n v="1673.184"/>
    <n v="12"/>
    <x v="2"/>
    <n v="20.9148"/>
    <x v="3"/>
    <n v="1.2500000000000001E-2"/>
    <n v="1.1953257979995E-4"/>
    <n v="1.7428999999999999"/>
    <n v="137.6891"/>
    <x v="0"/>
    <n v="1652.2692"/>
  </r>
  <r>
    <s v="US-2014-148194"/>
    <x v="236"/>
    <d v="2014-05-07T00:00:00"/>
    <x v="2"/>
    <s v="BS-11365"/>
    <s v="Bill Shonely"/>
    <x v="1"/>
    <x v="0"/>
    <x v="15"/>
    <x v="13"/>
    <n v="98105"/>
    <x v="1"/>
    <s v="FUR-FU-10001852"/>
    <s v="Furniture"/>
    <x v="3"/>
    <s v="Eldon Regeneration Recycled Desk Accessories, Smoke"/>
    <n v="12.18"/>
    <n v="7"/>
    <x v="0"/>
    <n v="3.8976000000000002"/>
    <x v="0"/>
    <n v="0.32"/>
    <n v="0"/>
    <n v="0.55679999999999996"/>
    <n v="1.1832"/>
    <x v="7"/>
    <n v="8.2823999999999991"/>
  </r>
  <r>
    <s v="CA-2014-143210"/>
    <x v="280"/>
    <d v="2014-12-03T00:00:00"/>
    <x v="2"/>
    <s v="AA-10645"/>
    <s v="Anna Andreadi"/>
    <x v="0"/>
    <x v="0"/>
    <x v="172"/>
    <x v="20"/>
    <n v="1852"/>
    <x v="2"/>
    <s v="FUR-FU-10003878"/>
    <s v="Furniture"/>
    <x v="3"/>
    <s v="Linden 10&quot; Round Wall Clock, Black"/>
    <n v="45.84"/>
    <n v="3"/>
    <x v="0"/>
    <n v="15.585599999999999"/>
    <x v="3"/>
    <n v="0.34"/>
    <n v="0"/>
    <n v="5.1951999999999998"/>
    <n v="10.0848"/>
    <x v="5"/>
    <n v="30.254400000000004"/>
  </r>
  <r>
    <s v="CA-2014-143210"/>
    <x v="280"/>
    <d v="2014-12-03T00:00:00"/>
    <x v="2"/>
    <s v="AA-10645"/>
    <s v="Anna Andreadi"/>
    <x v="0"/>
    <x v="0"/>
    <x v="172"/>
    <x v="20"/>
    <n v="1852"/>
    <x v="2"/>
    <s v="FUR-FU-10002268"/>
    <s v="Furniture"/>
    <x v="3"/>
    <s v="Ultra Door Push Plate"/>
    <n v="9.82"/>
    <n v="2"/>
    <x v="0"/>
    <n v="3.2406000000000001"/>
    <x v="3"/>
    <n v="0.33"/>
    <n v="0"/>
    <n v="1.6203000000000001"/>
    <n v="3.2896999999999998"/>
    <x v="5"/>
    <n v="6.5793999999999997"/>
  </r>
  <r>
    <s v="CA-2015-110863"/>
    <x v="669"/>
    <d v="2015-11-24T00:00:00"/>
    <x v="1"/>
    <s v="AA-10645"/>
    <s v="Anna Andreadi"/>
    <x v="0"/>
    <x v="0"/>
    <x v="258"/>
    <x v="37"/>
    <n v="73120"/>
    <x v="3"/>
    <s v="FUR-CH-10002073"/>
    <s v="Furniture"/>
    <x v="1"/>
    <s v="Hon Olson Stacker Chairs"/>
    <n v="1323.9"/>
    <n v="5"/>
    <x v="0"/>
    <n v="383.93099999999998"/>
    <x v="1"/>
    <n v="0.28999999999999998"/>
    <n v="0"/>
    <n v="76.786199999999994"/>
    <n v="187.99379999999999"/>
    <x v="0"/>
    <n v="939.96900000000005"/>
  </r>
  <r>
    <s v="CA-2017-120168"/>
    <x v="794"/>
    <d v="2017-05-25T00:00:00"/>
    <x v="3"/>
    <s v="TB-21625"/>
    <s v="Trudy Brown"/>
    <x v="0"/>
    <x v="0"/>
    <x v="13"/>
    <x v="7"/>
    <n v="10009"/>
    <x v="2"/>
    <s v="FUR-FU-10000732"/>
    <s v="Furniture"/>
    <x v="3"/>
    <s v="Eldon 200 Class Desk Accessories"/>
    <n v="18.84"/>
    <n v="3"/>
    <x v="0"/>
    <n v="6.0288000000000004"/>
    <x v="7"/>
    <n v="0.32"/>
    <n v="0"/>
    <n v="2.0095999999999998"/>
    <n v="4.2704000000000004"/>
    <x v="7"/>
    <n v="12.811199999999999"/>
  </r>
  <r>
    <s v="US-2014-131870"/>
    <x v="383"/>
    <d v="2014-09-11T00:00:00"/>
    <x v="2"/>
    <s v="NF-18595"/>
    <s v="Nicole Fjeld"/>
    <x v="2"/>
    <x v="0"/>
    <x v="68"/>
    <x v="15"/>
    <n v="43130"/>
    <x v="2"/>
    <s v="FUR-FU-10002501"/>
    <s v="Furniture"/>
    <x v="3"/>
    <s v="Nu-Dell Executive Frame"/>
    <n v="60.671999999999997"/>
    <n v="6"/>
    <x v="2"/>
    <n v="12.892799999999999"/>
    <x v="3"/>
    <n v="0.21249999999999999"/>
    <n v="3.2964135021096999E-3"/>
    <n v="2.1488"/>
    <n v="7.9631999999999996"/>
    <x v="4"/>
    <n v="47.779199999999996"/>
  </r>
  <r>
    <s v="CA-2014-129189"/>
    <x v="294"/>
    <d v="2014-07-25T00:00:00"/>
    <x v="1"/>
    <s v="HM-14860"/>
    <s v="Harry Marie"/>
    <x v="1"/>
    <x v="0"/>
    <x v="144"/>
    <x v="5"/>
    <n v="75217"/>
    <x v="3"/>
    <s v="FUR-CH-10004997"/>
    <s v="Furniture"/>
    <x v="1"/>
    <s v="Hon Every-Day Series Multi-Task Chairs"/>
    <n v="657.93"/>
    <n v="5"/>
    <x v="3"/>
    <n v="-93.99"/>
    <x v="4"/>
    <n v="-0.14285714285714299"/>
    <n v="4.5597555970999998E-4"/>
    <n v="-18.797999999999998"/>
    <n v="150.38399999999999"/>
    <x v="3"/>
    <n v="751.92"/>
  </r>
  <r>
    <s v="CA-2015-132465"/>
    <x v="795"/>
    <d v="2015-09-15T00:00:00"/>
    <x v="0"/>
    <s v="DM-13525"/>
    <s v="Don Miller"/>
    <x v="1"/>
    <x v="0"/>
    <x v="13"/>
    <x v="7"/>
    <n v="10035"/>
    <x v="2"/>
    <s v="FUR-FU-10000277"/>
    <s v="Furniture"/>
    <x v="3"/>
    <s v="Deflect-o DuraMat Antistatic Studded Beveled Mat for Medium Pile Carpeting"/>
    <n v="210.68"/>
    <n v="2"/>
    <x v="0"/>
    <n v="50.563200000000002"/>
    <x v="4"/>
    <n v="0.24"/>
    <n v="0"/>
    <n v="25.281600000000001"/>
    <n v="80.058400000000006"/>
    <x v="4"/>
    <n v="160.11680000000001"/>
  </r>
  <r>
    <s v="CA-2016-158806"/>
    <x v="796"/>
    <d v="2016-01-11T00:00:00"/>
    <x v="1"/>
    <s v="NM-18520"/>
    <s v="Neoma Murray"/>
    <x v="0"/>
    <x v="0"/>
    <x v="45"/>
    <x v="5"/>
    <n v="79109"/>
    <x v="3"/>
    <s v="FUR-FU-10004270"/>
    <s v="Furniture"/>
    <x v="3"/>
    <s v="Executive Impressions 13&quot; Clairmont Wall Clock"/>
    <n v="23.076000000000001"/>
    <n v="3"/>
    <x v="5"/>
    <n v="-10.9611"/>
    <x v="4"/>
    <n v="-0.47499999999999998"/>
    <n v="2.6001040041601701E-2"/>
    <n v="-3.6537000000000002"/>
    <n v="11.345700000000001"/>
    <x v="8"/>
    <n v="34.037100000000002"/>
  </r>
  <r>
    <s v="CA-2015-119690"/>
    <x v="528"/>
    <d v="2015-06-28T00:00:00"/>
    <x v="2"/>
    <s v="MV-17485"/>
    <s v="Mark Van Huff"/>
    <x v="0"/>
    <x v="0"/>
    <x v="6"/>
    <x v="5"/>
    <n v="77041"/>
    <x v="3"/>
    <s v="FUR-FU-10004587"/>
    <s v="Furniture"/>
    <x v="3"/>
    <s v="GE General Use Halogen Bulbs, 100 Watts, 1 Bulb per Pack"/>
    <n v="75.384"/>
    <n v="9"/>
    <x v="5"/>
    <n v="-20.730599999999999"/>
    <x v="0"/>
    <n v="-0.27500000000000002"/>
    <n v="7.9592486469277305E-3"/>
    <n v="-2.3033999999999999"/>
    <n v="10.679399999999999"/>
    <x v="2"/>
    <n v="96.114599999999996"/>
  </r>
  <r>
    <s v="CA-2017-109393"/>
    <x v="254"/>
    <d v="2017-07-02T00:00:00"/>
    <x v="0"/>
    <s v="JC-15775"/>
    <s v="John Castell"/>
    <x v="0"/>
    <x v="0"/>
    <x v="2"/>
    <x v="2"/>
    <n v="90032"/>
    <x v="1"/>
    <s v="FUR-BO-10003966"/>
    <s v="Furniture"/>
    <x v="0"/>
    <s v="Sauder Facets Collection Library, Sky Alder Finish"/>
    <n v="435.99900000000002"/>
    <n v="3"/>
    <x v="8"/>
    <n v="5.1294000000000004"/>
    <x v="3"/>
    <n v="1.1764705882352899E-2"/>
    <n v="3.4403748632451001E-4"/>
    <n v="1.7098"/>
    <n v="143.6232"/>
    <x v="2"/>
    <n v="430.86960000000005"/>
  </r>
  <r>
    <s v="CA-2017-121489"/>
    <x v="67"/>
    <d v="2017-08-25T00:00:00"/>
    <x v="0"/>
    <s v="CM-11815"/>
    <s v="Candace McMahon"/>
    <x v="1"/>
    <x v="0"/>
    <x v="15"/>
    <x v="13"/>
    <n v="98115"/>
    <x v="1"/>
    <s v="FUR-CH-10004698"/>
    <s v="Furniture"/>
    <x v="1"/>
    <s v="Padded Folding Chairs, Black, 4/Carton"/>
    <n v="388.70400000000001"/>
    <n v="6"/>
    <x v="2"/>
    <n v="38.870399999999997"/>
    <x v="4"/>
    <n v="0.1"/>
    <n v="5.1453033670865198E-4"/>
    <n v="6.4783999999999997"/>
    <n v="58.305599999999998"/>
    <x v="10"/>
    <n v="349.83359999999999"/>
  </r>
  <r>
    <s v="US-2017-133081"/>
    <x v="745"/>
    <d v="2017-03-15T00:00:00"/>
    <x v="1"/>
    <s v="PV-18985"/>
    <s v="Paul Van Hugh"/>
    <x v="2"/>
    <x v="0"/>
    <x v="335"/>
    <x v="20"/>
    <n v="2138"/>
    <x v="2"/>
    <s v="FUR-FU-10001379"/>
    <s v="Furniture"/>
    <x v="3"/>
    <s v="Executive Impressions 16-1/2&quot; Circular Wall Clock"/>
    <n v="26.72"/>
    <n v="1"/>
    <x v="0"/>
    <n v="11.7568"/>
    <x v="4"/>
    <n v="0.44"/>
    <n v="0"/>
    <n v="11.7568"/>
    <n v="14.963200000000001"/>
    <x v="9"/>
    <n v="14.963199999999999"/>
  </r>
  <r>
    <s v="CA-2014-144974"/>
    <x v="218"/>
    <d v="2014-09-30T00:00:00"/>
    <x v="1"/>
    <s v="CM-12715"/>
    <s v="Craig Molinari"/>
    <x v="1"/>
    <x v="0"/>
    <x v="3"/>
    <x v="3"/>
    <n v="19140"/>
    <x v="2"/>
    <s v="FUR-FU-10001095"/>
    <s v="Furniture"/>
    <x v="3"/>
    <s v="DAX Black Cherry Wood-Tone Poster Frame"/>
    <n v="21.184000000000001"/>
    <n v="1"/>
    <x v="2"/>
    <n v="4.7664"/>
    <x v="4"/>
    <n v="0.22500000000000001"/>
    <n v="9.4410876132930508E-3"/>
    <n v="4.7664"/>
    <n v="16.4176"/>
    <x v="4"/>
    <n v="16.4176"/>
  </r>
  <r>
    <s v="CA-2015-121188"/>
    <x v="797"/>
    <d v="2015-09-04T00:00:00"/>
    <x v="1"/>
    <s v="CB-12025"/>
    <s v="Cassandra Brandow"/>
    <x v="0"/>
    <x v="0"/>
    <x v="2"/>
    <x v="2"/>
    <n v="90049"/>
    <x v="1"/>
    <s v="FUR-BO-10004695"/>
    <s v="Furniture"/>
    <x v="0"/>
    <s v="O'Sullivan 2-Door Barrister Bookcase in Odessa Pine"/>
    <n v="307.666"/>
    <n v="2"/>
    <x v="8"/>
    <n v="28.956800000000001"/>
    <x v="1"/>
    <n v="9.41176470588235E-2"/>
    <n v="4.8754168481405201E-4"/>
    <n v="14.478400000000001"/>
    <n v="139.3546"/>
    <x v="10"/>
    <n v="278.70920000000001"/>
  </r>
  <r>
    <s v="CA-2015-121188"/>
    <x v="797"/>
    <d v="2015-09-04T00:00:00"/>
    <x v="1"/>
    <s v="CB-12025"/>
    <s v="Cassandra Brandow"/>
    <x v="0"/>
    <x v="0"/>
    <x v="2"/>
    <x v="2"/>
    <n v="90049"/>
    <x v="1"/>
    <s v="FUR-FU-10003981"/>
    <s v="Furniture"/>
    <x v="3"/>
    <s v="Eldon Wave Desk Accessories"/>
    <n v="4.16"/>
    <n v="2"/>
    <x v="0"/>
    <n v="1.7472000000000001"/>
    <x v="1"/>
    <n v="0.42"/>
    <n v="0"/>
    <n v="0.87360000000000004"/>
    <n v="1.2063999999999999"/>
    <x v="10"/>
    <n v="2.4127999999999998"/>
  </r>
  <r>
    <s v="US-2015-160563"/>
    <x v="798"/>
    <d v="2015-10-24T00:00:00"/>
    <x v="1"/>
    <s v="NS-18640"/>
    <s v="Noel Staavos"/>
    <x v="1"/>
    <x v="0"/>
    <x v="28"/>
    <x v="2"/>
    <n v="94109"/>
    <x v="1"/>
    <s v="FUR-FU-10001731"/>
    <s v="Furniture"/>
    <x v="3"/>
    <s v="Acrylic Self-Standing Desk Frames"/>
    <n v="16.02"/>
    <n v="6"/>
    <x v="0"/>
    <n v="6.0876000000000001"/>
    <x v="4"/>
    <n v="0.38"/>
    <n v="0"/>
    <n v="1.0145999999999999"/>
    <n v="1.6554"/>
    <x v="1"/>
    <n v="9.9323999999999995"/>
  </r>
  <r>
    <s v="CA-2017-151750"/>
    <x v="143"/>
    <d v="2017-01-05T00:00:00"/>
    <x v="1"/>
    <s v="JM-15250"/>
    <s v="Janet Martin"/>
    <x v="0"/>
    <x v="0"/>
    <x v="156"/>
    <x v="5"/>
    <n v="77340"/>
    <x v="3"/>
    <s v="FUR-FU-10002116"/>
    <s v="Furniture"/>
    <x v="3"/>
    <s v="Tenex Carpeted, Granite-Look or Clear Contemporary Contour Shape Chair Mats"/>
    <n v="141.41999999999999"/>
    <n v="5"/>
    <x v="5"/>
    <n v="-187.38149999999999"/>
    <x v="4"/>
    <n v="-1.325"/>
    <n v="4.2426813746287697E-3"/>
    <n v="-37.476300000000002"/>
    <n v="65.760300000000001"/>
    <x v="8"/>
    <n v="328.80149999999998"/>
  </r>
  <r>
    <s v="CA-2017-151750"/>
    <x v="143"/>
    <d v="2017-01-05T00:00:00"/>
    <x v="1"/>
    <s v="JM-15250"/>
    <s v="Janet Martin"/>
    <x v="0"/>
    <x v="0"/>
    <x v="156"/>
    <x v="5"/>
    <n v="77340"/>
    <x v="3"/>
    <s v="FUR-CH-10003199"/>
    <s v="Furniture"/>
    <x v="1"/>
    <s v="Office Star - Contemporary Task Swivel Chair"/>
    <n v="310.74400000000003"/>
    <n v="4"/>
    <x v="3"/>
    <n v="-26.635200000000001"/>
    <x v="4"/>
    <n v="-8.5714285714285701E-2"/>
    <n v="9.6542491568622399E-4"/>
    <n v="-6.6588000000000003"/>
    <n v="84.344800000000006"/>
    <x v="8"/>
    <n v="337.37920000000003"/>
  </r>
  <r>
    <s v="CA-2015-106187"/>
    <x v="799"/>
    <d v="2015-06-29T00:00:00"/>
    <x v="1"/>
    <s v="RF-19345"/>
    <s v="Randy Ferguson"/>
    <x v="1"/>
    <x v="0"/>
    <x v="336"/>
    <x v="24"/>
    <n v="30344"/>
    <x v="0"/>
    <s v="FUR-FU-10000794"/>
    <s v="Furniture"/>
    <x v="3"/>
    <s v="Eldon Stackable Tray, Side-Load, Legal, Smoke"/>
    <n v="27.42"/>
    <n v="3"/>
    <x v="0"/>
    <n v="9.3228000000000009"/>
    <x v="6"/>
    <n v="0.34"/>
    <n v="0"/>
    <n v="3.1076000000000001"/>
    <n v="6.0324"/>
    <x v="2"/>
    <n v="18.097200000000001"/>
  </r>
  <r>
    <s v="CA-2016-105753"/>
    <x v="697"/>
    <d v="2016-10-26T00:00:00"/>
    <x v="1"/>
    <s v="LC-16960"/>
    <s v="Lindsay Castell"/>
    <x v="2"/>
    <x v="0"/>
    <x v="58"/>
    <x v="25"/>
    <n v="22204"/>
    <x v="0"/>
    <s v="FUR-FU-10000246"/>
    <s v="Furniture"/>
    <x v="3"/>
    <s v="Aluminum Document Frame"/>
    <n v="61.1"/>
    <n v="5"/>
    <x v="0"/>
    <n v="18.329999999999998"/>
    <x v="6"/>
    <n v="0.3"/>
    <n v="0"/>
    <n v="3.6659999999999999"/>
    <n v="8.5540000000000003"/>
    <x v="1"/>
    <n v="42.77"/>
  </r>
  <r>
    <s v="CA-2017-133046"/>
    <x v="534"/>
    <d v="2017-08-01T00:00:00"/>
    <x v="0"/>
    <s v="DK-13375"/>
    <s v="Dennis Kane"/>
    <x v="0"/>
    <x v="0"/>
    <x v="15"/>
    <x v="13"/>
    <n v="98115"/>
    <x v="1"/>
    <s v="FUR-FU-10001940"/>
    <s v="Furniture"/>
    <x v="3"/>
    <s v="Staple-based wall hangings"/>
    <n v="23.88"/>
    <n v="3"/>
    <x v="0"/>
    <n v="10.507199999999999"/>
    <x v="2"/>
    <n v="0.44"/>
    <n v="0"/>
    <n v="3.5024000000000002"/>
    <n v="4.4576000000000002"/>
    <x v="3"/>
    <n v="13.3728"/>
  </r>
  <r>
    <s v="CA-2017-159149"/>
    <x v="506"/>
    <d v="2017-02-19T00:00:00"/>
    <x v="2"/>
    <s v="CR-12820"/>
    <s v="Cyra Reiten"/>
    <x v="2"/>
    <x v="0"/>
    <x v="6"/>
    <x v="5"/>
    <n v="77041"/>
    <x v="3"/>
    <s v="FUR-BO-10001601"/>
    <s v="Furniture"/>
    <x v="0"/>
    <s v="Sauder Mission Library with Doors, Fruitwood Finish"/>
    <n v="89.066400000000002"/>
    <n v="1"/>
    <x v="6"/>
    <n v="-17.0274"/>
    <x v="3"/>
    <n v="-0.191176470588235"/>
    <n v="3.5928251282189498E-3"/>
    <n v="-17.0274"/>
    <n v="106.0938"/>
    <x v="11"/>
    <n v="106.0938"/>
  </r>
  <r>
    <s v="US-2017-167570"/>
    <x v="64"/>
    <d v="2017-12-15T00:00:00"/>
    <x v="1"/>
    <s v="EG-13900"/>
    <s v="Emily Grady"/>
    <x v="0"/>
    <x v="0"/>
    <x v="3"/>
    <x v="3"/>
    <n v="19140"/>
    <x v="2"/>
    <s v="FUR-CH-10003396"/>
    <s v="Furniture"/>
    <x v="1"/>
    <s v="Global Deluxe Steno Chair"/>
    <n v="215.54400000000001"/>
    <n v="4"/>
    <x v="3"/>
    <n v="-58.504800000000003"/>
    <x v="1"/>
    <n v="-0.27142857142857102"/>
    <n v="1.3918271907359999E-3"/>
    <n v="-14.626200000000001"/>
    <n v="68.512200000000007"/>
    <x v="5"/>
    <n v="274.04880000000003"/>
  </r>
  <r>
    <s v="CA-2017-160122"/>
    <x v="414"/>
    <d v="2017-11-23T00:00:00"/>
    <x v="1"/>
    <s v="RD-19930"/>
    <s v="Russell D'Ascenzo"/>
    <x v="0"/>
    <x v="0"/>
    <x v="9"/>
    <x v="8"/>
    <n v="60623"/>
    <x v="3"/>
    <s v="FUR-CH-10000422"/>
    <s v="Furniture"/>
    <x v="1"/>
    <s v="Global Highback Leather Tilter in Burgundy"/>
    <n v="127.386"/>
    <n v="2"/>
    <x v="3"/>
    <n v="-25.4772"/>
    <x v="2"/>
    <n v="-0.2"/>
    <n v="2.3550468654326201E-3"/>
    <n v="-12.7386"/>
    <n v="76.431600000000003"/>
    <x v="0"/>
    <n v="152.86320000000001"/>
  </r>
  <r>
    <s v="CA-2016-130393"/>
    <x v="193"/>
    <d v="2016-12-03T00:00:00"/>
    <x v="0"/>
    <s v="JM-15865"/>
    <s v="John Murray"/>
    <x v="0"/>
    <x v="0"/>
    <x v="147"/>
    <x v="5"/>
    <n v="76903"/>
    <x v="3"/>
    <s v="FUR-CH-10002647"/>
    <s v="Furniture"/>
    <x v="1"/>
    <s v="Situations Contoured Folding Chairs, 4/Set"/>
    <n v="248.43"/>
    <n v="5"/>
    <x v="3"/>
    <n v="-17.745000000000001"/>
    <x v="3"/>
    <n v="-7.1428571428571397E-2"/>
    <n v="1.2075836251660399E-3"/>
    <n v="-3.5489999999999999"/>
    <n v="53.234999999999999"/>
    <x v="5"/>
    <n v="266.17500000000001"/>
  </r>
  <r>
    <s v="CA-2016-130393"/>
    <x v="193"/>
    <d v="2016-12-03T00:00:00"/>
    <x v="0"/>
    <s v="JM-15865"/>
    <s v="John Murray"/>
    <x v="0"/>
    <x v="0"/>
    <x v="147"/>
    <x v="5"/>
    <n v="76903"/>
    <x v="3"/>
    <s v="FUR-CH-10004477"/>
    <s v="Furniture"/>
    <x v="1"/>
    <s v="Global Push Button Manager's Chair, Indigo"/>
    <n v="85.245999999999995"/>
    <n v="2"/>
    <x v="3"/>
    <n v="-1.2178"/>
    <x v="3"/>
    <n v="-1.4285714285714299E-2"/>
    <n v="3.5192267085845698E-3"/>
    <n v="-0.6089"/>
    <n v="43.231900000000003"/>
    <x v="5"/>
    <n v="86.463799999999992"/>
  </r>
  <r>
    <s v="CA-2017-101014"/>
    <x v="800"/>
    <d v="2017-09-04T00:00:00"/>
    <x v="1"/>
    <s v="RW-19540"/>
    <s v="Rick Wilson"/>
    <x v="1"/>
    <x v="0"/>
    <x v="2"/>
    <x v="2"/>
    <n v="90049"/>
    <x v="1"/>
    <s v="FUR-FU-10003374"/>
    <s v="Furniture"/>
    <x v="3"/>
    <s v="Electrix Fluorescent Magnifier Lamps &amp; Weighted Base"/>
    <n v="148.02000000000001"/>
    <n v="3"/>
    <x v="0"/>
    <n v="41.445599999999999"/>
    <x v="6"/>
    <n v="0.28000000000000003"/>
    <n v="0"/>
    <n v="13.815200000000001"/>
    <n v="35.524799999999999"/>
    <x v="10"/>
    <n v="106.57440000000001"/>
  </r>
  <r>
    <s v="US-2017-106551"/>
    <x v="801"/>
    <d v="2017-07-27T00:00:00"/>
    <x v="1"/>
    <s v="EB-13930"/>
    <s v="Eric Barreto"/>
    <x v="0"/>
    <x v="0"/>
    <x v="9"/>
    <x v="8"/>
    <n v="60653"/>
    <x v="3"/>
    <s v="FUR-CH-10004997"/>
    <s v="Furniture"/>
    <x v="1"/>
    <s v="Hon Every-Day Series Multi-Task Chairs"/>
    <n v="526.34400000000005"/>
    <n v="4"/>
    <x v="3"/>
    <n v="-75.191999999999993"/>
    <x v="2"/>
    <n v="-0.14285714285714299"/>
    <n v="5.6996944963749903E-4"/>
    <n v="-18.797999999999998"/>
    <n v="150.38399999999999"/>
    <x v="3"/>
    <n v="601.53600000000006"/>
  </r>
  <r>
    <s v="CA-2016-116722"/>
    <x v="367"/>
    <d v="2016-11-16T00:00:00"/>
    <x v="1"/>
    <s v="LP-17080"/>
    <s v="Liz Pelletier"/>
    <x v="0"/>
    <x v="0"/>
    <x v="28"/>
    <x v="2"/>
    <n v="94110"/>
    <x v="1"/>
    <s v="FUR-FU-10001934"/>
    <s v="Furniture"/>
    <x v="3"/>
    <s v="Magnifier Swing Arm Lamp"/>
    <n v="41.96"/>
    <n v="2"/>
    <x v="0"/>
    <n v="10.909599999999999"/>
    <x v="2"/>
    <n v="0.26"/>
    <n v="0"/>
    <n v="5.4547999999999996"/>
    <n v="15.5252"/>
    <x v="0"/>
    <n v="31.050400000000003"/>
  </r>
  <r>
    <s v="CA-2016-116722"/>
    <x v="367"/>
    <d v="2016-11-16T00:00:00"/>
    <x v="1"/>
    <s v="LP-17080"/>
    <s v="Liz Pelletier"/>
    <x v="0"/>
    <x v="0"/>
    <x v="28"/>
    <x v="2"/>
    <n v="94110"/>
    <x v="1"/>
    <s v="FUR-CH-10004997"/>
    <s v="Furniture"/>
    <x v="1"/>
    <s v="Hon Every-Day Series Multi-Task Chairs"/>
    <n v="451.15199999999999"/>
    <n v="3"/>
    <x v="2"/>
    <n v="0"/>
    <x v="2"/>
    <n v="0"/>
    <n v="4.4330957194027701E-4"/>
    <n v="0"/>
    <n v="150.38399999999999"/>
    <x v="0"/>
    <n v="451.15199999999999"/>
  </r>
  <r>
    <s v="US-2017-150070"/>
    <x v="87"/>
    <d v="2017-09-12T00:00:00"/>
    <x v="1"/>
    <s v="JA-15970"/>
    <s v="Joseph Airdo"/>
    <x v="0"/>
    <x v="0"/>
    <x v="337"/>
    <x v="2"/>
    <n v="95351"/>
    <x v="1"/>
    <s v="FUR-CH-10004860"/>
    <s v="Furniture"/>
    <x v="1"/>
    <s v="Global Low Back Tilter Chair"/>
    <n v="161.56800000000001"/>
    <n v="2"/>
    <x v="2"/>
    <n v="-28.2744"/>
    <x v="2"/>
    <n v="-0.17499999999999999"/>
    <n v="1.2378688849277099E-3"/>
    <n v="-14.1372"/>
    <n v="94.921199999999999"/>
    <x v="4"/>
    <n v="189.8424"/>
  </r>
  <r>
    <s v="CA-2017-157350"/>
    <x v="802"/>
    <d v="2017-09-01T00:00:00"/>
    <x v="1"/>
    <s v="DP-13000"/>
    <s v="Darren Powers"/>
    <x v="0"/>
    <x v="0"/>
    <x v="9"/>
    <x v="8"/>
    <n v="60610"/>
    <x v="3"/>
    <s v="FUR-FU-10000222"/>
    <s v="Furniture"/>
    <x v="3"/>
    <s v="Seth Thomas 16&quot; Steel Case Clock"/>
    <n v="64.959999999999994"/>
    <n v="5"/>
    <x v="5"/>
    <n v="-43.847999999999999"/>
    <x v="6"/>
    <n v="-0.67500000000000004"/>
    <n v="9.2364532019704407E-3"/>
    <n v="-8.7696000000000005"/>
    <n v="21.761600000000001"/>
    <x v="10"/>
    <n v="108.80799999999999"/>
  </r>
  <r>
    <s v="CA-2015-131352"/>
    <x v="643"/>
    <d v="2015-10-13T00:00:00"/>
    <x v="1"/>
    <s v="GH-14485"/>
    <s v="Gene Hale"/>
    <x v="1"/>
    <x v="0"/>
    <x v="144"/>
    <x v="5"/>
    <n v="75081"/>
    <x v="3"/>
    <s v="FUR-FU-10003708"/>
    <s v="Furniture"/>
    <x v="3"/>
    <s v="Tenex Traditional Chairmats for Medium Pile Carpet, Standard Lip, 36&quot; x 48&quot;"/>
    <n v="72.78"/>
    <n v="3"/>
    <x v="5"/>
    <n v="-70.960499999999996"/>
    <x v="2"/>
    <n v="-0.97499999999999998"/>
    <n v="8.2440230832646292E-3"/>
    <n v="-23.653500000000001"/>
    <n v="47.913499999999999"/>
    <x v="1"/>
    <n v="143.7405"/>
  </r>
  <r>
    <s v="CA-2016-118073"/>
    <x v="577"/>
    <d v="2016-08-16T00:00:00"/>
    <x v="1"/>
    <s v="CS-12490"/>
    <s v="Cindy Schnelling"/>
    <x v="1"/>
    <x v="0"/>
    <x v="49"/>
    <x v="1"/>
    <n v="33801"/>
    <x v="0"/>
    <s v="FUR-TA-10002533"/>
    <s v="Furniture"/>
    <x v="2"/>
    <s v="BPI Conference Tables"/>
    <n v="562.29250000000002"/>
    <n v="7"/>
    <x v="1"/>
    <n v="-255.58750000000001"/>
    <x v="4"/>
    <n v="-0.45454545454545398"/>
    <n v="8.0029522001449395E-4"/>
    <n v="-36.512500000000003"/>
    <n v="116.84"/>
    <x v="10"/>
    <n v="817.88"/>
  </r>
  <r>
    <s v="CA-2014-103219"/>
    <x v="77"/>
    <d v="2014-11-13T00:00:00"/>
    <x v="1"/>
    <s v="BF-11215"/>
    <s v="Benjamin Farhat"/>
    <x v="2"/>
    <x v="0"/>
    <x v="13"/>
    <x v="7"/>
    <n v="10035"/>
    <x v="2"/>
    <s v="FUR-FU-10004091"/>
    <s v="Furniture"/>
    <x v="3"/>
    <s v="Eldon 200 Class Desk Accessories, Black"/>
    <n v="56.52"/>
    <n v="9"/>
    <x v="0"/>
    <n v="21.477599999999999"/>
    <x v="4"/>
    <n v="0.38"/>
    <n v="0"/>
    <n v="2.3864000000000001"/>
    <n v="3.8936000000000002"/>
    <x v="0"/>
    <n v="35.042400000000001"/>
  </r>
  <r>
    <s v="CA-2016-100993"/>
    <x v="223"/>
    <d v="2016-02-10T00:00:00"/>
    <x v="1"/>
    <s v="AZ-10750"/>
    <s v="Annie Zypern"/>
    <x v="0"/>
    <x v="0"/>
    <x v="53"/>
    <x v="2"/>
    <n v="92037"/>
    <x v="1"/>
    <s v="FUR-TA-10001095"/>
    <s v="Furniture"/>
    <x v="2"/>
    <s v="Chromcraft Round Conference Tables"/>
    <n v="557.72799999999995"/>
    <n v="4"/>
    <x v="2"/>
    <n v="6.9715999999999996"/>
    <x v="2"/>
    <n v="1.2500000000000001E-2"/>
    <n v="3.5859773939985102E-4"/>
    <n v="1.7428999999999999"/>
    <n v="137.6891"/>
    <x v="11"/>
    <n v="550.75639999999999"/>
  </r>
  <r>
    <s v="CA-2014-167997"/>
    <x v="375"/>
    <d v="2014-01-29T00:00:00"/>
    <x v="2"/>
    <s v="CA-11965"/>
    <s v="Carol Adams"/>
    <x v="1"/>
    <x v="0"/>
    <x v="338"/>
    <x v="40"/>
    <n v="57701"/>
    <x v="3"/>
    <s v="FUR-BO-10004409"/>
    <s v="Furniture"/>
    <x v="0"/>
    <s v="Safco Value Mate Series Steel Bookcases, Baked Enamel Finish on Steel, Gray"/>
    <n v="141.96"/>
    <n v="2"/>
    <x v="0"/>
    <n v="39.748800000000003"/>
    <x v="0"/>
    <n v="0.28000000000000003"/>
    <n v="0"/>
    <n v="19.874400000000001"/>
    <n v="51.105600000000003"/>
    <x v="8"/>
    <n v="102.21120000000001"/>
  </r>
  <r>
    <s v="CA-2016-131296"/>
    <x v="803"/>
    <d v="2016-10-09T00:00:00"/>
    <x v="1"/>
    <s v="MS-17830"/>
    <s v="Melanie Seite"/>
    <x v="0"/>
    <x v="0"/>
    <x v="237"/>
    <x v="32"/>
    <n v="21215"/>
    <x v="2"/>
    <s v="FUR-TA-10002622"/>
    <s v="Furniture"/>
    <x v="2"/>
    <s v="Bush Andora Conference Table, Maple/Graphite Gray Finish"/>
    <n v="239.37200000000001"/>
    <n v="2"/>
    <x v="3"/>
    <n v="-23.937200000000001"/>
    <x v="2"/>
    <n v="-0.1"/>
    <n v="1.2532794144678599E-3"/>
    <n v="-11.9686"/>
    <n v="131.65459999999999"/>
    <x v="1"/>
    <n v="263.30920000000003"/>
  </r>
  <r>
    <s v="CA-2016-134138"/>
    <x v="285"/>
    <d v="2016-02-20T00:00:00"/>
    <x v="1"/>
    <s v="JD-15790"/>
    <s v="John Dryer"/>
    <x v="0"/>
    <x v="0"/>
    <x v="31"/>
    <x v="18"/>
    <n v="7109"/>
    <x v="2"/>
    <s v="FUR-CH-10001545"/>
    <s v="Furniture"/>
    <x v="1"/>
    <s v="Hon Comfortask Task/Swivel Chairs"/>
    <n v="227.96"/>
    <n v="2"/>
    <x v="0"/>
    <n v="36.473599999999998"/>
    <x v="4"/>
    <n v="0.16"/>
    <n v="0"/>
    <n v="18.236799999999999"/>
    <n v="95.743200000000002"/>
    <x v="11"/>
    <n v="191.4864"/>
  </r>
  <r>
    <s v="CA-2015-168207"/>
    <x v="46"/>
    <d v="2015-11-06T00:00:00"/>
    <x v="1"/>
    <s v="LT-17110"/>
    <s v="Liz Thompson"/>
    <x v="0"/>
    <x v="0"/>
    <x v="53"/>
    <x v="2"/>
    <n v="92105"/>
    <x v="1"/>
    <s v="FUR-FU-10004909"/>
    <s v="Furniture"/>
    <x v="3"/>
    <s v="Contemporary Wood/Metal Frame"/>
    <n v="96.96"/>
    <n v="6"/>
    <x v="0"/>
    <n v="33.936"/>
    <x v="4"/>
    <n v="0.35"/>
    <n v="0"/>
    <n v="5.6559999999999997"/>
    <n v="10.504"/>
    <x v="0"/>
    <n v="63.023999999999994"/>
  </r>
  <r>
    <s v="CA-2015-168207"/>
    <x v="46"/>
    <d v="2015-11-06T00:00:00"/>
    <x v="1"/>
    <s v="LT-17110"/>
    <s v="Liz Thompson"/>
    <x v="0"/>
    <x v="0"/>
    <x v="53"/>
    <x v="2"/>
    <n v="92105"/>
    <x v="1"/>
    <s v="FUR-BO-10004357"/>
    <s v="Furniture"/>
    <x v="0"/>
    <s v="O'Sullivan Living Dimensions 3-Shelf Bookcases"/>
    <n v="512.49900000000002"/>
    <n v="3"/>
    <x v="8"/>
    <n v="-30.146999999999998"/>
    <x v="4"/>
    <n v="-5.8823529411764698E-2"/>
    <n v="2.9268349791902E-4"/>
    <n v="-10.048999999999999"/>
    <n v="180.88200000000001"/>
    <x v="0"/>
    <n v="542.64600000000007"/>
  </r>
  <r>
    <s v="CA-2016-144148"/>
    <x v="581"/>
    <d v="2016-08-05T00:00:00"/>
    <x v="1"/>
    <s v="AH-10690"/>
    <s v="Anna HŠberlin"/>
    <x v="1"/>
    <x v="0"/>
    <x v="28"/>
    <x v="2"/>
    <n v="94122"/>
    <x v="1"/>
    <s v="FUR-TA-10002774"/>
    <s v="Furniture"/>
    <x v="2"/>
    <s v="Laminate Occasional Tables"/>
    <n v="863.12800000000004"/>
    <n v="7"/>
    <x v="2"/>
    <n v="-32.3673"/>
    <x v="2"/>
    <n v="-3.7499999999999999E-2"/>
    <n v="2.3171534233624701E-4"/>
    <n v="-4.6238999999999999"/>
    <n v="127.92789999999999"/>
    <x v="3"/>
    <n v="895.49530000000004"/>
  </r>
  <r>
    <s v="CA-2017-107174"/>
    <x v="200"/>
    <d v="2017-11-13T00:00:00"/>
    <x v="1"/>
    <s v="AB-10060"/>
    <s v="Adam Bellavance"/>
    <x v="2"/>
    <x v="0"/>
    <x v="15"/>
    <x v="13"/>
    <n v="98105"/>
    <x v="1"/>
    <s v="FUR-TA-10004575"/>
    <s v="Furniture"/>
    <x v="2"/>
    <s v="Hon 5100 Series Wood Tables"/>
    <n v="2036.86"/>
    <n v="7"/>
    <x v="0"/>
    <n v="366.63479999999998"/>
    <x v="1"/>
    <n v="0.18"/>
    <n v="0"/>
    <n v="52.376399999999997"/>
    <n v="238.6036"/>
    <x v="0"/>
    <n v="1670.2251999999999"/>
  </r>
  <r>
    <s v="CA-2017-107174"/>
    <x v="200"/>
    <d v="2017-11-13T00:00:00"/>
    <x v="1"/>
    <s v="AB-10060"/>
    <s v="Adam Bellavance"/>
    <x v="2"/>
    <x v="0"/>
    <x v="15"/>
    <x v="13"/>
    <n v="98105"/>
    <x v="1"/>
    <s v="FUR-CH-10003312"/>
    <s v="Furniture"/>
    <x v="1"/>
    <s v="Hon 2090 ÒPillow SoftÓ Series Mid Back Swivel/Tilt Chairs"/>
    <n v="449.56799999999998"/>
    <n v="2"/>
    <x v="2"/>
    <n v="-73.0548"/>
    <x v="1"/>
    <n v="-0.16250000000000001"/>
    <n v="4.4487152110470502E-4"/>
    <n v="-36.5274"/>
    <n v="261.31139999999999"/>
    <x v="0"/>
    <n v="522.62279999999998"/>
  </r>
  <r>
    <s v="CA-2015-112767"/>
    <x v="601"/>
    <d v="2015-08-06T00:00:00"/>
    <x v="1"/>
    <s v="DK-12985"/>
    <s v="Darren Koutras"/>
    <x v="0"/>
    <x v="0"/>
    <x v="76"/>
    <x v="36"/>
    <n v="97477"/>
    <x v="1"/>
    <s v="FUR-TA-10003469"/>
    <s v="Furniture"/>
    <x v="2"/>
    <s v="Balt Split Level Computer Training Table"/>
    <n v="277.5"/>
    <n v="4"/>
    <x v="4"/>
    <n v="-188.7"/>
    <x v="4"/>
    <n v="-0.68"/>
    <n v="1.8018018018018001E-3"/>
    <n v="-47.174999999999997"/>
    <n v="116.55"/>
    <x v="10"/>
    <n v="466.2"/>
  </r>
  <r>
    <s v="CA-2015-119879"/>
    <x v="32"/>
    <d v="2015-11-25T00:00:00"/>
    <x v="1"/>
    <s v="SS-20410"/>
    <s v="Shahid Shariari"/>
    <x v="0"/>
    <x v="0"/>
    <x v="3"/>
    <x v="3"/>
    <n v="19120"/>
    <x v="2"/>
    <s v="FUR-TA-10002958"/>
    <s v="Furniture"/>
    <x v="2"/>
    <s v="Bevis Oval Conference Table, Walnut"/>
    <n v="1252.704"/>
    <n v="8"/>
    <x v="9"/>
    <n v="-480.20319999999998"/>
    <x v="4"/>
    <n v="-0.38333333333333303"/>
    <n v="3.1930927018673203E-4"/>
    <n v="-60.025399999999998"/>
    <n v="216.61340000000001"/>
    <x v="0"/>
    <n v="1732.9071999999999"/>
  </r>
  <r>
    <s v="CA-2017-155642"/>
    <x v="514"/>
    <d v="2017-05-22T00:00:00"/>
    <x v="1"/>
    <s v="BM-11575"/>
    <s v="Brendan Murry"/>
    <x v="1"/>
    <x v="0"/>
    <x v="9"/>
    <x v="8"/>
    <n v="60653"/>
    <x v="3"/>
    <s v="FUR-FU-10004973"/>
    <s v="Furniture"/>
    <x v="3"/>
    <s v="Flat Face Poster Frame"/>
    <n v="22.608000000000001"/>
    <n v="3"/>
    <x v="5"/>
    <n v="-10.1736"/>
    <x v="4"/>
    <n v="-0.45"/>
    <n v="2.65392781316348E-2"/>
    <n v="-3.3912"/>
    <n v="10.927199999999999"/>
    <x v="7"/>
    <n v="32.781599999999997"/>
  </r>
  <r>
    <s v="CA-2017-155642"/>
    <x v="514"/>
    <d v="2017-05-22T00:00:00"/>
    <x v="1"/>
    <s v="BM-11575"/>
    <s v="Brendan Murry"/>
    <x v="1"/>
    <x v="0"/>
    <x v="9"/>
    <x v="8"/>
    <n v="60653"/>
    <x v="3"/>
    <s v="FUR-FU-10001918"/>
    <s v="Furniture"/>
    <x v="3"/>
    <s v="C-Line Cubicle Keepers Polyproplyene Holder With Velcro Backings"/>
    <n v="1.8919999999999999"/>
    <n v="1"/>
    <x v="5"/>
    <n v="-0.99329999999999996"/>
    <x v="4"/>
    <n v="-0.52500000000000002"/>
    <n v="0.31712473572938699"/>
    <n v="-0.99329999999999996"/>
    <n v="2.8853"/>
    <x v="7"/>
    <n v="2.8853"/>
  </r>
  <r>
    <s v="CA-2015-136728"/>
    <x v="615"/>
    <d v="2015-09-17T00:00:00"/>
    <x v="0"/>
    <s v="AG-10900"/>
    <s v="Arthur Gainer"/>
    <x v="0"/>
    <x v="0"/>
    <x v="9"/>
    <x v="8"/>
    <n v="60623"/>
    <x v="3"/>
    <s v="FUR-CH-10003817"/>
    <s v="Furniture"/>
    <x v="1"/>
    <s v="Global Value Steno Chair, Gray"/>
    <n v="170.072"/>
    <n v="4"/>
    <x v="3"/>
    <n v="-12.148"/>
    <x v="4"/>
    <n v="-7.1428571428571397E-2"/>
    <n v="1.76395879392257E-3"/>
    <n v="-3.0369999999999999"/>
    <n v="45.555"/>
    <x v="4"/>
    <n v="182.22"/>
  </r>
  <r>
    <s v="US-2017-155866"/>
    <x v="429"/>
    <d v="2017-11-21T00:00:00"/>
    <x v="1"/>
    <s v="CC-12370"/>
    <s v="Christopher Conant"/>
    <x v="0"/>
    <x v="0"/>
    <x v="13"/>
    <x v="7"/>
    <n v="10011"/>
    <x v="2"/>
    <s v="FUR-FU-10004091"/>
    <s v="Furniture"/>
    <x v="3"/>
    <s v="Howard Miller 13&quot; Diameter Goldtone Round Wall Clock"/>
    <n v="187.76"/>
    <n v="4"/>
    <x v="0"/>
    <n v="76.9816"/>
    <x v="4"/>
    <n v="0.41"/>
    <n v="0"/>
    <n v="19.2454"/>
    <n v="27.694600000000001"/>
    <x v="0"/>
    <n v="110.77839999999999"/>
  </r>
  <r>
    <s v="CA-2015-141327"/>
    <x v="737"/>
    <d v="2015-12-03T00:00:00"/>
    <x v="2"/>
    <s v="LR-16915"/>
    <s v="Lena Radford"/>
    <x v="0"/>
    <x v="0"/>
    <x v="339"/>
    <x v="30"/>
    <n v="27707"/>
    <x v="0"/>
    <s v="FUR-FU-10000576"/>
    <s v="Furniture"/>
    <x v="3"/>
    <s v="Luxo Professional Fluorescent Magnifier Lamp with Clamp-Mount Base"/>
    <n v="335.74400000000003"/>
    <n v="2"/>
    <x v="2"/>
    <n v="25.180800000000001"/>
    <x v="0"/>
    <n v="7.4999999999999997E-2"/>
    <n v="5.95691955775829E-4"/>
    <n v="12.590400000000001"/>
    <n v="155.2816"/>
    <x v="0"/>
    <n v="310.56320000000005"/>
  </r>
  <r>
    <s v="CA-2015-114811"/>
    <x v="428"/>
    <d v="2015-11-08T00:00:00"/>
    <x v="3"/>
    <s v="KD-16495"/>
    <s v="Keith Dawkins"/>
    <x v="1"/>
    <x v="0"/>
    <x v="13"/>
    <x v="7"/>
    <n v="10024"/>
    <x v="2"/>
    <s v="FUR-FU-10002240"/>
    <s v="Furniture"/>
    <x v="3"/>
    <s v="Nu-Dell EZ-Mount Plastic Wall Frames"/>
    <n v="11.82"/>
    <n v="3"/>
    <x v="0"/>
    <n v="4.7279999999999998"/>
    <x v="7"/>
    <n v="0.4"/>
    <n v="0"/>
    <n v="1.5760000000000001"/>
    <n v="2.3639999999999999"/>
    <x v="0"/>
    <n v="7.0920000000000005"/>
  </r>
  <r>
    <s v="CA-2015-114811"/>
    <x v="428"/>
    <d v="2015-11-08T00:00:00"/>
    <x v="3"/>
    <s v="KD-16495"/>
    <s v="Keith Dawkins"/>
    <x v="1"/>
    <x v="0"/>
    <x v="13"/>
    <x v="7"/>
    <n v="10024"/>
    <x v="2"/>
    <s v="FUR-CH-10003746"/>
    <s v="Furniture"/>
    <x v="1"/>
    <s v="Hon 4070 Series Pagoda Round Back Stacking Chairs"/>
    <n v="577.76400000000001"/>
    <n v="2"/>
    <x v="7"/>
    <n v="115.5528"/>
    <x v="7"/>
    <n v="0.2"/>
    <n v="1.7308105039427901E-4"/>
    <n v="57.776400000000002"/>
    <n v="231.10560000000001"/>
    <x v="0"/>
    <n v="462.21120000000002"/>
  </r>
  <r>
    <s v="CA-2015-122266"/>
    <x v="12"/>
    <d v="2015-04-30T00:00:00"/>
    <x v="1"/>
    <s v="SA-20830"/>
    <s v="Sue Ann Reed"/>
    <x v="0"/>
    <x v="0"/>
    <x v="340"/>
    <x v="1"/>
    <n v="32114"/>
    <x v="0"/>
    <s v="FUR-TA-10000577"/>
    <s v="Furniture"/>
    <x v="2"/>
    <s v="Bretford CR4500 Series Slim Rectangular Table"/>
    <n v="191.5155"/>
    <n v="1"/>
    <x v="1"/>
    <n v="-76.606200000000001"/>
    <x v="4"/>
    <n v="-0.4"/>
    <n v="2.34967926877981E-3"/>
    <n v="-76.606200000000001"/>
    <n v="268.12169999999998"/>
    <x v="6"/>
    <n v="268.12170000000003"/>
  </r>
  <r>
    <s v="CA-2016-116337"/>
    <x v="267"/>
    <d v="2016-11-12T00:00:00"/>
    <x v="1"/>
    <s v="MC-17845"/>
    <s v="Michael Chen"/>
    <x v="0"/>
    <x v="0"/>
    <x v="144"/>
    <x v="5"/>
    <n v="75220"/>
    <x v="3"/>
    <s v="FUR-FU-10002030"/>
    <s v="Furniture"/>
    <x v="3"/>
    <s v="Executive Impressions 14&quot; Contract Wall Clock with Quartz Movement"/>
    <n v="44.46"/>
    <n v="5"/>
    <x v="5"/>
    <n v="-17.783999999999999"/>
    <x v="2"/>
    <n v="-0.4"/>
    <n v="1.3495276653171399E-2"/>
    <n v="-3.5568"/>
    <n v="12.4488"/>
    <x v="0"/>
    <n v="62.244"/>
  </r>
  <r>
    <s v="CA-2014-120775"/>
    <x v="215"/>
    <d v="2014-10-07T00:00:00"/>
    <x v="1"/>
    <s v="RD-19930"/>
    <s v="Russell D'Ascenzo"/>
    <x v="0"/>
    <x v="0"/>
    <x v="144"/>
    <x v="5"/>
    <n v="75217"/>
    <x v="3"/>
    <s v="FUR-FU-10000758"/>
    <s v="Furniture"/>
    <x v="3"/>
    <s v="DAX Natural Wood-Tone Poster Frame"/>
    <n v="31.776"/>
    <n v="3"/>
    <x v="5"/>
    <n v="-19.0656"/>
    <x v="4"/>
    <n v="-0.6"/>
    <n v="1.8882175226586102E-2"/>
    <n v="-6.3552"/>
    <n v="16.947199999999999"/>
    <x v="1"/>
    <n v="50.8416"/>
  </r>
  <r>
    <s v="CA-2016-123050"/>
    <x v="804"/>
    <d v="2016-04-08T00:00:00"/>
    <x v="0"/>
    <s v="BC-11125"/>
    <s v="Becky Castell"/>
    <x v="2"/>
    <x v="0"/>
    <x v="8"/>
    <x v="7"/>
    <n v="12180"/>
    <x v="2"/>
    <s v="FUR-FU-10000723"/>
    <s v="Furniture"/>
    <x v="3"/>
    <s v="Deflect-o EconoMat Studded, No Bevel Mat for Low Pile Carpeting"/>
    <n v="82.64"/>
    <n v="2"/>
    <x v="0"/>
    <n v="7.4375999999999998"/>
    <x v="4"/>
    <n v="0.09"/>
    <n v="0"/>
    <n v="3.7187999999999999"/>
    <n v="37.601199999999999"/>
    <x v="6"/>
    <n v="75.202399999999997"/>
  </r>
  <r>
    <s v="CA-2016-162355"/>
    <x v="805"/>
    <d v="2016-07-02T00:00:00"/>
    <x v="0"/>
    <s v="PF-19165"/>
    <s v="Philip Fox"/>
    <x v="0"/>
    <x v="0"/>
    <x v="244"/>
    <x v="24"/>
    <n v="30328"/>
    <x v="0"/>
    <s v="FUR-BO-10004695"/>
    <s v="Furniture"/>
    <x v="0"/>
    <s v="O'Sullivan 2-Door Barrister Bookcase in Odessa Pine"/>
    <n v="1266.8599999999999"/>
    <n v="7"/>
    <x v="0"/>
    <n v="291.37779999999998"/>
    <x v="3"/>
    <n v="0.23"/>
    <n v="0"/>
    <n v="41.625399999999999"/>
    <n v="139.3546"/>
    <x v="2"/>
    <n v="975.48219999999992"/>
  </r>
  <r>
    <s v="CA-2017-102204"/>
    <x v="806"/>
    <d v="2017-05-06T00:00:00"/>
    <x v="1"/>
    <s v="CJ-12010"/>
    <s v="Caroline Jumper"/>
    <x v="0"/>
    <x v="0"/>
    <x v="51"/>
    <x v="1"/>
    <n v="32216"/>
    <x v="0"/>
    <s v="FUR-TA-10001889"/>
    <s v="Furniture"/>
    <x v="2"/>
    <s v="Bush Advantage Collection Racetrack Conference Table"/>
    <n v="933.26199999999994"/>
    <n v="4"/>
    <x v="1"/>
    <n v="-458.14679999999998"/>
    <x v="2"/>
    <n v="-0.49090909090909102"/>
    <n v="4.8217970944922198E-4"/>
    <n v="-114.5367"/>
    <n v="347.85219999999998"/>
    <x v="7"/>
    <n v="1391.4087999999999"/>
  </r>
  <r>
    <s v="CA-2017-102204"/>
    <x v="806"/>
    <d v="2017-05-06T00:00:00"/>
    <x v="1"/>
    <s v="CJ-12010"/>
    <s v="Caroline Jumper"/>
    <x v="0"/>
    <x v="0"/>
    <x v="51"/>
    <x v="1"/>
    <n v="32216"/>
    <x v="0"/>
    <s v="FUR-CH-10002024"/>
    <s v="Furniture"/>
    <x v="1"/>
    <s v="HON 5400 Series Task Chairs for Big and Tall"/>
    <n v="2803.92"/>
    <n v="5"/>
    <x v="2"/>
    <n v="0"/>
    <x v="2"/>
    <n v="0"/>
    <n v="7.1328711232845397E-5"/>
    <n v="0"/>
    <n v="560.78399999999999"/>
    <x v="7"/>
    <n v="2803.92"/>
  </r>
  <r>
    <s v="CA-2017-103065"/>
    <x v="71"/>
    <d v="2017-10-20T00:00:00"/>
    <x v="3"/>
    <s v="PT-19090"/>
    <s v="Pete Takahito"/>
    <x v="0"/>
    <x v="0"/>
    <x v="51"/>
    <x v="1"/>
    <n v="32216"/>
    <x v="0"/>
    <s v="FUR-FU-10000175"/>
    <s v="Furniture"/>
    <x v="3"/>
    <s v="DAX Wood Document Frame."/>
    <n v="43.936"/>
    <n v="4"/>
    <x v="2"/>
    <n v="6.0411999999999999"/>
    <x v="7"/>
    <n v="0.13750000000000001"/>
    <n v="4.5520757465404198E-3"/>
    <n v="1.5103"/>
    <n v="9.4736999999999991"/>
    <x v="1"/>
    <n v="37.894800000000004"/>
  </r>
  <r>
    <s v="CA-2014-109897"/>
    <x v="807"/>
    <d v="2014-08-16T00:00:00"/>
    <x v="1"/>
    <s v="BW-11200"/>
    <s v="Ben Wallace"/>
    <x v="0"/>
    <x v="0"/>
    <x v="28"/>
    <x v="2"/>
    <n v="94122"/>
    <x v="1"/>
    <s v="FUR-FU-10002878"/>
    <s v="Furniture"/>
    <x v="3"/>
    <s v="Seth Thomas 14&quot; Day/Date Wall Clock"/>
    <n v="85.44"/>
    <n v="3"/>
    <x v="0"/>
    <n v="31.6128"/>
    <x v="4"/>
    <n v="0.37"/>
    <n v="0"/>
    <n v="10.537599999999999"/>
    <n v="17.942399999999999"/>
    <x v="10"/>
    <n v="53.827199999999998"/>
  </r>
  <r>
    <s v="CA-2015-140221"/>
    <x v="298"/>
    <d v="2015-03-09T00:00:00"/>
    <x v="0"/>
    <s v="MS-17365"/>
    <s v="Maribeth Schnelling"/>
    <x v="0"/>
    <x v="0"/>
    <x v="9"/>
    <x v="8"/>
    <n v="60653"/>
    <x v="3"/>
    <s v="FUR-FU-10000023"/>
    <s v="Furniture"/>
    <x v="3"/>
    <s v="Eldon Wave Desk Accessories"/>
    <n v="4.7119999999999997"/>
    <n v="2"/>
    <x v="5"/>
    <n v="-1.8848"/>
    <x v="4"/>
    <n v="-0.4"/>
    <n v="0.12733446519524599"/>
    <n v="-0.94240000000000002"/>
    <n v="3.2984"/>
    <x v="9"/>
    <n v="6.5968"/>
  </r>
  <r>
    <s v="CA-2017-121790"/>
    <x v="129"/>
    <d v="2017-02-06T00:00:00"/>
    <x v="1"/>
    <s v="LP-17095"/>
    <s v="Liz Preis"/>
    <x v="0"/>
    <x v="0"/>
    <x v="14"/>
    <x v="8"/>
    <n v="60505"/>
    <x v="3"/>
    <s v="FUR-TA-10003469"/>
    <s v="Furniture"/>
    <x v="2"/>
    <s v="Balt Split Level Computer Training Table"/>
    <n v="69.375"/>
    <n v="1"/>
    <x v="4"/>
    <n v="-47.174999999999997"/>
    <x v="1"/>
    <n v="-0.68"/>
    <n v="7.2072072072072099E-3"/>
    <n v="-47.174999999999997"/>
    <n v="116.55"/>
    <x v="8"/>
    <n v="116.55"/>
  </r>
  <r>
    <s v="CA-2016-169670"/>
    <x v="683"/>
    <d v="2016-12-31T00:00:00"/>
    <x v="1"/>
    <s v="JE-15715"/>
    <s v="Joe Elijah"/>
    <x v="0"/>
    <x v="0"/>
    <x v="13"/>
    <x v="7"/>
    <n v="10009"/>
    <x v="2"/>
    <s v="FUR-CH-10002331"/>
    <s v="Furniture"/>
    <x v="1"/>
    <s v="Hon 4700 Series Mobuis Mid-Back Task Chairs with Adjustable Arms"/>
    <n v="2563.056"/>
    <n v="8"/>
    <x v="7"/>
    <n v="313.26240000000001"/>
    <x v="6"/>
    <n v="0.122222222222222"/>
    <n v="3.9015924739841801E-5"/>
    <n v="39.157800000000002"/>
    <n v="281.2242"/>
    <x v="5"/>
    <n v="2249.7936"/>
  </r>
  <r>
    <s v="CA-2016-139549"/>
    <x v="697"/>
    <d v="2016-10-25T00:00:00"/>
    <x v="1"/>
    <s v="MY-18295"/>
    <s v="Muhammed Yedwab"/>
    <x v="1"/>
    <x v="0"/>
    <x v="311"/>
    <x v="2"/>
    <n v="92020"/>
    <x v="1"/>
    <s v="FUR-CH-10001802"/>
    <s v="Furniture"/>
    <x v="1"/>
    <s v="Hon Every-Day Chair Series Swivel Task Chairs"/>
    <n v="387.13600000000002"/>
    <n v="4"/>
    <x v="2"/>
    <n v="4.8391999999999999"/>
    <x v="2"/>
    <n v="1.2500000000000001E-2"/>
    <n v="5.1661431641593597E-4"/>
    <n v="1.2098"/>
    <n v="95.574200000000005"/>
    <x v="1"/>
    <n v="382.29680000000002"/>
  </r>
  <r>
    <s v="CA-2017-134810"/>
    <x v="808"/>
    <d v="2017-05-10T00:00:00"/>
    <x v="2"/>
    <s v="MC-17605"/>
    <s v="Matt Connell"/>
    <x v="1"/>
    <x v="0"/>
    <x v="51"/>
    <x v="30"/>
    <n v="28540"/>
    <x v="0"/>
    <s v="FUR-CH-10001270"/>
    <s v="Furniture"/>
    <x v="1"/>
    <s v="Harbour Creations Steel Folding Chair"/>
    <n v="207"/>
    <n v="3"/>
    <x v="2"/>
    <n v="25.875"/>
    <x v="5"/>
    <n v="0.125"/>
    <n v="9.6618357487922703E-4"/>
    <n v="8.625"/>
    <n v="60.375"/>
    <x v="7"/>
    <n v="181.125"/>
  </r>
  <r>
    <s v="CA-2015-154284"/>
    <x v="170"/>
    <d v="2015-12-26T00:00:00"/>
    <x v="0"/>
    <s v="SZ-20035"/>
    <s v="Sam Zeldin"/>
    <x v="2"/>
    <x v="0"/>
    <x v="317"/>
    <x v="8"/>
    <n v="60174"/>
    <x v="3"/>
    <s v="FUR-FU-10003039"/>
    <s v="Furniture"/>
    <x v="3"/>
    <s v="Howard Miller 11-1/2&quot; Diameter Grantwood Wall Clock"/>
    <n v="51.756"/>
    <n v="3"/>
    <x v="5"/>
    <n v="-33.641399999999997"/>
    <x v="2"/>
    <n v="-0.65"/>
    <n v="1.15928587989798E-2"/>
    <n v="-11.213800000000001"/>
    <n v="28.465800000000002"/>
    <x v="5"/>
    <n v="85.397400000000005"/>
  </r>
  <r>
    <s v="US-2015-158911"/>
    <x v="379"/>
    <d v="2015-07-11T00:00:00"/>
    <x v="1"/>
    <s v="RS-19765"/>
    <s v="Roland Schwarz"/>
    <x v="1"/>
    <x v="0"/>
    <x v="127"/>
    <x v="30"/>
    <n v="28205"/>
    <x v="0"/>
    <s v="FUR-FU-10003829"/>
    <s v="Furniture"/>
    <x v="3"/>
    <s v="Stackable Trays"/>
    <n v="4.9279999999999999"/>
    <n v="2"/>
    <x v="2"/>
    <n v="0.73919999999999997"/>
    <x v="6"/>
    <n v="0.15"/>
    <n v="4.0584415584415598E-2"/>
    <n v="0.36959999999999998"/>
    <n v="2.0943999999999998"/>
    <x v="3"/>
    <n v="4.1887999999999996"/>
  </r>
  <r>
    <s v="US-2017-167318"/>
    <x v="809"/>
    <d v="2017-08-01T00:00:00"/>
    <x v="1"/>
    <s v="GZ-14545"/>
    <s v="George Zrebassa"/>
    <x v="1"/>
    <x v="0"/>
    <x v="2"/>
    <x v="2"/>
    <n v="90036"/>
    <x v="1"/>
    <s v="FUR-CH-10000665"/>
    <s v="Furniture"/>
    <x v="1"/>
    <s v="Global Airflow Leather Mesh Back Chair, Black"/>
    <n v="362.35199999999998"/>
    <n v="3"/>
    <x v="2"/>
    <n v="45.293999999999997"/>
    <x v="6"/>
    <n v="0.125"/>
    <n v="5.5194948558307997E-4"/>
    <n v="15.098000000000001"/>
    <n v="105.68600000000001"/>
    <x v="3"/>
    <n v="317.05799999999999"/>
  </r>
  <r>
    <s v="CA-2017-135419"/>
    <x v="54"/>
    <d v="2017-11-09T00:00:00"/>
    <x v="1"/>
    <s v="BG-11740"/>
    <s v="Bruce Geld"/>
    <x v="0"/>
    <x v="0"/>
    <x v="175"/>
    <x v="2"/>
    <n v="93309"/>
    <x v="1"/>
    <s v="FUR-TA-10001086"/>
    <s v="Furniture"/>
    <x v="2"/>
    <s v="SAFCO PlanMaster Boards, 60w x 37-1/2d, White Melamine"/>
    <n v="486.36799999999999"/>
    <n v="4"/>
    <x v="2"/>
    <n v="36.477600000000002"/>
    <x v="6"/>
    <n v="7.4999999999999997E-2"/>
    <n v="4.1121126389894098E-4"/>
    <n v="9.1194000000000006"/>
    <n v="112.4726"/>
    <x v="0"/>
    <n v="449.8904"/>
  </r>
  <r>
    <s v="CA-2014-168312"/>
    <x v="29"/>
    <d v="2014-03-07T00:00:00"/>
    <x v="1"/>
    <s v="GW-14605"/>
    <s v="Giulietta Weimer"/>
    <x v="0"/>
    <x v="0"/>
    <x v="6"/>
    <x v="5"/>
    <n v="77036"/>
    <x v="3"/>
    <s v="FUR-TA-10001866"/>
    <s v="Furniture"/>
    <x v="2"/>
    <s v="Bevis Round Conference Room Tables and Bases"/>
    <n v="376.50900000000001"/>
    <n v="3"/>
    <x v="3"/>
    <n v="-43.029600000000002"/>
    <x v="6"/>
    <n v="-0.114285714285714"/>
    <n v="7.9679370214257798E-4"/>
    <n v="-14.3432"/>
    <n v="139.84620000000001"/>
    <x v="9"/>
    <n v="419.53860000000003"/>
  </r>
  <r>
    <s v="US-2017-105935"/>
    <x v="810"/>
    <d v="2017-01-31T00:00:00"/>
    <x v="1"/>
    <s v="BD-11500"/>
    <s v="Bradley Drucker"/>
    <x v="0"/>
    <x v="0"/>
    <x v="29"/>
    <x v="24"/>
    <n v="31907"/>
    <x v="0"/>
    <s v="FUR-FU-10002157"/>
    <s v="Furniture"/>
    <x v="3"/>
    <s v="Artistic Insta-Plaque"/>
    <n v="62.72"/>
    <n v="4"/>
    <x v="0"/>
    <n v="24.460799999999999"/>
    <x v="2"/>
    <n v="0.39"/>
    <n v="0"/>
    <n v="6.1151999999999997"/>
    <n v="9.5648"/>
    <x v="8"/>
    <n v="38.2592"/>
  </r>
  <r>
    <s v="CA-2014-161508"/>
    <x v="56"/>
    <d v="2014-07-16T00:00:00"/>
    <x v="1"/>
    <s v="PV-18985"/>
    <s v="Paul Van Hugh"/>
    <x v="2"/>
    <x v="0"/>
    <x v="256"/>
    <x v="5"/>
    <n v="77573"/>
    <x v="3"/>
    <s v="FUR-CH-10002126"/>
    <s v="Furniture"/>
    <x v="1"/>
    <s v="Hon Deluxe Fabric Upholstered Stacking Chairs"/>
    <n v="512.35799999999995"/>
    <n v="3"/>
    <x v="3"/>
    <n v="-14.6388"/>
    <x v="4"/>
    <n v="-2.8571428571428598E-2"/>
    <n v="5.8552808778237098E-4"/>
    <n v="-4.8795999999999999"/>
    <n v="175.66560000000001"/>
    <x v="3"/>
    <n v="526.99679999999989"/>
  </r>
  <r>
    <s v="CA-2016-153269"/>
    <x v="811"/>
    <d v="2016-03-12T00:00:00"/>
    <x v="2"/>
    <s v="PS-18760"/>
    <s v="Pamela Stobb"/>
    <x v="0"/>
    <x v="0"/>
    <x v="341"/>
    <x v="20"/>
    <n v="1810"/>
    <x v="2"/>
    <s v="FUR-CH-10002647"/>
    <s v="Furniture"/>
    <x v="1"/>
    <s v="Situations Contoured Folding Chairs, 4/Set"/>
    <n v="354.9"/>
    <n v="5"/>
    <x v="0"/>
    <n v="88.724999999999994"/>
    <x v="0"/>
    <n v="0.25"/>
    <n v="0"/>
    <n v="17.745000000000001"/>
    <n v="53.234999999999999"/>
    <x v="9"/>
    <n v="266.17499999999995"/>
  </r>
  <r>
    <s v="CA-2017-135076"/>
    <x v="812"/>
    <d v="2017-04-17T00:00:00"/>
    <x v="1"/>
    <s v="YS-21880"/>
    <s v="Yana Sorensen"/>
    <x v="1"/>
    <x v="0"/>
    <x v="170"/>
    <x v="2"/>
    <n v="92345"/>
    <x v="1"/>
    <s v="FUR-CH-10003774"/>
    <s v="Furniture"/>
    <x v="1"/>
    <s v="Global Wood Trimmed Manager's Task Chair, Khaki"/>
    <n v="436.70400000000001"/>
    <n v="6"/>
    <x v="2"/>
    <n v="-38.211599999999997"/>
    <x v="4"/>
    <n v="-8.7499999999999994E-2"/>
    <n v="4.5797611196600002E-4"/>
    <n v="-6.3685999999999998"/>
    <n v="79.152600000000007"/>
    <x v="6"/>
    <n v="474.91559999999998"/>
  </r>
  <r>
    <s v="US-2014-155544"/>
    <x v="813"/>
    <d v="2014-03-25T00:00:00"/>
    <x v="1"/>
    <s v="GM-14440"/>
    <s v="Gary McGarr"/>
    <x v="0"/>
    <x v="0"/>
    <x v="270"/>
    <x v="9"/>
    <n v="37918"/>
    <x v="0"/>
    <s v="FUR-FU-10001473"/>
    <s v="Furniture"/>
    <x v="3"/>
    <s v="DAX Wood Document Frame"/>
    <n v="32.951999999999998"/>
    <n v="3"/>
    <x v="2"/>
    <n v="6.5903999999999998"/>
    <x v="4"/>
    <n v="0.2"/>
    <n v="6.0694343287205597E-3"/>
    <n v="2.1968000000000001"/>
    <n v="8.7872000000000003"/>
    <x v="9"/>
    <n v="26.361599999999999"/>
  </r>
  <r>
    <s v="US-2014-155544"/>
    <x v="813"/>
    <d v="2014-03-25T00:00:00"/>
    <x v="1"/>
    <s v="GM-14440"/>
    <s v="Gary McGarr"/>
    <x v="0"/>
    <x v="0"/>
    <x v="270"/>
    <x v="9"/>
    <n v="37918"/>
    <x v="0"/>
    <s v="FUR-CH-10000422"/>
    <s v="Furniture"/>
    <x v="1"/>
    <s v="Global Highback Leather Tilter in Burgundy"/>
    <n v="218.376"/>
    <n v="3"/>
    <x v="2"/>
    <n v="-10.918799999999999"/>
    <x v="4"/>
    <n v="-0.05"/>
    <n v="9.1585155877935305E-4"/>
    <n v="-3.6396000000000002"/>
    <n v="76.431600000000003"/>
    <x v="9"/>
    <n v="229.29480000000001"/>
  </r>
  <r>
    <s v="US-2015-115238"/>
    <x v="11"/>
    <d v="2015-05-04T00:00:00"/>
    <x v="1"/>
    <s v="JW-15220"/>
    <s v="Jane Waco"/>
    <x v="1"/>
    <x v="0"/>
    <x v="37"/>
    <x v="20"/>
    <n v="1841"/>
    <x v="2"/>
    <s v="FUR-FU-10002960"/>
    <s v="Furniture"/>
    <x v="3"/>
    <s v="Eldon 200 Class Desk Accessories, Burgundy"/>
    <n v="31.4"/>
    <n v="5"/>
    <x v="0"/>
    <n v="13.188000000000001"/>
    <x v="4"/>
    <n v="0.42"/>
    <n v="0"/>
    <n v="2.6375999999999999"/>
    <n v="3.6423999999999999"/>
    <x v="6"/>
    <n v="18.211999999999996"/>
  </r>
  <r>
    <s v="US-2015-115238"/>
    <x v="11"/>
    <d v="2015-05-04T00:00:00"/>
    <x v="1"/>
    <s v="JW-15220"/>
    <s v="Jane Waco"/>
    <x v="1"/>
    <x v="0"/>
    <x v="37"/>
    <x v="20"/>
    <n v="1841"/>
    <x v="2"/>
    <s v="FUR-FU-10002445"/>
    <s v="Furniture"/>
    <x v="3"/>
    <s v="DAX Two-Tone Rosewood/Black Document Frame, Desktop, 5 x 7"/>
    <n v="9.48"/>
    <n v="1"/>
    <x v="0"/>
    <n v="3.7919999999999998"/>
    <x v="4"/>
    <n v="0.4"/>
    <n v="0"/>
    <n v="3.7919999999999998"/>
    <n v="5.6879999999999997"/>
    <x v="6"/>
    <n v="5.6880000000000006"/>
  </r>
  <r>
    <s v="US-2015-115238"/>
    <x v="11"/>
    <d v="2015-05-04T00:00:00"/>
    <x v="1"/>
    <s v="JW-15220"/>
    <s v="Jane Waco"/>
    <x v="1"/>
    <x v="0"/>
    <x v="37"/>
    <x v="20"/>
    <n v="1841"/>
    <x v="2"/>
    <s v="FUR-FU-10001025"/>
    <s v="Furniture"/>
    <x v="3"/>
    <s v="Eldon Imˆge Series Desk Accessories, Clear"/>
    <n v="24.3"/>
    <n v="5"/>
    <x v="0"/>
    <n v="10.449"/>
    <x v="4"/>
    <n v="0.43"/>
    <n v="0"/>
    <n v="2.0897999999999999"/>
    <n v="2.7702"/>
    <x v="6"/>
    <n v="13.851000000000001"/>
  </r>
  <r>
    <s v="CA-2017-132199"/>
    <x v="814"/>
    <d v="2017-05-08T00:00:00"/>
    <x v="1"/>
    <s v="BO-11350"/>
    <s v="Bill Overfelt"/>
    <x v="1"/>
    <x v="0"/>
    <x v="3"/>
    <x v="3"/>
    <n v="19134"/>
    <x v="2"/>
    <s v="FUR-FU-10004245"/>
    <s v="Furniture"/>
    <x v="3"/>
    <s v="Career Cubicle Clock, 8 1/4&quot;, Black"/>
    <n v="32.448"/>
    <n v="2"/>
    <x v="2"/>
    <n v="7.3007999999999997"/>
    <x v="2"/>
    <n v="0.22500000000000001"/>
    <n v="6.1637080867850101E-3"/>
    <n v="3.6503999999999999"/>
    <n v="12.573600000000001"/>
    <x v="7"/>
    <n v="25.147200000000002"/>
  </r>
  <r>
    <s v="CA-2017-132199"/>
    <x v="814"/>
    <d v="2017-05-08T00:00:00"/>
    <x v="1"/>
    <s v="BO-11350"/>
    <s v="Bill Overfelt"/>
    <x v="1"/>
    <x v="0"/>
    <x v="3"/>
    <x v="3"/>
    <n v="19134"/>
    <x v="2"/>
    <s v="FUR-TA-10003748"/>
    <s v="Furniture"/>
    <x v="2"/>
    <s v="Bevis 36 x 72 Conference Tables"/>
    <n v="373.47"/>
    <n v="5"/>
    <x v="9"/>
    <n v="-112.041"/>
    <x v="2"/>
    <n v="-0.3"/>
    <n v="1.0710364955685901E-3"/>
    <n v="-22.408200000000001"/>
    <n v="97.102199999999996"/>
    <x v="7"/>
    <n v="485.51100000000002"/>
  </r>
  <r>
    <s v="CA-2016-163174"/>
    <x v="238"/>
    <d v="2016-08-30T00:00:00"/>
    <x v="1"/>
    <s v="XP-21865"/>
    <s v="Xylona Preis"/>
    <x v="0"/>
    <x v="0"/>
    <x v="342"/>
    <x v="24"/>
    <n v="30605"/>
    <x v="0"/>
    <s v="FUR-FU-10000308"/>
    <s v="Furniture"/>
    <x v="3"/>
    <s v="Deflect-o Glass Clear Studded Chair Mats"/>
    <n v="186.54"/>
    <n v="3"/>
    <x v="0"/>
    <n v="41.038800000000002"/>
    <x v="4"/>
    <n v="0.22"/>
    <n v="0"/>
    <n v="13.679600000000001"/>
    <n v="48.500399999999999"/>
    <x v="10"/>
    <n v="145.50119999999998"/>
  </r>
  <r>
    <s v="CA-2017-147207"/>
    <x v="815"/>
    <d v="2017-01-04T00:00:00"/>
    <x v="0"/>
    <s v="TS-21655"/>
    <s v="Trudy Schmidt"/>
    <x v="0"/>
    <x v="0"/>
    <x v="116"/>
    <x v="5"/>
    <n v="79907"/>
    <x v="3"/>
    <s v="FUR-TA-10002958"/>
    <s v="Furniture"/>
    <x v="2"/>
    <s v="Bevis Oval Conference Table, Walnut"/>
    <n v="913.43"/>
    <n v="5"/>
    <x v="3"/>
    <n v="-169.637"/>
    <x v="3"/>
    <n v="-0.185714285714286"/>
    <n v="3.2843239219206699E-4"/>
    <n v="-33.927399999999999"/>
    <n v="216.61340000000001"/>
    <x v="8"/>
    <n v="1083.067"/>
  </r>
  <r>
    <s v="CA-2016-118745"/>
    <x v="354"/>
    <d v="2016-06-16T00:00:00"/>
    <x v="1"/>
    <s v="SV-20365"/>
    <s v="Seth Vernon"/>
    <x v="0"/>
    <x v="0"/>
    <x v="2"/>
    <x v="2"/>
    <n v="90049"/>
    <x v="1"/>
    <s v="FUR-TA-10003473"/>
    <s v="Furniture"/>
    <x v="2"/>
    <s v="Bretford Rectangular Conference Table Tops"/>
    <n v="902.71199999999999"/>
    <n v="3"/>
    <x v="2"/>
    <n v="33.851700000000001"/>
    <x v="2"/>
    <n v="3.7499999999999999E-2"/>
    <n v="2.2155460434778799E-4"/>
    <n v="11.283899999999999"/>
    <n v="289.62009999999998"/>
    <x v="2"/>
    <n v="868.86029999999994"/>
  </r>
  <r>
    <s v="CA-2016-163972"/>
    <x v="816"/>
    <d v="2016-10-21T00:00:00"/>
    <x v="1"/>
    <s v="MG-17890"/>
    <s v="Michael Granlund"/>
    <x v="2"/>
    <x v="0"/>
    <x v="99"/>
    <x v="2"/>
    <n v="93727"/>
    <x v="1"/>
    <s v="FUR-BO-10003894"/>
    <s v="Furniture"/>
    <x v="0"/>
    <s v="Safco Value Mate Steel Bookcase, Baked Enamel Finish on Steel, Black"/>
    <n v="120.666"/>
    <n v="2"/>
    <x v="8"/>
    <n v="21.294"/>
    <x v="4"/>
    <n v="0.17647058823529399"/>
    <n v="1.2431007906120999E-3"/>
    <n v="10.647"/>
    <n v="49.686"/>
    <x v="1"/>
    <n v="99.372"/>
  </r>
  <r>
    <s v="CA-2016-113726"/>
    <x v="243"/>
    <d v="2016-12-01T00:00:00"/>
    <x v="1"/>
    <s v="SC-20680"/>
    <s v="Steve Carroll"/>
    <x v="2"/>
    <x v="0"/>
    <x v="15"/>
    <x v="13"/>
    <n v="98105"/>
    <x v="1"/>
    <s v="FUR-FU-10003535"/>
    <s v="Furniture"/>
    <x v="3"/>
    <s v="Howard Miller Distant Time Traveler Alarm Clock"/>
    <n v="82.26"/>
    <n v="3"/>
    <x v="0"/>
    <n v="33.726599999999998"/>
    <x v="1"/>
    <n v="0.41"/>
    <n v="0"/>
    <n v="11.2422"/>
    <n v="16.177800000000001"/>
    <x v="0"/>
    <n v="48.533400000000007"/>
  </r>
  <r>
    <s v="CA-2016-163048"/>
    <x v="817"/>
    <d v="2016-02-15T00:00:00"/>
    <x v="1"/>
    <s v="MH-17440"/>
    <s v="Mark Haberlin"/>
    <x v="1"/>
    <x v="0"/>
    <x v="6"/>
    <x v="5"/>
    <n v="77036"/>
    <x v="3"/>
    <s v="FUR-CH-10001270"/>
    <s v="Furniture"/>
    <x v="1"/>
    <s v="Harbour Creations Steel Folding Chair"/>
    <n v="241.5"/>
    <n v="4"/>
    <x v="3"/>
    <n v="0"/>
    <x v="1"/>
    <n v="0"/>
    <n v="1.2422360248447199E-3"/>
    <n v="0"/>
    <n v="60.375"/>
    <x v="11"/>
    <n v="241.5"/>
  </r>
  <r>
    <s v="CA-2017-110625"/>
    <x v="340"/>
    <d v="2017-12-30T00:00:00"/>
    <x v="1"/>
    <s v="JB-16045"/>
    <s v="Julia Barnett"/>
    <x v="2"/>
    <x v="0"/>
    <x v="343"/>
    <x v="19"/>
    <n v="6810"/>
    <x v="2"/>
    <s v="FUR-FU-10001473"/>
    <s v="Furniture"/>
    <x v="3"/>
    <s v="DAX Wood Document Frame"/>
    <n v="27.46"/>
    <n v="2"/>
    <x v="0"/>
    <n v="9.8856000000000002"/>
    <x v="1"/>
    <n v="0.36"/>
    <n v="0"/>
    <n v="4.9428000000000001"/>
    <n v="8.7872000000000003"/>
    <x v="5"/>
    <n v="17.574400000000001"/>
  </r>
  <r>
    <s v="CA-2016-142594"/>
    <x v="193"/>
    <d v="2016-12-06T00:00:00"/>
    <x v="0"/>
    <s v="EJ-14155"/>
    <s v="Eva Jacobs"/>
    <x v="0"/>
    <x v="0"/>
    <x v="20"/>
    <x v="20"/>
    <n v="2038"/>
    <x v="2"/>
    <s v="FUR-FU-10002045"/>
    <s v="Furniture"/>
    <x v="3"/>
    <s v="Executive Impressions 14&quot;"/>
    <n v="111.15"/>
    <n v="5"/>
    <x v="0"/>
    <n v="48.905999999999999"/>
    <x v="2"/>
    <n v="0.44"/>
    <n v="0"/>
    <n v="9.7812000000000001"/>
    <n v="12.4488"/>
    <x v="5"/>
    <n v="62.244000000000007"/>
  </r>
  <r>
    <s v="CA-2016-142594"/>
    <x v="193"/>
    <d v="2016-12-06T00:00:00"/>
    <x v="0"/>
    <s v="EJ-14155"/>
    <s v="Eva Jacobs"/>
    <x v="0"/>
    <x v="0"/>
    <x v="20"/>
    <x v="20"/>
    <n v="2038"/>
    <x v="2"/>
    <s v="FUR-TA-10001095"/>
    <s v="Furniture"/>
    <x v="2"/>
    <s v="Chromcraft Round Conference Tables"/>
    <n v="366.00900000000001"/>
    <n v="3"/>
    <x v="3"/>
    <n v="-47.058300000000003"/>
    <x v="2"/>
    <n v="-0.128571428571429"/>
    <n v="8.1965197577108797E-4"/>
    <n v="-15.6861"/>
    <n v="137.6891"/>
    <x v="5"/>
    <n v="413.06730000000005"/>
  </r>
  <r>
    <s v="CA-2017-120061"/>
    <x v="575"/>
    <d v="2017-11-07T00:00:00"/>
    <x v="0"/>
    <s v="SR-20425"/>
    <s v="Sharelle Roach"/>
    <x v="2"/>
    <x v="0"/>
    <x v="76"/>
    <x v="15"/>
    <n v="45503"/>
    <x v="2"/>
    <s v="FUR-CH-10001973"/>
    <s v="Furniture"/>
    <x v="1"/>
    <s v="Office Star Flex Back Scooter Chair with White Frame"/>
    <n v="155.37200000000001"/>
    <n v="2"/>
    <x v="3"/>
    <n v="-35.513599999999997"/>
    <x v="2"/>
    <n v="-0.22857142857142901"/>
    <n v="1.9308498313724499E-3"/>
    <n v="-17.756799999999998"/>
    <n v="95.442800000000005"/>
    <x v="0"/>
    <n v="190.88560000000001"/>
  </r>
  <r>
    <s v="CA-2015-110814"/>
    <x v="482"/>
    <d v="2015-12-09T00:00:00"/>
    <x v="0"/>
    <s v="BD-11635"/>
    <s v="Brian Derr"/>
    <x v="0"/>
    <x v="0"/>
    <x v="13"/>
    <x v="7"/>
    <n v="10009"/>
    <x v="2"/>
    <s v="FUR-CH-10003535"/>
    <s v="Furniture"/>
    <x v="1"/>
    <s v="Global Armless Task Chair, Royal Blue"/>
    <n v="164.64599999999999"/>
    <n v="3"/>
    <x v="7"/>
    <n v="12.8058"/>
    <x v="4"/>
    <n v="7.7777777777777807E-2"/>
    <n v="6.0736367722264795E-4"/>
    <n v="4.2686000000000002"/>
    <n v="50.613399999999999"/>
    <x v="5"/>
    <n v="151.84019999999998"/>
  </r>
  <r>
    <s v="CA-2017-140480"/>
    <x v="220"/>
    <d v="2017-07-12T00:00:00"/>
    <x v="1"/>
    <s v="HE-14800"/>
    <s v="Harold Engle"/>
    <x v="1"/>
    <x v="0"/>
    <x v="19"/>
    <x v="14"/>
    <n v="19711"/>
    <x v="2"/>
    <s v="FUR-FU-10003247"/>
    <s v="Furniture"/>
    <x v="3"/>
    <s v="36X48 HARDFLOOR CHAIRMAT"/>
    <n v="83.92"/>
    <n v="4"/>
    <x v="0"/>
    <n v="5.8743999999999996"/>
    <x v="4"/>
    <n v="7.0000000000000007E-2"/>
    <n v="0"/>
    <n v="1.4685999999999999"/>
    <n v="19.511399999999998"/>
    <x v="3"/>
    <n v="78.045600000000007"/>
  </r>
  <r>
    <s v="CA-2017-140480"/>
    <x v="220"/>
    <d v="2017-07-12T00:00:00"/>
    <x v="1"/>
    <s v="HE-14800"/>
    <s v="Harold Engle"/>
    <x v="1"/>
    <x v="0"/>
    <x v="19"/>
    <x v="14"/>
    <n v="19711"/>
    <x v="2"/>
    <s v="FUR-FU-10001057"/>
    <s v="Furniture"/>
    <x v="3"/>
    <s v="Tensor Track Tree Floor Lamp"/>
    <n v="39.979999999999997"/>
    <n v="2"/>
    <x v="0"/>
    <n v="9.1953999999999994"/>
    <x v="4"/>
    <n v="0.23"/>
    <n v="0"/>
    <n v="4.5976999999999997"/>
    <n v="15.392300000000001"/>
    <x v="3"/>
    <n v="30.784599999999998"/>
  </r>
  <r>
    <s v="CA-2016-130820"/>
    <x v="818"/>
    <d v="2016-11-15T00:00:00"/>
    <x v="3"/>
    <s v="ON-18715"/>
    <s v="Odella Nelson"/>
    <x v="1"/>
    <x v="0"/>
    <x v="259"/>
    <x v="30"/>
    <n v="27217"/>
    <x v="0"/>
    <s v="FUR-TA-10001768"/>
    <s v="Furniture"/>
    <x v="2"/>
    <s v="Hon Racetrack Conference Tables"/>
    <n v="630.024"/>
    <n v="4"/>
    <x v="9"/>
    <n v="-199.5076"/>
    <x v="7"/>
    <n v="-0.31666666666666698"/>
    <n v="6.3489644838926802E-4"/>
    <n v="-49.876899999999999"/>
    <n v="207.38290000000001"/>
    <x v="0"/>
    <n v="829.53160000000003"/>
  </r>
  <r>
    <s v="CA-2017-132290"/>
    <x v="203"/>
    <d v="2017-03-14T00:00:00"/>
    <x v="1"/>
    <s v="MD-17350"/>
    <s v="Maribeth Dona"/>
    <x v="0"/>
    <x v="0"/>
    <x v="144"/>
    <x v="5"/>
    <n v="75217"/>
    <x v="3"/>
    <s v="FUR-TA-10002228"/>
    <s v="Furniture"/>
    <x v="2"/>
    <s v="Bevis Traditional Conference Table Top, Plinth Base"/>
    <n v="933.40800000000002"/>
    <n v="4"/>
    <x v="3"/>
    <n v="-173.34719999999999"/>
    <x v="4"/>
    <n v="-0.185714285714286"/>
    <n v="3.2140285919983501E-4"/>
    <n v="-43.336799999999997"/>
    <n v="276.68880000000001"/>
    <x v="9"/>
    <n v="1106.7552000000001"/>
  </r>
  <r>
    <s v="CA-2017-118199"/>
    <x v="808"/>
    <d v="2017-05-11T00:00:00"/>
    <x v="2"/>
    <s v="LB-16795"/>
    <s v="Laurel Beltran"/>
    <x v="2"/>
    <x v="0"/>
    <x v="15"/>
    <x v="13"/>
    <n v="98105"/>
    <x v="1"/>
    <s v="FUR-TA-10004154"/>
    <s v="Furniture"/>
    <x v="2"/>
    <s v="Riverside Furniture Oval Coffee Table, Oval End Table, End Table with Drawer"/>
    <n v="286.85000000000002"/>
    <n v="1"/>
    <x v="0"/>
    <n v="63.106999999999999"/>
    <x v="3"/>
    <n v="0.22"/>
    <n v="0"/>
    <n v="63.106999999999999"/>
    <n v="223.74299999999999"/>
    <x v="7"/>
    <n v="223.74300000000002"/>
  </r>
  <r>
    <s v="CA-2017-150091"/>
    <x v="176"/>
    <d v="2017-10-16T00:00:00"/>
    <x v="1"/>
    <s v="NP-18670"/>
    <s v="Nora Paige"/>
    <x v="0"/>
    <x v="0"/>
    <x v="174"/>
    <x v="18"/>
    <n v="8701"/>
    <x v="2"/>
    <s v="FUR-FU-10004053"/>
    <s v="Furniture"/>
    <x v="3"/>
    <s v="DAX Two-Tone Silver Metal Document Frame"/>
    <n v="40.479999999999997"/>
    <n v="2"/>
    <x v="0"/>
    <n v="17.406400000000001"/>
    <x v="4"/>
    <n v="0.43"/>
    <n v="0"/>
    <n v="8.7032000000000007"/>
    <n v="11.536799999999999"/>
    <x v="1"/>
    <n v="23.073599999999995"/>
  </r>
  <r>
    <s v="CA-2017-150091"/>
    <x v="176"/>
    <d v="2017-10-16T00:00:00"/>
    <x v="1"/>
    <s v="NP-18670"/>
    <s v="Nora Paige"/>
    <x v="0"/>
    <x v="0"/>
    <x v="174"/>
    <x v="18"/>
    <n v="8701"/>
    <x v="2"/>
    <s v="FUR-BO-10003404"/>
    <s v="Furniture"/>
    <x v="0"/>
    <s v="Global Adaptabilites Bookcase, Cherry/Storm Gray Finish"/>
    <n v="2154.9"/>
    <n v="5"/>
    <x v="0"/>
    <n v="129.29400000000001"/>
    <x v="4"/>
    <n v="0.06"/>
    <n v="0"/>
    <n v="25.858799999999999"/>
    <n v="405.12119999999999"/>
    <x v="1"/>
    <n v="2025.606"/>
  </r>
  <r>
    <s v="CA-2016-118129"/>
    <x v="645"/>
    <d v="2016-12-21T00:00:00"/>
    <x v="0"/>
    <s v="CL-12565"/>
    <s v="Clay Ludtke"/>
    <x v="0"/>
    <x v="0"/>
    <x v="288"/>
    <x v="3"/>
    <n v="19601"/>
    <x v="2"/>
    <s v="FUR-FU-10004904"/>
    <s v="Furniture"/>
    <x v="3"/>
    <s v="Eldon &quot;L&quot; Workstation Diamond Chairmat"/>
    <n v="303.92"/>
    <n v="5"/>
    <x v="2"/>
    <n v="-30.391999999999999"/>
    <x v="3"/>
    <n v="-0.1"/>
    <n v="6.5806791260858096E-4"/>
    <n v="-6.0784000000000002"/>
    <n v="66.862399999999994"/>
    <x v="5"/>
    <n v="334.31200000000001"/>
  </r>
  <r>
    <s v="CA-2017-155621"/>
    <x v="819"/>
    <d v="2017-11-13T00:00:00"/>
    <x v="1"/>
    <s v="KN-16450"/>
    <s v="Kean Nguyen"/>
    <x v="1"/>
    <x v="0"/>
    <x v="237"/>
    <x v="32"/>
    <n v="21215"/>
    <x v="2"/>
    <s v="FUR-FU-10003535"/>
    <s v="Furniture"/>
    <x v="3"/>
    <s v="Howard Miller Distant Time Traveler Alarm Clock"/>
    <n v="274.2"/>
    <n v="10"/>
    <x v="0"/>
    <n v="112.422"/>
    <x v="2"/>
    <n v="0.41"/>
    <n v="0"/>
    <n v="11.2422"/>
    <n v="16.177800000000001"/>
    <x v="0"/>
    <n v="161.77799999999999"/>
  </r>
  <r>
    <s v="US-2014-127635"/>
    <x v="94"/>
    <d v="2014-09-18T00:00:00"/>
    <x v="0"/>
    <s v="SC-20260"/>
    <s v="Scott Cohen"/>
    <x v="1"/>
    <x v="0"/>
    <x v="177"/>
    <x v="5"/>
    <n v="78415"/>
    <x v="3"/>
    <s v="FUR-FU-10000550"/>
    <s v="Furniture"/>
    <x v="3"/>
    <s v="Stacking Trays by OIC"/>
    <n v="9.9600000000000009"/>
    <n v="5"/>
    <x v="5"/>
    <n v="-6.7229999999999999"/>
    <x v="4"/>
    <n v="-0.67500000000000004"/>
    <n v="6.02409638554217E-2"/>
    <n v="-1.3446"/>
    <n v="3.3365999999999998"/>
    <x v="4"/>
    <n v="16.683"/>
  </r>
  <r>
    <s v="CA-2017-125451"/>
    <x v="409"/>
    <d v="2017-10-24T00:00:00"/>
    <x v="2"/>
    <s v="AH-10075"/>
    <s v="Adam Hart"/>
    <x v="1"/>
    <x v="0"/>
    <x v="236"/>
    <x v="38"/>
    <n v="2920"/>
    <x v="2"/>
    <s v="FUR-TA-10001039"/>
    <s v="Furniture"/>
    <x v="2"/>
    <s v="KI Adjustable-Height Table"/>
    <n v="240.744"/>
    <n v="4"/>
    <x v="3"/>
    <n v="-13.7568"/>
    <x v="5"/>
    <n v="-5.7142857142857099E-2"/>
    <n v="1.24613697537633E-3"/>
    <n v="-3.4392"/>
    <n v="63.6252"/>
    <x v="1"/>
    <n v="254.5008"/>
  </r>
  <r>
    <s v="CA-2017-125451"/>
    <x v="409"/>
    <d v="2017-10-24T00:00:00"/>
    <x v="2"/>
    <s v="AH-10075"/>
    <s v="Adam Hart"/>
    <x v="1"/>
    <x v="0"/>
    <x v="236"/>
    <x v="38"/>
    <n v="2920"/>
    <x v="2"/>
    <s v="FUR-FU-10004963"/>
    <s v="Furniture"/>
    <x v="3"/>
    <s v="Eldon 400 Class Desk Accessories, Black Carbon"/>
    <n v="35"/>
    <n v="4"/>
    <x v="0"/>
    <n v="14.7"/>
    <x v="5"/>
    <n v="0.42"/>
    <n v="0"/>
    <n v="3.6749999999999998"/>
    <n v="5.0750000000000002"/>
    <x v="1"/>
    <n v="20.3"/>
  </r>
  <r>
    <s v="CA-2017-125451"/>
    <x v="409"/>
    <d v="2017-10-24T00:00:00"/>
    <x v="2"/>
    <s v="AH-10075"/>
    <s v="Adam Hart"/>
    <x v="1"/>
    <x v="0"/>
    <x v="236"/>
    <x v="38"/>
    <n v="2920"/>
    <x v="2"/>
    <s v="FUR-FU-10000277"/>
    <s v="Furniture"/>
    <x v="3"/>
    <s v="Deflect-o DuraMat Antistatic Studded Beveled Mat for Medium Pile Carpeting"/>
    <n v="210.68"/>
    <n v="2"/>
    <x v="0"/>
    <n v="50.563200000000002"/>
    <x v="5"/>
    <n v="0.24"/>
    <n v="0"/>
    <n v="25.281600000000001"/>
    <n v="80.058400000000006"/>
    <x v="1"/>
    <n v="160.11680000000001"/>
  </r>
  <r>
    <s v="CA-2017-125451"/>
    <x v="409"/>
    <d v="2017-10-24T00:00:00"/>
    <x v="2"/>
    <s v="AH-10075"/>
    <s v="Adam Hart"/>
    <x v="1"/>
    <x v="0"/>
    <x v="236"/>
    <x v="38"/>
    <n v="2920"/>
    <x v="2"/>
    <s v="FUR-TA-10004915"/>
    <s v="Furniture"/>
    <x v="2"/>
    <s v="Office Impressions End Table, 20-1/2&quot;H x 24&quot;W x 20&quot;D"/>
    <n v="637.89599999999996"/>
    <n v="3"/>
    <x v="3"/>
    <n v="-127.5792"/>
    <x v="5"/>
    <n v="-0.2"/>
    <n v="4.70296098423568E-4"/>
    <n v="-42.526400000000002"/>
    <n v="255.1584"/>
    <x v="1"/>
    <n v="765.47519999999997"/>
  </r>
  <r>
    <s v="CA-2016-125087"/>
    <x v="820"/>
    <d v="2016-04-23T00:00:00"/>
    <x v="1"/>
    <s v="TH-21115"/>
    <s v="Thea Hudgings"/>
    <x v="1"/>
    <x v="0"/>
    <x v="6"/>
    <x v="5"/>
    <n v="77070"/>
    <x v="3"/>
    <s v="FUR-CH-10002880"/>
    <s v="Furniture"/>
    <x v="1"/>
    <s v="Global High-Back Leather Tilter, Burgundy"/>
    <n v="344.37200000000001"/>
    <n v="4"/>
    <x v="3"/>
    <n v="-93.472399999999993"/>
    <x v="2"/>
    <n v="-0.27142857142857102"/>
    <n v="8.7115096465450201E-4"/>
    <n v="-23.368099999999998"/>
    <n v="109.4611"/>
    <x v="6"/>
    <n v="437.84440000000001"/>
  </r>
  <r>
    <s v="CA-2016-125087"/>
    <x v="820"/>
    <d v="2016-04-23T00:00:00"/>
    <x v="1"/>
    <s v="TH-21115"/>
    <s v="Thea Hudgings"/>
    <x v="1"/>
    <x v="0"/>
    <x v="6"/>
    <x v="5"/>
    <n v="77070"/>
    <x v="3"/>
    <s v="FUR-FU-10004748"/>
    <s v="Furniture"/>
    <x v="3"/>
    <s v="Howard Miller 16&quot; Diameter Gallery Wall Clock"/>
    <n v="127.88"/>
    <n v="5"/>
    <x v="5"/>
    <n v="-67.137"/>
    <x v="2"/>
    <n v="-0.52500000000000002"/>
    <n v="4.6918986549890499E-3"/>
    <n v="-13.4274"/>
    <n v="39.003399999999999"/>
    <x v="6"/>
    <n v="195.017"/>
  </r>
  <r>
    <s v="US-2017-118556"/>
    <x v="15"/>
    <d v="2017-06-02T00:00:00"/>
    <x v="0"/>
    <s v="TH-21235"/>
    <s v="Tiffany House"/>
    <x v="1"/>
    <x v="0"/>
    <x v="9"/>
    <x v="8"/>
    <n v="60653"/>
    <x v="3"/>
    <s v="FUR-CH-10001146"/>
    <s v="Furniture"/>
    <x v="1"/>
    <s v="Global Task Chair, Black"/>
    <n v="106.869"/>
    <n v="3"/>
    <x v="3"/>
    <n v="-29.007300000000001"/>
    <x v="2"/>
    <n v="-0.27142857142857102"/>
    <n v="2.8071751396569599E-3"/>
    <n v="-9.6691000000000003"/>
    <n v="45.292099999999998"/>
    <x v="7"/>
    <n v="135.87630000000001"/>
  </r>
  <r>
    <s v="US-2016-164196"/>
    <x v="367"/>
    <d v="2016-11-17T00:00:00"/>
    <x v="1"/>
    <s v="AS-10285"/>
    <s v="Alejandro Savely"/>
    <x v="1"/>
    <x v="0"/>
    <x v="344"/>
    <x v="6"/>
    <n v="46060"/>
    <x v="3"/>
    <s v="FUR-TA-10001950"/>
    <s v="Furniture"/>
    <x v="2"/>
    <s v="Balt Solid Wood Round Tables"/>
    <n v="2678.94"/>
    <n v="6"/>
    <x v="0"/>
    <n v="241.1046"/>
    <x v="6"/>
    <n v="0.09"/>
    <n v="0"/>
    <n v="40.184100000000001"/>
    <n v="406.30590000000001"/>
    <x v="0"/>
    <n v="2437.8353999999999"/>
  </r>
  <r>
    <s v="US-2017-132031"/>
    <x v="748"/>
    <d v="2017-04-27T00:00:00"/>
    <x v="1"/>
    <s v="PN-18775"/>
    <s v="Parhena Norris"/>
    <x v="2"/>
    <x v="0"/>
    <x v="345"/>
    <x v="9"/>
    <n v="37042"/>
    <x v="0"/>
    <s v="FUR-BO-10001972"/>
    <s v="Furniture"/>
    <x v="0"/>
    <s v="O'Sullivan 4-Shelf Bookcase in Odessa Pine"/>
    <n v="387.13600000000002"/>
    <n v="4"/>
    <x v="2"/>
    <n v="-14.5176"/>
    <x v="4"/>
    <n v="-3.7499999999999999E-2"/>
    <n v="5.1661431641593597E-4"/>
    <n v="-3.6294"/>
    <n v="100.4134"/>
    <x v="6"/>
    <n v="401.65360000000004"/>
  </r>
  <r>
    <s v="US-2017-132031"/>
    <x v="748"/>
    <d v="2017-04-27T00:00:00"/>
    <x v="1"/>
    <s v="PN-18775"/>
    <s v="Parhena Norris"/>
    <x v="2"/>
    <x v="0"/>
    <x v="345"/>
    <x v="9"/>
    <n v="37042"/>
    <x v="0"/>
    <s v="FUR-FU-10000193"/>
    <s v="Furniture"/>
    <x v="3"/>
    <s v="Tenex Chairmats For Use with Hard Floors"/>
    <n v="77.951999999999998"/>
    <n v="3"/>
    <x v="2"/>
    <n v="-11.6928"/>
    <x v="4"/>
    <n v="-0.15"/>
    <n v="2.5656814449917902E-3"/>
    <n v="-3.8976000000000002"/>
    <n v="29.881599999999999"/>
    <x v="6"/>
    <n v="89.644800000000004"/>
  </r>
  <r>
    <s v="CA-2017-142391"/>
    <x v="118"/>
    <d v="2017-09-24T00:00:00"/>
    <x v="3"/>
    <s v="PB-19150"/>
    <s v="Philip Brown"/>
    <x v="0"/>
    <x v="0"/>
    <x v="15"/>
    <x v="13"/>
    <n v="98115"/>
    <x v="1"/>
    <s v="FUR-FU-10002759"/>
    <s v="Furniture"/>
    <x v="3"/>
    <s v="12-1/2 Diameter Round Wall Clock"/>
    <n v="199.8"/>
    <n v="10"/>
    <x v="0"/>
    <n v="71.927999999999997"/>
    <x v="7"/>
    <n v="0.36"/>
    <n v="0"/>
    <n v="7.1928000000000001"/>
    <n v="12.7872"/>
    <x v="4"/>
    <n v="127.87200000000001"/>
  </r>
  <r>
    <s v="CA-2016-158841"/>
    <x v="821"/>
    <d v="2016-02-04T00:00:00"/>
    <x v="0"/>
    <s v="SE-20110"/>
    <s v="Sanjit Engle"/>
    <x v="0"/>
    <x v="0"/>
    <x v="58"/>
    <x v="25"/>
    <n v="22204"/>
    <x v="0"/>
    <s v="FUR-FU-10001731"/>
    <s v="Furniture"/>
    <x v="3"/>
    <s v="Acrylic Self-Standing Desk Frames"/>
    <n v="18.690000000000001"/>
    <n v="7"/>
    <x v="0"/>
    <n v="7.1021999999999998"/>
    <x v="3"/>
    <n v="0.38"/>
    <n v="0"/>
    <n v="1.0145999999999999"/>
    <n v="1.6554"/>
    <x v="11"/>
    <n v="11.587800000000001"/>
  </r>
  <r>
    <s v="CA-2015-102316"/>
    <x v="822"/>
    <d v="2015-03-03T00:00:00"/>
    <x v="0"/>
    <s v="DH-13075"/>
    <s v="Dave Hallsten"/>
    <x v="1"/>
    <x v="0"/>
    <x v="2"/>
    <x v="2"/>
    <n v="90045"/>
    <x v="1"/>
    <s v="FUR-CH-10003396"/>
    <s v="Furniture"/>
    <x v="1"/>
    <s v="Global Deluxe Steno Chair"/>
    <n v="184.75200000000001"/>
    <n v="3"/>
    <x v="2"/>
    <n v="-20.784600000000001"/>
    <x v="3"/>
    <n v="-0.1125"/>
    <n v="1.08253225946133E-3"/>
    <n v="-6.9282000000000004"/>
    <n v="68.512200000000007"/>
    <x v="9"/>
    <n v="205.53660000000002"/>
  </r>
  <r>
    <s v="CA-2016-109400"/>
    <x v="630"/>
    <d v="2016-05-06T00:00:00"/>
    <x v="1"/>
    <s v="NR-18550"/>
    <s v="Nick Radford"/>
    <x v="0"/>
    <x v="0"/>
    <x v="45"/>
    <x v="5"/>
    <n v="79109"/>
    <x v="3"/>
    <s v="FUR-CH-10003298"/>
    <s v="Furniture"/>
    <x v="1"/>
    <s v="Office Star - Contemporary Task Swivel chair with Loop Arms, Charcoal"/>
    <n v="366.74400000000003"/>
    <n v="4"/>
    <x v="3"/>
    <n v="-110.0232"/>
    <x v="4"/>
    <n v="-0.3"/>
    <n v="8.1800929258556403E-4"/>
    <n v="-27.505800000000001"/>
    <n v="119.1918"/>
    <x v="7"/>
    <n v="476.7672"/>
  </r>
  <r>
    <s v="CA-2016-144645"/>
    <x v="821"/>
    <d v="2016-02-08T00:00:00"/>
    <x v="1"/>
    <s v="NS-18640"/>
    <s v="Noel Staavos"/>
    <x v="1"/>
    <x v="0"/>
    <x v="6"/>
    <x v="5"/>
    <n v="77041"/>
    <x v="3"/>
    <s v="FUR-FU-10003601"/>
    <s v="Furniture"/>
    <x v="3"/>
    <s v="Deflect-o RollaMat Studded, Beveled Mat for Medium Pile Carpeting"/>
    <n v="73.784000000000006"/>
    <n v="2"/>
    <x v="5"/>
    <n v="-77.473200000000006"/>
    <x v="6"/>
    <n v="-1.05"/>
    <n v="8.13184430228776E-3"/>
    <n v="-38.736600000000003"/>
    <n v="75.628600000000006"/>
    <x v="11"/>
    <n v="151.25720000000001"/>
  </r>
  <r>
    <s v="CA-2017-149720"/>
    <x v="182"/>
    <d v="2017-06-07T00:00:00"/>
    <x v="0"/>
    <s v="EM-14065"/>
    <s v="Erin Mull"/>
    <x v="0"/>
    <x v="0"/>
    <x v="346"/>
    <x v="5"/>
    <n v="75034"/>
    <x v="3"/>
    <s v="FUR-FU-10002501"/>
    <s v="Furniture"/>
    <x v="3"/>
    <s v="Nu-Dell Executive Frame"/>
    <n v="30.335999999999999"/>
    <n v="6"/>
    <x v="5"/>
    <n v="-17.443200000000001"/>
    <x v="0"/>
    <n v="-0.57499999999999996"/>
    <n v="1.9778481012658201E-2"/>
    <n v="-2.9072"/>
    <n v="7.9631999999999996"/>
    <x v="2"/>
    <n v="47.779200000000003"/>
  </r>
  <r>
    <s v="CA-2017-118003"/>
    <x v="423"/>
    <d v="2017-12-10T00:00:00"/>
    <x v="1"/>
    <s v="DO-13645"/>
    <s v="Doug O'Connell"/>
    <x v="0"/>
    <x v="0"/>
    <x v="309"/>
    <x v="18"/>
    <n v="7501"/>
    <x v="2"/>
    <s v="FUR-FU-10002506"/>
    <s v="Furniture"/>
    <x v="3"/>
    <s v="Tensor &quot;Hersey Kiss&quot; Styled Floor Lamp"/>
    <n v="12.99"/>
    <n v="1"/>
    <x v="0"/>
    <n v="1.5588"/>
    <x v="6"/>
    <n v="0.12"/>
    <n v="0"/>
    <n v="1.5588"/>
    <n v="11.4312"/>
    <x v="5"/>
    <n v="11.4312"/>
  </r>
  <r>
    <s v="CA-2017-118003"/>
    <x v="423"/>
    <d v="2017-12-10T00:00:00"/>
    <x v="1"/>
    <s v="DO-13645"/>
    <s v="Doug O'Connell"/>
    <x v="0"/>
    <x v="0"/>
    <x v="309"/>
    <x v="18"/>
    <n v="7501"/>
    <x v="2"/>
    <s v="FUR-CH-10003817"/>
    <s v="Furniture"/>
    <x v="1"/>
    <s v="Global Value Steno Chair, Gray"/>
    <n v="182.22"/>
    <n v="3"/>
    <x v="0"/>
    <n v="45.555"/>
    <x v="6"/>
    <n v="0.25"/>
    <n v="0"/>
    <n v="15.185"/>
    <n v="45.555"/>
    <x v="5"/>
    <n v="136.66499999999999"/>
  </r>
  <r>
    <s v="CA-2017-118003"/>
    <x v="423"/>
    <d v="2017-12-10T00:00:00"/>
    <x v="1"/>
    <s v="DO-13645"/>
    <s v="Doug O'Connell"/>
    <x v="0"/>
    <x v="0"/>
    <x v="309"/>
    <x v="18"/>
    <n v="7501"/>
    <x v="2"/>
    <s v="FUR-CH-10004860"/>
    <s v="Furniture"/>
    <x v="1"/>
    <s v="Global Low Back Tilter Chair"/>
    <n v="302.94"/>
    <n v="3"/>
    <x v="0"/>
    <n v="18.176400000000001"/>
    <x v="6"/>
    <n v="0.06"/>
    <n v="0"/>
    <n v="6.0587999999999997"/>
    <n v="94.921199999999999"/>
    <x v="5"/>
    <n v="284.7636"/>
  </r>
  <r>
    <s v="CA-2016-141887"/>
    <x v="823"/>
    <d v="2016-01-15T00:00:00"/>
    <x v="1"/>
    <s v="MP-17470"/>
    <s v="Mark Packer"/>
    <x v="2"/>
    <x v="0"/>
    <x v="29"/>
    <x v="15"/>
    <n v="43229"/>
    <x v="2"/>
    <s v="FUR-FU-10002268"/>
    <s v="Furniture"/>
    <x v="3"/>
    <s v="Ultra Door Push Plate"/>
    <n v="54.991999999999997"/>
    <n v="14"/>
    <x v="2"/>
    <n v="8.9361999999999995"/>
    <x v="4"/>
    <n v="0.16250000000000001"/>
    <n v="3.6368926389293002E-3"/>
    <n v="0.63829999999999998"/>
    <n v="3.2896999999999998"/>
    <x v="8"/>
    <n v="46.055799999999998"/>
  </r>
  <r>
    <s v="CA-2017-161172"/>
    <x v="824"/>
    <d v="2017-03-16T00:00:00"/>
    <x v="3"/>
    <s v="SP-20920"/>
    <s v="Susan Pistek"/>
    <x v="0"/>
    <x v="0"/>
    <x v="29"/>
    <x v="15"/>
    <n v="43229"/>
    <x v="2"/>
    <s v="FUR-FU-10003424"/>
    <s v="Furniture"/>
    <x v="3"/>
    <s v="Nu-Dell Oak Frame"/>
    <n v="51.264000000000003"/>
    <n v="6"/>
    <x v="2"/>
    <n v="7.6896000000000004"/>
    <x v="7"/>
    <n v="0.15"/>
    <n v="3.9013732833957601E-3"/>
    <n v="1.2816000000000001"/>
    <n v="7.2624000000000004"/>
    <x v="9"/>
    <n v="43.574400000000004"/>
  </r>
  <r>
    <s v="CA-2017-137624"/>
    <x v="219"/>
    <d v="2017-11-17T00:00:00"/>
    <x v="1"/>
    <s v="ME-17320"/>
    <s v="Maria Etezadi"/>
    <x v="2"/>
    <x v="0"/>
    <x v="2"/>
    <x v="2"/>
    <n v="90008"/>
    <x v="1"/>
    <s v="FUR-CH-10001714"/>
    <s v="Furniture"/>
    <x v="1"/>
    <s v="Global Leather &amp; Oak Executive Chair, Burgundy"/>
    <n v="241.42400000000001"/>
    <n v="2"/>
    <x v="2"/>
    <n v="-36.2136"/>
    <x v="1"/>
    <n v="-0.15"/>
    <n v="8.2841805288620804E-4"/>
    <n v="-18.1068"/>
    <n v="138.81880000000001"/>
    <x v="0"/>
    <n v="277.63760000000002"/>
  </r>
  <r>
    <s v="CA-2016-156748"/>
    <x v="825"/>
    <d v="2016-12-06T00:00:00"/>
    <x v="1"/>
    <s v="BS-11755"/>
    <s v="Bruce Stewart"/>
    <x v="0"/>
    <x v="0"/>
    <x v="25"/>
    <x v="17"/>
    <n v="48227"/>
    <x v="3"/>
    <s v="FUR-CH-10000513"/>
    <s v="Furniture"/>
    <x v="1"/>
    <s v="High-Back Leather Manager's Chair"/>
    <n v="389.97"/>
    <n v="3"/>
    <x v="0"/>
    <n v="35.097299999999997"/>
    <x v="6"/>
    <n v="0.09"/>
    <n v="0"/>
    <n v="11.6991"/>
    <n v="118.29089999999999"/>
    <x v="0"/>
    <n v="354.87270000000001"/>
  </r>
  <r>
    <s v="CA-2015-157287"/>
    <x v="826"/>
    <d v="2015-12-23T00:00:00"/>
    <x v="2"/>
    <s v="HR-14830"/>
    <s v="Harold Ryan"/>
    <x v="1"/>
    <x v="0"/>
    <x v="3"/>
    <x v="3"/>
    <n v="19140"/>
    <x v="2"/>
    <s v="FUR-CH-10001270"/>
    <s v="Furniture"/>
    <x v="1"/>
    <s v="Harbour Creations Steel Folding Chair"/>
    <n v="422.625"/>
    <n v="7"/>
    <x v="3"/>
    <n v="0"/>
    <x v="5"/>
    <n v="0"/>
    <n v="7.0984915705412602E-4"/>
    <n v="0"/>
    <n v="60.375"/>
    <x v="5"/>
    <n v="422.625"/>
  </r>
  <r>
    <s v="CA-2016-119074"/>
    <x v="827"/>
    <d v="2016-03-31T00:00:00"/>
    <x v="1"/>
    <s v="DS-13180"/>
    <s v="David Smith"/>
    <x v="1"/>
    <x v="0"/>
    <x v="29"/>
    <x v="24"/>
    <n v="31907"/>
    <x v="0"/>
    <s v="FUR-FU-10004053"/>
    <s v="Furniture"/>
    <x v="3"/>
    <s v="DAX Two-Tone Silver Metal Document Frame"/>
    <n v="20.239999999999998"/>
    <n v="1"/>
    <x v="0"/>
    <n v="8.7032000000000007"/>
    <x v="4"/>
    <n v="0.43"/>
    <n v="0"/>
    <n v="8.7032000000000007"/>
    <n v="11.536799999999999"/>
    <x v="9"/>
    <n v="11.536799999999998"/>
  </r>
  <r>
    <s v="CA-2016-119074"/>
    <x v="827"/>
    <d v="2016-03-31T00:00:00"/>
    <x v="1"/>
    <s v="DS-13180"/>
    <s v="David Smith"/>
    <x v="1"/>
    <x v="0"/>
    <x v="29"/>
    <x v="24"/>
    <n v="31907"/>
    <x v="0"/>
    <s v="FUR-FU-10003731"/>
    <s v="Furniture"/>
    <x v="3"/>
    <s v="Eldon Expressions Wood and Plastic Desk Accessories, Oak"/>
    <n v="39.92"/>
    <n v="4"/>
    <x v="0"/>
    <n v="11.1776"/>
    <x v="4"/>
    <n v="0.28000000000000003"/>
    <n v="0"/>
    <n v="2.7944"/>
    <n v="7.1856"/>
    <x v="9"/>
    <n v="28.742400000000004"/>
  </r>
  <r>
    <s v="CA-2015-126186"/>
    <x v="795"/>
    <d v="2015-09-12T00:00:00"/>
    <x v="2"/>
    <s v="GB-14530"/>
    <s v="George Bell"/>
    <x v="1"/>
    <x v="0"/>
    <x v="14"/>
    <x v="12"/>
    <n v="80013"/>
    <x v="1"/>
    <s v="FUR-FU-10000073"/>
    <s v="Furniture"/>
    <x v="3"/>
    <s v="Deflect-O Glasstique Clear Desk Accessories"/>
    <n v="24.64"/>
    <n v="4"/>
    <x v="2"/>
    <n v="4.0039999999999996"/>
    <x v="5"/>
    <n v="0.16250000000000001"/>
    <n v="8.1168831168831196E-3"/>
    <n v="1.0009999999999999"/>
    <n v="5.1589999999999998"/>
    <x v="4"/>
    <n v="20.636000000000003"/>
  </r>
  <r>
    <s v="CA-2016-102092"/>
    <x v="453"/>
    <d v="2016-12-11T00:00:00"/>
    <x v="2"/>
    <s v="PM-18940"/>
    <s v="Paul MacIntyre"/>
    <x v="0"/>
    <x v="0"/>
    <x v="76"/>
    <x v="25"/>
    <n v="22153"/>
    <x v="0"/>
    <s v="FUR-TA-10002530"/>
    <s v="Furniture"/>
    <x v="2"/>
    <s v="Iceberg OfficeWorks 42&quot; Round Tables"/>
    <n v="1056.8599999999999"/>
    <n v="7"/>
    <x v="0"/>
    <n v="158.529"/>
    <x v="3"/>
    <n v="0.15"/>
    <n v="0"/>
    <n v="22.646999999999998"/>
    <n v="128.333"/>
    <x v="5"/>
    <n v="898.3309999999999"/>
  </r>
  <r>
    <s v="CA-2016-132829"/>
    <x v="207"/>
    <d v="2016-12-26T00:00:00"/>
    <x v="0"/>
    <s v="LA-16780"/>
    <s v="Laura Armstrong"/>
    <x v="1"/>
    <x v="0"/>
    <x v="6"/>
    <x v="5"/>
    <n v="77041"/>
    <x v="3"/>
    <s v="FUR-FU-10000206"/>
    <s v="Furniture"/>
    <x v="3"/>
    <s v="GE General Purpose, Extra Long Life, Showcase &amp; Floodlight Incandescent Bulbs"/>
    <n v="2.3279999999999998"/>
    <n v="2"/>
    <x v="5"/>
    <n v="-0.75660000000000005"/>
    <x v="0"/>
    <n v="-0.32500000000000001"/>
    <n v="0.25773195876288701"/>
    <n v="-0.37830000000000003"/>
    <n v="1.5423"/>
    <x v="5"/>
    <n v="3.0846"/>
  </r>
  <r>
    <s v="CA-2016-123540"/>
    <x v="828"/>
    <d v="2016-04-06T00:00:00"/>
    <x v="0"/>
    <s v="DJ-13420"/>
    <s v="Denny Joy"/>
    <x v="1"/>
    <x v="0"/>
    <x v="79"/>
    <x v="16"/>
    <n v="53209"/>
    <x v="3"/>
    <s v="FUR-CH-10000847"/>
    <s v="Furniture"/>
    <x v="1"/>
    <s v="Global Executive Mid-Back Manager's Chair"/>
    <n v="1454.9"/>
    <n v="5"/>
    <x v="0"/>
    <n v="378.274"/>
    <x v="4"/>
    <n v="0.26"/>
    <n v="0"/>
    <n v="75.654799999999994"/>
    <n v="215.3252"/>
    <x v="6"/>
    <n v="1076.6260000000002"/>
  </r>
  <r>
    <s v="US-2017-108315"/>
    <x v="393"/>
    <d v="2017-05-04T00:00:00"/>
    <x v="1"/>
    <s v="MH-18115"/>
    <s v="Mick Hernandez"/>
    <x v="2"/>
    <x v="0"/>
    <x v="347"/>
    <x v="1"/>
    <n v="32771"/>
    <x v="0"/>
    <s v="FUR-FU-10000747"/>
    <s v="Furniture"/>
    <x v="3"/>
    <s v="Tenex B1-RE Series Chair Mats for Low Pile Carpets"/>
    <n v="220.70400000000001"/>
    <n v="6"/>
    <x v="2"/>
    <n v="-8.2764000000000006"/>
    <x v="4"/>
    <n v="-3.7499999999999999E-2"/>
    <n v="9.0619109757865705E-4"/>
    <n v="-1.3794"/>
    <n v="38.163400000000003"/>
    <x v="6"/>
    <n v="228.9804"/>
  </r>
  <r>
    <s v="CA-2017-106747"/>
    <x v="209"/>
    <d v="2017-07-04T00:00:00"/>
    <x v="2"/>
    <s v="TS-21505"/>
    <s v="Tony Sayre"/>
    <x v="0"/>
    <x v="0"/>
    <x v="41"/>
    <x v="28"/>
    <n v="3301"/>
    <x v="2"/>
    <s v="FUR-FU-10004188"/>
    <s v="Furniture"/>
    <x v="3"/>
    <s v="Luxo Professional Combination Clamp-On Lamps"/>
    <n v="102.3"/>
    <n v="1"/>
    <x v="0"/>
    <n v="26.597999999999999"/>
    <x v="5"/>
    <n v="0.26"/>
    <n v="0"/>
    <n v="26.597999999999999"/>
    <n v="75.701999999999998"/>
    <x v="3"/>
    <n v="75.701999999999998"/>
  </r>
  <r>
    <s v="CA-2017-146164"/>
    <x v="313"/>
    <d v="2017-12-26T00:00:00"/>
    <x v="1"/>
    <s v="CM-12190"/>
    <s v="Charlotte Melton"/>
    <x v="0"/>
    <x v="0"/>
    <x v="77"/>
    <x v="11"/>
    <n v="55901"/>
    <x v="3"/>
    <s v="FUR-TA-10004915"/>
    <s v="Furniture"/>
    <x v="2"/>
    <s v="Office Impressions End Table, 20-1/2&quot;H x 24&quot;W x 20&quot;D"/>
    <n v="607.52"/>
    <n v="2"/>
    <x v="0"/>
    <n v="97.203199999999995"/>
    <x v="4"/>
    <n v="0.16"/>
    <n v="0"/>
    <n v="48.601599999999998"/>
    <n v="255.1584"/>
    <x v="5"/>
    <n v="510.3168"/>
  </r>
  <r>
    <s v="CA-2014-130673"/>
    <x v="321"/>
    <d v="2014-05-22T00:00:00"/>
    <x v="0"/>
    <s v="MC-17590"/>
    <s v="Matt Collister"/>
    <x v="1"/>
    <x v="0"/>
    <x v="348"/>
    <x v="5"/>
    <n v="78666"/>
    <x v="3"/>
    <s v="FUR-FU-10003489"/>
    <s v="Furniture"/>
    <x v="3"/>
    <s v="Contemporary Borderless Frame"/>
    <n v="10.332000000000001"/>
    <n v="3"/>
    <x v="5"/>
    <n v="-5.9409000000000001"/>
    <x v="3"/>
    <n v="-0.57499999999999996"/>
    <n v="5.8072009291521502E-2"/>
    <n v="-1.9802999999999999"/>
    <n v="5.4242999999999997"/>
    <x v="7"/>
    <n v="16.2729"/>
  </r>
  <r>
    <s v="CA-2017-101700"/>
    <x v="748"/>
    <d v="2017-04-26T00:00:00"/>
    <x v="2"/>
    <s v="SO-20335"/>
    <s v="Sean O'Donnell"/>
    <x v="0"/>
    <x v="0"/>
    <x v="349"/>
    <x v="12"/>
    <n v="80634"/>
    <x v="1"/>
    <s v="FUR-FU-10001025"/>
    <s v="Furniture"/>
    <x v="3"/>
    <s v="Eldon Imˆge Series Desk Accessories, Clear"/>
    <n v="11.664"/>
    <n v="3"/>
    <x v="2"/>
    <n v="3.3534000000000002"/>
    <x v="0"/>
    <n v="0.28749999999999998"/>
    <n v="1.7146776406035701E-2"/>
    <n v="1.1177999999999999"/>
    <n v="2.7702"/>
    <x v="6"/>
    <n v="8.3105999999999991"/>
  </r>
  <r>
    <s v="CA-2014-151946"/>
    <x v="829"/>
    <d v="2014-06-09T00:00:00"/>
    <x v="1"/>
    <s v="BT-11440"/>
    <s v="Bobby Trafton"/>
    <x v="0"/>
    <x v="0"/>
    <x v="13"/>
    <x v="7"/>
    <n v="10035"/>
    <x v="2"/>
    <s v="FUR-FU-10002878"/>
    <s v="Furniture"/>
    <x v="3"/>
    <s v="Seth Thomas 14&quot; Day/Date Wall Clock"/>
    <n v="56.96"/>
    <n v="2"/>
    <x v="0"/>
    <n v="21.075199999999999"/>
    <x v="2"/>
    <n v="0.37"/>
    <n v="0"/>
    <n v="10.537599999999999"/>
    <n v="17.942399999999999"/>
    <x v="2"/>
    <n v="35.884799999999998"/>
  </r>
  <r>
    <s v="CA-2014-151946"/>
    <x v="829"/>
    <d v="2014-06-09T00:00:00"/>
    <x v="1"/>
    <s v="BT-11440"/>
    <s v="Bobby Trafton"/>
    <x v="0"/>
    <x v="0"/>
    <x v="13"/>
    <x v="7"/>
    <n v="10035"/>
    <x v="2"/>
    <s v="FUR-BO-10003272"/>
    <s v="Furniture"/>
    <x v="0"/>
    <s v="O'Sullivan Living Dimensions 5-Shelf Bookcases"/>
    <n v="353.56799999999998"/>
    <n v="2"/>
    <x v="2"/>
    <n v="-44.195999999999998"/>
    <x v="2"/>
    <n v="-0.125"/>
    <n v="5.6566205086433204E-4"/>
    <n v="-22.097999999999999"/>
    <n v="198.88200000000001"/>
    <x v="2"/>
    <n v="397.76400000000001"/>
  </r>
  <r>
    <s v="CA-2014-151946"/>
    <x v="829"/>
    <d v="2014-06-09T00:00:00"/>
    <x v="1"/>
    <s v="BT-11440"/>
    <s v="Bobby Trafton"/>
    <x v="0"/>
    <x v="0"/>
    <x v="13"/>
    <x v="7"/>
    <n v="10035"/>
    <x v="2"/>
    <s v="FUR-FU-10002191"/>
    <s v="Furniture"/>
    <x v="3"/>
    <s v="G.E. Halogen Desk Lamp Bulbs"/>
    <n v="13.96"/>
    <n v="2"/>
    <x v="0"/>
    <n v="6.7008000000000001"/>
    <x v="2"/>
    <n v="0.48"/>
    <n v="0"/>
    <n v="3.3504"/>
    <n v="3.6295999999999999"/>
    <x v="2"/>
    <n v="7.2592000000000008"/>
  </r>
  <r>
    <s v="CA-2017-117513"/>
    <x v="470"/>
    <d v="2017-03-08T00:00:00"/>
    <x v="1"/>
    <s v="BT-11395"/>
    <s v="Bill Tyler"/>
    <x v="1"/>
    <x v="0"/>
    <x v="2"/>
    <x v="2"/>
    <n v="90004"/>
    <x v="1"/>
    <s v="FUR-TA-10001520"/>
    <s v="Furniture"/>
    <x v="2"/>
    <s v="Lesro Sheffield Collection Coffee Table, End Table, Center Table, Corner Table"/>
    <n v="399.67200000000003"/>
    <n v="7"/>
    <x v="2"/>
    <n v="-14.9877"/>
    <x v="2"/>
    <n v="-3.7499999999999999E-2"/>
    <n v="5.0041033647591003E-4"/>
    <n v="-2.1410999999999998"/>
    <n v="59.237099999999998"/>
    <x v="9"/>
    <n v="414.65970000000004"/>
  </r>
  <r>
    <s v="US-2017-119319"/>
    <x v="200"/>
    <d v="2017-11-09T00:00:00"/>
    <x v="0"/>
    <s v="LC-17050"/>
    <s v="Liz Carlisle"/>
    <x v="0"/>
    <x v="0"/>
    <x v="144"/>
    <x v="5"/>
    <n v="75217"/>
    <x v="3"/>
    <s v="FUR-FU-10003878"/>
    <s v="Furniture"/>
    <x v="3"/>
    <s v="Linden 10&quot; Round Wall Clock, Black"/>
    <n v="30.56"/>
    <n v="5"/>
    <x v="5"/>
    <n v="-19.864000000000001"/>
    <x v="0"/>
    <n v="-0.65"/>
    <n v="1.96335078534031E-2"/>
    <n v="-3.9727999999999999"/>
    <n v="10.0848"/>
    <x v="0"/>
    <n v="50.423999999999999"/>
  </r>
  <r>
    <s v="CA-2015-164084"/>
    <x v="395"/>
    <d v="2015-09-12T00:00:00"/>
    <x v="1"/>
    <s v="AG-10525"/>
    <s v="Andy Gerbode"/>
    <x v="1"/>
    <x v="0"/>
    <x v="13"/>
    <x v="7"/>
    <n v="10011"/>
    <x v="2"/>
    <s v="FUR-TA-10003569"/>
    <s v="Furniture"/>
    <x v="2"/>
    <s v="Bretford CR8500 Series Meeting Room Furniture"/>
    <n v="481.17599999999999"/>
    <n v="2"/>
    <x v="9"/>
    <n v="-120.294"/>
    <x v="2"/>
    <n v="-0.25"/>
    <n v="8.3129665652484797E-4"/>
    <n v="-60.146999999999998"/>
    <n v="300.73500000000001"/>
    <x v="4"/>
    <n v="601.47"/>
  </r>
  <r>
    <s v="CA-2016-107783"/>
    <x v="830"/>
    <d v="2016-07-29T00:00:00"/>
    <x v="2"/>
    <s v="OT-18730"/>
    <s v="Olvera Toch"/>
    <x v="0"/>
    <x v="0"/>
    <x v="268"/>
    <x v="3"/>
    <n v="18018"/>
    <x v="2"/>
    <s v="FUR-BO-10004409"/>
    <s v="Furniture"/>
    <x v="0"/>
    <s v="Safco Value Mate Series Steel Bookcases, Baked Enamel Finish on Steel, Gray"/>
    <n v="177.45"/>
    <n v="5"/>
    <x v="4"/>
    <n v="-78.078000000000003"/>
    <x v="5"/>
    <n v="-0.44"/>
    <n v="2.8176951253874299E-3"/>
    <n v="-15.615600000000001"/>
    <n v="51.105600000000003"/>
    <x v="3"/>
    <n v="255.52799999999999"/>
  </r>
  <r>
    <s v="CA-2017-159793"/>
    <x v="831"/>
    <d v="2017-08-29T00:00:00"/>
    <x v="1"/>
    <s v="SV-20365"/>
    <s v="Seth Vernon"/>
    <x v="0"/>
    <x v="0"/>
    <x v="3"/>
    <x v="3"/>
    <n v="19140"/>
    <x v="2"/>
    <s v="FUR-BO-10001798"/>
    <s v="Furniture"/>
    <x v="0"/>
    <s v="Bush Somerset Collection Bookcase"/>
    <n v="130.97999999999999"/>
    <n v="2"/>
    <x v="4"/>
    <n v="-89.066400000000002"/>
    <x v="4"/>
    <n v="-0.68"/>
    <n v="3.8173766987326298E-3"/>
    <n v="-44.533200000000001"/>
    <n v="110.0232"/>
    <x v="10"/>
    <n v="220.04640000000001"/>
  </r>
  <r>
    <s v="CA-2017-151281"/>
    <x v="437"/>
    <d v="2017-05-02T00:00:00"/>
    <x v="1"/>
    <s v="HM-14980"/>
    <s v="Henry MacAllister"/>
    <x v="0"/>
    <x v="0"/>
    <x v="15"/>
    <x v="13"/>
    <n v="98105"/>
    <x v="1"/>
    <s v="FUR-FU-10000397"/>
    <s v="Furniture"/>
    <x v="3"/>
    <s v="Luxo Economy Swing Arm Lamp"/>
    <n v="139.58000000000001"/>
    <n v="7"/>
    <x v="0"/>
    <n v="39.0824"/>
    <x v="2"/>
    <n v="0.28000000000000003"/>
    <n v="0"/>
    <n v="5.5831999999999997"/>
    <n v="14.3568"/>
    <x v="6"/>
    <n v="100.49760000000001"/>
  </r>
  <r>
    <s v="CA-2015-108259"/>
    <x v="428"/>
    <d v="2015-11-15T00:00:00"/>
    <x v="1"/>
    <s v="NS-18640"/>
    <s v="Noel Staavos"/>
    <x v="1"/>
    <x v="0"/>
    <x v="51"/>
    <x v="30"/>
    <n v="28540"/>
    <x v="0"/>
    <s v="FUR-FU-10000023"/>
    <s v="Furniture"/>
    <x v="3"/>
    <s v="Eldon Wave Desk Accessories"/>
    <n v="4.7119999999999997"/>
    <n v="1"/>
    <x v="2"/>
    <n v="1.4136"/>
    <x v="1"/>
    <n v="0.3"/>
    <n v="4.2444821731748697E-2"/>
    <n v="1.4136"/>
    <n v="3.2984"/>
    <x v="0"/>
    <n v="3.2984"/>
  </r>
  <r>
    <s v="CA-2016-113341"/>
    <x v="778"/>
    <d v="2016-11-29T00:00:00"/>
    <x v="1"/>
    <s v="MH-17455"/>
    <s v="Mark Hamilton"/>
    <x v="0"/>
    <x v="0"/>
    <x v="2"/>
    <x v="2"/>
    <n v="90032"/>
    <x v="1"/>
    <s v="FUR-CH-10004698"/>
    <s v="Furniture"/>
    <x v="1"/>
    <s v="Padded Folding Chairs, Black, 4/Carton"/>
    <n v="194.352"/>
    <n v="3"/>
    <x v="2"/>
    <n v="19.435199999999998"/>
    <x v="4"/>
    <n v="0.1"/>
    <n v="1.0290606734173E-3"/>
    <n v="6.4783999999999997"/>
    <n v="58.305599999999998"/>
    <x v="0"/>
    <n v="174.91679999999999"/>
  </r>
  <r>
    <s v="US-2015-131842"/>
    <x v="482"/>
    <d v="2015-12-08T00:00:00"/>
    <x v="2"/>
    <s v="RR-19525"/>
    <s v="Rick Reed"/>
    <x v="1"/>
    <x v="0"/>
    <x v="228"/>
    <x v="9"/>
    <n v="37211"/>
    <x v="0"/>
    <s v="FUR-CH-10004477"/>
    <s v="Furniture"/>
    <x v="1"/>
    <s v="Global Push Button Manager's Chair, Indigo"/>
    <n v="97.424000000000007"/>
    <n v="2"/>
    <x v="2"/>
    <n v="10.9602"/>
    <x v="0"/>
    <n v="0.1125"/>
    <n v="2.0528822466743301E-3"/>
    <n v="5.4801000000000002"/>
    <n v="43.231900000000003"/>
    <x v="5"/>
    <n v="86.463800000000006"/>
  </r>
  <r>
    <s v="CA-2014-142769"/>
    <x v="624"/>
    <d v="2014-09-13T00:00:00"/>
    <x v="3"/>
    <s v="RP-19390"/>
    <s v="Resi Pšlking"/>
    <x v="0"/>
    <x v="0"/>
    <x v="15"/>
    <x v="13"/>
    <n v="98103"/>
    <x v="1"/>
    <s v="FUR-FU-10001918"/>
    <s v="Furniture"/>
    <x v="3"/>
    <s v="C-Line Cubicle Keepers Polyproplyene Holder With Velcro Backings"/>
    <n v="14.19"/>
    <n v="3"/>
    <x v="0"/>
    <n v="5.5340999999999996"/>
    <x v="7"/>
    <n v="0.39"/>
    <n v="0"/>
    <n v="1.8447"/>
    <n v="2.8853"/>
    <x v="4"/>
    <n v="8.655899999999999"/>
  </r>
  <r>
    <s v="CA-2017-124765"/>
    <x v="608"/>
    <d v="2017-11-30T00:00:00"/>
    <x v="1"/>
    <s v="HZ-14950"/>
    <s v="Henia Zydlo"/>
    <x v="0"/>
    <x v="0"/>
    <x v="1"/>
    <x v="1"/>
    <n v="33311"/>
    <x v="0"/>
    <s v="FUR-BO-10003965"/>
    <s v="Furniture"/>
    <x v="0"/>
    <s v="O'Sullivan Manor Hill 2-Door Library in Brianna Oak"/>
    <n v="723.92"/>
    <n v="5"/>
    <x v="2"/>
    <n v="-81.441000000000003"/>
    <x v="2"/>
    <n v="-0.1125"/>
    <n v="2.7627362139462901E-4"/>
    <n v="-16.2882"/>
    <n v="161.07220000000001"/>
    <x v="0"/>
    <n v="805.36099999999999"/>
  </r>
  <r>
    <s v="CA-2015-131856"/>
    <x v="832"/>
    <d v="2015-05-17T00:00:00"/>
    <x v="1"/>
    <s v="JG-15160"/>
    <s v="James Galang"/>
    <x v="0"/>
    <x v="0"/>
    <x v="6"/>
    <x v="5"/>
    <n v="77041"/>
    <x v="3"/>
    <s v="FUR-FU-10000175"/>
    <s v="Furniture"/>
    <x v="3"/>
    <s v="DAX Wood Document Frame."/>
    <n v="21.968"/>
    <n v="4"/>
    <x v="5"/>
    <n v="-15.9268"/>
    <x v="2"/>
    <n v="-0.72499999999999998"/>
    <n v="2.73124544792425E-2"/>
    <n v="-3.9817"/>
    <n v="9.4736999999999991"/>
    <x v="7"/>
    <n v="37.894800000000004"/>
  </r>
  <r>
    <s v="CA-2017-126634"/>
    <x v="833"/>
    <d v="2017-04-01T00:00:00"/>
    <x v="0"/>
    <s v="AB-10165"/>
    <s v="Alan Barnes"/>
    <x v="0"/>
    <x v="0"/>
    <x v="174"/>
    <x v="2"/>
    <n v="90712"/>
    <x v="1"/>
    <s v="FUR-FU-10004973"/>
    <s v="Furniture"/>
    <x v="3"/>
    <s v="Flat Face Poster Frame"/>
    <n v="94.2"/>
    <n v="5"/>
    <x v="0"/>
    <n v="39.564"/>
    <x v="3"/>
    <n v="0.42"/>
    <n v="0"/>
    <n v="7.9127999999999998"/>
    <n v="10.927199999999999"/>
    <x v="9"/>
    <n v="54.636000000000003"/>
  </r>
  <r>
    <s v="US-2014-159611"/>
    <x v="421"/>
    <d v="2015-01-01T00:00:00"/>
    <x v="0"/>
    <s v="KB-16315"/>
    <s v="Karl Braun"/>
    <x v="0"/>
    <x v="0"/>
    <x v="59"/>
    <x v="15"/>
    <n v="44105"/>
    <x v="2"/>
    <s v="FUR-FU-10004904"/>
    <s v="Furniture"/>
    <x v="3"/>
    <s v="Eldon &quot;L&quot; Workstation Diamond Chairmat"/>
    <n v="182.352"/>
    <n v="3"/>
    <x v="2"/>
    <n v="-18.235199999999999"/>
    <x v="2"/>
    <n v="-0.1"/>
    <n v="1.0967798543476399E-3"/>
    <n v="-6.0784000000000002"/>
    <n v="66.862399999999994"/>
    <x v="5"/>
    <n v="200.5872"/>
  </r>
  <r>
    <s v="CA-2017-163265"/>
    <x v="834"/>
    <d v="2017-02-21T00:00:00"/>
    <x v="1"/>
    <s v="JS-16030"/>
    <s v="Joy Smith"/>
    <x v="0"/>
    <x v="0"/>
    <x v="42"/>
    <x v="8"/>
    <n v="62521"/>
    <x v="3"/>
    <s v="FUR-CH-10004063"/>
    <s v="Furniture"/>
    <x v="1"/>
    <s v="Global Deluxe High-Back Manager's Chair"/>
    <n v="600.55799999999999"/>
    <n v="3"/>
    <x v="3"/>
    <n v="-8.5793999999999997"/>
    <x v="2"/>
    <n v="-1.4285714285714299E-2"/>
    <n v="4.9953543204819502E-4"/>
    <n v="-2.8597999999999999"/>
    <n v="203.04580000000001"/>
    <x v="11"/>
    <n v="609.13739999999996"/>
  </r>
  <r>
    <s v="CA-2017-163265"/>
    <x v="834"/>
    <d v="2017-02-21T00:00:00"/>
    <x v="1"/>
    <s v="JS-16030"/>
    <s v="Joy Smith"/>
    <x v="0"/>
    <x v="0"/>
    <x v="42"/>
    <x v="8"/>
    <n v="62521"/>
    <x v="3"/>
    <s v="FUR-FU-10004270"/>
    <s v="Furniture"/>
    <x v="3"/>
    <s v="Executive Impressions 13&quot; Clairmont Wall Clock"/>
    <n v="7.6920000000000002"/>
    <n v="1"/>
    <x v="5"/>
    <n v="-3.6537000000000002"/>
    <x v="2"/>
    <n v="-0.47499999999999998"/>
    <n v="7.8003120124804995E-2"/>
    <n v="-3.6537000000000002"/>
    <n v="11.345700000000001"/>
    <x v="11"/>
    <n v="11.345700000000001"/>
  </r>
  <r>
    <s v="CA-2017-141705"/>
    <x v="835"/>
    <d v="2017-10-26T00:00:00"/>
    <x v="2"/>
    <s v="PO-18850"/>
    <s v="Patrick O'Brill"/>
    <x v="0"/>
    <x v="0"/>
    <x v="350"/>
    <x v="5"/>
    <n v="76063"/>
    <x v="3"/>
    <s v="FUR-TA-10004607"/>
    <s v="Furniture"/>
    <x v="2"/>
    <s v="Hon 2111 Invitation Series Straight Table"/>
    <n v="517.40499999999997"/>
    <n v="5"/>
    <x v="3"/>
    <n v="-81.3065"/>
    <x v="3"/>
    <n v="-0.157142857142857"/>
    <n v="5.7981658468704404E-4"/>
    <n v="-16.261299999999999"/>
    <n v="119.7423"/>
    <x v="1"/>
    <n v="598.7115"/>
  </r>
  <r>
    <s v="CA-2017-127096"/>
    <x v="102"/>
    <d v="2017-09-17T00:00:00"/>
    <x v="0"/>
    <s v="CS-12400"/>
    <s v="Christopher Schild"/>
    <x v="2"/>
    <x v="0"/>
    <x v="28"/>
    <x v="2"/>
    <n v="94109"/>
    <x v="1"/>
    <s v="FUR-TA-10003473"/>
    <s v="Furniture"/>
    <x v="2"/>
    <s v="Bretford Rectangular Conference Table Tops"/>
    <n v="300.904"/>
    <n v="1"/>
    <x v="2"/>
    <n v="11.283899999999999"/>
    <x v="3"/>
    <n v="3.7499999999999999E-2"/>
    <n v="6.6466381304336301E-4"/>
    <n v="11.283899999999999"/>
    <n v="289.62009999999998"/>
    <x v="4"/>
    <n v="289.62009999999998"/>
  </r>
  <r>
    <s v="CA-2017-119284"/>
    <x v="836"/>
    <d v="2017-06-20T00:00:00"/>
    <x v="1"/>
    <s v="TS-21205"/>
    <s v="Thomas Seio"/>
    <x v="1"/>
    <x v="0"/>
    <x v="228"/>
    <x v="9"/>
    <n v="37211"/>
    <x v="0"/>
    <s v="FUR-FU-10004351"/>
    <s v="Furniture"/>
    <x v="3"/>
    <s v="Staple-based wall hangings"/>
    <n v="31.167999999999999"/>
    <n v="4"/>
    <x v="2"/>
    <n v="9.3504000000000005"/>
    <x v="2"/>
    <n v="0.3"/>
    <n v="6.4168377823408604E-3"/>
    <n v="2.3376000000000001"/>
    <n v="5.4543999999999997"/>
    <x v="2"/>
    <n v="21.817599999999999"/>
  </r>
  <r>
    <s v="CA-2017-119284"/>
    <x v="836"/>
    <d v="2017-06-20T00:00:00"/>
    <x v="1"/>
    <s v="TS-21205"/>
    <s v="Thomas Seio"/>
    <x v="1"/>
    <x v="0"/>
    <x v="228"/>
    <x v="9"/>
    <n v="37211"/>
    <x v="0"/>
    <s v="FUR-TA-10004152"/>
    <s v="Furniture"/>
    <x v="2"/>
    <s v="Barricks 18&quot; x 48&quot; Non-Folding Utility Table with Bottom Storage Shelf"/>
    <n v="120.96"/>
    <n v="2"/>
    <x v="9"/>
    <n v="-28.224"/>
    <x v="2"/>
    <n v="-0.233333333333333"/>
    <n v="3.3068783068783102E-3"/>
    <n v="-14.112"/>
    <n v="74.591999999999999"/>
    <x v="2"/>
    <n v="149.184"/>
  </r>
  <r>
    <s v="CA-2014-146815"/>
    <x v="30"/>
    <d v="2014-09-13T00:00:00"/>
    <x v="1"/>
    <s v="PP-18955"/>
    <s v="Paul Prost"/>
    <x v="2"/>
    <x v="0"/>
    <x v="13"/>
    <x v="7"/>
    <n v="10009"/>
    <x v="2"/>
    <s v="FUR-CH-10004289"/>
    <s v="Furniture"/>
    <x v="1"/>
    <s v="Global Super Steno Chair"/>
    <n v="172.76400000000001"/>
    <n v="2"/>
    <x v="7"/>
    <n v="13.437200000000001"/>
    <x v="2"/>
    <n v="7.7777777777777807E-2"/>
    <n v="5.7882429209789104E-4"/>
    <n v="6.7186000000000003"/>
    <n v="79.663399999999996"/>
    <x v="4"/>
    <n v="159.32680000000002"/>
  </r>
  <r>
    <s v="CA-2014-119144"/>
    <x v="627"/>
    <d v="2014-11-18T00:00:00"/>
    <x v="2"/>
    <s v="JD-16150"/>
    <s v="Justin Deggeller"/>
    <x v="1"/>
    <x v="0"/>
    <x v="2"/>
    <x v="2"/>
    <n v="90008"/>
    <x v="1"/>
    <s v="FUR-BO-10004015"/>
    <s v="Furniture"/>
    <x v="0"/>
    <s v="Bush Andora Bookcase, Maple/Graphite Gray Finish"/>
    <n v="305.97449999999998"/>
    <n v="3"/>
    <x v="8"/>
    <n v="25.197900000000001"/>
    <x v="3"/>
    <n v="8.2352941176470601E-2"/>
    <n v="4.9023693150899799E-4"/>
    <n v="8.3993000000000002"/>
    <n v="93.592200000000005"/>
    <x v="0"/>
    <n v="280.77659999999997"/>
  </r>
  <r>
    <s v="CA-2014-105648"/>
    <x v="749"/>
    <d v="2014-03-07T00:00:00"/>
    <x v="1"/>
    <s v="EJ-14155"/>
    <s v="Eva Jacobs"/>
    <x v="0"/>
    <x v="0"/>
    <x v="53"/>
    <x v="2"/>
    <n v="92037"/>
    <x v="1"/>
    <s v="FUR-TA-10002958"/>
    <s v="Furniture"/>
    <x v="2"/>
    <s v="Bevis Oval Conference Table, Walnut"/>
    <n v="626.35199999999998"/>
    <n v="3"/>
    <x v="2"/>
    <n v="-23.488199999999999"/>
    <x v="4"/>
    <n v="-3.7499999999999999E-2"/>
    <n v="3.1930927018673203E-4"/>
    <n v="-7.8293999999999997"/>
    <n v="216.61340000000001"/>
    <x v="9"/>
    <n v="649.84019999999998"/>
  </r>
  <r>
    <s v="US-2015-145422"/>
    <x v="62"/>
    <d v="2015-12-07T00:00:00"/>
    <x v="1"/>
    <s v="PW-19240"/>
    <s v="Pierre Wener"/>
    <x v="0"/>
    <x v="0"/>
    <x v="28"/>
    <x v="2"/>
    <n v="94110"/>
    <x v="1"/>
    <s v="FUR-BO-10002213"/>
    <s v="Furniture"/>
    <x v="0"/>
    <s v="Sauder Forest Hills Library, Woodland Oak Finish"/>
    <n v="359.49900000000002"/>
    <n v="3"/>
    <x v="8"/>
    <n v="-29.605799999999999"/>
    <x v="4"/>
    <n v="-8.2352941176470601E-2"/>
    <n v="4.1724733587576002E-4"/>
    <n v="-9.8686000000000007"/>
    <n v="129.70160000000001"/>
    <x v="5"/>
    <n v="389.10480000000001"/>
  </r>
  <r>
    <s v="CA-2016-120824"/>
    <x v="21"/>
    <d v="2016-06-16T00:00:00"/>
    <x v="0"/>
    <s v="AW-10930"/>
    <s v="Arthur Wiediger"/>
    <x v="2"/>
    <x v="0"/>
    <x v="6"/>
    <x v="5"/>
    <n v="77070"/>
    <x v="3"/>
    <s v="FUR-FU-10001424"/>
    <s v="Furniture"/>
    <x v="3"/>
    <s v="Dax Clear Box Frame"/>
    <n v="6.984"/>
    <n v="2"/>
    <x v="5"/>
    <n v="-4.5396000000000001"/>
    <x v="4"/>
    <n v="-0.65"/>
    <n v="8.5910652920962199E-2"/>
    <n v="-2.2698"/>
    <n v="5.7618"/>
    <x v="2"/>
    <n v="11.5236"/>
  </r>
  <r>
    <s v="CA-2016-120824"/>
    <x v="21"/>
    <d v="2016-06-16T00:00:00"/>
    <x v="0"/>
    <s v="AW-10930"/>
    <s v="Arthur Wiediger"/>
    <x v="2"/>
    <x v="0"/>
    <x v="6"/>
    <x v="5"/>
    <n v="77070"/>
    <x v="3"/>
    <s v="FUR-CH-10000229"/>
    <s v="Furniture"/>
    <x v="1"/>
    <s v="Global Enterprise Series Seating High-Back Swivel/Tilt Chairs"/>
    <n v="379.37200000000001"/>
    <n v="2"/>
    <x v="3"/>
    <n v="-119.2312"/>
    <x v="4"/>
    <n v="-0.314285714285714"/>
    <n v="7.9078055312463804E-4"/>
    <n v="-59.615600000000001"/>
    <n v="249.30160000000001"/>
    <x v="2"/>
    <n v="498.60320000000002"/>
  </r>
  <r>
    <s v="CA-2015-103870"/>
    <x v="7"/>
    <d v="2015-12-31T00:00:00"/>
    <x v="1"/>
    <s v="SP-20860"/>
    <s v="Sung Pak"/>
    <x v="1"/>
    <x v="0"/>
    <x v="34"/>
    <x v="9"/>
    <n v="37130"/>
    <x v="0"/>
    <s v="FUR-FU-10002030"/>
    <s v="Furniture"/>
    <x v="3"/>
    <s v="Executive Impressions 14&quot; Contract Wall Clock with Quartz Movement"/>
    <n v="53.351999999999997"/>
    <n v="3"/>
    <x v="2"/>
    <n v="16.005600000000001"/>
    <x v="4"/>
    <n v="0.3"/>
    <n v="3.7486879592142802E-3"/>
    <n v="5.3352000000000004"/>
    <n v="12.4488"/>
    <x v="5"/>
    <n v="37.346399999999996"/>
  </r>
  <r>
    <s v="CA-2015-103870"/>
    <x v="7"/>
    <d v="2015-12-31T00:00:00"/>
    <x v="1"/>
    <s v="SP-20860"/>
    <s v="Sung Pak"/>
    <x v="1"/>
    <x v="0"/>
    <x v="34"/>
    <x v="9"/>
    <n v="37130"/>
    <x v="0"/>
    <s v="FUR-BO-10002853"/>
    <s v="Furniture"/>
    <x v="0"/>
    <s v="O'Sullivan 5-Shelf Heavy-Duty Bookcases"/>
    <n v="131.10400000000001"/>
    <n v="2"/>
    <x v="2"/>
    <n v="8.1940000000000008"/>
    <x v="4"/>
    <n v="6.25E-2"/>
    <n v="1.52550646814742E-3"/>
    <n v="4.0970000000000004"/>
    <n v="61.454999999999998"/>
    <x v="5"/>
    <n v="122.91000000000001"/>
  </r>
  <r>
    <s v="CA-2017-116988"/>
    <x v="419"/>
    <d v="2017-06-29T00:00:00"/>
    <x v="0"/>
    <s v="PW-19030"/>
    <s v="Pauline Webber"/>
    <x v="1"/>
    <x v="0"/>
    <x v="15"/>
    <x v="13"/>
    <n v="98105"/>
    <x v="1"/>
    <s v="FUR-FU-10001290"/>
    <s v="Furniture"/>
    <x v="3"/>
    <s v="Executive Impressions Supervisor Wall Clock"/>
    <n v="126.3"/>
    <n v="3"/>
    <x v="0"/>
    <n v="40.415999999999997"/>
    <x v="3"/>
    <n v="0.32"/>
    <n v="0"/>
    <n v="13.472"/>
    <n v="28.628"/>
    <x v="2"/>
    <n v="85.884"/>
  </r>
  <r>
    <s v="US-2015-144771"/>
    <x v="837"/>
    <d v="2015-10-04T00:00:00"/>
    <x v="2"/>
    <s v="CK-12205"/>
    <s v="Chloris Kastensmidt"/>
    <x v="0"/>
    <x v="0"/>
    <x v="351"/>
    <x v="36"/>
    <n v="97123"/>
    <x v="1"/>
    <s v="FUR-FU-10000629"/>
    <s v="Furniture"/>
    <x v="3"/>
    <s v="9-3/4 Diameter Round Wall Clock"/>
    <n v="11.032"/>
    <n v="1"/>
    <x v="2"/>
    <n v="3.0337999999999998"/>
    <x v="3"/>
    <n v="0.27500000000000002"/>
    <n v="1.8129079042784602E-2"/>
    <n v="3.0337999999999998"/>
    <n v="7.9981999999999998"/>
    <x v="1"/>
    <n v="7.9982000000000006"/>
  </r>
  <r>
    <s v="CA-2017-128076"/>
    <x v="611"/>
    <d v="2017-02-07T00:00:00"/>
    <x v="1"/>
    <s v="BO-11350"/>
    <s v="Bill Overfelt"/>
    <x v="1"/>
    <x v="0"/>
    <x v="53"/>
    <x v="2"/>
    <n v="92105"/>
    <x v="1"/>
    <s v="FUR-FU-10000293"/>
    <s v="Furniture"/>
    <x v="3"/>
    <s v="Eldon Antistatic Chair Mats for Low to Medium Pile Carpets"/>
    <n v="210.58"/>
    <n v="2"/>
    <x v="0"/>
    <n v="12.6348"/>
    <x v="2"/>
    <n v="0.06"/>
    <n v="0"/>
    <n v="6.3174000000000001"/>
    <n v="98.9726"/>
    <x v="11"/>
    <n v="197.9452"/>
  </r>
  <r>
    <s v="CA-2016-114307"/>
    <x v="249"/>
    <d v="2016-07-26T00:00:00"/>
    <x v="1"/>
    <s v="MF-17665"/>
    <s v="Maureen Fritzler"/>
    <x v="1"/>
    <x v="0"/>
    <x v="11"/>
    <x v="32"/>
    <n v="21044"/>
    <x v="2"/>
    <s v="FUR-FU-10000794"/>
    <s v="Furniture"/>
    <x v="3"/>
    <s v="Eldon Stackable Tray, Side-Load, Legal, Smoke"/>
    <n v="27.42"/>
    <n v="3"/>
    <x v="0"/>
    <n v="9.3228000000000009"/>
    <x v="4"/>
    <n v="0.34"/>
    <n v="0"/>
    <n v="3.1076000000000001"/>
    <n v="6.0324"/>
    <x v="3"/>
    <n v="18.097200000000001"/>
  </r>
  <r>
    <s v="CA-2016-151148"/>
    <x v="51"/>
    <d v="2016-09-13T00:00:00"/>
    <x v="3"/>
    <s v="PO-19180"/>
    <s v="Philisse Overcash"/>
    <x v="2"/>
    <x v="0"/>
    <x v="74"/>
    <x v="12"/>
    <n v="80027"/>
    <x v="1"/>
    <s v="FUR-CH-10002304"/>
    <s v="Furniture"/>
    <x v="1"/>
    <s v="Global Stack Chair without Arms, Black"/>
    <n v="83.135999999999996"/>
    <n v="4"/>
    <x v="2"/>
    <n v="5.1959999999999997"/>
    <x v="5"/>
    <n v="6.25E-2"/>
    <n v="2.4056966897613601E-3"/>
    <n v="1.2989999999999999"/>
    <n v="19.484999999999999"/>
    <x v="4"/>
    <n v="77.94"/>
  </r>
  <r>
    <s v="CA-2016-102813"/>
    <x v="192"/>
    <d v="2016-07-03T00:00:00"/>
    <x v="2"/>
    <s v="EA-14035"/>
    <s v="Erin Ashbrook"/>
    <x v="1"/>
    <x v="0"/>
    <x v="156"/>
    <x v="5"/>
    <n v="77340"/>
    <x v="3"/>
    <s v="FUR-CH-10000665"/>
    <s v="Furniture"/>
    <x v="1"/>
    <s v="Global Airflow Leather Mesh Back Chair, Black"/>
    <n v="528.42999999999995"/>
    <n v="5"/>
    <x v="3"/>
    <n v="0"/>
    <x v="5"/>
    <n v="0"/>
    <n v="5.6771947088545298E-4"/>
    <n v="0"/>
    <n v="105.68600000000001"/>
    <x v="3"/>
    <n v="528.42999999999995"/>
  </r>
  <r>
    <s v="CA-2017-135377"/>
    <x v="838"/>
    <d v="2017-12-18T00:00:00"/>
    <x v="1"/>
    <s v="BP-11095"/>
    <s v="Bart Pistole"/>
    <x v="1"/>
    <x v="0"/>
    <x v="13"/>
    <x v="7"/>
    <n v="10024"/>
    <x v="2"/>
    <s v="FUR-BO-10004015"/>
    <s v="Furniture"/>
    <x v="0"/>
    <s v="Bush Andora Bookcase, Maple/Graphite Gray Finish"/>
    <n v="287.976"/>
    <n v="3"/>
    <x v="2"/>
    <n v="7.1993999999999998"/>
    <x v="2"/>
    <n v="2.5000000000000001E-2"/>
    <n v="6.9450231963774796E-4"/>
    <n v="2.3997999999999999"/>
    <n v="93.592200000000005"/>
    <x v="5"/>
    <n v="280.77659999999997"/>
  </r>
  <r>
    <s v="CA-2015-133585"/>
    <x v="822"/>
    <d v="2015-03-04T00:00:00"/>
    <x v="2"/>
    <s v="CM-12715"/>
    <s v="Craig Molinari"/>
    <x v="1"/>
    <x v="0"/>
    <x v="6"/>
    <x v="5"/>
    <n v="77070"/>
    <x v="3"/>
    <s v="FUR-BO-10001811"/>
    <s v="Furniture"/>
    <x v="0"/>
    <s v="Atlantic Metals Mobile 5-Shelf Bookcases, Custom Colors"/>
    <n v="1227.9983999999999"/>
    <n v="6"/>
    <x v="6"/>
    <n v="-36.117600000000003"/>
    <x v="0"/>
    <n v="-2.9411764705882401E-2"/>
    <n v="2.60586658744832E-4"/>
    <n v="-6.0195999999999996"/>
    <n v="210.68600000000001"/>
    <x v="9"/>
    <n v="1264.116"/>
  </r>
  <r>
    <s v="CA-2016-116911"/>
    <x v="839"/>
    <d v="2016-09-20T00:00:00"/>
    <x v="1"/>
    <s v="JD-16150"/>
    <s v="Justin Deggeller"/>
    <x v="1"/>
    <x v="0"/>
    <x v="352"/>
    <x v="42"/>
    <n v="83301"/>
    <x v="1"/>
    <s v="FUR-TA-10003473"/>
    <s v="Furniture"/>
    <x v="2"/>
    <s v="Bretford Rectangular Conference Table Tops"/>
    <n v="1128.3900000000001"/>
    <n v="3"/>
    <x v="0"/>
    <n v="259.52969999999999"/>
    <x v="2"/>
    <n v="0.23"/>
    <n v="0"/>
    <n v="86.509900000000002"/>
    <n v="289.62009999999998"/>
    <x v="4"/>
    <n v="868.86030000000005"/>
  </r>
  <r>
    <s v="CA-2017-126914"/>
    <x v="836"/>
    <d v="2017-06-19T00:00:00"/>
    <x v="1"/>
    <s v="JE-15715"/>
    <s v="Joe Elijah"/>
    <x v="0"/>
    <x v="0"/>
    <x v="91"/>
    <x v="30"/>
    <n v="28110"/>
    <x v="0"/>
    <s v="FUR-CH-10000847"/>
    <s v="Furniture"/>
    <x v="1"/>
    <s v="Global Executive Mid-Back Manager's Chair"/>
    <n v="698.35199999999998"/>
    <n v="3"/>
    <x v="2"/>
    <n v="52.376399999999997"/>
    <x v="4"/>
    <n v="7.4999999999999997E-2"/>
    <n v="2.8638852613008898E-4"/>
    <n v="17.4588"/>
    <n v="215.3252"/>
    <x v="2"/>
    <n v="645.97559999999999"/>
  </r>
  <r>
    <s v="CA-2017-126914"/>
    <x v="836"/>
    <d v="2017-06-19T00:00:00"/>
    <x v="1"/>
    <s v="JE-15715"/>
    <s v="Joe Elijah"/>
    <x v="0"/>
    <x v="0"/>
    <x v="91"/>
    <x v="30"/>
    <n v="28110"/>
    <x v="0"/>
    <s v="FUR-BO-10000468"/>
    <s v="Furniture"/>
    <x v="0"/>
    <s v="O'Sullivan 2-Shelf Heavy-Duty Bookcases"/>
    <n v="77.727999999999994"/>
    <n v="2"/>
    <x v="2"/>
    <n v="-3.8864000000000001"/>
    <x v="4"/>
    <n v="-0.05"/>
    <n v="2.57307533964595E-3"/>
    <n v="-1.9432"/>
    <n v="40.807200000000002"/>
    <x v="2"/>
    <n v="81.614399999999989"/>
  </r>
  <r>
    <s v="CA-2016-140935"/>
    <x v="480"/>
    <d v="2016-11-12T00:00:00"/>
    <x v="2"/>
    <s v="AB-10015"/>
    <s v="Aaron Bergman"/>
    <x v="0"/>
    <x v="0"/>
    <x v="258"/>
    <x v="37"/>
    <n v="73120"/>
    <x v="3"/>
    <s v="FUR-BO-10003966"/>
    <s v="Furniture"/>
    <x v="0"/>
    <s v="Sauder Facets Collection Library, Sky Alder Finish"/>
    <n v="341.96"/>
    <n v="2"/>
    <x v="0"/>
    <n v="54.7136"/>
    <x v="3"/>
    <n v="0.16"/>
    <n v="0"/>
    <n v="27.3568"/>
    <n v="143.6232"/>
    <x v="0"/>
    <n v="287.24639999999999"/>
  </r>
  <r>
    <s v="CA-2016-113082"/>
    <x v="51"/>
    <d v="2016-09-16T00:00:00"/>
    <x v="1"/>
    <s v="MC-17590"/>
    <s v="Matt Collister"/>
    <x v="1"/>
    <x v="0"/>
    <x v="353"/>
    <x v="7"/>
    <n v="13501"/>
    <x v="2"/>
    <s v="FUR-FU-10002813"/>
    <s v="Furniture"/>
    <x v="3"/>
    <s v="DAX Contemporary Wood Frame with Silver Metal Mat, Desktop, 11 x 14 Size"/>
    <n v="40.479999999999997"/>
    <n v="2"/>
    <x v="0"/>
    <n v="14.572800000000001"/>
    <x v="4"/>
    <n v="0.36"/>
    <n v="0"/>
    <n v="7.2864000000000004"/>
    <n v="12.9536"/>
    <x v="4"/>
    <n v="25.907199999999996"/>
  </r>
  <r>
    <s v="CA-2015-127754"/>
    <x v="155"/>
    <d v="2015-07-31T00:00:00"/>
    <x v="1"/>
    <s v="CK-12760"/>
    <s v="Cyma Kinney"/>
    <x v="1"/>
    <x v="0"/>
    <x v="110"/>
    <x v="22"/>
    <n v="85301"/>
    <x v="1"/>
    <s v="FUR-CH-10003199"/>
    <s v="Furniture"/>
    <x v="1"/>
    <s v="Office Star - Contemporary Task Swivel Chair"/>
    <n v="266.35199999999998"/>
    <n v="3"/>
    <x v="2"/>
    <n v="13.317600000000001"/>
    <x v="2"/>
    <n v="0.05"/>
    <n v="7.5088604553372998E-4"/>
    <n v="4.4391999999999996"/>
    <n v="84.344800000000006"/>
    <x v="3"/>
    <n v="253.03439999999998"/>
  </r>
  <r>
    <s v="CA-2015-145324"/>
    <x v="840"/>
    <d v="2015-11-19T00:00:00"/>
    <x v="1"/>
    <s v="DH-13675"/>
    <s v="Duane Huffman"/>
    <x v="2"/>
    <x v="0"/>
    <x v="95"/>
    <x v="25"/>
    <n v="22801"/>
    <x v="0"/>
    <s v="FUR-FU-10002759"/>
    <s v="Furniture"/>
    <x v="3"/>
    <s v="12-1/2 Diameter Round Wall Clock"/>
    <n v="39.96"/>
    <n v="2"/>
    <x v="0"/>
    <n v="14.3856"/>
    <x v="4"/>
    <n v="0.36"/>
    <n v="0"/>
    <n v="7.1928000000000001"/>
    <n v="12.7872"/>
    <x v="0"/>
    <n v="25.574400000000001"/>
  </r>
  <r>
    <s v="CA-2015-140718"/>
    <x v="473"/>
    <d v="2015-07-04T00:00:00"/>
    <x v="2"/>
    <s v="FA-14230"/>
    <s v="Frank Atkinson"/>
    <x v="1"/>
    <x v="0"/>
    <x v="168"/>
    <x v="30"/>
    <n v="27604"/>
    <x v="0"/>
    <s v="FUR-FU-10000076"/>
    <s v="Furniture"/>
    <x v="3"/>
    <s v="24-Hour Round Wall Clock"/>
    <n v="159.84"/>
    <n v="10"/>
    <x v="2"/>
    <n v="45.954000000000001"/>
    <x v="3"/>
    <n v="0.28749999999999998"/>
    <n v="1.2512512512512499E-3"/>
    <n v="4.5953999999999997"/>
    <n v="11.3886"/>
    <x v="3"/>
    <n v="113.886"/>
  </r>
  <r>
    <s v="CA-2015-125934"/>
    <x v="795"/>
    <d v="2015-09-18T00:00:00"/>
    <x v="1"/>
    <s v="SN-20560"/>
    <s v="Skye Norling"/>
    <x v="2"/>
    <x v="0"/>
    <x v="309"/>
    <x v="18"/>
    <n v="7501"/>
    <x v="2"/>
    <s v="FUR-FU-10002107"/>
    <s v="Furniture"/>
    <x v="3"/>
    <s v="Eldon Pizzaz Desk Accessories"/>
    <n v="8.92"/>
    <n v="4"/>
    <x v="0"/>
    <n v="3.9247999999999998"/>
    <x v="1"/>
    <n v="0.44"/>
    <n v="0"/>
    <n v="0.98119999999999996"/>
    <n v="1.2487999999999999"/>
    <x v="4"/>
    <n v="4.9952000000000005"/>
  </r>
  <r>
    <s v="CA-2014-120411"/>
    <x v="23"/>
    <d v="2014-09-23T00:00:00"/>
    <x v="2"/>
    <s v="SB-20185"/>
    <s v="Sarah Brown"/>
    <x v="0"/>
    <x v="0"/>
    <x v="9"/>
    <x v="8"/>
    <n v="60653"/>
    <x v="3"/>
    <s v="FUR-BO-10004218"/>
    <s v="Furniture"/>
    <x v="0"/>
    <s v="Bush Heritage Pine Collection 5-Shelf Bookcase, Albany Pine Finish, *Special Order"/>
    <n v="493.43"/>
    <n v="5"/>
    <x v="3"/>
    <n v="-70.489999999999995"/>
    <x v="0"/>
    <n v="-0.14285714285714299"/>
    <n v="6.0798897513325101E-4"/>
    <n v="-14.098000000000001"/>
    <n v="112.78400000000001"/>
    <x v="4"/>
    <n v="563.91999999999996"/>
  </r>
  <r>
    <s v="CA-2017-101805"/>
    <x v="451"/>
    <d v="2017-12-06T00:00:00"/>
    <x v="1"/>
    <s v="SH-19975"/>
    <s v="Sally Hughsby"/>
    <x v="1"/>
    <x v="0"/>
    <x v="15"/>
    <x v="13"/>
    <n v="98105"/>
    <x v="1"/>
    <s v="FUR-FU-10000023"/>
    <s v="Furniture"/>
    <x v="3"/>
    <s v="Eldon Wave Desk Accessories"/>
    <n v="70.680000000000007"/>
    <n v="12"/>
    <x v="0"/>
    <n v="31.0992"/>
    <x v="2"/>
    <n v="0.44"/>
    <n v="0"/>
    <n v="2.5916000000000001"/>
    <n v="3.2984"/>
    <x v="5"/>
    <n v="39.580800000000011"/>
  </r>
  <r>
    <s v="CA-2017-103968"/>
    <x v="451"/>
    <d v="2017-12-07T00:00:00"/>
    <x v="1"/>
    <s v="ML-17755"/>
    <s v="Max Ludwig"/>
    <x v="2"/>
    <x v="0"/>
    <x v="354"/>
    <x v="2"/>
    <n v="95207"/>
    <x v="1"/>
    <s v="FUR-FU-10003394"/>
    <s v="Furniture"/>
    <x v="3"/>
    <s v="Tenex &quot;The Solids&quot; Textured Chair Mats"/>
    <n v="629.64"/>
    <n v="9"/>
    <x v="0"/>
    <n v="107.03879999999999"/>
    <x v="6"/>
    <n v="0.17"/>
    <n v="0"/>
    <n v="11.8932"/>
    <n v="58.066800000000001"/>
    <x v="5"/>
    <n v="522.60119999999995"/>
  </r>
  <r>
    <s v="CA-2016-162159"/>
    <x v="751"/>
    <d v="2016-09-18T00:00:00"/>
    <x v="2"/>
    <s v="CR-12625"/>
    <s v="Corey Roper"/>
    <x v="2"/>
    <x v="0"/>
    <x v="29"/>
    <x v="24"/>
    <n v="31907"/>
    <x v="0"/>
    <s v="FUR-CH-10001146"/>
    <s v="Furniture"/>
    <x v="1"/>
    <s v="Global Value Mid-Back Manager's Chair, Gray"/>
    <n v="121.78"/>
    <n v="2"/>
    <x v="0"/>
    <n v="30.445"/>
    <x v="3"/>
    <n v="0.25"/>
    <n v="0"/>
    <n v="15.2225"/>
    <n v="45.667499999999997"/>
    <x v="4"/>
    <n v="91.335000000000008"/>
  </r>
  <r>
    <s v="CA-2015-111038"/>
    <x v="239"/>
    <d v="2015-12-06T00:00:00"/>
    <x v="1"/>
    <s v="LC-16960"/>
    <s v="Lindsay Castell"/>
    <x v="2"/>
    <x v="0"/>
    <x v="53"/>
    <x v="2"/>
    <n v="92037"/>
    <x v="1"/>
    <s v="FUR-CH-10003973"/>
    <s v="Furniture"/>
    <x v="1"/>
    <s v="GuestStacker Chair with Chrome Finish Legs"/>
    <n v="2676.672"/>
    <n v="9"/>
    <x v="2"/>
    <n v="267.66719999999998"/>
    <x v="2"/>
    <n v="0.1"/>
    <n v="7.4719651866197998E-5"/>
    <n v="29.7408"/>
    <n v="267.66719999999998"/>
    <x v="5"/>
    <n v="2409.0048000000002"/>
  </r>
  <r>
    <s v="CA-2014-124723"/>
    <x v="31"/>
    <d v="2014-08-12T00:00:00"/>
    <x v="1"/>
    <s v="GZ-14470"/>
    <s v="Gary Zandusky"/>
    <x v="0"/>
    <x v="0"/>
    <x v="303"/>
    <x v="5"/>
    <n v="77590"/>
    <x v="3"/>
    <s v="FUR-TA-10001307"/>
    <s v="Furniture"/>
    <x v="2"/>
    <s v="SAFCO PlanMaster Heigh-Adjustable Drafting Table Base, 43w x 30d x 30-37h, Black"/>
    <n v="489.23"/>
    <n v="2"/>
    <x v="3"/>
    <n v="41.933999999999997"/>
    <x v="1"/>
    <n v="8.5714285714285701E-2"/>
    <n v="6.1320851133413699E-4"/>
    <n v="20.966999999999999"/>
    <n v="223.648"/>
    <x v="10"/>
    <n v="447.29600000000005"/>
  </r>
  <r>
    <s v="CA-2016-167241"/>
    <x v="404"/>
    <d v="2016-08-22T00:00:00"/>
    <x v="1"/>
    <s v="BD-11320"/>
    <s v="Bill Donatelli"/>
    <x v="0"/>
    <x v="0"/>
    <x v="2"/>
    <x v="2"/>
    <n v="90004"/>
    <x v="1"/>
    <s v="FUR-FU-10004071"/>
    <s v="Furniture"/>
    <x v="3"/>
    <s v="Luxo Professional Magnifying Clamp-On Fluorescent Lamps"/>
    <n v="312.02999999999997"/>
    <n v="3"/>
    <x v="0"/>
    <n v="43.684199999999997"/>
    <x v="1"/>
    <n v="0.14000000000000001"/>
    <n v="0"/>
    <n v="14.561400000000001"/>
    <n v="89.448599999999999"/>
    <x v="10"/>
    <n v="268.3458"/>
  </r>
  <r>
    <s v="CA-2016-150483"/>
    <x v="841"/>
    <d v="2016-06-04T00:00:00"/>
    <x v="1"/>
    <s v="BP-11290"/>
    <s v="Beth Paige"/>
    <x v="0"/>
    <x v="0"/>
    <x v="42"/>
    <x v="8"/>
    <n v="62521"/>
    <x v="3"/>
    <s v="FUR-FU-10001379"/>
    <s v="Furniture"/>
    <x v="3"/>
    <s v="Executive Impressions 16-1/2&quot; Circular Wall Clock"/>
    <n v="32.064"/>
    <n v="3"/>
    <x v="5"/>
    <n v="-12.8256"/>
    <x v="4"/>
    <n v="-0.4"/>
    <n v="1.87125748502994E-2"/>
    <n v="-4.2751999999999999"/>
    <n v="14.963200000000001"/>
    <x v="7"/>
    <n v="44.889600000000002"/>
  </r>
  <r>
    <s v="CA-2016-150483"/>
    <x v="841"/>
    <d v="2016-06-04T00:00:00"/>
    <x v="1"/>
    <s v="BP-11290"/>
    <s v="Beth Paige"/>
    <x v="0"/>
    <x v="0"/>
    <x v="42"/>
    <x v="8"/>
    <n v="62521"/>
    <x v="3"/>
    <s v="FUR-CH-10000422"/>
    <s v="Furniture"/>
    <x v="1"/>
    <s v="Global Highback Leather Tilter in Burgundy"/>
    <n v="191.07900000000001"/>
    <n v="3"/>
    <x v="3"/>
    <n v="-38.215800000000002"/>
    <x v="4"/>
    <n v="-0.2"/>
    <n v="1.5700312436217501E-3"/>
    <n v="-12.7386"/>
    <n v="76.431600000000003"/>
    <x v="7"/>
    <n v="229.29480000000001"/>
  </r>
  <r>
    <s v="CA-2014-160276"/>
    <x v="842"/>
    <d v="2014-04-08T00:00:00"/>
    <x v="1"/>
    <s v="AH-10690"/>
    <s v="Anna HŠberlin"/>
    <x v="1"/>
    <x v="0"/>
    <x v="304"/>
    <x v="25"/>
    <n v="23464"/>
    <x v="0"/>
    <s v="FUR-FU-10003192"/>
    <s v="Furniture"/>
    <x v="3"/>
    <s v="Luxo Adjustable Task Clamp Lamp"/>
    <n v="177.68"/>
    <n v="2"/>
    <x v="0"/>
    <n v="46.196800000000003"/>
    <x v="6"/>
    <n v="0.26"/>
    <n v="0"/>
    <n v="23.098400000000002"/>
    <n v="65.741600000000005"/>
    <x v="6"/>
    <n v="131.48320000000001"/>
  </r>
  <r>
    <s v="CA-2016-145709"/>
    <x v="803"/>
    <d v="2016-10-08T00:00:00"/>
    <x v="1"/>
    <s v="AH-10690"/>
    <s v="Anna HŠberlin"/>
    <x v="1"/>
    <x v="0"/>
    <x v="355"/>
    <x v="1"/>
    <n v="33134"/>
    <x v="0"/>
    <s v="FUR-FU-10002885"/>
    <s v="Furniture"/>
    <x v="3"/>
    <s v="Magna Visual Magnetic Picture Hangers"/>
    <n v="11.568"/>
    <n v="3"/>
    <x v="2"/>
    <n v="2.6027999999999998"/>
    <x v="4"/>
    <n v="0.22500000000000001"/>
    <n v="1.72890733056708E-2"/>
    <n v="0.86760000000000004"/>
    <n v="2.9883999999999999"/>
    <x v="1"/>
    <n v="8.9651999999999994"/>
  </r>
  <r>
    <s v="CA-2016-168032"/>
    <x v="772"/>
    <d v="2016-02-03T00:00:00"/>
    <x v="1"/>
    <s v="DF-13135"/>
    <s v="David Flashing"/>
    <x v="0"/>
    <x v="0"/>
    <x v="88"/>
    <x v="8"/>
    <n v="61107"/>
    <x v="3"/>
    <s v="FUR-TA-10004256"/>
    <s v="Furniture"/>
    <x v="2"/>
    <s v="Bretford ÒJust In TimeÓ Height-Adjustable Multi-Task Work Tables"/>
    <n v="626.1"/>
    <n v="3"/>
    <x v="4"/>
    <n v="-538.44600000000003"/>
    <x v="4"/>
    <n v="-0.86"/>
    <n v="7.9859447372624195E-4"/>
    <n v="-179.482"/>
    <n v="388.18200000000002"/>
    <x v="8"/>
    <n v="1164.546"/>
  </r>
  <r>
    <s v="US-2015-168704"/>
    <x v="315"/>
    <d v="2015-04-17T00:00:00"/>
    <x v="1"/>
    <s v="FP-14320"/>
    <s v="Frank Preis"/>
    <x v="0"/>
    <x v="0"/>
    <x v="156"/>
    <x v="5"/>
    <n v="77340"/>
    <x v="3"/>
    <s v="FUR-TA-10000688"/>
    <s v="Furniture"/>
    <x v="2"/>
    <s v="Chromcraft Bull-Nose Wood Round Conference Table Top, Wood Base"/>
    <n v="609.98"/>
    <n v="4"/>
    <x v="3"/>
    <n v="-113.282"/>
    <x v="4"/>
    <n v="-0.185714285714286"/>
    <n v="4.9181940391488201E-4"/>
    <n v="-28.320499999999999"/>
    <n v="180.81549999999999"/>
    <x v="6"/>
    <n v="723.26200000000006"/>
  </r>
  <r>
    <s v="US-2015-168704"/>
    <x v="315"/>
    <d v="2015-04-17T00:00:00"/>
    <x v="1"/>
    <s v="FP-14320"/>
    <s v="Frank Preis"/>
    <x v="0"/>
    <x v="0"/>
    <x v="156"/>
    <x v="5"/>
    <n v="77340"/>
    <x v="3"/>
    <s v="FUR-TA-10002530"/>
    <s v="Furniture"/>
    <x v="2"/>
    <s v="Iceberg OfficeWorks 42&quot; Round Tables"/>
    <n v="211.37200000000001"/>
    <n v="2"/>
    <x v="3"/>
    <n v="-45.293999999999997"/>
    <x v="4"/>
    <n v="-0.214285714285714"/>
    <n v="1.4192986772136301E-3"/>
    <n v="-22.646999999999998"/>
    <n v="128.333"/>
    <x v="6"/>
    <n v="256.666"/>
  </r>
  <r>
    <s v="CA-2017-143252"/>
    <x v="186"/>
    <d v="2017-12-24T00:00:00"/>
    <x v="1"/>
    <s v="HE-14800"/>
    <s v="Harold Engle"/>
    <x v="1"/>
    <x v="0"/>
    <x v="79"/>
    <x v="16"/>
    <n v="53209"/>
    <x v="3"/>
    <s v="FUR-FU-10001057"/>
    <s v="Furniture"/>
    <x v="3"/>
    <s v="Tensor Track Tree Floor Lamp"/>
    <n v="99.95"/>
    <n v="5"/>
    <x v="0"/>
    <n v="22.988499999999998"/>
    <x v="6"/>
    <n v="0.23"/>
    <n v="0"/>
    <n v="4.5976999999999997"/>
    <n v="15.392300000000001"/>
    <x v="5"/>
    <n v="76.961500000000001"/>
  </r>
  <r>
    <s v="CA-2016-102134"/>
    <x v="269"/>
    <d v="2016-03-19T00:00:00"/>
    <x v="1"/>
    <s v="SP-20545"/>
    <s v="Sibella Parks"/>
    <x v="1"/>
    <x v="0"/>
    <x v="356"/>
    <x v="16"/>
    <n v="54302"/>
    <x v="3"/>
    <s v="FUR-FU-10003724"/>
    <s v="Furniture"/>
    <x v="3"/>
    <s v="Westinghouse Clip-On Gooseneck Lamps"/>
    <n v="16.739999999999998"/>
    <n v="2"/>
    <x v="0"/>
    <n v="4.3524000000000003"/>
    <x v="2"/>
    <n v="0.26"/>
    <n v="0"/>
    <n v="2.1762000000000001"/>
    <n v="6.1938000000000004"/>
    <x v="9"/>
    <n v="12.387599999999999"/>
  </r>
  <r>
    <s v="CA-2017-111717"/>
    <x v="843"/>
    <d v="2017-10-16T00:00:00"/>
    <x v="1"/>
    <s v="SW-20245"/>
    <s v="Scot Wooten"/>
    <x v="0"/>
    <x v="0"/>
    <x v="14"/>
    <x v="8"/>
    <n v="60505"/>
    <x v="3"/>
    <s v="FUR-CH-10001545"/>
    <s v="Furniture"/>
    <x v="1"/>
    <s v="Hon Comfortask Task/Swivel Chairs"/>
    <n v="239.358"/>
    <n v="3"/>
    <x v="3"/>
    <n v="-47.871600000000001"/>
    <x v="6"/>
    <n v="-0.2"/>
    <n v="1.2533527185220499E-3"/>
    <n v="-15.9572"/>
    <n v="95.743200000000002"/>
    <x v="1"/>
    <n v="287.2296"/>
  </r>
  <r>
    <s v="CA-2017-150910"/>
    <x v="313"/>
    <d v="2017-12-28T00:00:00"/>
    <x v="1"/>
    <s v="JL-15130"/>
    <s v="Jack Lebron"/>
    <x v="0"/>
    <x v="0"/>
    <x v="38"/>
    <x v="9"/>
    <n v="38301"/>
    <x v="0"/>
    <s v="FUR-TA-10002903"/>
    <s v="Furniture"/>
    <x v="2"/>
    <s v="Bevis Round Bullnose 29&quot; High Table Top"/>
    <n v="934.95600000000002"/>
    <n v="6"/>
    <x v="9"/>
    <n v="-249.32159999999999"/>
    <x v="6"/>
    <n v="-0.266666666666667"/>
    <n v="4.27827619695472E-4"/>
    <n v="-41.553600000000003"/>
    <n v="197.37960000000001"/>
    <x v="5"/>
    <n v="1184.2775999999999"/>
  </r>
  <r>
    <s v="CA-2014-156790"/>
    <x v="98"/>
    <d v="2014-08-10T00:00:00"/>
    <x v="0"/>
    <s v="VG-21790"/>
    <s v="Vivek Gonzalez"/>
    <x v="0"/>
    <x v="0"/>
    <x v="51"/>
    <x v="1"/>
    <n v="32216"/>
    <x v="0"/>
    <s v="FUR-BO-10000468"/>
    <s v="Furniture"/>
    <x v="0"/>
    <s v="O'Sullivan 2-Shelf Heavy-Duty Bookcases"/>
    <n v="155.45599999999999"/>
    <n v="4"/>
    <x v="2"/>
    <n v="-7.7728000000000002"/>
    <x v="3"/>
    <n v="-0.05"/>
    <n v="1.28653766982297E-3"/>
    <n v="-1.9432"/>
    <n v="40.807200000000002"/>
    <x v="10"/>
    <n v="163.22879999999998"/>
  </r>
  <r>
    <s v="CA-2017-105620"/>
    <x v="19"/>
    <d v="2017-12-28T00:00:00"/>
    <x v="2"/>
    <s v="JH-15430"/>
    <s v="Jennifer Halladay"/>
    <x v="0"/>
    <x v="0"/>
    <x v="173"/>
    <x v="1"/>
    <n v="33012"/>
    <x v="0"/>
    <s v="FUR-FU-10004963"/>
    <s v="Furniture"/>
    <x v="3"/>
    <s v="Eldon 400 Class Desk Accessories, Black Carbon"/>
    <n v="21"/>
    <n v="3"/>
    <x v="2"/>
    <n v="5.7750000000000004"/>
    <x v="0"/>
    <n v="0.27500000000000002"/>
    <n v="9.5238095238095195E-3"/>
    <n v="1.925"/>
    <n v="5.0750000000000002"/>
    <x v="5"/>
    <n v="15.225"/>
  </r>
  <r>
    <s v="CA-2017-150266"/>
    <x v="608"/>
    <d v="2017-11-30T00:00:00"/>
    <x v="1"/>
    <s v="RO-19780"/>
    <s v="Rose O'Brian"/>
    <x v="0"/>
    <x v="0"/>
    <x v="6"/>
    <x v="5"/>
    <n v="77070"/>
    <x v="3"/>
    <s v="FUR-CH-10002126"/>
    <s v="Furniture"/>
    <x v="1"/>
    <s v="Hon Deluxe Fabric Upholstered Stacking Chairs"/>
    <n v="853.93"/>
    <n v="5"/>
    <x v="3"/>
    <n v="-24.398"/>
    <x v="2"/>
    <n v="-2.8571428571428598E-2"/>
    <n v="3.5131685266942298E-4"/>
    <n v="-4.8795999999999999"/>
    <n v="175.66560000000001"/>
    <x v="0"/>
    <n v="878.32799999999997"/>
  </r>
  <r>
    <s v="CA-2016-157280"/>
    <x v="541"/>
    <d v="2016-11-07T00:00:00"/>
    <x v="2"/>
    <s v="LW-17125"/>
    <s v="Liz Willingham"/>
    <x v="0"/>
    <x v="0"/>
    <x v="304"/>
    <x v="25"/>
    <n v="23464"/>
    <x v="0"/>
    <s v="FUR-FU-10004665"/>
    <s v="Furniture"/>
    <x v="3"/>
    <s v="3M Polarizing Task Lamp with Clamp Arm, Light Gray"/>
    <n v="273.95999999999998"/>
    <n v="2"/>
    <x v="0"/>
    <n v="71.229600000000005"/>
    <x v="3"/>
    <n v="0.26"/>
    <n v="0"/>
    <n v="35.614800000000002"/>
    <n v="101.3652"/>
    <x v="0"/>
    <n v="202.73039999999997"/>
  </r>
  <r>
    <s v="CA-2016-157280"/>
    <x v="541"/>
    <d v="2016-11-07T00:00:00"/>
    <x v="2"/>
    <s v="LW-17125"/>
    <s v="Liz Willingham"/>
    <x v="0"/>
    <x v="0"/>
    <x v="304"/>
    <x v="25"/>
    <n v="23464"/>
    <x v="0"/>
    <s v="FUR-FU-10003806"/>
    <s v="Furniture"/>
    <x v="3"/>
    <s v="Tenex Chairmat w/ Average Lip, 45&quot; x 53&quot;"/>
    <n v="756.8"/>
    <n v="5"/>
    <x v="0"/>
    <n v="75.680000000000007"/>
    <x v="3"/>
    <n v="0.1"/>
    <n v="0"/>
    <n v="15.135999999999999"/>
    <n v="136.22399999999999"/>
    <x v="0"/>
    <n v="681.11999999999989"/>
  </r>
  <r>
    <s v="CA-2016-134180"/>
    <x v="361"/>
    <d v="2016-11-07T00:00:00"/>
    <x v="1"/>
    <s v="JP-16135"/>
    <s v="Julie Prescott"/>
    <x v="2"/>
    <x v="0"/>
    <x v="3"/>
    <x v="3"/>
    <n v="19120"/>
    <x v="2"/>
    <s v="FUR-CH-10004886"/>
    <s v="Furniture"/>
    <x v="1"/>
    <s v="Bevis Steel Folding Chairs"/>
    <n v="470.15499999999997"/>
    <n v="7"/>
    <x v="3"/>
    <n v="-13.433"/>
    <x v="4"/>
    <n v="-2.8571428571428598E-2"/>
    <n v="6.3808743924875799E-4"/>
    <n v="-1.919"/>
    <n v="69.084000000000003"/>
    <x v="0"/>
    <n v="483.58799999999997"/>
  </r>
  <r>
    <s v="CA-2017-122308"/>
    <x v="781"/>
    <d v="2017-03-28T00:00:00"/>
    <x v="1"/>
    <s v="MV-17485"/>
    <s v="Mark Van Huff"/>
    <x v="0"/>
    <x v="0"/>
    <x v="13"/>
    <x v="7"/>
    <n v="10011"/>
    <x v="2"/>
    <s v="FUR-CH-10000665"/>
    <s v="Furniture"/>
    <x v="1"/>
    <s v="Global Airflow Leather Mesh Back Chair, Black"/>
    <n v="271.76400000000001"/>
    <n v="2"/>
    <x v="7"/>
    <n v="60.392000000000003"/>
    <x v="4"/>
    <n v="0.22222222222222199"/>
    <n v="3.6796632372205302E-4"/>
    <n v="30.196000000000002"/>
    <n v="105.68600000000001"/>
    <x v="9"/>
    <n v="211.37200000000001"/>
  </r>
  <r>
    <s v="CA-2017-159226"/>
    <x v="844"/>
    <d v="2017-04-27T00:00:00"/>
    <x v="0"/>
    <s v="RL-19615"/>
    <s v="Rob Lucas"/>
    <x v="0"/>
    <x v="0"/>
    <x v="2"/>
    <x v="2"/>
    <n v="90008"/>
    <x v="1"/>
    <s v="FUR-BO-10004709"/>
    <s v="Furniture"/>
    <x v="0"/>
    <s v="Bush Westfield Collection Bookcases, Medium Cherry Finish"/>
    <n v="344.98099999999999"/>
    <n v="7"/>
    <x v="8"/>
    <n v="28.4102"/>
    <x v="3"/>
    <n v="8.2352941176470601E-2"/>
    <n v="4.3480655456387403E-4"/>
    <n v="4.0586000000000002"/>
    <n v="45.224400000000003"/>
    <x v="6"/>
    <n v="316.57080000000002"/>
  </r>
  <r>
    <s v="CA-2017-156622"/>
    <x v="68"/>
    <d v="2017-11-26T00:00:00"/>
    <x v="2"/>
    <s v="JP-15460"/>
    <s v="Jennifer Patt"/>
    <x v="1"/>
    <x v="0"/>
    <x v="144"/>
    <x v="5"/>
    <n v="75220"/>
    <x v="3"/>
    <s v="FUR-TA-10003008"/>
    <s v="Furniture"/>
    <x v="2"/>
    <s v="Lesro Round Back Collection Coffee Table, End Table"/>
    <n v="127.785"/>
    <n v="1"/>
    <x v="3"/>
    <n v="-31.0335"/>
    <x v="0"/>
    <n v="-0.24285714285714299"/>
    <n v="2.3476933912431001E-3"/>
    <n v="-31.0335"/>
    <n v="158.8185"/>
    <x v="0"/>
    <n v="158.8185"/>
  </r>
  <r>
    <s v="CA-2016-110898"/>
    <x v="845"/>
    <d v="2016-03-12T00:00:00"/>
    <x v="1"/>
    <s v="LC-16870"/>
    <s v="Lena Cacioppo"/>
    <x v="0"/>
    <x v="0"/>
    <x v="9"/>
    <x v="8"/>
    <n v="60623"/>
    <x v="3"/>
    <s v="FUR-FU-10003773"/>
    <s v="Furniture"/>
    <x v="3"/>
    <s v="Eldon Cleatmat Plus Chair Mats for High Pile Carpets"/>
    <n v="159.04"/>
    <n v="5"/>
    <x v="5"/>
    <n v="-194.82400000000001"/>
    <x v="6"/>
    <n v="-1.2250000000000001"/>
    <n v="3.7726358148893399E-3"/>
    <n v="-38.964799999999997"/>
    <n v="70.772800000000004"/>
    <x v="9"/>
    <n v="353.86400000000003"/>
  </r>
  <r>
    <s v="CA-2016-110898"/>
    <x v="845"/>
    <d v="2016-03-12T00:00:00"/>
    <x v="1"/>
    <s v="LC-16870"/>
    <s v="Lena Cacioppo"/>
    <x v="0"/>
    <x v="0"/>
    <x v="9"/>
    <x v="8"/>
    <n v="60623"/>
    <x v="3"/>
    <s v="FUR-TA-10000849"/>
    <s v="Furniture"/>
    <x v="2"/>
    <s v="Bevis Rectangular Conference Tables"/>
    <n v="145.97999999999999"/>
    <n v="2"/>
    <x v="4"/>
    <n v="-99.266400000000004"/>
    <x v="6"/>
    <n v="-0.68"/>
    <n v="3.4251267296889999E-3"/>
    <n v="-49.633200000000002"/>
    <n v="122.6232"/>
    <x v="9"/>
    <n v="245.24639999999999"/>
  </r>
  <r>
    <s v="CA-2015-123092"/>
    <x v="62"/>
    <d v="2015-12-07T00:00:00"/>
    <x v="1"/>
    <s v="JG-15115"/>
    <s v="Jack Garza"/>
    <x v="0"/>
    <x v="0"/>
    <x v="51"/>
    <x v="30"/>
    <n v="28540"/>
    <x v="0"/>
    <s v="FUR-FU-10000222"/>
    <s v="Furniture"/>
    <x v="3"/>
    <s v="Seth Thomas 16&quot; Steel Case Clock"/>
    <n v="77.951999999999998"/>
    <n v="3"/>
    <x v="2"/>
    <n v="12.667199999999999"/>
    <x v="4"/>
    <n v="0.16250000000000001"/>
    <n v="2.5656814449917902E-3"/>
    <n v="4.2224000000000004"/>
    <n v="21.761600000000001"/>
    <x v="5"/>
    <n v="65.284800000000004"/>
  </r>
  <r>
    <s v="US-2015-128587"/>
    <x v="37"/>
    <d v="2015-12-30T00:00:00"/>
    <x v="1"/>
    <s v="HM-14860"/>
    <s v="Harry Marie"/>
    <x v="1"/>
    <x v="0"/>
    <x v="76"/>
    <x v="23"/>
    <n v="65807"/>
    <x v="3"/>
    <s v="FUR-FU-10003026"/>
    <s v="Furniture"/>
    <x v="3"/>
    <s v="Eldon Regeneration Recycled Desk Accessories, Black"/>
    <n v="9.68"/>
    <n v="2"/>
    <x v="0"/>
    <n v="3.7751999999999999"/>
    <x v="6"/>
    <n v="0.39"/>
    <n v="0"/>
    <n v="1.8875999999999999"/>
    <n v="2.9523999999999999"/>
    <x v="5"/>
    <n v="5.9047999999999998"/>
  </r>
  <r>
    <s v="CA-2017-159100"/>
    <x v="259"/>
    <d v="2017-10-21T00:00:00"/>
    <x v="1"/>
    <s v="VP-21760"/>
    <s v="Victoria Pisteka"/>
    <x v="1"/>
    <x v="0"/>
    <x v="11"/>
    <x v="9"/>
    <n v="38401"/>
    <x v="0"/>
    <s v="FUR-TA-10001950"/>
    <s v="Furniture"/>
    <x v="2"/>
    <s v="Balt Solid Wood Round Tables"/>
    <n v="1875.258"/>
    <n v="7"/>
    <x v="9"/>
    <n v="-968.88329999999996"/>
    <x v="2"/>
    <n v="-0.51666666666666705"/>
    <n v="2.1330398270531301E-4"/>
    <n v="-138.4119"/>
    <n v="406.30590000000001"/>
    <x v="1"/>
    <n v="2844.1413000000002"/>
  </r>
  <r>
    <s v="CA-2017-137785"/>
    <x v="846"/>
    <d v="2017-05-17T00:00:00"/>
    <x v="1"/>
    <s v="MH-18115"/>
    <s v="Mick Hernandez"/>
    <x v="2"/>
    <x v="0"/>
    <x v="3"/>
    <x v="3"/>
    <n v="19140"/>
    <x v="2"/>
    <s v="FUR-CH-10001482"/>
    <s v="Furniture"/>
    <x v="1"/>
    <s v="Office Star - Mesh Screen back chair with Vinyl seat"/>
    <n v="458.43"/>
    <n v="5"/>
    <x v="3"/>
    <n v="-124.431"/>
    <x v="4"/>
    <n v="-0.27142857142857102"/>
    <n v="6.5440743406845097E-4"/>
    <n v="-24.886199999999999"/>
    <n v="116.5722"/>
    <x v="7"/>
    <n v="582.86099999999999"/>
  </r>
  <r>
    <s v="CA-2017-107825"/>
    <x v="414"/>
    <d v="2017-11-18T00:00:00"/>
    <x v="3"/>
    <s v="NB-18655"/>
    <s v="Nona Balk"/>
    <x v="1"/>
    <x v="0"/>
    <x v="79"/>
    <x v="16"/>
    <n v="53209"/>
    <x v="3"/>
    <s v="FUR-FU-10000206"/>
    <s v="Furniture"/>
    <x v="3"/>
    <s v="GE General Purpose, Extra Long Life, Showcase &amp; Floodlight Incandescent Bulbs"/>
    <n v="5.82"/>
    <n v="2"/>
    <x v="0"/>
    <n v="2.7353999999999998"/>
    <x v="7"/>
    <n v="0.47"/>
    <n v="0"/>
    <n v="1.3676999999999999"/>
    <n v="1.5423"/>
    <x v="0"/>
    <n v="3.0846000000000005"/>
  </r>
  <r>
    <s v="CA-2016-121447"/>
    <x v="629"/>
    <d v="2016-02-22T00:00:00"/>
    <x v="2"/>
    <s v="EA-14035"/>
    <s v="Erin Ashbrook"/>
    <x v="1"/>
    <x v="0"/>
    <x v="13"/>
    <x v="7"/>
    <n v="10011"/>
    <x v="2"/>
    <s v="FUR-FU-10001861"/>
    <s v="Furniture"/>
    <x v="3"/>
    <s v="Floodlight Indoor Halogen Bulbs, 1 Bulb per Pack, 60 Watts"/>
    <n v="135.80000000000001"/>
    <n v="7"/>
    <x v="0"/>
    <n v="66.542000000000002"/>
    <x v="5"/>
    <n v="0.49"/>
    <n v="0"/>
    <n v="9.5060000000000002"/>
    <n v="9.8940000000000001"/>
    <x v="11"/>
    <n v="69.25800000000001"/>
  </r>
  <r>
    <s v="CA-2014-100706"/>
    <x v="439"/>
    <d v="2014-12-18T00:00:00"/>
    <x v="0"/>
    <s v="LE-16810"/>
    <s v="Laurel Elliston"/>
    <x v="0"/>
    <x v="0"/>
    <x v="76"/>
    <x v="25"/>
    <n v="22153"/>
    <x v="0"/>
    <s v="FUR-FU-10002268"/>
    <s v="Furniture"/>
    <x v="3"/>
    <s v="Ultra Door Push Plate"/>
    <n v="29.46"/>
    <n v="6"/>
    <x v="0"/>
    <n v="9.7218"/>
    <x v="3"/>
    <n v="0.33"/>
    <n v="0"/>
    <n v="1.6203000000000001"/>
    <n v="3.2896999999999998"/>
    <x v="5"/>
    <n v="19.738199999999999"/>
  </r>
  <r>
    <s v="US-2016-141880"/>
    <x v="847"/>
    <d v="2016-08-23T00:00:00"/>
    <x v="2"/>
    <s v="TC-21475"/>
    <s v="Tony Chapman"/>
    <x v="2"/>
    <x v="0"/>
    <x v="200"/>
    <x v="12"/>
    <n v="80525"/>
    <x v="1"/>
    <s v="FUR-FU-10001979"/>
    <s v="Furniture"/>
    <x v="3"/>
    <s v="Dana Halogen Swing-Arm Architect Lamp"/>
    <n v="98.328000000000003"/>
    <n v="3"/>
    <x v="2"/>
    <n v="9.8328000000000007"/>
    <x v="5"/>
    <n v="0.1"/>
    <n v="2.0340086241965702E-3"/>
    <n v="3.2776000000000001"/>
    <n v="29.4984"/>
    <x v="10"/>
    <n v="88.495199999999997"/>
  </r>
  <r>
    <s v="CA-2015-165799"/>
    <x v="330"/>
    <d v="2015-07-02T00:00:00"/>
    <x v="2"/>
    <s v="SG-20470"/>
    <s v="Sheri Gordon"/>
    <x v="0"/>
    <x v="0"/>
    <x v="13"/>
    <x v="7"/>
    <n v="10024"/>
    <x v="2"/>
    <s v="FUR-CH-10001482"/>
    <s v="Furniture"/>
    <x v="1"/>
    <s v="Office Star - Mesh Screen back chair with Vinyl seat"/>
    <n v="117.88200000000001"/>
    <n v="1"/>
    <x v="7"/>
    <n v="1.3098000000000001"/>
    <x v="0"/>
    <n v="1.1111111111111099E-2"/>
    <n v="8.4830593305169595E-4"/>
    <n v="1.3098000000000001"/>
    <n v="116.5722"/>
    <x v="2"/>
    <n v="116.57220000000001"/>
  </r>
  <r>
    <s v="CA-2016-102127"/>
    <x v="517"/>
    <d v="2016-07-02T00:00:00"/>
    <x v="1"/>
    <s v="VP-21760"/>
    <s v="Victoria Pisteka"/>
    <x v="1"/>
    <x v="0"/>
    <x v="13"/>
    <x v="7"/>
    <n v="10035"/>
    <x v="2"/>
    <s v="FUR-FU-10003976"/>
    <s v="Furniture"/>
    <x v="3"/>
    <s v="DAX Executive Solid Wood Document Frame, Desktop or Hang, Mahogany, 5 x 7"/>
    <n v="37.74"/>
    <n v="3"/>
    <x v="0"/>
    <n v="12.8316"/>
    <x v="6"/>
    <n v="0.34"/>
    <n v="0"/>
    <n v="4.2771999999999997"/>
    <n v="8.3027999999999995"/>
    <x v="2"/>
    <n v="24.9084"/>
  </r>
  <r>
    <s v="US-2016-152415"/>
    <x v="334"/>
    <d v="2016-09-22T00:00:00"/>
    <x v="1"/>
    <s v="PO-18865"/>
    <s v="Patrick O'Donnell"/>
    <x v="0"/>
    <x v="0"/>
    <x v="357"/>
    <x v="20"/>
    <n v="1752"/>
    <x v="2"/>
    <s v="FUR-FU-10002597"/>
    <s v="Furniture"/>
    <x v="3"/>
    <s v="C-Line Magnetic Cubicle Keepers, Clear Polypropylene"/>
    <n v="14.82"/>
    <n v="3"/>
    <x v="0"/>
    <n v="6.2244000000000002"/>
    <x v="2"/>
    <n v="0.42"/>
    <n v="0"/>
    <n v="2.0748000000000002"/>
    <n v="2.8652000000000002"/>
    <x v="4"/>
    <n v="8.595600000000001"/>
  </r>
  <r>
    <s v="US-2016-152415"/>
    <x v="334"/>
    <d v="2016-09-22T00:00:00"/>
    <x v="1"/>
    <s v="PO-18865"/>
    <s v="Patrick O'Donnell"/>
    <x v="0"/>
    <x v="0"/>
    <x v="357"/>
    <x v="20"/>
    <n v="1752"/>
    <x v="2"/>
    <s v="FUR-FU-10004864"/>
    <s v="Furniture"/>
    <x v="3"/>
    <s v="Howard Miller 14-1/2&quot; Diameter Chrome Round Wall Clock"/>
    <n v="191.82"/>
    <n v="3"/>
    <x v="0"/>
    <n v="61.382399999999997"/>
    <x v="2"/>
    <n v="0.32"/>
    <n v="0"/>
    <n v="20.460799999999999"/>
    <n v="43.479199999999999"/>
    <x v="4"/>
    <n v="130.4376"/>
  </r>
  <r>
    <s v="CA-2017-128041"/>
    <x v="449"/>
    <d v="2017-09-01T00:00:00"/>
    <x v="3"/>
    <s v="RW-19540"/>
    <s v="Rick Wilson"/>
    <x v="1"/>
    <x v="0"/>
    <x v="15"/>
    <x v="13"/>
    <n v="98103"/>
    <x v="1"/>
    <s v="FUR-TA-10002607"/>
    <s v="Furniture"/>
    <x v="2"/>
    <s v="KI Conference Tables"/>
    <n v="283.56"/>
    <n v="4"/>
    <x v="0"/>
    <n v="45.369599999999998"/>
    <x v="7"/>
    <n v="0.16"/>
    <n v="0"/>
    <n v="11.3424"/>
    <n v="59.547600000000003"/>
    <x v="4"/>
    <n v="238.19040000000001"/>
  </r>
  <r>
    <s v="CA-2017-105823"/>
    <x v="848"/>
    <d v="2017-06-26T00:00:00"/>
    <x v="1"/>
    <s v="RB-19465"/>
    <s v="Rick Bensley"/>
    <x v="2"/>
    <x v="0"/>
    <x v="25"/>
    <x v="17"/>
    <n v="48227"/>
    <x v="3"/>
    <s v="FUR-CH-10000454"/>
    <s v="Furniture"/>
    <x v="1"/>
    <s v="Hon Deluxe Fabric Upholstered Stacking Chairs, Rounded Back"/>
    <n v="487.96"/>
    <n v="2"/>
    <x v="0"/>
    <n v="146.38800000000001"/>
    <x v="4"/>
    <n v="0.3"/>
    <n v="0"/>
    <n v="73.194000000000003"/>
    <n v="170.786"/>
    <x v="2"/>
    <n v="341.572"/>
  </r>
  <r>
    <s v="CA-2014-138177"/>
    <x v="539"/>
    <d v="2014-09-24T00:00:00"/>
    <x v="1"/>
    <s v="ND-18460"/>
    <s v="Neil Ducich"/>
    <x v="1"/>
    <x v="0"/>
    <x v="262"/>
    <x v="22"/>
    <n v="85224"/>
    <x v="1"/>
    <s v="FUR-TA-10004607"/>
    <s v="Furniture"/>
    <x v="2"/>
    <s v="Hon 2111 Invitation Series Straight Table"/>
    <n v="73.915000000000006"/>
    <n v="1"/>
    <x v="4"/>
    <n v="-45.827300000000001"/>
    <x v="2"/>
    <n v="-0.62"/>
    <n v="6.7645268213488499E-3"/>
    <n v="-45.827300000000001"/>
    <n v="119.7423"/>
    <x v="4"/>
    <n v="119.7423"/>
  </r>
  <r>
    <s v="CA-2014-114335"/>
    <x v="849"/>
    <d v="2014-10-03T00:00:00"/>
    <x v="1"/>
    <s v="XP-21865"/>
    <s v="Xylona Preis"/>
    <x v="0"/>
    <x v="0"/>
    <x v="358"/>
    <x v="1"/>
    <n v="33021"/>
    <x v="0"/>
    <s v="FUR-FU-10000277"/>
    <s v="Furniture"/>
    <x v="3"/>
    <s v="Deflect-o DuraMat Antistatic Studded Beveled Mat for Medium Pile Carpeting"/>
    <n v="337.08800000000002"/>
    <n v="4"/>
    <x v="2"/>
    <n v="16.854399999999998"/>
    <x v="2"/>
    <n v="0.05"/>
    <n v="5.93316878678565E-4"/>
    <n v="4.2135999999999996"/>
    <n v="80.058400000000006"/>
    <x v="4"/>
    <n v="320.23360000000002"/>
  </r>
  <r>
    <s v="CA-2015-160227"/>
    <x v="46"/>
    <d v="2015-11-04T00:00:00"/>
    <x v="2"/>
    <s v="ED-13885"/>
    <s v="Emily Ducich"/>
    <x v="2"/>
    <x v="0"/>
    <x v="13"/>
    <x v="7"/>
    <n v="10011"/>
    <x v="2"/>
    <s v="FUR-CH-10002073"/>
    <s v="Furniture"/>
    <x v="1"/>
    <s v="Hon Olson Stacker Chairs"/>
    <n v="2621.3220000000001"/>
    <n v="11"/>
    <x v="7"/>
    <n v="553.39020000000005"/>
    <x v="3"/>
    <n v="0.211111111111111"/>
    <n v="3.8148689859544199E-5"/>
    <n v="50.308199999999999"/>
    <n v="187.99379999999999"/>
    <x v="0"/>
    <n v="2067.9318000000003"/>
  </r>
  <r>
    <s v="CA-2015-149097"/>
    <x v="798"/>
    <d v="2015-10-24T00:00:00"/>
    <x v="1"/>
    <s v="SV-20785"/>
    <s v="Stewart Visinsky"/>
    <x v="0"/>
    <x v="0"/>
    <x v="2"/>
    <x v="2"/>
    <n v="90045"/>
    <x v="1"/>
    <s v="FUR-FU-10003424"/>
    <s v="Furniture"/>
    <x v="3"/>
    <s v="Nu-Dell Oak Frame"/>
    <n v="74.760000000000005"/>
    <n v="7"/>
    <x v="0"/>
    <n v="23.923200000000001"/>
    <x v="4"/>
    <n v="0.32"/>
    <n v="0"/>
    <n v="3.4176000000000002"/>
    <n v="7.2624000000000004"/>
    <x v="1"/>
    <n v="50.836800000000004"/>
  </r>
  <r>
    <s v="CA-2015-149097"/>
    <x v="798"/>
    <d v="2015-10-24T00:00:00"/>
    <x v="1"/>
    <s v="SV-20785"/>
    <s v="Stewart Visinsky"/>
    <x v="0"/>
    <x v="0"/>
    <x v="2"/>
    <x v="2"/>
    <n v="90045"/>
    <x v="1"/>
    <s v="FUR-TA-10001086"/>
    <s v="Furniture"/>
    <x v="2"/>
    <s v="SAFCO PlanMaster Boards, 60w x 37-1/2d, White Melamine"/>
    <n v="364.77600000000001"/>
    <n v="3"/>
    <x v="2"/>
    <n v="27.3582"/>
    <x v="4"/>
    <n v="7.4999999999999997E-2"/>
    <n v="5.4828168519858804E-4"/>
    <n v="9.1194000000000006"/>
    <n v="112.4726"/>
    <x v="1"/>
    <n v="337.4178"/>
  </r>
  <r>
    <s v="CA-2016-132304"/>
    <x v="184"/>
    <d v="2016-06-18T00:00:00"/>
    <x v="1"/>
    <s v="AR-10825"/>
    <s v="Anthony Rawles"/>
    <x v="1"/>
    <x v="0"/>
    <x v="15"/>
    <x v="13"/>
    <n v="98103"/>
    <x v="1"/>
    <s v="FUR-TA-10004619"/>
    <s v="Furniture"/>
    <x v="2"/>
    <s v="Hon Non-Folding Utility Tables"/>
    <n v="1115.17"/>
    <n v="7"/>
    <x v="0"/>
    <n v="334.55099999999999"/>
    <x v="4"/>
    <n v="0.3"/>
    <n v="0"/>
    <n v="47.792999999999999"/>
    <n v="111.517"/>
    <x v="2"/>
    <n v="780.61900000000014"/>
  </r>
  <r>
    <s v="CA-2016-106278"/>
    <x v="227"/>
    <d v="2016-09-05T00:00:00"/>
    <x v="0"/>
    <s v="BM-11140"/>
    <s v="Becky Martin"/>
    <x v="0"/>
    <x v="0"/>
    <x v="67"/>
    <x v="13"/>
    <n v="98198"/>
    <x v="1"/>
    <s v="FUR-CH-10003061"/>
    <s v="Furniture"/>
    <x v="1"/>
    <s v="Global Leather Task Chair, Black"/>
    <n v="215.976"/>
    <n v="3"/>
    <x v="2"/>
    <n v="-2.6997"/>
    <x v="0"/>
    <n v="-1.2500000000000001E-2"/>
    <n v="9.2602881801681701E-4"/>
    <n v="-0.89990000000000003"/>
    <n v="72.891900000000007"/>
    <x v="4"/>
    <n v="218.67570000000001"/>
  </r>
  <r>
    <s v="CA-2017-147550"/>
    <x v="423"/>
    <d v="2017-12-05T00:00:00"/>
    <x v="2"/>
    <s v="KE-16420"/>
    <s v="Katrina Edelman"/>
    <x v="1"/>
    <x v="0"/>
    <x v="3"/>
    <x v="3"/>
    <n v="19134"/>
    <x v="2"/>
    <s v="FUR-FU-10001918"/>
    <s v="Furniture"/>
    <x v="3"/>
    <s v="C-Line Cubicle Keepers Polyproplyene Holder With Velcro Backings"/>
    <n v="11.352"/>
    <n v="3"/>
    <x v="2"/>
    <n v="2.6960999999999999"/>
    <x v="5"/>
    <n v="0.23749999999999999"/>
    <n v="1.7618040873854799E-2"/>
    <n v="0.89870000000000005"/>
    <n v="2.8853"/>
    <x v="5"/>
    <n v="8.6559000000000008"/>
  </r>
  <r>
    <s v="CA-2016-108105"/>
    <x v="285"/>
    <d v="2016-02-23T00:00:00"/>
    <x v="1"/>
    <s v="GW-14605"/>
    <s v="Giulietta Weimer"/>
    <x v="0"/>
    <x v="0"/>
    <x v="0"/>
    <x v="0"/>
    <n v="42420"/>
    <x v="0"/>
    <s v="FUR-FU-10003773"/>
    <s v="Furniture"/>
    <x v="3"/>
    <s v="Eldon Cleatmat Plus Chair Mats for High Pile Carpets"/>
    <n v="318.08"/>
    <n v="4"/>
    <x v="0"/>
    <n v="34.988799999999998"/>
    <x v="1"/>
    <n v="0.11"/>
    <n v="0"/>
    <n v="8.7471999999999994"/>
    <n v="70.772800000000004"/>
    <x v="11"/>
    <n v="283.09119999999996"/>
  </r>
  <r>
    <s v="CA-2016-143406"/>
    <x v="73"/>
    <d v="2016-09-30T00:00:00"/>
    <x v="1"/>
    <s v="LR-17035"/>
    <s v="Lisa Ryan"/>
    <x v="1"/>
    <x v="0"/>
    <x v="6"/>
    <x v="5"/>
    <n v="77041"/>
    <x v="3"/>
    <s v="FUR-CH-10000513"/>
    <s v="Furniture"/>
    <x v="1"/>
    <s v="High-Back Leather Manager's Chair"/>
    <n v="454.96499999999997"/>
    <n v="5"/>
    <x v="3"/>
    <n v="-136.48949999999999"/>
    <x v="4"/>
    <n v="-0.3"/>
    <n v="6.5939138175464E-4"/>
    <n v="-27.297899999999998"/>
    <n v="118.29089999999999"/>
    <x v="4"/>
    <n v="591.45449999999994"/>
  </r>
  <r>
    <s v="CA-2015-162950"/>
    <x v="741"/>
    <d v="2015-07-03T00:00:00"/>
    <x v="0"/>
    <s v="DW-13585"/>
    <s v="Dorothy Wardle"/>
    <x v="1"/>
    <x v="0"/>
    <x v="8"/>
    <x v="15"/>
    <n v="45373"/>
    <x v="2"/>
    <s v="FUR-BO-10001918"/>
    <s v="Furniture"/>
    <x v="0"/>
    <s v="Sauder Forest Hills Library with Doors, Woodland Oak Finish"/>
    <n v="482.94"/>
    <n v="6"/>
    <x v="4"/>
    <n v="-376.69319999999999"/>
    <x v="2"/>
    <n v="-0.78"/>
    <n v="1.0353252992090099E-3"/>
    <n v="-62.782200000000003"/>
    <n v="143.2722"/>
    <x v="2"/>
    <n v="859.63319999999999"/>
  </r>
  <r>
    <s v="CA-2015-163181"/>
    <x v="86"/>
    <d v="2015-11-12T00:00:00"/>
    <x v="1"/>
    <s v="AB-10105"/>
    <s v="Adrian Barton"/>
    <x v="0"/>
    <x v="0"/>
    <x v="6"/>
    <x v="5"/>
    <n v="77041"/>
    <x v="3"/>
    <s v="FUR-FU-10000193"/>
    <s v="Furniture"/>
    <x v="3"/>
    <s v="Tenex Chairmats For Use with Hard Floors"/>
    <n v="64.959999999999994"/>
    <n v="5"/>
    <x v="5"/>
    <n v="-84.447999999999993"/>
    <x v="2"/>
    <n v="-1.3"/>
    <n v="9.2364532019704407E-3"/>
    <n v="-16.889600000000002"/>
    <n v="29.881599999999999"/>
    <x v="0"/>
    <n v="149.40799999999999"/>
  </r>
  <r>
    <s v="CA-2017-153045"/>
    <x v="850"/>
    <d v="2017-01-24T00:00:00"/>
    <x v="0"/>
    <s v="NS-18505"/>
    <s v="Neola Schneider"/>
    <x v="0"/>
    <x v="0"/>
    <x v="3"/>
    <x v="3"/>
    <n v="19140"/>
    <x v="2"/>
    <s v="FUR-FU-10002759"/>
    <s v="Furniture"/>
    <x v="3"/>
    <s v="12-1/2 Diameter Round Wall Clock"/>
    <n v="31.968"/>
    <n v="2"/>
    <x v="2"/>
    <n v="6.3936000000000002"/>
    <x v="2"/>
    <n v="0.2"/>
    <n v="6.2562562562562601E-3"/>
    <n v="3.1968000000000001"/>
    <n v="12.7872"/>
    <x v="8"/>
    <n v="25.574400000000001"/>
  </r>
  <r>
    <s v="CA-2017-153045"/>
    <x v="850"/>
    <d v="2017-01-24T00:00:00"/>
    <x v="0"/>
    <s v="NS-18505"/>
    <s v="Neola Schneider"/>
    <x v="0"/>
    <x v="0"/>
    <x v="3"/>
    <x v="3"/>
    <n v="19140"/>
    <x v="2"/>
    <s v="FUR-CH-10000309"/>
    <s v="Furniture"/>
    <x v="1"/>
    <s v="Global Comet Stacking Arm Chair"/>
    <n v="887.27099999999996"/>
    <n v="3"/>
    <x v="3"/>
    <n v="-63.3765"/>
    <x v="2"/>
    <n v="-7.1428571428571397E-2"/>
    <n v="3.3811541231483998E-4"/>
    <n v="-21.125499999999999"/>
    <n v="316.88249999999999"/>
    <x v="8"/>
    <n v="950.64749999999992"/>
  </r>
  <r>
    <s v="CA-2016-128916"/>
    <x v="851"/>
    <d v="2016-08-20T00:00:00"/>
    <x v="0"/>
    <s v="MA-17560"/>
    <s v="Matt Abelman"/>
    <x v="2"/>
    <x v="0"/>
    <x v="6"/>
    <x v="5"/>
    <n v="77070"/>
    <x v="3"/>
    <s v="FUR-FU-10001940"/>
    <s v="Furniture"/>
    <x v="3"/>
    <s v="Staple-based wall hangings"/>
    <n v="9.5519999999999996"/>
    <n v="3"/>
    <x v="5"/>
    <n v="-3.8208000000000002"/>
    <x v="3"/>
    <n v="-0.4"/>
    <n v="6.2814070351758802E-2"/>
    <n v="-1.2736000000000001"/>
    <n v="4.4576000000000002"/>
    <x v="10"/>
    <n v="13.3728"/>
  </r>
  <r>
    <s v="CA-2016-128916"/>
    <x v="851"/>
    <d v="2016-08-20T00:00:00"/>
    <x v="0"/>
    <s v="MA-17560"/>
    <s v="Matt Abelman"/>
    <x v="2"/>
    <x v="0"/>
    <x v="6"/>
    <x v="5"/>
    <n v="77070"/>
    <x v="3"/>
    <s v="FUR-FU-10000320"/>
    <s v="Furniture"/>
    <x v="3"/>
    <s v="OIC Stacking Trays"/>
    <n v="5.3440000000000003"/>
    <n v="4"/>
    <x v="5"/>
    <n v="-2.1375999999999999"/>
    <x v="3"/>
    <n v="-0.4"/>
    <n v="0.112275449101796"/>
    <n v="-0.53439999999999999"/>
    <n v="1.8704000000000001"/>
    <x v="10"/>
    <n v="7.4816000000000003"/>
  </r>
  <r>
    <s v="CA-2016-130911"/>
    <x v="852"/>
    <d v="2016-03-26T00:00:00"/>
    <x v="0"/>
    <s v="DC-12850"/>
    <s v="Dan Campbell"/>
    <x v="0"/>
    <x v="0"/>
    <x v="59"/>
    <x v="15"/>
    <n v="44105"/>
    <x v="2"/>
    <s v="FUR-BO-10004357"/>
    <s v="Furniture"/>
    <x v="0"/>
    <s v="O'Sullivan Living Dimensions 3-Shelf Bookcases"/>
    <n v="301.47000000000003"/>
    <n v="3"/>
    <x v="4"/>
    <n v="-241.17599999999999"/>
    <x v="3"/>
    <n v="-0.8"/>
    <n v="1.65853982154112E-3"/>
    <n v="-80.391999999999996"/>
    <n v="180.88200000000001"/>
    <x v="9"/>
    <n v="542.64599999999996"/>
  </r>
  <r>
    <s v="CA-2017-100055"/>
    <x v="15"/>
    <d v="2017-06-01T00:00:00"/>
    <x v="1"/>
    <s v="MD-17860"/>
    <s v="Michael Dominguez"/>
    <x v="1"/>
    <x v="0"/>
    <x v="359"/>
    <x v="32"/>
    <n v="20707"/>
    <x v="2"/>
    <s v="FUR-FU-10001473"/>
    <s v="Furniture"/>
    <x v="3"/>
    <s v="DAX Wood Document Frame"/>
    <n v="27.46"/>
    <n v="2"/>
    <x v="0"/>
    <n v="9.8856000000000002"/>
    <x v="4"/>
    <n v="0.36"/>
    <n v="0"/>
    <n v="4.9428000000000001"/>
    <n v="8.7872000000000003"/>
    <x v="7"/>
    <n v="17.574400000000001"/>
  </r>
  <r>
    <s v="CA-2016-132990"/>
    <x v="853"/>
    <d v="2016-08-03T00:00:00"/>
    <x v="0"/>
    <s v="KM-16660"/>
    <s v="Khloe Miller"/>
    <x v="0"/>
    <x v="0"/>
    <x v="3"/>
    <x v="3"/>
    <n v="19140"/>
    <x v="2"/>
    <s v="FUR-FU-10004864"/>
    <s v="Furniture"/>
    <x v="3"/>
    <s v="Eldon 500 Class Desk Accessories"/>
    <n v="19.312000000000001"/>
    <n v="2"/>
    <x v="2"/>
    <n v="3.1381999999999999"/>
    <x v="3"/>
    <n v="0.16250000000000001"/>
    <n v="1.0356255178127599E-2"/>
    <n v="1.5690999999999999"/>
    <n v="8.0869"/>
    <x v="10"/>
    <n v="16.1738"/>
  </r>
  <r>
    <s v="CA-2016-160108"/>
    <x v="6"/>
    <d v="2016-12-12T00:00:00"/>
    <x v="1"/>
    <s v="AG-10900"/>
    <s v="Arthur Gainer"/>
    <x v="0"/>
    <x v="0"/>
    <x v="360"/>
    <x v="16"/>
    <n v="54703"/>
    <x v="3"/>
    <s v="FUR-BO-10003450"/>
    <s v="Furniture"/>
    <x v="0"/>
    <s v="Bush Westfield Collection Bookcases, Dark Cherry Finish"/>
    <n v="405.86"/>
    <n v="7"/>
    <x v="0"/>
    <n v="32.468800000000002"/>
    <x v="4"/>
    <n v="0.08"/>
    <n v="0"/>
    <n v="4.6383999999999999"/>
    <n v="53.3416"/>
    <x v="5"/>
    <n v="373.39120000000003"/>
  </r>
  <r>
    <s v="CA-2016-160108"/>
    <x v="6"/>
    <d v="2016-12-12T00:00:00"/>
    <x v="1"/>
    <s v="AG-10900"/>
    <s v="Arthur Gainer"/>
    <x v="0"/>
    <x v="0"/>
    <x v="360"/>
    <x v="16"/>
    <n v="54703"/>
    <x v="3"/>
    <s v="FUR-CH-10002335"/>
    <s v="Furniture"/>
    <x v="1"/>
    <s v="Hon GuestStacker Chair"/>
    <n v="680.01"/>
    <n v="3"/>
    <x v="0"/>
    <n v="176.80260000000001"/>
    <x v="4"/>
    <n v="0.26"/>
    <n v="0"/>
    <n v="58.934199999999997"/>
    <n v="167.73580000000001"/>
    <x v="5"/>
    <n v="503.20740000000001"/>
  </r>
  <r>
    <s v="US-2016-155768"/>
    <x v="193"/>
    <d v="2016-12-01T00:00:00"/>
    <x v="3"/>
    <s v="LB-16795"/>
    <s v="Laurel Beltran"/>
    <x v="2"/>
    <x v="0"/>
    <x v="299"/>
    <x v="2"/>
    <n v="93030"/>
    <x v="1"/>
    <s v="FUR-FU-10000448"/>
    <s v="Furniture"/>
    <x v="3"/>
    <s v="Tenex Chairmats For Use With Carpeted Floors"/>
    <n v="31.96"/>
    <n v="2"/>
    <x v="0"/>
    <n v="1.5980000000000001"/>
    <x v="7"/>
    <n v="0.05"/>
    <n v="0"/>
    <n v="0.79900000000000004"/>
    <n v="15.180999999999999"/>
    <x v="5"/>
    <n v="30.362000000000002"/>
  </r>
  <r>
    <s v="CA-2017-156776"/>
    <x v="854"/>
    <d v="2017-08-11T00:00:00"/>
    <x v="1"/>
    <s v="JL-15505"/>
    <s v="Jeremy Lonsdale"/>
    <x v="0"/>
    <x v="0"/>
    <x v="327"/>
    <x v="2"/>
    <n v="92683"/>
    <x v="1"/>
    <s v="FUR-FU-10004848"/>
    <s v="Furniture"/>
    <x v="3"/>
    <s v="Howard Miller 13-3/4&quot; Diameter Brushed Chrome Round Wall Clock"/>
    <n v="51.75"/>
    <n v="1"/>
    <x v="0"/>
    <n v="15.525"/>
    <x v="4"/>
    <n v="0.3"/>
    <n v="0"/>
    <n v="15.525"/>
    <n v="36.225000000000001"/>
    <x v="10"/>
    <n v="36.225000000000001"/>
  </r>
  <r>
    <s v="CA-2017-156776"/>
    <x v="854"/>
    <d v="2017-08-11T00:00:00"/>
    <x v="1"/>
    <s v="JL-15505"/>
    <s v="Jeremy Lonsdale"/>
    <x v="0"/>
    <x v="0"/>
    <x v="327"/>
    <x v="2"/>
    <n v="92683"/>
    <x v="1"/>
    <s v="FUR-CH-10002317"/>
    <s v="Furniture"/>
    <x v="1"/>
    <s v="Global Enterprise Series Seating Low-Back Swivel/Tilt Chairs"/>
    <n v="207.184"/>
    <n v="1"/>
    <x v="2"/>
    <n v="25.898"/>
    <x v="4"/>
    <n v="0.125"/>
    <n v="9.6532550776121703E-4"/>
    <n v="25.898"/>
    <n v="181.286"/>
    <x v="10"/>
    <n v="181.286"/>
  </r>
  <r>
    <s v="CA-2014-103310"/>
    <x v="769"/>
    <d v="2014-05-15T00:00:00"/>
    <x v="1"/>
    <s v="GM-14680"/>
    <s v="Greg Matthias"/>
    <x v="0"/>
    <x v="0"/>
    <x v="124"/>
    <x v="2"/>
    <n v="95123"/>
    <x v="1"/>
    <s v="FUR-CH-10002320"/>
    <s v="Furniture"/>
    <x v="1"/>
    <s v="Hon Pagoda Stacking Chairs"/>
    <n v="256.78399999999999"/>
    <n v="1"/>
    <x v="2"/>
    <n v="32.097999999999999"/>
    <x v="2"/>
    <n v="0.125"/>
    <n v="7.7886472677425405E-4"/>
    <n v="32.097999999999999"/>
    <n v="224.68600000000001"/>
    <x v="7"/>
    <n v="224.68599999999998"/>
  </r>
  <r>
    <s v="CA-2016-152688"/>
    <x v="816"/>
    <d v="2016-10-20T00:00:00"/>
    <x v="2"/>
    <s v="NR-18550"/>
    <s v="Nick Radford"/>
    <x v="0"/>
    <x v="0"/>
    <x v="361"/>
    <x v="18"/>
    <n v="8861"/>
    <x v="2"/>
    <s v="FUR-BO-10001337"/>
    <s v="Furniture"/>
    <x v="0"/>
    <s v="O'Sullivan Living Dimensions 2-Shelf Bookcases"/>
    <n v="120.98"/>
    <n v="1"/>
    <x v="0"/>
    <n v="12.098000000000001"/>
    <x v="0"/>
    <n v="0.1"/>
    <n v="0"/>
    <n v="12.098000000000001"/>
    <n v="108.88200000000001"/>
    <x v="1"/>
    <n v="108.88200000000001"/>
  </r>
  <r>
    <s v="CA-2014-144071"/>
    <x v="489"/>
    <d v="2014-12-15T00:00:00"/>
    <x v="1"/>
    <s v="DJ-13420"/>
    <s v="Denny Joy"/>
    <x v="1"/>
    <x v="0"/>
    <x v="28"/>
    <x v="2"/>
    <n v="94110"/>
    <x v="1"/>
    <s v="FUR-FU-10000397"/>
    <s v="Furniture"/>
    <x v="3"/>
    <s v="Luxo Economy Swing Arm Lamp"/>
    <n v="39.880000000000003"/>
    <n v="2"/>
    <x v="0"/>
    <n v="11.166399999999999"/>
    <x v="1"/>
    <n v="0.28000000000000003"/>
    <n v="0"/>
    <n v="5.5831999999999997"/>
    <n v="14.3568"/>
    <x v="5"/>
    <n v="28.713600000000003"/>
  </r>
  <r>
    <s v="CA-2014-144071"/>
    <x v="489"/>
    <d v="2014-12-15T00:00:00"/>
    <x v="1"/>
    <s v="DJ-13420"/>
    <s v="Denny Joy"/>
    <x v="1"/>
    <x v="0"/>
    <x v="28"/>
    <x v="2"/>
    <n v="94110"/>
    <x v="1"/>
    <s v="FUR-FU-10000758"/>
    <s v="Furniture"/>
    <x v="3"/>
    <s v="DAX Natural Wood-Tone Poster Frame"/>
    <n v="79.44"/>
    <n v="3"/>
    <x v="0"/>
    <n v="28.598400000000002"/>
    <x v="1"/>
    <n v="0.36"/>
    <n v="0"/>
    <n v="9.5327999999999999"/>
    <n v="16.947199999999999"/>
    <x v="5"/>
    <n v="50.8416"/>
  </r>
  <r>
    <s v="US-2015-164238"/>
    <x v="793"/>
    <d v="2015-08-20T00:00:00"/>
    <x v="1"/>
    <s v="JW-15955"/>
    <s v="Joni Wasserman"/>
    <x v="0"/>
    <x v="0"/>
    <x v="3"/>
    <x v="3"/>
    <n v="19120"/>
    <x v="2"/>
    <s v="FUR-BO-10000780"/>
    <s v="Furniture"/>
    <x v="0"/>
    <s v="O'Sullivan Plantations 2-Door Library in Landvery Oak"/>
    <n v="301.47000000000003"/>
    <n v="3"/>
    <x v="4"/>
    <n v="-204.99959999999999"/>
    <x v="4"/>
    <n v="-0.68"/>
    <n v="1.65853982154112E-3"/>
    <n v="-68.333200000000005"/>
    <n v="168.82320000000001"/>
    <x v="10"/>
    <n v="506.46960000000001"/>
  </r>
  <r>
    <s v="CA-2017-103212"/>
    <x v="540"/>
    <d v="2017-10-14T00:00:00"/>
    <x v="2"/>
    <s v="MH-18025"/>
    <s v="Michelle Huthwaite"/>
    <x v="0"/>
    <x v="0"/>
    <x v="120"/>
    <x v="35"/>
    <n v="70506"/>
    <x v="0"/>
    <s v="FUR-TA-10003473"/>
    <s v="Furniture"/>
    <x v="2"/>
    <s v="Bretford Rectangular Conference Table Tops"/>
    <n v="1504.52"/>
    <n v="4"/>
    <x v="0"/>
    <n v="346.03960000000001"/>
    <x v="5"/>
    <n v="0.23"/>
    <n v="0"/>
    <n v="86.509900000000002"/>
    <n v="289.62009999999998"/>
    <x v="1"/>
    <n v="1158.4803999999999"/>
  </r>
  <r>
    <s v="CA-2016-126732"/>
    <x v="227"/>
    <d v="2016-09-06T00:00:00"/>
    <x v="1"/>
    <s v="LR-16915"/>
    <s v="Lena Radford"/>
    <x v="0"/>
    <x v="0"/>
    <x v="2"/>
    <x v="2"/>
    <n v="90036"/>
    <x v="1"/>
    <s v="FUR-FU-10001889"/>
    <s v="Furniture"/>
    <x v="3"/>
    <s v="Ultra Door Pull Handle"/>
    <n v="94.68"/>
    <n v="9"/>
    <x v="0"/>
    <n v="31.244399999999999"/>
    <x v="4"/>
    <n v="0.33"/>
    <n v="0"/>
    <n v="3.4716"/>
    <n v="7.0484"/>
    <x v="4"/>
    <n v="63.435600000000008"/>
  </r>
  <r>
    <s v="CA-2016-126732"/>
    <x v="227"/>
    <d v="2016-09-06T00:00:00"/>
    <x v="1"/>
    <s v="LR-16915"/>
    <s v="Lena Radford"/>
    <x v="0"/>
    <x v="0"/>
    <x v="2"/>
    <x v="2"/>
    <n v="90036"/>
    <x v="1"/>
    <s v="FUR-TA-10001539"/>
    <s v="Furniture"/>
    <x v="2"/>
    <s v="Chromcraft Rectangular Conference Tables"/>
    <n v="568.72799999999995"/>
    <n v="3"/>
    <x v="2"/>
    <n v="28.436399999999999"/>
    <x v="4"/>
    <n v="0.05"/>
    <n v="3.5166195439647799E-4"/>
    <n v="9.4787999999999997"/>
    <n v="180.09719999999999"/>
    <x v="4"/>
    <n v="540.2915999999999"/>
  </r>
  <r>
    <s v="CA-2017-138156"/>
    <x v="441"/>
    <d v="2017-02-14T00:00:00"/>
    <x v="2"/>
    <s v="MM-17260"/>
    <s v="Magdelene Morse"/>
    <x v="0"/>
    <x v="0"/>
    <x v="29"/>
    <x v="15"/>
    <n v="43229"/>
    <x v="2"/>
    <s v="FUR-FU-10003601"/>
    <s v="Furniture"/>
    <x v="3"/>
    <s v="Deflect-o RollaMat Studded, Beveled Mat for Medium Pile Carpeting"/>
    <n v="147.56800000000001"/>
    <n v="2"/>
    <x v="2"/>
    <n v="-3.6892"/>
    <x v="0"/>
    <n v="-2.5000000000000001E-2"/>
    <n v="1.35530738371463E-3"/>
    <n v="-1.8446"/>
    <n v="75.628600000000006"/>
    <x v="11"/>
    <n v="151.25720000000001"/>
  </r>
  <r>
    <s v="CA-2014-113271"/>
    <x v="855"/>
    <d v="2014-07-14T00:00:00"/>
    <x v="1"/>
    <s v="DS-13030"/>
    <s v="Darrin Sayre"/>
    <x v="2"/>
    <x v="0"/>
    <x v="28"/>
    <x v="2"/>
    <n v="94122"/>
    <x v="1"/>
    <s v="FUR-BO-10004218"/>
    <s v="Furniture"/>
    <x v="0"/>
    <s v="Bush Heritage Pine Collection 5-Shelf Bookcase, Albany Pine Finish, *Special Order"/>
    <n v="119.833"/>
    <n v="1"/>
    <x v="8"/>
    <n v="7.0490000000000004"/>
    <x v="2"/>
    <n v="5.8823529411764698E-2"/>
    <n v="1.25174200762728E-3"/>
    <n v="7.0490000000000004"/>
    <n v="112.78400000000001"/>
    <x v="3"/>
    <n v="112.78399999999999"/>
  </r>
  <r>
    <s v="CA-2014-168368"/>
    <x v="651"/>
    <d v="2014-02-15T00:00:00"/>
    <x v="0"/>
    <s v="GA-14725"/>
    <s v="Guy Armstrong"/>
    <x v="0"/>
    <x v="0"/>
    <x v="11"/>
    <x v="23"/>
    <n v="65203"/>
    <x v="3"/>
    <s v="FUR-CH-10001146"/>
    <s v="Furniture"/>
    <x v="1"/>
    <s v="Global Value Mid-Back Manager's Chair, Gray"/>
    <n v="60.89"/>
    <n v="1"/>
    <x v="0"/>
    <n v="15.2225"/>
    <x v="4"/>
    <n v="0.25"/>
    <n v="0"/>
    <n v="15.2225"/>
    <n v="45.667499999999997"/>
    <x v="11"/>
    <n v="45.667500000000004"/>
  </r>
  <r>
    <s v="CA-2014-168368"/>
    <x v="651"/>
    <d v="2014-02-15T00:00:00"/>
    <x v="0"/>
    <s v="GA-14725"/>
    <s v="Guy Armstrong"/>
    <x v="0"/>
    <x v="0"/>
    <x v="11"/>
    <x v="23"/>
    <n v="65203"/>
    <x v="3"/>
    <s v="FUR-FU-10002298"/>
    <s v="Furniture"/>
    <x v="3"/>
    <s v="Rubbermaid ClusterMat Chairmats, Mat Size- 66&quot; x 60&quot;, Lip 20&quot; x 11&quot; -90 Degree Angle"/>
    <n v="332.94"/>
    <n v="3"/>
    <x v="0"/>
    <n v="53.270400000000002"/>
    <x v="4"/>
    <n v="0.16"/>
    <n v="0"/>
    <n v="17.756799999999998"/>
    <n v="93.223200000000006"/>
    <x v="11"/>
    <n v="279.6696"/>
  </r>
  <r>
    <s v="CA-2017-111388"/>
    <x v="113"/>
    <d v="2017-09-02T00:00:00"/>
    <x v="3"/>
    <s v="SU-20665"/>
    <s v="Stephanie Ulpright"/>
    <x v="2"/>
    <x v="0"/>
    <x v="15"/>
    <x v="13"/>
    <n v="98103"/>
    <x v="1"/>
    <s v="FUR-CH-10003061"/>
    <s v="Furniture"/>
    <x v="1"/>
    <s v="Global Leather Task Chair, Black"/>
    <n v="215.976"/>
    <n v="3"/>
    <x v="2"/>
    <n v="-2.6997"/>
    <x v="7"/>
    <n v="-1.2500000000000001E-2"/>
    <n v="9.2602881801681701E-4"/>
    <n v="-0.89990000000000003"/>
    <n v="72.891900000000007"/>
    <x v="4"/>
    <n v="218.67570000000001"/>
  </r>
  <r>
    <s v="CA-2015-124499"/>
    <x v="856"/>
    <d v="2015-10-13T00:00:00"/>
    <x v="1"/>
    <s v="FM-14380"/>
    <s v="Fred McMath"/>
    <x v="0"/>
    <x v="0"/>
    <x v="25"/>
    <x v="17"/>
    <n v="48227"/>
    <x v="3"/>
    <s v="FUR-CH-10000513"/>
    <s v="Furniture"/>
    <x v="1"/>
    <s v="High-Back Leather Manager's Chair"/>
    <n v="389.97"/>
    <n v="3"/>
    <x v="0"/>
    <n v="35.097299999999997"/>
    <x v="4"/>
    <n v="0.09"/>
    <n v="0"/>
    <n v="11.6991"/>
    <n v="118.29089999999999"/>
    <x v="1"/>
    <n v="354.87270000000001"/>
  </r>
  <r>
    <s v="CA-2014-125759"/>
    <x v="857"/>
    <d v="2014-02-09T00:00:00"/>
    <x v="2"/>
    <s v="NM-18445"/>
    <s v="Nathan Mautz"/>
    <x v="2"/>
    <x v="0"/>
    <x v="111"/>
    <x v="34"/>
    <n v="89031"/>
    <x v="1"/>
    <s v="FUR-FU-10002111"/>
    <s v="Furniture"/>
    <x v="3"/>
    <s v="Master Caster Door Stop, Large Brown"/>
    <n v="14.56"/>
    <n v="2"/>
    <x v="0"/>
    <n v="5.5327999999999999"/>
    <x v="5"/>
    <n v="0.38"/>
    <n v="0"/>
    <n v="2.7664"/>
    <n v="4.5136000000000003"/>
    <x v="11"/>
    <n v="9.0272000000000006"/>
  </r>
  <r>
    <s v="CA-2015-151869"/>
    <x v="4"/>
    <d v="2015-09-25T00:00:00"/>
    <x v="3"/>
    <s v="CS-11950"/>
    <s v="Carlos Soltero"/>
    <x v="0"/>
    <x v="0"/>
    <x v="234"/>
    <x v="7"/>
    <n v="11520"/>
    <x v="2"/>
    <s v="FUR-CH-10001545"/>
    <s v="Furniture"/>
    <x v="1"/>
    <s v="Hon Comfortask Task/Swivel Chairs"/>
    <n v="102.58199999999999"/>
    <n v="1"/>
    <x v="7"/>
    <n v="6.8388"/>
    <x v="7"/>
    <n v="6.6666666666666693E-2"/>
    <n v="9.74829892183814E-4"/>
    <n v="6.8388"/>
    <n v="95.743200000000002"/>
    <x v="4"/>
    <n v="95.743199999999987"/>
  </r>
  <r>
    <s v="CA-2016-100510"/>
    <x v="858"/>
    <d v="2016-05-17T00:00:00"/>
    <x v="1"/>
    <s v="HM-14860"/>
    <s v="Harry Marie"/>
    <x v="1"/>
    <x v="0"/>
    <x v="13"/>
    <x v="7"/>
    <n v="10024"/>
    <x v="2"/>
    <s v="FUR-FU-10000320"/>
    <s v="Furniture"/>
    <x v="3"/>
    <s v="OIC Stacking Trays"/>
    <n v="10.02"/>
    <n v="3"/>
    <x v="0"/>
    <n v="4.4088000000000003"/>
    <x v="2"/>
    <n v="0.44"/>
    <n v="0"/>
    <n v="1.4696"/>
    <n v="1.8704000000000001"/>
    <x v="7"/>
    <n v="5.6111999999999993"/>
  </r>
  <r>
    <s v="CA-2017-122539"/>
    <x v="451"/>
    <d v="2017-12-05T00:00:00"/>
    <x v="1"/>
    <s v="SC-20305"/>
    <s v="Sean Christensen"/>
    <x v="0"/>
    <x v="0"/>
    <x v="3"/>
    <x v="3"/>
    <n v="19140"/>
    <x v="2"/>
    <s v="FUR-CH-10003379"/>
    <s v="Furniture"/>
    <x v="1"/>
    <s v="Global Commerce Series High-Back Swivel/Tilt Chairs"/>
    <n v="398.97199999999998"/>
    <n v="2"/>
    <x v="3"/>
    <n v="-28.498000000000001"/>
    <x v="4"/>
    <n v="-7.1428571428571397E-2"/>
    <n v="7.5193246643874795E-4"/>
    <n v="-14.249000000000001"/>
    <n v="213.73500000000001"/>
    <x v="5"/>
    <n v="427.46999999999997"/>
  </r>
  <r>
    <s v="CA-2016-166772"/>
    <x v="649"/>
    <d v="2016-09-24T00:00:00"/>
    <x v="1"/>
    <s v="HJ-14875"/>
    <s v="Heather Jas"/>
    <x v="2"/>
    <x v="0"/>
    <x v="15"/>
    <x v="13"/>
    <n v="98105"/>
    <x v="1"/>
    <s v="FUR-BO-10002853"/>
    <s v="Furniture"/>
    <x v="0"/>
    <s v="O'Sullivan 5-Shelf Heavy-Duty Bookcases"/>
    <n v="163.88"/>
    <n v="2"/>
    <x v="0"/>
    <n v="40.97"/>
    <x v="4"/>
    <n v="0.25"/>
    <n v="0"/>
    <n v="20.484999999999999"/>
    <n v="61.454999999999998"/>
    <x v="4"/>
    <n v="122.91"/>
  </r>
  <r>
    <s v="CA-2014-161032"/>
    <x v="356"/>
    <d v="2014-11-23T00:00:00"/>
    <x v="1"/>
    <s v="MK-17905"/>
    <s v="Michael Kennedy"/>
    <x v="1"/>
    <x v="0"/>
    <x v="20"/>
    <x v="16"/>
    <n v="53132"/>
    <x v="3"/>
    <s v="FUR-CH-10001482"/>
    <s v="Furniture"/>
    <x v="1"/>
    <s v="Office Star - Mesh Screen back chair with Vinyl seat"/>
    <n v="392.94"/>
    <n v="3"/>
    <x v="0"/>
    <n v="43.223399999999998"/>
    <x v="2"/>
    <n v="0.11"/>
    <n v="0"/>
    <n v="14.4078"/>
    <n v="116.5722"/>
    <x v="0"/>
    <n v="349.71659999999997"/>
  </r>
  <r>
    <s v="CA-2015-102778"/>
    <x v="32"/>
    <d v="2015-11-24T00:00:00"/>
    <x v="2"/>
    <s v="JH-15820"/>
    <s v="John Huston"/>
    <x v="0"/>
    <x v="0"/>
    <x v="91"/>
    <x v="30"/>
    <n v="28110"/>
    <x v="0"/>
    <s v="FUR-FU-10000087"/>
    <s v="Furniture"/>
    <x v="3"/>
    <s v="Executive Impressions 14&quot; Two-Color Numerals Wall Clock"/>
    <n v="18.175999999999998"/>
    <n v="1"/>
    <x v="2"/>
    <n v="4.7712000000000003"/>
    <x v="0"/>
    <n v="0.26250000000000001"/>
    <n v="1.1003521126760601E-2"/>
    <n v="4.7712000000000003"/>
    <n v="13.4048"/>
    <x v="0"/>
    <n v="13.404799999999998"/>
  </r>
  <r>
    <s v="CA-2017-154011"/>
    <x v="744"/>
    <d v="2017-06-26T00:00:00"/>
    <x v="1"/>
    <s v="DB-13270"/>
    <s v="Deborah Brumfield"/>
    <x v="2"/>
    <x v="0"/>
    <x v="144"/>
    <x v="5"/>
    <n v="75081"/>
    <x v="3"/>
    <s v="FUR-TA-10000688"/>
    <s v="Furniture"/>
    <x v="2"/>
    <s v="Chromcraft Bull-Nose Wood Round Conference Table Top, Wood Base"/>
    <n v="457.48500000000001"/>
    <n v="3"/>
    <x v="3"/>
    <n v="-84.961500000000001"/>
    <x v="1"/>
    <n v="-0.185714285714286"/>
    <n v="6.5575920521984297E-4"/>
    <n v="-28.320499999999999"/>
    <n v="180.81549999999999"/>
    <x v="2"/>
    <n v="542.44650000000001"/>
  </r>
  <r>
    <s v="US-2017-165456"/>
    <x v="147"/>
    <d v="2017-12-03T00:00:00"/>
    <x v="2"/>
    <s v="TB-21625"/>
    <s v="Trudy Brown"/>
    <x v="0"/>
    <x v="0"/>
    <x v="3"/>
    <x v="3"/>
    <n v="19134"/>
    <x v="2"/>
    <s v="FUR-CH-10003981"/>
    <s v="Furniture"/>
    <x v="1"/>
    <s v="Global Commerce Series Low-Back Swivel/Tilt Chairs"/>
    <n v="1079.316"/>
    <n v="6"/>
    <x v="3"/>
    <n v="-15.418799999999999"/>
    <x v="0"/>
    <n v="-1.4285714285714299E-2"/>
    <n v="2.7795381519406698E-4"/>
    <n v="-2.5697999999999999"/>
    <n v="182.45580000000001"/>
    <x v="0"/>
    <n v="1094.7348"/>
  </r>
  <r>
    <s v="CA-2017-161340"/>
    <x v="15"/>
    <d v="2017-06-01T00:00:00"/>
    <x v="1"/>
    <s v="AM-10360"/>
    <s v="Alice McCarthy"/>
    <x v="1"/>
    <x v="0"/>
    <x v="59"/>
    <x v="15"/>
    <n v="44105"/>
    <x v="2"/>
    <s v="FUR-BO-10004709"/>
    <s v="Furniture"/>
    <x v="0"/>
    <s v="Bush Westfield Collection Bookcases, Medium Cherry Finish"/>
    <n v="115.96"/>
    <n v="4"/>
    <x v="4"/>
    <n v="-64.937600000000003"/>
    <x v="4"/>
    <n v="-0.56000000000000005"/>
    <n v="4.3118316660917602E-3"/>
    <n v="-16.234400000000001"/>
    <n v="45.224400000000003"/>
    <x v="7"/>
    <n v="180.89760000000001"/>
  </r>
  <r>
    <s v="US-2015-163433"/>
    <x v="8"/>
    <d v="2015-04-22T00:00:00"/>
    <x v="0"/>
    <s v="MP-17965"/>
    <s v="Michael Paige"/>
    <x v="1"/>
    <x v="0"/>
    <x v="362"/>
    <x v="5"/>
    <n v="78501"/>
    <x v="3"/>
    <s v="FUR-CH-10000225"/>
    <s v="Furniture"/>
    <x v="1"/>
    <s v="Global Geo Office Task Chair, Gray"/>
    <n v="56.686"/>
    <n v="1"/>
    <x v="3"/>
    <n v="-20.245000000000001"/>
    <x v="4"/>
    <n v="-0.35714285714285698"/>
    <n v="5.2923120347175704E-3"/>
    <n v="-20.245000000000001"/>
    <n v="76.930999999999997"/>
    <x v="6"/>
    <n v="76.930999999999997"/>
  </r>
  <r>
    <s v="US-2017-108343"/>
    <x v="96"/>
    <d v="2017-07-25T00:00:00"/>
    <x v="1"/>
    <s v="AR-10825"/>
    <s v="Anthony Rawles"/>
    <x v="1"/>
    <x v="0"/>
    <x v="13"/>
    <x v="7"/>
    <n v="10009"/>
    <x v="2"/>
    <s v="FUR-CH-10002780"/>
    <s v="Furniture"/>
    <x v="1"/>
    <s v="Office Star - Task Chair with Contemporary Loop Arms"/>
    <n v="163.76400000000001"/>
    <n v="2"/>
    <x v="7"/>
    <n v="25.474399999999999"/>
    <x v="2"/>
    <n v="0.155555555555556"/>
    <n v="6.1063481595466601E-4"/>
    <n v="12.7372"/>
    <n v="69.144800000000004"/>
    <x v="3"/>
    <n v="138.28960000000001"/>
  </r>
  <r>
    <s v="US-2017-108343"/>
    <x v="96"/>
    <d v="2017-07-25T00:00:00"/>
    <x v="1"/>
    <s v="AR-10825"/>
    <s v="Anthony Rawles"/>
    <x v="1"/>
    <x v="0"/>
    <x v="13"/>
    <x v="7"/>
    <n v="10009"/>
    <x v="2"/>
    <s v="FUR-FU-10000747"/>
    <s v="Furniture"/>
    <x v="3"/>
    <s v="Tenex B1-RE Series Chair Mats for Low Pile Carpets"/>
    <n v="183.92"/>
    <n v="4"/>
    <x v="0"/>
    <n v="31.266400000000001"/>
    <x v="2"/>
    <n v="0.17"/>
    <n v="0"/>
    <n v="7.8166000000000002"/>
    <n v="38.163400000000003"/>
    <x v="3"/>
    <n v="152.65359999999998"/>
  </r>
  <r>
    <s v="US-2016-111563"/>
    <x v="114"/>
    <d v="2016-11-08T00:00:00"/>
    <x v="1"/>
    <s v="SM-20005"/>
    <s v="Sally Matthias"/>
    <x v="0"/>
    <x v="0"/>
    <x v="6"/>
    <x v="5"/>
    <n v="77041"/>
    <x v="3"/>
    <s v="FUR-FU-10002445"/>
    <s v="Furniture"/>
    <x v="3"/>
    <s v="DAX Two-Tone Rosewood/Black Document Frame, Desktop, 5 x 7"/>
    <n v="11.375999999999999"/>
    <n v="3"/>
    <x v="5"/>
    <n v="-5.6879999999999997"/>
    <x v="4"/>
    <n v="-0.5"/>
    <n v="5.2742616033755303E-2"/>
    <n v="-1.8959999999999999"/>
    <n v="5.6879999999999997"/>
    <x v="0"/>
    <n v="17.064"/>
  </r>
  <r>
    <s v="US-2016-111563"/>
    <x v="114"/>
    <d v="2016-11-08T00:00:00"/>
    <x v="1"/>
    <s v="SM-20005"/>
    <s v="Sally Matthias"/>
    <x v="0"/>
    <x v="0"/>
    <x v="6"/>
    <x v="5"/>
    <n v="77041"/>
    <x v="3"/>
    <s v="FUR-FU-10000723"/>
    <s v="Furniture"/>
    <x v="3"/>
    <s v="Deflect-o EconoMat Studded, No Bevel Mat for Low Pile Carpeting"/>
    <n v="66.111999999999995"/>
    <n v="4"/>
    <x v="5"/>
    <n v="-84.2928"/>
    <x v="4"/>
    <n v="-1.2749999999999999"/>
    <n v="9.0755082284608001E-3"/>
    <n v="-21.0732"/>
    <n v="37.601199999999999"/>
    <x v="0"/>
    <n v="150.40479999999999"/>
  </r>
  <r>
    <s v="CA-2017-121853"/>
    <x v="204"/>
    <d v="2017-09-29T00:00:00"/>
    <x v="1"/>
    <s v="DB-13660"/>
    <s v="Duane Benoit"/>
    <x v="0"/>
    <x v="0"/>
    <x v="2"/>
    <x v="2"/>
    <n v="90036"/>
    <x v="1"/>
    <s v="FUR-CH-10003973"/>
    <s v="Furniture"/>
    <x v="1"/>
    <s v="GuestStacker Chair with Chrome Finish Legs"/>
    <n v="594.81600000000003"/>
    <n v="2"/>
    <x v="2"/>
    <n v="59.4816"/>
    <x v="6"/>
    <n v="0.1"/>
    <n v="3.3623843339789102E-4"/>
    <n v="29.7408"/>
    <n v="267.66719999999998"/>
    <x v="4"/>
    <n v="535.33440000000007"/>
  </r>
  <r>
    <s v="US-2017-130687"/>
    <x v="87"/>
    <d v="2017-09-10T00:00:00"/>
    <x v="2"/>
    <s v="PF-19225"/>
    <s v="Phillip Flathmann"/>
    <x v="0"/>
    <x v="0"/>
    <x v="71"/>
    <x v="13"/>
    <n v="98026"/>
    <x v="1"/>
    <s v="FUR-FU-10004053"/>
    <s v="Furniture"/>
    <x v="3"/>
    <s v="DAX Two-Tone Silver Metal Document Frame"/>
    <n v="80.959999999999994"/>
    <n v="4"/>
    <x v="0"/>
    <n v="34.812800000000003"/>
    <x v="0"/>
    <n v="0.43"/>
    <n v="0"/>
    <n v="8.7032000000000007"/>
    <n v="11.536799999999999"/>
    <x v="4"/>
    <n v="46.147199999999991"/>
  </r>
  <r>
    <s v="CA-2017-110198"/>
    <x v="806"/>
    <d v="2017-05-02T00:00:00"/>
    <x v="2"/>
    <s v="AG-10900"/>
    <s v="Arthur Gainer"/>
    <x v="0"/>
    <x v="0"/>
    <x v="97"/>
    <x v="1"/>
    <n v="33065"/>
    <x v="0"/>
    <s v="FUR-BO-10001798"/>
    <s v="Furniture"/>
    <x v="0"/>
    <s v="Bush Somerset Collection Bookcase"/>
    <n v="314.35199999999998"/>
    <n v="3"/>
    <x v="2"/>
    <n v="-15.717599999999999"/>
    <x v="5"/>
    <n v="-0.05"/>
    <n v="6.3622944978877197E-4"/>
    <n v="-5.2392000000000003"/>
    <n v="110.0232"/>
    <x v="7"/>
    <n v="330.06959999999998"/>
  </r>
  <r>
    <s v="CA-2017-109085"/>
    <x v="506"/>
    <d v="2017-02-20T00:00:00"/>
    <x v="2"/>
    <s v="CK-12325"/>
    <s v="Christine Kargatis"/>
    <x v="2"/>
    <x v="0"/>
    <x v="8"/>
    <x v="15"/>
    <n v="45373"/>
    <x v="2"/>
    <s v="FUR-TA-10001086"/>
    <s v="Furniture"/>
    <x v="2"/>
    <s v="SAFCO PlanMaster Boards, 60w x 37-1/2d, White Melamine"/>
    <n v="455.97"/>
    <n v="5"/>
    <x v="9"/>
    <n v="-106.393"/>
    <x v="0"/>
    <n v="-0.233333333333333"/>
    <n v="8.7725069631774E-4"/>
    <n v="-21.278600000000001"/>
    <n v="112.4726"/>
    <x v="11"/>
    <n v="562.36300000000006"/>
  </r>
  <r>
    <s v="CA-2017-109085"/>
    <x v="506"/>
    <d v="2017-02-20T00:00:00"/>
    <x v="2"/>
    <s v="CK-12325"/>
    <s v="Christine Kargatis"/>
    <x v="2"/>
    <x v="0"/>
    <x v="8"/>
    <x v="15"/>
    <n v="45373"/>
    <x v="2"/>
    <s v="FUR-FU-10004973"/>
    <s v="Furniture"/>
    <x v="3"/>
    <s v="Flat Face Poster Frame"/>
    <n v="30.143999999999998"/>
    <n v="2"/>
    <x v="2"/>
    <n v="8.2896000000000001"/>
    <x v="0"/>
    <n v="0.27500000000000002"/>
    <n v="6.6348195329087103E-3"/>
    <n v="4.1448"/>
    <n v="10.927199999999999"/>
    <x v="11"/>
    <n v="21.854399999999998"/>
  </r>
  <r>
    <s v="CA-2017-109085"/>
    <x v="506"/>
    <d v="2017-02-20T00:00:00"/>
    <x v="2"/>
    <s v="CK-12325"/>
    <s v="Christine Kargatis"/>
    <x v="2"/>
    <x v="0"/>
    <x v="8"/>
    <x v="15"/>
    <n v="45373"/>
    <x v="2"/>
    <s v="FUR-CH-10003981"/>
    <s v="Furniture"/>
    <x v="1"/>
    <s v="Global Commerce Series Low-Back Swivel/Tilt Chairs"/>
    <n v="899.43"/>
    <n v="5"/>
    <x v="3"/>
    <n v="-12.849"/>
    <x v="0"/>
    <n v="-1.4285714285714299E-2"/>
    <n v="3.3354457823288097E-4"/>
    <n v="-2.5697999999999999"/>
    <n v="182.45580000000001"/>
    <x v="11"/>
    <n v="912.279"/>
  </r>
  <r>
    <s v="CA-2016-114860"/>
    <x v="286"/>
    <d v="2016-12-28T00:00:00"/>
    <x v="1"/>
    <s v="DN-13690"/>
    <s v="Duane Noonan"/>
    <x v="0"/>
    <x v="0"/>
    <x v="363"/>
    <x v="2"/>
    <n v="92553"/>
    <x v="1"/>
    <s v="FUR-FU-10000277"/>
    <s v="Furniture"/>
    <x v="3"/>
    <s v="Deflect-o DuraMat Antistatic Studded Beveled Mat for Medium Pile Carpeting"/>
    <n v="842.72"/>
    <n v="8"/>
    <x v="0"/>
    <n v="202.25280000000001"/>
    <x v="6"/>
    <n v="0.24"/>
    <n v="0"/>
    <n v="25.281600000000001"/>
    <n v="80.058400000000006"/>
    <x v="5"/>
    <n v="640.46720000000005"/>
  </r>
  <r>
    <s v="CA-2016-114860"/>
    <x v="286"/>
    <d v="2016-12-28T00:00:00"/>
    <x v="1"/>
    <s v="DN-13690"/>
    <s v="Duane Noonan"/>
    <x v="0"/>
    <x v="0"/>
    <x v="363"/>
    <x v="2"/>
    <n v="92553"/>
    <x v="1"/>
    <s v="FUR-FU-10001934"/>
    <s v="Furniture"/>
    <x v="3"/>
    <s v="Magnifier Swing Arm Lamp"/>
    <n v="41.96"/>
    <n v="2"/>
    <x v="0"/>
    <n v="10.909599999999999"/>
    <x v="6"/>
    <n v="0.26"/>
    <n v="0"/>
    <n v="5.4547999999999996"/>
    <n v="15.5252"/>
    <x v="5"/>
    <n v="31.050400000000003"/>
  </r>
  <r>
    <s v="CA-2016-159009"/>
    <x v="348"/>
    <d v="2016-09-27T00:00:00"/>
    <x v="1"/>
    <s v="DP-13105"/>
    <s v="Dave Poirier"/>
    <x v="1"/>
    <x v="0"/>
    <x v="15"/>
    <x v="13"/>
    <n v="98115"/>
    <x v="1"/>
    <s v="FUR-CH-10003396"/>
    <s v="Furniture"/>
    <x v="1"/>
    <s v="Global Deluxe Steno Chair"/>
    <n v="184.75200000000001"/>
    <n v="3"/>
    <x v="2"/>
    <n v="-20.784600000000001"/>
    <x v="4"/>
    <n v="-0.1125"/>
    <n v="1.08253225946133E-3"/>
    <n v="-6.9282000000000004"/>
    <n v="68.512200000000007"/>
    <x v="4"/>
    <n v="205.53660000000002"/>
  </r>
  <r>
    <s v="CA-2017-148411"/>
    <x v="118"/>
    <d v="2017-09-26T00:00:00"/>
    <x v="2"/>
    <s v="RO-19780"/>
    <s v="Rose O'Brian"/>
    <x v="0"/>
    <x v="0"/>
    <x v="9"/>
    <x v="8"/>
    <n v="60623"/>
    <x v="3"/>
    <s v="FUR-CH-10003973"/>
    <s v="Furniture"/>
    <x v="1"/>
    <s v="GuestStacker Chair with Chrome Finish Legs"/>
    <n v="520.46400000000006"/>
    <n v="2"/>
    <x v="3"/>
    <n v="-14.8704"/>
    <x v="3"/>
    <n v="-2.8571428571428598E-2"/>
    <n v="5.7640874296781297E-4"/>
    <n v="-7.4352"/>
    <n v="267.66719999999998"/>
    <x v="4"/>
    <n v="535.33440000000007"/>
  </r>
  <r>
    <s v="CA-2016-168046"/>
    <x v="859"/>
    <d v="2016-01-28T00:00:00"/>
    <x v="0"/>
    <s v="JD-15895"/>
    <s v="Jonathan Doherty"/>
    <x v="1"/>
    <x v="0"/>
    <x v="13"/>
    <x v="7"/>
    <n v="10024"/>
    <x v="2"/>
    <s v="FUR-TA-10001095"/>
    <s v="Furniture"/>
    <x v="2"/>
    <s v="Chromcraft Round Conference Tables"/>
    <n v="313.72199999999998"/>
    <n v="3"/>
    <x v="9"/>
    <n v="-99.345299999999995"/>
    <x v="0"/>
    <n v="-0.31666666666666698"/>
    <n v="1.2750141845327999E-3"/>
    <n v="-33.115099999999998"/>
    <n v="137.6891"/>
    <x v="8"/>
    <n v="413.06729999999999"/>
  </r>
  <r>
    <s v="CA-2016-168046"/>
    <x v="859"/>
    <d v="2016-01-28T00:00:00"/>
    <x v="0"/>
    <s v="JD-15895"/>
    <s v="Jonathan Doherty"/>
    <x v="1"/>
    <x v="0"/>
    <x v="13"/>
    <x v="7"/>
    <n v="10024"/>
    <x v="2"/>
    <s v="FUR-FU-10000747"/>
    <s v="Furniture"/>
    <x v="3"/>
    <s v="Tenex B1-RE Series Chair Mats for Low Pile Carpets"/>
    <n v="45.98"/>
    <n v="1"/>
    <x v="0"/>
    <n v="7.8166000000000002"/>
    <x v="0"/>
    <n v="0.17"/>
    <n v="0"/>
    <n v="7.8166000000000002"/>
    <n v="38.163400000000003"/>
    <x v="8"/>
    <n v="38.163399999999996"/>
  </r>
  <r>
    <s v="CA-2017-111591"/>
    <x v="555"/>
    <d v="2017-03-25T00:00:00"/>
    <x v="1"/>
    <s v="PS-18970"/>
    <s v="Paul Stevenson"/>
    <x v="2"/>
    <x v="0"/>
    <x v="15"/>
    <x v="13"/>
    <n v="98105"/>
    <x v="1"/>
    <s v="FUR-FU-10002364"/>
    <s v="Furniture"/>
    <x v="3"/>
    <s v="Eldon Expressions Wood Desk Accessories, Oak"/>
    <n v="22.14"/>
    <n v="3"/>
    <x v="0"/>
    <n v="6.4206000000000003"/>
    <x v="4"/>
    <n v="0.28999999999999998"/>
    <n v="0"/>
    <n v="2.1402000000000001"/>
    <n v="5.2397999999999998"/>
    <x v="9"/>
    <n v="15.7194"/>
  </r>
  <r>
    <s v="CA-2017-113460"/>
    <x v="388"/>
    <d v="2017-11-09T00:00:00"/>
    <x v="0"/>
    <s v="KN-16390"/>
    <s v="Katherine Nockton"/>
    <x v="1"/>
    <x v="0"/>
    <x v="218"/>
    <x v="32"/>
    <n v="20735"/>
    <x v="2"/>
    <s v="FUR-CH-10000422"/>
    <s v="Furniture"/>
    <x v="1"/>
    <s v="Global Highback Leather Tilter in Burgundy"/>
    <n v="272.97000000000003"/>
    <n v="3"/>
    <x v="0"/>
    <n v="43.675199999999997"/>
    <x v="3"/>
    <n v="0.16"/>
    <n v="0"/>
    <n v="14.558400000000001"/>
    <n v="76.431600000000003"/>
    <x v="0"/>
    <n v="229.29480000000004"/>
  </r>
  <r>
    <s v="CA-2015-111339"/>
    <x v="860"/>
    <d v="2015-05-31T00:00:00"/>
    <x v="2"/>
    <s v="VP-21760"/>
    <s v="Victoria Pisteka"/>
    <x v="1"/>
    <x v="0"/>
    <x v="29"/>
    <x v="15"/>
    <n v="43229"/>
    <x v="2"/>
    <s v="FUR-FU-10002506"/>
    <s v="Furniture"/>
    <x v="3"/>
    <s v="Tensor &quot;Hersey Kiss&quot; Styled Floor Lamp"/>
    <n v="41.567999999999998"/>
    <n v="4"/>
    <x v="2"/>
    <n v="-4.1567999999999996"/>
    <x v="3"/>
    <n v="-0.1"/>
    <n v="4.8113933795227099E-3"/>
    <n v="-1.0391999999999999"/>
    <n v="11.4312"/>
    <x v="7"/>
    <n v="45.724799999999995"/>
  </r>
  <r>
    <s v="CA-2015-111339"/>
    <x v="860"/>
    <d v="2015-05-31T00:00:00"/>
    <x v="2"/>
    <s v="VP-21760"/>
    <s v="Victoria Pisteka"/>
    <x v="1"/>
    <x v="0"/>
    <x v="29"/>
    <x v="15"/>
    <n v="43229"/>
    <x v="2"/>
    <s v="FUR-CH-10000863"/>
    <s v="Furniture"/>
    <x v="1"/>
    <s v="Novimex Swivel Fabric Task Chair"/>
    <n v="317.05799999999999"/>
    <n v="3"/>
    <x v="3"/>
    <n v="-86.058599999999998"/>
    <x v="3"/>
    <n v="-0.27142857142857102"/>
    <n v="9.4619911814242195E-4"/>
    <n v="-28.686199999999999"/>
    <n v="134.37219999999999"/>
    <x v="7"/>
    <n v="403.11660000000001"/>
  </r>
  <r>
    <s v="CA-2014-154158"/>
    <x v="520"/>
    <d v="2014-12-27T00:00:00"/>
    <x v="0"/>
    <s v="CC-12670"/>
    <s v="Craig Carreira"/>
    <x v="0"/>
    <x v="0"/>
    <x v="26"/>
    <x v="1"/>
    <n v="33614"/>
    <x v="0"/>
    <s v="FUR-CH-10004698"/>
    <s v="Furniture"/>
    <x v="1"/>
    <s v="Padded Folding Chairs, Black, 4/Carton"/>
    <n v="64.784000000000006"/>
    <n v="1"/>
    <x v="2"/>
    <n v="6.4783999999999997"/>
    <x v="4"/>
    <n v="0.1"/>
    <n v="3.0871820202519099E-3"/>
    <n v="6.4783999999999997"/>
    <n v="58.305599999999998"/>
    <x v="5"/>
    <n v="58.305600000000005"/>
  </r>
  <r>
    <s v="CA-2017-163097"/>
    <x v="60"/>
    <d v="2017-08-31T00:00:00"/>
    <x v="1"/>
    <s v="SF-20200"/>
    <s v="Sarah Foster"/>
    <x v="0"/>
    <x v="0"/>
    <x v="81"/>
    <x v="22"/>
    <n v="85204"/>
    <x v="1"/>
    <s v="FUR-FU-10004973"/>
    <s v="Furniture"/>
    <x v="3"/>
    <s v="Flat Face Poster Frame"/>
    <n v="120.57599999999999"/>
    <n v="8"/>
    <x v="2"/>
    <n v="33.1584"/>
    <x v="4"/>
    <n v="0.27500000000000002"/>
    <n v="1.65870488322718E-3"/>
    <n v="4.1448"/>
    <n v="10.927199999999999"/>
    <x v="10"/>
    <n v="87.417599999999993"/>
  </r>
  <r>
    <s v="CA-2015-130848"/>
    <x v="551"/>
    <d v="2015-10-25T00:00:00"/>
    <x v="3"/>
    <s v="DG-13300"/>
    <s v="Deirdre Greer"/>
    <x v="1"/>
    <x v="0"/>
    <x v="22"/>
    <x v="12"/>
    <n v="80219"/>
    <x v="1"/>
    <s v="FUR-CH-10000422"/>
    <s v="Furniture"/>
    <x v="1"/>
    <s v="Global Highback Leather Tilter in Burgundy"/>
    <n v="582.33600000000001"/>
    <n v="8"/>
    <x v="2"/>
    <n v="-29.116800000000001"/>
    <x v="7"/>
    <n v="-0.05"/>
    <n v="3.43444334542257E-4"/>
    <n v="-3.6396000000000002"/>
    <n v="76.431600000000003"/>
    <x v="1"/>
    <n v="611.45280000000002"/>
  </r>
  <r>
    <s v="CA-2014-125997"/>
    <x v="23"/>
    <d v="2014-09-23T00:00:00"/>
    <x v="2"/>
    <s v="MW-18220"/>
    <s v="Mitch Webber"/>
    <x v="0"/>
    <x v="0"/>
    <x v="13"/>
    <x v="7"/>
    <n v="10011"/>
    <x v="2"/>
    <s v="FUR-CH-10001394"/>
    <s v="Furniture"/>
    <x v="1"/>
    <s v="Global Leather Executive Chair"/>
    <n v="631.78200000000004"/>
    <n v="2"/>
    <x v="7"/>
    <n v="140.39599999999999"/>
    <x v="0"/>
    <n v="0.22222222222222199"/>
    <n v="1.58282445527096E-4"/>
    <n v="70.197999999999993"/>
    <n v="245.69300000000001"/>
    <x v="4"/>
    <n v="491.38600000000008"/>
  </r>
  <r>
    <s v="CA-2014-125997"/>
    <x v="23"/>
    <d v="2014-09-23T00:00:00"/>
    <x v="2"/>
    <s v="MW-18220"/>
    <s v="Mitch Webber"/>
    <x v="0"/>
    <x v="0"/>
    <x v="13"/>
    <x v="7"/>
    <n v="10011"/>
    <x v="2"/>
    <s v="FUR-BO-10002213"/>
    <s v="Furniture"/>
    <x v="0"/>
    <s v="DMI Eclipse Executive Suite Bookcases"/>
    <n v="801.56799999999998"/>
    <n v="2"/>
    <x v="2"/>
    <n v="-10.019600000000001"/>
    <x v="0"/>
    <n v="-1.2500000000000001E-2"/>
    <n v="2.4951095852129802E-4"/>
    <n v="-5.0098000000000003"/>
    <n v="405.79379999999998"/>
    <x v="4"/>
    <n v="811.58759999999995"/>
  </r>
  <r>
    <s v="CA-2014-159814"/>
    <x v="861"/>
    <d v="2014-06-28T00:00:00"/>
    <x v="1"/>
    <s v="LP-17080"/>
    <s v="Liz Pelletier"/>
    <x v="0"/>
    <x v="0"/>
    <x v="104"/>
    <x v="22"/>
    <n v="85705"/>
    <x v="1"/>
    <s v="FUR-FU-10001731"/>
    <s v="Furniture"/>
    <x v="3"/>
    <s v="Acrylic Self-Standing Desk Frames"/>
    <n v="4.2720000000000002"/>
    <n v="2"/>
    <x v="2"/>
    <n v="0.96120000000000005"/>
    <x v="4"/>
    <n v="0.22500000000000001"/>
    <n v="4.6816479400749102E-2"/>
    <n v="0.48060000000000003"/>
    <n v="1.6554"/>
    <x v="2"/>
    <n v="3.3108000000000004"/>
  </r>
  <r>
    <s v="CA-2016-105459"/>
    <x v="577"/>
    <d v="2016-08-17T00:00:00"/>
    <x v="0"/>
    <s v="NP-18700"/>
    <s v="Nora Preis"/>
    <x v="0"/>
    <x v="0"/>
    <x v="13"/>
    <x v="7"/>
    <n v="10024"/>
    <x v="2"/>
    <s v="FUR-TA-10001095"/>
    <s v="Furniture"/>
    <x v="2"/>
    <s v="Chromcraft Round Conference Tables"/>
    <n v="209.148"/>
    <n v="2"/>
    <x v="9"/>
    <n v="-66.230199999999996"/>
    <x v="2"/>
    <n v="-0.31666666666666698"/>
    <n v="1.9125212767992E-3"/>
    <n v="-33.115099999999998"/>
    <n v="137.6891"/>
    <x v="10"/>
    <n v="275.37819999999999"/>
  </r>
  <r>
    <s v="CA-2017-162789"/>
    <x v="320"/>
    <d v="2017-09-24T00:00:00"/>
    <x v="0"/>
    <s v="LC-17140"/>
    <s v="Logan Currie"/>
    <x v="0"/>
    <x v="0"/>
    <x v="13"/>
    <x v="7"/>
    <n v="10035"/>
    <x v="2"/>
    <s v="FUR-FU-10004864"/>
    <s v="Furniture"/>
    <x v="3"/>
    <s v="Eldon 500 Class Desk Accessories"/>
    <n v="12.07"/>
    <n v="1"/>
    <x v="0"/>
    <n v="3.9830999999999999"/>
    <x v="3"/>
    <n v="0.33"/>
    <n v="0"/>
    <n v="3.9830999999999999"/>
    <n v="8.0869"/>
    <x v="4"/>
    <n v="8.0869"/>
  </r>
  <r>
    <s v="US-2017-110149"/>
    <x v="247"/>
    <d v="2017-12-13T00:00:00"/>
    <x v="2"/>
    <s v="WB-21850"/>
    <s v="William Brown"/>
    <x v="0"/>
    <x v="0"/>
    <x v="3"/>
    <x v="3"/>
    <n v="19143"/>
    <x v="2"/>
    <s v="FUR-FU-10001475"/>
    <s v="Furniture"/>
    <x v="3"/>
    <s v="Contract Clock, 14&quot;, Brown"/>
    <n v="87.92"/>
    <n v="5"/>
    <x v="2"/>
    <n v="15.385999999999999"/>
    <x v="0"/>
    <n v="0.17499999999999999"/>
    <n v="2.2747952684258402E-3"/>
    <n v="3.0771999999999999"/>
    <n v="14.5068"/>
    <x v="5"/>
    <n v="72.534000000000006"/>
  </r>
  <r>
    <s v="CA-2015-164777"/>
    <x v="369"/>
    <d v="2015-01-29T00:00:00"/>
    <x v="2"/>
    <s v="SC-20305"/>
    <s v="Sean Christensen"/>
    <x v="0"/>
    <x v="0"/>
    <x v="2"/>
    <x v="2"/>
    <n v="90036"/>
    <x v="1"/>
    <s v="FUR-CH-10002024"/>
    <s v="Furniture"/>
    <x v="1"/>
    <s v="HON 5400 Series Task Chairs for Big and Tall"/>
    <n v="2803.92"/>
    <n v="5"/>
    <x v="2"/>
    <n v="0"/>
    <x v="3"/>
    <n v="0"/>
    <n v="7.1328711232845397E-5"/>
    <n v="0"/>
    <n v="560.78399999999999"/>
    <x v="8"/>
    <n v="2803.92"/>
  </r>
  <r>
    <s v="CA-2015-127824"/>
    <x v="862"/>
    <d v="2015-10-22T00:00:00"/>
    <x v="1"/>
    <s v="JC-15775"/>
    <s v="John Castell"/>
    <x v="0"/>
    <x v="0"/>
    <x v="15"/>
    <x v="13"/>
    <n v="98115"/>
    <x v="1"/>
    <s v="FUR-FU-10002505"/>
    <s v="Furniture"/>
    <x v="3"/>
    <s v="Eldon 100 Class Desk Accessories"/>
    <n v="10.11"/>
    <n v="3"/>
    <x v="0"/>
    <n v="3.2351999999999999"/>
    <x v="4"/>
    <n v="0.32"/>
    <n v="0"/>
    <n v="1.0784"/>
    <n v="2.2915999999999999"/>
    <x v="1"/>
    <n v="6.8747999999999996"/>
  </r>
  <r>
    <s v="CA-2014-116246"/>
    <x v="639"/>
    <d v="2014-09-17T00:00:00"/>
    <x v="0"/>
    <s v="LW-17215"/>
    <s v="Luke Weiss"/>
    <x v="0"/>
    <x v="0"/>
    <x v="13"/>
    <x v="7"/>
    <n v="10035"/>
    <x v="2"/>
    <s v="FUR-CH-10002024"/>
    <s v="Furniture"/>
    <x v="1"/>
    <s v="HON 5400 Series Task Chairs for Big and Tall"/>
    <n v="3785.2919999999999"/>
    <n v="6"/>
    <x v="7"/>
    <n v="420.58800000000002"/>
    <x v="2"/>
    <n v="0.11111111111111099"/>
    <n v="2.6418041197350199E-5"/>
    <n v="70.097999999999999"/>
    <n v="560.78399999999999"/>
    <x v="4"/>
    <n v="3364.7039999999997"/>
  </r>
  <r>
    <s v="CA-2014-167486"/>
    <x v="863"/>
    <d v="2014-12-01T00:00:00"/>
    <x v="1"/>
    <s v="JO-15145"/>
    <s v="Jack O'Briant"/>
    <x v="1"/>
    <x v="0"/>
    <x v="252"/>
    <x v="7"/>
    <n v="14215"/>
    <x v="2"/>
    <s v="FUR-FU-10003268"/>
    <s v="Furniture"/>
    <x v="3"/>
    <s v="Eldon Radial Chair Mat for Low to Medium Pile Carpets"/>
    <n v="199.9"/>
    <n v="5"/>
    <x v="0"/>
    <n v="39.979999999999997"/>
    <x v="4"/>
    <n v="0.2"/>
    <n v="0"/>
    <n v="7.9960000000000004"/>
    <n v="31.984000000000002"/>
    <x v="0"/>
    <n v="159.92000000000002"/>
  </r>
  <r>
    <s v="CA-2014-152100"/>
    <x v="89"/>
    <d v="2014-05-16T00:00:00"/>
    <x v="1"/>
    <s v="VW-21775"/>
    <s v="Victoria Wilson"/>
    <x v="1"/>
    <x v="0"/>
    <x v="156"/>
    <x v="5"/>
    <n v="77340"/>
    <x v="3"/>
    <s v="FUR-CH-10000015"/>
    <s v="Furniture"/>
    <x v="1"/>
    <s v="Hon Multipurpose Stacking Arm Chairs"/>
    <n v="1212.96"/>
    <n v="8"/>
    <x v="3"/>
    <n v="-69.311999999999998"/>
    <x v="2"/>
    <n v="-5.7142857142857099E-2"/>
    <n v="2.47328848436882E-4"/>
    <n v="-8.6639999999999997"/>
    <n v="160.28399999999999"/>
    <x v="7"/>
    <n v="1282.2719999999999"/>
  </r>
  <r>
    <s v="CA-2015-166219"/>
    <x v="797"/>
    <d v="2015-09-01T00:00:00"/>
    <x v="1"/>
    <s v="BP-11185"/>
    <s v="Ben Peterman"/>
    <x v="1"/>
    <x v="0"/>
    <x v="144"/>
    <x v="5"/>
    <n v="75081"/>
    <x v="3"/>
    <s v="FUR-TA-10004607"/>
    <s v="Furniture"/>
    <x v="2"/>
    <s v="Hon 2111 Invitation Series Straight Table"/>
    <n v="103.48099999999999"/>
    <n v="1"/>
    <x v="3"/>
    <n v="-16.261299999999999"/>
    <x v="4"/>
    <n v="-0.157142857142857"/>
    <n v="2.8990829234352201E-3"/>
    <n v="-16.261299999999999"/>
    <n v="119.7423"/>
    <x v="10"/>
    <n v="119.7423"/>
  </r>
  <r>
    <s v="CA-2017-136882"/>
    <x v="706"/>
    <d v="2017-06-03T00:00:00"/>
    <x v="1"/>
    <s v="DN-13690"/>
    <s v="Duane Noonan"/>
    <x v="0"/>
    <x v="0"/>
    <x v="169"/>
    <x v="37"/>
    <n v="74133"/>
    <x v="3"/>
    <s v="FUR-FU-10003664"/>
    <s v="Furniture"/>
    <x v="3"/>
    <s v="Electrix Architect's Clamp-On Swing Arm Lamp, Black"/>
    <n v="477.3"/>
    <n v="5"/>
    <x v="0"/>
    <n v="138.417"/>
    <x v="1"/>
    <n v="0.28999999999999998"/>
    <n v="0"/>
    <n v="27.683399999999999"/>
    <n v="67.776600000000002"/>
    <x v="7"/>
    <n v="338.88300000000004"/>
  </r>
  <r>
    <s v="US-2017-109610"/>
    <x v="608"/>
    <d v="2017-11-30T00:00:00"/>
    <x v="0"/>
    <s v="BS-11590"/>
    <s v="Brendan Sweed"/>
    <x v="1"/>
    <x v="0"/>
    <x v="74"/>
    <x v="0"/>
    <n v="40214"/>
    <x v="0"/>
    <s v="FUR-CH-10001854"/>
    <s v="Furniture"/>
    <x v="1"/>
    <s v="Office Star - Professional Matrix Back Chair with 2-to-1 Synchro Tilt and Mesh Fabric Seat"/>
    <n v="701.96"/>
    <n v="2"/>
    <x v="0"/>
    <n v="168.47040000000001"/>
    <x v="2"/>
    <n v="0.24"/>
    <n v="0"/>
    <n v="84.235200000000006"/>
    <n v="266.7448"/>
    <x v="0"/>
    <n v="533.4896"/>
  </r>
  <r>
    <s v="CA-2016-126858"/>
    <x v="185"/>
    <d v="2016-11-23T00:00:00"/>
    <x v="1"/>
    <s v="JM-15265"/>
    <s v="Janet Molinari"/>
    <x v="1"/>
    <x v="0"/>
    <x v="15"/>
    <x v="13"/>
    <n v="98115"/>
    <x v="1"/>
    <s v="FUR-FU-10000448"/>
    <s v="Furniture"/>
    <x v="3"/>
    <s v="Tenex Chairmats For Use With Carpeted Floors"/>
    <n v="31.96"/>
    <n v="2"/>
    <x v="0"/>
    <n v="1.5980000000000001"/>
    <x v="4"/>
    <n v="0.05"/>
    <n v="0"/>
    <n v="0.79900000000000004"/>
    <n v="15.180999999999999"/>
    <x v="0"/>
    <n v="30.362000000000002"/>
  </r>
  <r>
    <s v="CA-2017-102925"/>
    <x v="864"/>
    <d v="2017-11-10T00:00:00"/>
    <x v="0"/>
    <s v="CD-12280"/>
    <s v="Christina DeMoss"/>
    <x v="0"/>
    <x v="0"/>
    <x v="13"/>
    <x v="7"/>
    <n v="10024"/>
    <x v="2"/>
    <s v="FUR-TA-10003469"/>
    <s v="Furniture"/>
    <x v="2"/>
    <s v="Balt Split Level Computer Training Table"/>
    <n v="166.5"/>
    <n v="2"/>
    <x v="9"/>
    <n v="-66.599999999999994"/>
    <x v="2"/>
    <n v="-0.4"/>
    <n v="2.4024024024024001E-3"/>
    <n v="-33.299999999999997"/>
    <n v="116.55"/>
    <x v="0"/>
    <n v="233.1"/>
  </r>
  <r>
    <s v="CA-2017-102925"/>
    <x v="864"/>
    <d v="2017-11-10T00:00:00"/>
    <x v="0"/>
    <s v="CD-12280"/>
    <s v="Christina DeMoss"/>
    <x v="0"/>
    <x v="0"/>
    <x v="13"/>
    <x v="7"/>
    <n v="10024"/>
    <x v="2"/>
    <s v="FUR-CH-10004875"/>
    <s v="Furniture"/>
    <x v="1"/>
    <s v="Harbour Creations 67200 Series Stacking Chairs"/>
    <n v="128.124"/>
    <n v="2"/>
    <x v="7"/>
    <n v="24.2012"/>
    <x v="2"/>
    <n v="0.18888888888888899"/>
    <n v="7.8049389653772898E-4"/>
    <n v="12.1006"/>
    <n v="51.961399999999998"/>
    <x v="0"/>
    <n v="103.9228"/>
  </r>
  <r>
    <s v="CA-2017-102925"/>
    <x v="864"/>
    <d v="2017-11-10T00:00:00"/>
    <x v="0"/>
    <s v="CD-12280"/>
    <s v="Christina DeMoss"/>
    <x v="0"/>
    <x v="0"/>
    <x v="13"/>
    <x v="7"/>
    <n v="10024"/>
    <x v="2"/>
    <s v="FUR-FU-10004245"/>
    <s v="Furniture"/>
    <x v="3"/>
    <s v="Career Cubicle Clock, 8 1/4&quot;, Black"/>
    <n v="101.4"/>
    <n v="5"/>
    <x v="0"/>
    <n v="38.531999999999996"/>
    <x v="2"/>
    <n v="0.38"/>
    <n v="0"/>
    <n v="7.7064000000000004"/>
    <n v="12.573600000000001"/>
    <x v="0"/>
    <n v="62.868000000000009"/>
  </r>
  <r>
    <s v="CA-2015-100818"/>
    <x v="151"/>
    <d v="2015-06-05T00:00:00"/>
    <x v="0"/>
    <s v="JM-15265"/>
    <s v="Janet Molinari"/>
    <x v="1"/>
    <x v="0"/>
    <x v="9"/>
    <x v="8"/>
    <n v="60653"/>
    <x v="3"/>
    <s v="FUR-FU-10002703"/>
    <s v="Furniture"/>
    <x v="3"/>
    <s v="Tenex Traditional Chairmats for Hard Floors, Average Lip, 36&quot; x 48&quot;"/>
    <n v="51.56"/>
    <n v="2"/>
    <x v="5"/>
    <n v="-61.872"/>
    <x v="2"/>
    <n v="-1.2"/>
    <n v="1.16369278510473E-2"/>
    <n v="-30.936"/>
    <n v="56.716000000000001"/>
    <x v="7"/>
    <n v="113.432"/>
  </r>
  <r>
    <s v="CA-2016-164770"/>
    <x v="674"/>
    <d v="2016-12-04T00:00:00"/>
    <x v="0"/>
    <s v="MY-18295"/>
    <s v="Muhammed Yedwab"/>
    <x v="1"/>
    <x v="0"/>
    <x v="6"/>
    <x v="5"/>
    <n v="77036"/>
    <x v="3"/>
    <s v="FUR-BO-10003893"/>
    <s v="Furniture"/>
    <x v="0"/>
    <s v="Sauder Camden County Collection Library"/>
    <n v="781.86400000000003"/>
    <n v="10"/>
    <x v="6"/>
    <n v="-137.976"/>
    <x v="3"/>
    <n v="-0.17647058823529399"/>
    <n v="4.09278339967053E-4"/>
    <n v="-13.797599999999999"/>
    <n v="91.983999999999995"/>
    <x v="5"/>
    <n v="919.84"/>
  </r>
  <r>
    <s v="CA-2017-130505"/>
    <x v="176"/>
    <d v="2017-10-12T00:00:00"/>
    <x v="3"/>
    <s v="NF-18385"/>
    <s v="Natalie Fritzler"/>
    <x v="0"/>
    <x v="0"/>
    <x v="167"/>
    <x v="47"/>
    <n v="26003"/>
    <x v="2"/>
    <s v="FUR-TA-10001932"/>
    <s v="Furniture"/>
    <x v="2"/>
    <s v="Chromcraft 48&quot; x 96&quot; Racetrack Double Pedestal Table"/>
    <n v="673.34400000000005"/>
    <n v="3"/>
    <x v="3"/>
    <n v="-76.953599999999994"/>
    <x v="7"/>
    <n v="-0.114285714285714"/>
    <n v="4.4553749643569998E-4"/>
    <n v="-25.651199999999999"/>
    <n v="250.0992"/>
    <x v="1"/>
    <n v="750.2976000000001"/>
  </r>
  <r>
    <s v="CA-2016-105207"/>
    <x v="865"/>
    <d v="2016-01-08T00:00:00"/>
    <x v="1"/>
    <s v="BO-11350"/>
    <s v="Bill Overfelt"/>
    <x v="1"/>
    <x v="0"/>
    <x v="364"/>
    <x v="37"/>
    <n v="74012"/>
    <x v="3"/>
    <s v="FUR-TA-10000617"/>
    <s v="Furniture"/>
    <x v="2"/>
    <s v="Hon Practical Foundations 30 x 60 Training Table, Light Gray/Charcoal"/>
    <n v="1592.85"/>
    <n v="7"/>
    <x v="0"/>
    <n v="350.42700000000002"/>
    <x v="2"/>
    <n v="0.22"/>
    <n v="0"/>
    <n v="50.061"/>
    <n v="177.489"/>
    <x v="8"/>
    <n v="1242.4229999999998"/>
  </r>
  <r>
    <s v="CA-2016-149237"/>
    <x v="205"/>
    <d v="2016-05-30T00:00:00"/>
    <x v="1"/>
    <s v="CM-12235"/>
    <s v="Chris McAfee"/>
    <x v="0"/>
    <x v="0"/>
    <x v="79"/>
    <x v="16"/>
    <n v="53209"/>
    <x v="3"/>
    <s v="FUR-FU-10002088"/>
    <s v="Furniture"/>
    <x v="3"/>
    <s v="Nu-Dell Float Frame 11 x 14 1/2"/>
    <n v="26.94"/>
    <n v="3"/>
    <x v="0"/>
    <n v="11.3148"/>
    <x v="4"/>
    <n v="0.42"/>
    <n v="0"/>
    <n v="3.7715999999999998"/>
    <n v="5.2084000000000001"/>
    <x v="7"/>
    <n v="15.625200000000001"/>
  </r>
  <r>
    <s v="US-2015-158589"/>
    <x v="141"/>
    <d v="2015-11-24T00:00:00"/>
    <x v="1"/>
    <s v="KW-16570"/>
    <s v="Kelly Williams"/>
    <x v="0"/>
    <x v="0"/>
    <x v="28"/>
    <x v="2"/>
    <n v="94109"/>
    <x v="1"/>
    <s v="FUR-FU-10001546"/>
    <s v="Furniture"/>
    <x v="3"/>
    <s v="Dana Swing-Arm Lamps"/>
    <n v="32.04"/>
    <n v="3"/>
    <x v="0"/>
    <n v="8.01"/>
    <x v="4"/>
    <n v="0.25"/>
    <n v="0"/>
    <n v="2.67"/>
    <n v="8.01"/>
    <x v="0"/>
    <n v="24.03"/>
  </r>
  <r>
    <s v="CA-2017-142461"/>
    <x v="703"/>
    <d v="2017-06-03T00:00:00"/>
    <x v="0"/>
    <s v="KT-16480"/>
    <s v="Kean Thornton"/>
    <x v="0"/>
    <x v="0"/>
    <x v="144"/>
    <x v="5"/>
    <n v="75217"/>
    <x v="3"/>
    <s v="FUR-BO-10001811"/>
    <s v="Furniture"/>
    <x v="0"/>
    <s v="Atlantic Metals Mobile 5-Shelf Bookcases, Custom Colors"/>
    <n v="204.66640000000001"/>
    <n v="1"/>
    <x v="6"/>
    <n v="-6.0195999999999996"/>
    <x v="4"/>
    <n v="-2.9411764705882401E-2"/>
    <n v="1.5635199524689899E-3"/>
    <n v="-6.0195999999999996"/>
    <n v="210.68600000000001"/>
    <x v="7"/>
    <n v="210.68600000000001"/>
  </r>
  <r>
    <s v="CA-2017-156958"/>
    <x v="446"/>
    <d v="2017-12-06T00:00:00"/>
    <x v="2"/>
    <s v="PB-18805"/>
    <s v="Patrick Bzostek"/>
    <x v="2"/>
    <x v="0"/>
    <x v="15"/>
    <x v="13"/>
    <n v="98115"/>
    <x v="1"/>
    <s v="FUR-FU-10003268"/>
    <s v="Furniture"/>
    <x v="3"/>
    <s v="Eldon Radial Chair Mat for Low to Medium Pile Carpets"/>
    <n v="199.9"/>
    <n v="5"/>
    <x v="0"/>
    <n v="39.979999999999997"/>
    <x v="5"/>
    <n v="0.2"/>
    <n v="0"/>
    <n v="7.9960000000000004"/>
    <n v="31.984000000000002"/>
    <x v="5"/>
    <n v="159.92000000000002"/>
  </r>
  <r>
    <s v="CA-2016-116596"/>
    <x v="78"/>
    <d v="2016-10-31T00:00:00"/>
    <x v="1"/>
    <s v="BW-11200"/>
    <s v="Ben Wallace"/>
    <x v="0"/>
    <x v="0"/>
    <x v="13"/>
    <x v="7"/>
    <n v="10011"/>
    <x v="2"/>
    <s v="FUR-CH-10000553"/>
    <s v="Furniture"/>
    <x v="1"/>
    <s v="Metal Folding Chairs, Beige, 4/Carton"/>
    <n v="427.64400000000001"/>
    <n v="14"/>
    <x v="7"/>
    <n v="80.777199999999993"/>
    <x v="4"/>
    <n v="0.18888888888888899"/>
    <n v="2.33839361712078E-4"/>
    <n v="5.7698"/>
    <n v="24.776199999999999"/>
    <x v="1"/>
    <n v="346.86680000000001"/>
  </r>
  <r>
    <s v="CA-2017-124191"/>
    <x v="235"/>
    <d v="2017-06-14T00:00:00"/>
    <x v="0"/>
    <s v="TS-21610"/>
    <s v="Troy Staebel"/>
    <x v="0"/>
    <x v="0"/>
    <x v="9"/>
    <x v="8"/>
    <n v="60610"/>
    <x v="3"/>
    <s v="FUR-FU-10002364"/>
    <s v="Furniture"/>
    <x v="3"/>
    <s v="Eldon Expressions Wood Desk Accessories, Oak"/>
    <n v="8.8559999999999999"/>
    <n v="3"/>
    <x v="5"/>
    <n v="-6.8634000000000004"/>
    <x v="3"/>
    <n v="-0.77500000000000002"/>
    <n v="6.7750677506775103E-2"/>
    <n v="-2.2877999999999998"/>
    <n v="5.2397999999999998"/>
    <x v="2"/>
    <n v="15.7194"/>
  </r>
  <r>
    <s v="CA-2016-148747"/>
    <x v="228"/>
    <d v="2016-09-27T00:00:00"/>
    <x v="2"/>
    <s v="AS-10045"/>
    <s v="Aaron Smayling"/>
    <x v="1"/>
    <x v="0"/>
    <x v="28"/>
    <x v="2"/>
    <n v="94110"/>
    <x v="1"/>
    <s v="FUR-BO-10002613"/>
    <s v="Furniture"/>
    <x v="0"/>
    <s v="Atlantic Metals Mobile 4-Shelf Bookcases, Custom Colors"/>
    <n v="477.666"/>
    <n v="2"/>
    <x v="8"/>
    <n v="84.293999999999997"/>
    <x v="3"/>
    <n v="0.17647058823529399"/>
    <n v="3.1402695607390903E-4"/>
    <n v="42.146999999999998"/>
    <n v="196.68600000000001"/>
    <x v="4"/>
    <n v="393.37200000000001"/>
  </r>
  <r>
    <s v="CA-2015-135727"/>
    <x v="866"/>
    <d v="2015-05-16T00:00:00"/>
    <x v="0"/>
    <s v="PS-18970"/>
    <s v="Paul Stevenson"/>
    <x v="2"/>
    <x v="0"/>
    <x v="43"/>
    <x v="22"/>
    <n v="85023"/>
    <x v="1"/>
    <s v="FUR-CH-10004540"/>
    <s v="Furniture"/>
    <x v="1"/>
    <s v="Global Chrome Stack Chair"/>
    <n v="191.96799999999999"/>
    <n v="7"/>
    <x v="2"/>
    <n v="16.7972"/>
    <x v="2"/>
    <n v="8.7499999999999994E-2"/>
    <n v="1.0418403067177901E-3"/>
    <n v="2.3996"/>
    <n v="25.0244"/>
    <x v="7"/>
    <n v="175.17079999999999"/>
  </r>
  <r>
    <s v="CA-2015-135251"/>
    <x v="867"/>
    <d v="2015-08-10T00:00:00"/>
    <x v="1"/>
    <s v="RP-19270"/>
    <s v="Rachel Payne"/>
    <x v="1"/>
    <x v="0"/>
    <x v="6"/>
    <x v="5"/>
    <n v="77095"/>
    <x v="3"/>
    <s v="FUR-BO-10003965"/>
    <s v="Furniture"/>
    <x v="0"/>
    <s v="O'Sullivan Manor Hill 2-Door Library in Brianna Oak"/>
    <n v="369.19920000000002"/>
    <n v="3"/>
    <x v="6"/>
    <n v="-114.01739999999999"/>
    <x v="4"/>
    <n v="-0.308823529411765"/>
    <n v="8.6674077300275801E-4"/>
    <n v="-38.005800000000001"/>
    <n v="161.07220000000001"/>
    <x v="10"/>
    <n v="483.21660000000003"/>
  </r>
  <r>
    <s v="CA-2016-125724"/>
    <x v="710"/>
    <d v="2016-09-27T00:00:00"/>
    <x v="1"/>
    <s v="SM-20950"/>
    <s v="Suzanne McNair"/>
    <x v="1"/>
    <x v="0"/>
    <x v="131"/>
    <x v="12"/>
    <n v="80020"/>
    <x v="1"/>
    <s v="FUR-FU-10000246"/>
    <s v="Furniture"/>
    <x v="3"/>
    <s v="Aluminum Document Frame"/>
    <n v="68.432000000000002"/>
    <n v="7"/>
    <x v="2"/>
    <n v="8.5540000000000003"/>
    <x v="2"/>
    <n v="0.125"/>
    <n v="2.9226093055880302E-3"/>
    <n v="1.222"/>
    <n v="8.5540000000000003"/>
    <x v="4"/>
    <n v="59.878"/>
  </r>
  <r>
    <s v="CA-2015-111612"/>
    <x v="44"/>
    <d v="2015-12-02T00:00:00"/>
    <x v="1"/>
    <s v="EB-14110"/>
    <s v="Eugene Barchas"/>
    <x v="0"/>
    <x v="0"/>
    <x v="29"/>
    <x v="15"/>
    <n v="43229"/>
    <x v="2"/>
    <s v="FUR-FU-10003799"/>
    <s v="Furniture"/>
    <x v="3"/>
    <s v="Seth Thomas 13 1/2&quot; Wall Clock"/>
    <n v="71.12"/>
    <n v="5"/>
    <x v="2"/>
    <n v="9.7789999999999999"/>
    <x v="4"/>
    <n v="0.13750000000000001"/>
    <n v="2.8121484814398199E-3"/>
    <n v="1.9558"/>
    <n v="12.2682"/>
    <x v="0"/>
    <n v="61.341000000000008"/>
  </r>
  <r>
    <s v="CA-2014-103086"/>
    <x v="868"/>
    <d v="2014-10-19T00:00:00"/>
    <x v="0"/>
    <s v="EB-14170"/>
    <s v="Evan Bailliet"/>
    <x v="0"/>
    <x v="0"/>
    <x v="6"/>
    <x v="5"/>
    <n v="77095"/>
    <x v="3"/>
    <s v="FUR-FU-10004586"/>
    <s v="Furniture"/>
    <x v="3"/>
    <s v="G.E. Longer-Life Indoor Recessed Floodlight Bulbs"/>
    <n v="5.3120000000000003"/>
    <n v="2"/>
    <x v="5"/>
    <n v="-1.5935999999999999"/>
    <x v="3"/>
    <n v="-0.3"/>
    <n v="0.112951807228916"/>
    <n v="-0.79679999999999995"/>
    <n v="3.4527999999999999"/>
    <x v="1"/>
    <n v="6.9055999999999997"/>
  </r>
  <r>
    <s v="CA-2016-129280"/>
    <x v="869"/>
    <d v="2016-05-05T00:00:00"/>
    <x v="2"/>
    <s v="SM-20905"/>
    <s v="Susan MacKendrick"/>
    <x v="0"/>
    <x v="0"/>
    <x v="19"/>
    <x v="15"/>
    <n v="43055"/>
    <x v="2"/>
    <s v="FUR-FU-10001876"/>
    <s v="Furniture"/>
    <x v="3"/>
    <s v="Computer Room Manger, 14&quot;"/>
    <n v="51.968000000000004"/>
    <n v="2"/>
    <x v="2"/>
    <n v="10.393599999999999"/>
    <x v="3"/>
    <n v="0.2"/>
    <n v="3.84852216748768E-3"/>
    <n v="5.1967999999999996"/>
    <n v="20.787199999999999"/>
    <x v="7"/>
    <n v="41.574400000000004"/>
  </r>
  <r>
    <s v="CA-2014-130428"/>
    <x v="870"/>
    <d v="2014-03-31T00:00:00"/>
    <x v="3"/>
    <s v="TG-21640"/>
    <s v="Trudy Glocke"/>
    <x v="0"/>
    <x v="0"/>
    <x v="26"/>
    <x v="1"/>
    <n v="33614"/>
    <x v="0"/>
    <s v="FUR-CH-10002965"/>
    <s v="Furniture"/>
    <x v="1"/>
    <s v="Global Leather Highback Executive Chair with Pneumatic Height Adjustment, Black"/>
    <n v="1125.4880000000001"/>
    <n v="7"/>
    <x v="2"/>
    <n v="98.480199999999996"/>
    <x v="7"/>
    <n v="8.7499999999999994E-2"/>
    <n v="1.7770069516512E-4"/>
    <n v="14.0686"/>
    <n v="146.71539999999999"/>
    <x v="9"/>
    <n v="1027.0078000000001"/>
  </r>
  <r>
    <s v="CA-2015-148495"/>
    <x v="871"/>
    <d v="2015-08-13T00:00:00"/>
    <x v="3"/>
    <s v="SF-20065"/>
    <s v="Sandra Flanagan"/>
    <x v="0"/>
    <x v="0"/>
    <x v="135"/>
    <x v="2"/>
    <n v="91767"/>
    <x v="1"/>
    <s v="FUR-FU-10001889"/>
    <s v="Furniture"/>
    <x v="3"/>
    <s v="Ultra Door Pull Handle"/>
    <n v="31.56"/>
    <n v="3"/>
    <x v="0"/>
    <n v="10.4148"/>
    <x v="7"/>
    <n v="0.33"/>
    <n v="0"/>
    <n v="3.4716"/>
    <n v="7.0484"/>
    <x v="10"/>
    <n v="21.145199999999999"/>
  </r>
  <r>
    <s v="CA-2015-143147"/>
    <x v="753"/>
    <d v="2015-05-28T00:00:00"/>
    <x v="0"/>
    <s v="PS-18760"/>
    <s v="Pamela Stobb"/>
    <x v="0"/>
    <x v="0"/>
    <x v="21"/>
    <x v="5"/>
    <n v="78207"/>
    <x v="3"/>
    <s v="FUR-CH-10000863"/>
    <s v="Furniture"/>
    <x v="1"/>
    <s v="Novimex Swivel Fabric Task Chair"/>
    <n v="105.68600000000001"/>
    <n v="1"/>
    <x v="3"/>
    <n v="-28.686199999999999"/>
    <x v="3"/>
    <n v="-0.27142857142857102"/>
    <n v="2.8385973544272601E-3"/>
    <n v="-28.686199999999999"/>
    <n v="134.37219999999999"/>
    <x v="7"/>
    <n v="134.37220000000002"/>
  </r>
  <r>
    <s v="CA-2015-143147"/>
    <x v="753"/>
    <d v="2015-05-28T00:00:00"/>
    <x v="0"/>
    <s v="PS-18760"/>
    <s v="Pamela Stobb"/>
    <x v="0"/>
    <x v="0"/>
    <x v="21"/>
    <x v="5"/>
    <n v="78207"/>
    <x v="3"/>
    <s v="FUR-CH-10004754"/>
    <s v="Furniture"/>
    <x v="1"/>
    <s v="Global Stack Chair with Arms, Black"/>
    <n v="104.93"/>
    <n v="5"/>
    <x v="3"/>
    <n v="-4.4969999999999999"/>
    <x v="3"/>
    <n v="-4.2857142857142802E-2"/>
    <n v="2.85904888973601E-3"/>
    <n v="-0.89939999999999998"/>
    <n v="21.885400000000001"/>
    <x v="7"/>
    <n v="109.42700000000001"/>
  </r>
  <r>
    <s v="CA-2017-152975"/>
    <x v="732"/>
    <d v="2017-09-16T00:00:00"/>
    <x v="2"/>
    <s v="RB-19705"/>
    <s v="Roger Barcio"/>
    <x v="2"/>
    <x v="0"/>
    <x v="13"/>
    <x v="7"/>
    <n v="10035"/>
    <x v="2"/>
    <s v="FUR-CH-10003298"/>
    <s v="Furniture"/>
    <x v="1"/>
    <s v="Office Star - Contemporary Task Swivel chair with Loop Arms, Charcoal"/>
    <n v="589.41"/>
    <n v="5"/>
    <x v="7"/>
    <n v="-6.5490000000000004"/>
    <x v="3"/>
    <n v="-1.1111111111111099E-2"/>
    <n v="1.6966118661033901E-4"/>
    <n v="-1.3098000000000001"/>
    <n v="119.1918"/>
    <x v="4"/>
    <n v="595.95899999999995"/>
  </r>
  <r>
    <s v="CA-2017-116127"/>
    <x v="542"/>
    <d v="2017-06-27T00:00:00"/>
    <x v="0"/>
    <s v="SB-20185"/>
    <s v="Sarah Brown"/>
    <x v="0"/>
    <x v="0"/>
    <x v="13"/>
    <x v="7"/>
    <n v="10024"/>
    <x v="2"/>
    <s v="FUR-BO-10002213"/>
    <s v="Furniture"/>
    <x v="0"/>
    <s v="DMI Eclipse Executive Suite Bookcases"/>
    <n v="400.78399999999999"/>
    <n v="1"/>
    <x v="2"/>
    <n v="-5.0098000000000003"/>
    <x v="3"/>
    <n v="-1.2500000000000001E-2"/>
    <n v="4.9902191704259702E-4"/>
    <n v="-5.0098000000000003"/>
    <n v="405.79379999999998"/>
    <x v="2"/>
    <n v="405.79379999999998"/>
  </r>
  <r>
    <s v="US-2016-105452"/>
    <x v="830"/>
    <d v="2016-08-01T00:00:00"/>
    <x v="1"/>
    <s v="BF-11005"/>
    <s v="Barry Franz"/>
    <x v="2"/>
    <x v="0"/>
    <x v="102"/>
    <x v="5"/>
    <n v="77506"/>
    <x v="3"/>
    <s v="FUR-FU-10003691"/>
    <s v="Furniture"/>
    <x v="3"/>
    <s v="Eldon Image Series Desk Accessories, Ebony"/>
    <n v="24.7"/>
    <n v="5"/>
    <x v="5"/>
    <n v="-9.8800000000000008"/>
    <x v="4"/>
    <n v="-0.4"/>
    <n v="2.4291497975708499E-2"/>
    <n v="-1.976"/>
    <n v="6.9160000000000004"/>
    <x v="3"/>
    <n v="34.58"/>
  </r>
  <r>
    <s v="US-2016-105452"/>
    <x v="830"/>
    <d v="2016-08-01T00:00:00"/>
    <x v="1"/>
    <s v="BF-11005"/>
    <s v="Barry Franz"/>
    <x v="2"/>
    <x v="0"/>
    <x v="102"/>
    <x v="5"/>
    <n v="77506"/>
    <x v="3"/>
    <s v="FUR-FU-10003806"/>
    <s v="Furniture"/>
    <x v="3"/>
    <s v="Tenex Chairmat w/ Average Lip, 45&quot; x 53&quot;"/>
    <n v="302.72000000000003"/>
    <n v="5"/>
    <x v="5"/>
    <n v="-378.4"/>
    <x v="4"/>
    <n v="-1.25"/>
    <n v="1.9820295983086701E-3"/>
    <n v="-75.680000000000007"/>
    <n v="136.22399999999999"/>
    <x v="3"/>
    <n v="681.12"/>
  </r>
  <r>
    <s v="CA-2015-149517"/>
    <x v="208"/>
    <d v="2015-09-23T00:00:00"/>
    <x v="1"/>
    <s v="FC-14245"/>
    <s v="Frank Carlisle"/>
    <x v="2"/>
    <x v="0"/>
    <x v="155"/>
    <x v="2"/>
    <n v="95823"/>
    <x v="1"/>
    <s v="FUR-FU-10003464"/>
    <s v="Furniture"/>
    <x v="3"/>
    <s v="Seth Thomas 8 1/2&quot; Cubicle Clock"/>
    <n v="60.84"/>
    <n v="3"/>
    <x v="0"/>
    <n v="19.468800000000002"/>
    <x v="4"/>
    <n v="0.32"/>
    <n v="0"/>
    <n v="6.4896000000000003"/>
    <n v="13.7904"/>
    <x v="4"/>
    <n v="41.371200000000002"/>
  </r>
  <r>
    <s v="CA-2016-129861"/>
    <x v="9"/>
    <d v="2016-06-23T00:00:00"/>
    <x v="1"/>
    <s v="DM-13345"/>
    <s v="Denise Monton"/>
    <x v="1"/>
    <x v="0"/>
    <x v="77"/>
    <x v="7"/>
    <n v="14609"/>
    <x v="2"/>
    <s v="FUR-TA-10003715"/>
    <s v="Furniture"/>
    <x v="2"/>
    <s v="Hon 2111 Invitation Series Corner Table"/>
    <n v="376.86599999999999"/>
    <n v="3"/>
    <x v="9"/>
    <n v="-213.5574"/>
    <x v="6"/>
    <n v="-0.56666666666666698"/>
    <n v="1.0613852138425901E-3"/>
    <n v="-71.1858"/>
    <n v="196.80779999999999"/>
    <x v="2"/>
    <n v="590.42340000000002"/>
  </r>
  <r>
    <s v="CA-2016-130638"/>
    <x v="872"/>
    <d v="2016-05-19T00:00:00"/>
    <x v="0"/>
    <s v="SC-20095"/>
    <s v="Sanjit Chand"/>
    <x v="0"/>
    <x v="0"/>
    <x v="2"/>
    <x v="2"/>
    <n v="90045"/>
    <x v="1"/>
    <s v="FUR-FU-10002116"/>
    <s v="Furniture"/>
    <x v="3"/>
    <s v="Tenex Carpeted, Granite-Look or Clear Contemporary Contour Shape Chair Mats"/>
    <n v="282.83999999999997"/>
    <n v="4"/>
    <x v="0"/>
    <n v="19.7988"/>
    <x v="0"/>
    <n v="7.0000000000000007E-2"/>
    <n v="0"/>
    <n v="4.9497"/>
    <n v="65.760300000000001"/>
    <x v="7"/>
    <n v="263.0412"/>
  </r>
  <r>
    <s v="CA-2017-137449"/>
    <x v="656"/>
    <d v="2017-06-30T00:00:00"/>
    <x v="2"/>
    <s v="ME-17725"/>
    <s v="Max Engle"/>
    <x v="0"/>
    <x v="0"/>
    <x v="144"/>
    <x v="5"/>
    <n v="75220"/>
    <x v="3"/>
    <s v="FUR-TA-10002855"/>
    <s v="Furniture"/>
    <x v="2"/>
    <s v="Bevis Round Conference Table Top &amp; Single Column Base"/>
    <n v="307.31400000000002"/>
    <n v="3"/>
    <x v="3"/>
    <n v="-39.511800000000001"/>
    <x v="5"/>
    <n v="-0.128571428571429"/>
    <n v="9.76200238192858E-4"/>
    <n v="-13.1706"/>
    <n v="115.6086"/>
    <x v="2"/>
    <n v="346.82580000000002"/>
  </r>
  <r>
    <s v="CA-2017-137449"/>
    <x v="656"/>
    <d v="2017-06-30T00:00:00"/>
    <x v="2"/>
    <s v="ME-17725"/>
    <s v="Max Engle"/>
    <x v="0"/>
    <x v="0"/>
    <x v="144"/>
    <x v="5"/>
    <n v="75220"/>
    <x v="3"/>
    <s v="FUR-BO-10000780"/>
    <s v="Furniture"/>
    <x v="0"/>
    <s v="O'Sullivan Plantations 2-Door Library in Landvery Oak"/>
    <n v="409.99919999999997"/>
    <n v="3"/>
    <x v="6"/>
    <n v="-96.470399999999998"/>
    <x v="5"/>
    <n v="-0.23529411764705899"/>
    <n v="7.8048932778405401E-4"/>
    <n v="-32.156799999999997"/>
    <n v="168.82320000000001"/>
    <x v="2"/>
    <n v="506.46959999999996"/>
  </r>
  <r>
    <s v="CA-2014-151330"/>
    <x v="873"/>
    <d v="2014-10-17T00:00:00"/>
    <x v="2"/>
    <s v="TC-21295"/>
    <s v="Toby Carlisle"/>
    <x v="0"/>
    <x v="0"/>
    <x v="114"/>
    <x v="20"/>
    <n v="2149"/>
    <x v="2"/>
    <s v="FUR-CH-10000749"/>
    <s v="Furniture"/>
    <x v="1"/>
    <s v="Office Star - Ergonomic Mid Back Chair with 2-Way Adjustable Arms"/>
    <n v="1628.82"/>
    <n v="9"/>
    <x v="0"/>
    <n v="260.6112"/>
    <x v="0"/>
    <n v="0.16"/>
    <n v="0"/>
    <n v="28.956800000000001"/>
    <n v="152.0232"/>
    <x v="1"/>
    <n v="1368.2087999999999"/>
  </r>
  <r>
    <s v="CA-2014-124702"/>
    <x v="356"/>
    <d v="2014-11-25T00:00:00"/>
    <x v="1"/>
    <s v="MH-17785"/>
    <s v="Maya Herman"/>
    <x v="1"/>
    <x v="0"/>
    <x v="15"/>
    <x v="13"/>
    <n v="98105"/>
    <x v="1"/>
    <s v="FUR-FU-10003553"/>
    <s v="Furniture"/>
    <x v="3"/>
    <s v="Howard Miller 13-1/2&quot; Diameter Rosebrook Wall Clock"/>
    <n v="137.54"/>
    <n v="2"/>
    <x v="0"/>
    <n v="55.015999999999998"/>
    <x v="1"/>
    <n v="0.4"/>
    <n v="0"/>
    <n v="27.507999999999999"/>
    <n v="41.262"/>
    <x v="0"/>
    <n v="82.524000000000001"/>
  </r>
  <r>
    <s v="CA-2014-124702"/>
    <x v="356"/>
    <d v="2014-11-25T00:00:00"/>
    <x v="1"/>
    <s v="MH-17785"/>
    <s v="Maya Herman"/>
    <x v="1"/>
    <x v="0"/>
    <x v="15"/>
    <x v="13"/>
    <n v="98105"/>
    <x v="1"/>
    <s v="FUR-TA-10003008"/>
    <s v="Furniture"/>
    <x v="2"/>
    <s v="Lesro Round Back Collection Coffee Table, End Table"/>
    <n v="730.2"/>
    <n v="4"/>
    <x v="0"/>
    <n v="94.926000000000002"/>
    <x v="1"/>
    <n v="0.13"/>
    <n v="0"/>
    <n v="23.7315"/>
    <n v="158.8185"/>
    <x v="0"/>
    <n v="635.274"/>
  </r>
  <r>
    <s v="CA-2015-116638"/>
    <x v="874"/>
    <d v="2015-01-31T00:00:00"/>
    <x v="0"/>
    <s v="JH-15985"/>
    <s v="Joseph Holt"/>
    <x v="0"/>
    <x v="0"/>
    <x v="41"/>
    <x v="30"/>
    <n v="28027"/>
    <x v="0"/>
    <s v="FUR-TA-10000198"/>
    <s v="Furniture"/>
    <x v="2"/>
    <s v="Chromcraft Bull-Nose Wood Oval Conference Tables &amp; Bases"/>
    <n v="4297.6440000000002"/>
    <n v="13"/>
    <x v="9"/>
    <n v="-1862.3124"/>
    <x v="0"/>
    <n v="-0.43333333333333302"/>
    <n v="9.3074251845895101E-5"/>
    <n v="-143.25479999999999"/>
    <n v="473.84280000000001"/>
    <x v="8"/>
    <n v="6159.9564"/>
  </r>
  <r>
    <s v="CA-2014-104563"/>
    <x v="600"/>
    <d v="2014-03-12T00:00:00"/>
    <x v="1"/>
    <s v="CM-12715"/>
    <s v="Craig Molinari"/>
    <x v="1"/>
    <x v="0"/>
    <x v="15"/>
    <x v="13"/>
    <n v="98103"/>
    <x v="1"/>
    <s v="FUR-CH-10002780"/>
    <s v="Furniture"/>
    <x v="1"/>
    <s v="Office Star - Task Chair with Contemporary Loop Arms"/>
    <n v="436.70400000000001"/>
    <n v="6"/>
    <x v="2"/>
    <n v="21.8352"/>
    <x v="2"/>
    <n v="0.05"/>
    <n v="4.5797611196600002E-4"/>
    <n v="3.6392000000000002"/>
    <n v="69.144800000000004"/>
    <x v="9"/>
    <n v="414.86880000000002"/>
  </r>
  <r>
    <s v="CA-2014-104563"/>
    <x v="600"/>
    <d v="2014-03-12T00:00:00"/>
    <x v="1"/>
    <s v="CM-12715"/>
    <s v="Craig Molinari"/>
    <x v="1"/>
    <x v="0"/>
    <x v="15"/>
    <x v="13"/>
    <n v="98103"/>
    <x v="1"/>
    <s v="FUR-CH-10004495"/>
    <s v="Furniture"/>
    <x v="1"/>
    <s v="Global Leather and Oak Executive Chair, Black"/>
    <n v="481.56799999999998"/>
    <n v="2"/>
    <x v="2"/>
    <n v="54.176400000000001"/>
    <x v="2"/>
    <n v="0.1125"/>
    <n v="4.1530998737457603E-4"/>
    <n v="27.088200000000001"/>
    <n v="213.69579999999999"/>
    <x v="9"/>
    <n v="427.39159999999998"/>
  </r>
  <r>
    <s v="CA-2016-107104"/>
    <x v="675"/>
    <d v="2016-11-30T00:00:00"/>
    <x v="1"/>
    <s v="MS-17365"/>
    <s v="Maribeth Schnelling"/>
    <x v="0"/>
    <x v="0"/>
    <x v="2"/>
    <x v="2"/>
    <n v="90045"/>
    <x v="1"/>
    <s v="FUR-BO-10002213"/>
    <s v="Furniture"/>
    <x v="0"/>
    <s v="DMI Eclipse Executive Suite Bookcases"/>
    <n v="3406.6640000000002"/>
    <n v="8"/>
    <x v="8"/>
    <n v="160.31360000000001"/>
    <x v="4"/>
    <n v="4.7058823529411799E-2"/>
    <n v="4.4031345621405599E-5"/>
    <n v="20.039200000000001"/>
    <n v="405.79379999999998"/>
    <x v="0"/>
    <n v="3246.3504000000003"/>
  </r>
  <r>
    <s v="CA-2016-107104"/>
    <x v="675"/>
    <d v="2016-11-30T00:00:00"/>
    <x v="1"/>
    <s v="MS-17365"/>
    <s v="Maribeth Schnelling"/>
    <x v="0"/>
    <x v="0"/>
    <x v="2"/>
    <x v="2"/>
    <n v="90045"/>
    <x v="1"/>
    <s v="FUR-FU-10002937"/>
    <s v="Furniture"/>
    <x v="3"/>
    <s v="GE 48&quot; Fluorescent Tube, Cool White Energy Saver, 34 Watts, 30/Box"/>
    <n v="595.38"/>
    <n v="6"/>
    <x v="0"/>
    <n v="297.69"/>
    <x v="4"/>
    <n v="0.5"/>
    <n v="0"/>
    <n v="49.615000000000002"/>
    <n v="49.615000000000002"/>
    <x v="0"/>
    <n v="297.69"/>
  </r>
  <r>
    <s v="CA-2014-156160"/>
    <x v="875"/>
    <d v="2014-09-29T00:00:00"/>
    <x v="1"/>
    <s v="AS-10090"/>
    <s v="Adam Shillingsburg"/>
    <x v="0"/>
    <x v="0"/>
    <x v="13"/>
    <x v="7"/>
    <n v="10035"/>
    <x v="2"/>
    <s v="FUR-FU-10001876"/>
    <s v="Furniture"/>
    <x v="3"/>
    <s v="Computer Room Manger, 14&quot;"/>
    <n v="97.44"/>
    <n v="3"/>
    <x v="0"/>
    <n v="35.078400000000002"/>
    <x v="1"/>
    <n v="0.36"/>
    <n v="0"/>
    <n v="11.6928"/>
    <n v="20.787199999999999"/>
    <x v="4"/>
    <n v="62.361599999999996"/>
  </r>
  <r>
    <s v="CA-2014-156160"/>
    <x v="875"/>
    <d v="2014-09-29T00:00:00"/>
    <x v="1"/>
    <s v="AS-10090"/>
    <s v="Adam Shillingsburg"/>
    <x v="0"/>
    <x v="0"/>
    <x v="13"/>
    <x v="7"/>
    <n v="10035"/>
    <x v="2"/>
    <s v="FUR-CH-10004983"/>
    <s v="Furniture"/>
    <x v="1"/>
    <s v="Office Star - Mid Back Dual function Ergonomic High Back Chair with 2-Way Adjustable Arms"/>
    <n v="579.52800000000002"/>
    <n v="4"/>
    <x v="7"/>
    <n v="83.709599999999995"/>
    <x v="1"/>
    <n v="0.14444444444444399"/>
    <n v="1.7255421653483501E-4"/>
    <n v="20.927399999999999"/>
    <n v="123.9546"/>
    <x v="4"/>
    <n v="495.8184"/>
  </r>
  <r>
    <s v="CA-2017-157448"/>
    <x v="716"/>
    <d v="2017-11-20T00:00:00"/>
    <x v="1"/>
    <s v="LC-16885"/>
    <s v="Lena Creighton"/>
    <x v="0"/>
    <x v="0"/>
    <x v="2"/>
    <x v="2"/>
    <n v="90049"/>
    <x v="1"/>
    <s v="FUR-FU-10003268"/>
    <s v="Furniture"/>
    <x v="3"/>
    <s v="Eldon Radial Chair Mat for Low to Medium Pile Carpets"/>
    <n v="119.94"/>
    <n v="3"/>
    <x v="0"/>
    <n v="23.988"/>
    <x v="4"/>
    <n v="0.2"/>
    <n v="0"/>
    <n v="7.9960000000000004"/>
    <n v="31.984000000000002"/>
    <x v="0"/>
    <n v="95.951999999999998"/>
  </r>
  <r>
    <s v="CA-2017-157448"/>
    <x v="716"/>
    <d v="2017-11-20T00:00:00"/>
    <x v="1"/>
    <s v="LC-16885"/>
    <s v="Lena Creighton"/>
    <x v="0"/>
    <x v="0"/>
    <x v="2"/>
    <x v="2"/>
    <n v="90049"/>
    <x v="1"/>
    <s v="FUR-FU-10001847"/>
    <s v="Furniture"/>
    <x v="3"/>
    <s v="Eldon Image Series Black Desk Accessories"/>
    <n v="12.42"/>
    <n v="3"/>
    <x v="0"/>
    <n v="4.4711999999999996"/>
    <x v="4"/>
    <n v="0.36"/>
    <n v="0"/>
    <n v="1.4903999999999999"/>
    <n v="2.6496"/>
    <x v="0"/>
    <n v="7.9488000000000003"/>
  </r>
  <r>
    <s v="CA-2016-137393"/>
    <x v="349"/>
    <d v="2016-05-10T00:00:00"/>
    <x v="1"/>
    <s v="GM-14500"/>
    <s v="Gene McClure"/>
    <x v="0"/>
    <x v="0"/>
    <x v="175"/>
    <x v="2"/>
    <n v="93309"/>
    <x v="1"/>
    <s v="FUR-FU-10001617"/>
    <s v="Furniture"/>
    <x v="3"/>
    <s v="Executive Impressions 8-1/2&quot; Career Panel/Partition Cubicle Clock"/>
    <n v="41.6"/>
    <n v="4"/>
    <x v="0"/>
    <n v="14.144"/>
    <x v="4"/>
    <n v="0.34"/>
    <n v="0"/>
    <n v="3.536"/>
    <n v="6.8639999999999999"/>
    <x v="7"/>
    <n v="27.456000000000003"/>
  </r>
  <r>
    <s v="CA-2017-122770"/>
    <x v="838"/>
    <d v="2017-12-18T00:00:00"/>
    <x v="1"/>
    <s v="EP-13915"/>
    <s v="Emily Phan"/>
    <x v="0"/>
    <x v="0"/>
    <x v="28"/>
    <x v="2"/>
    <n v="94122"/>
    <x v="1"/>
    <s v="FUR-FU-10001473"/>
    <s v="Furniture"/>
    <x v="3"/>
    <s v="Eldon Executive Woodline II Desk Accessories, Mahogany"/>
    <n v="201.04"/>
    <n v="8"/>
    <x v="0"/>
    <n v="54.280799999999999"/>
    <x v="2"/>
    <n v="0.27"/>
    <n v="0"/>
    <n v="6.7850999999999999"/>
    <n v="18.344899999999999"/>
    <x v="5"/>
    <n v="146.75919999999999"/>
  </r>
  <r>
    <s v="CA-2015-130183"/>
    <x v="18"/>
    <d v="2015-11-17T00:00:00"/>
    <x v="1"/>
    <s v="PO-18850"/>
    <s v="Patrick O'Brill"/>
    <x v="0"/>
    <x v="0"/>
    <x v="6"/>
    <x v="5"/>
    <n v="77041"/>
    <x v="3"/>
    <s v="FUR-BO-10001811"/>
    <s v="Furniture"/>
    <x v="0"/>
    <s v="Atlantic Metals Mobile 5-Shelf Bookcases, Custom Colors"/>
    <n v="613.99919999999997"/>
    <n v="3"/>
    <x v="6"/>
    <n v="-18.058800000000002"/>
    <x v="4"/>
    <n v="-2.9411764705882401E-2"/>
    <n v="5.2117331748966498E-4"/>
    <n v="-6.0195999999999996"/>
    <n v="210.68600000000001"/>
    <x v="0"/>
    <n v="632.05799999999999"/>
  </r>
  <r>
    <s v="CA-2016-122511"/>
    <x v="237"/>
    <d v="2016-03-11T00:00:00"/>
    <x v="3"/>
    <s v="BT-11485"/>
    <s v="Brad Thomas"/>
    <x v="2"/>
    <x v="0"/>
    <x v="3"/>
    <x v="3"/>
    <n v="19140"/>
    <x v="2"/>
    <s v="FUR-FU-10001037"/>
    <s v="Furniture"/>
    <x v="3"/>
    <s v="DAX Charcoal/Nickel-Tone Document Frame, 5 x 7"/>
    <n v="30.335999999999999"/>
    <n v="4"/>
    <x v="2"/>
    <n v="9.48"/>
    <x v="7"/>
    <n v="0.3125"/>
    <n v="6.5928270042194103E-3"/>
    <n v="2.37"/>
    <n v="5.2140000000000004"/>
    <x v="9"/>
    <n v="20.855999999999998"/>
  </r>
  <r>
    <s v="CA-2016-161746"/>
    <x v="59"/>
    <d v="2016-10-27T00:00:00"/>
    <x v="1"/>
    <s v="CS-11950"/>
    <s v="Carlos Soltero"/>
    <x v="0"/>
    <x v="0"/>
    <x v="2"/>
    <x v="2"/>
    <n v="90045"/>
    <x v="1"/>
    <s v="FUR-CH-10004626"/>
    <s v="Furniture"/>
    <x v="1"/>
    <s v="Office Star Flex Back Scooter Chair with Aluminum Finish Frame"/>
    <n v="242.136"/>
    <n v="3"/>
    <x v="2"/>
    <n v="12.1068"/>
    <x v="6"/>
    <n v="0.05"/>
    <n v="8.2598209270823004E-4"/>
    <n v="4.0355999999999996"/>
    <n v="76.676400000000001"/>
    <x v="1"/>
    <n v="230.0292"/>
  </r>
  <r>
    <s v="CA-2016-161746"/>
    <x v="59"/>
    <d v="2016-10-27T00:00:00"/>
    <x v="1"/>
    <s v="CS-11950"/>
    <s v="Carlos Soltero"/>
    <x v="0"/>
    <x v="0"/>
    <x v="2"/>
    <x v="2"/>
    <n v="90045"/>
    <x v="1"/>
    <s v="FUR-FU-10003731"/>
    <s v="Furniture"/>
    <x v="3"/>
    <s v="Eldon Expressions Wood and Plastic Desk Accessories, Oak"/>
    <n v="19.96"/>
    <n v="2"/>
    <x v="0"/>
    <n v="5.5888"/>
    <x v="6"/>
    <n v="0.28000000000000003"/>
    <n v="0"/>
    <n v="2.7944"/>
    <n v="7.1856"/>
    <x v="1"/>
    <n v="14.371200000000002"/>
  </r>
  <r>
    <s v="CA-2014-114251"/>
    <x v="726"/>
    <d v="2014-11-10T00:00:00"/>
    <x v="1"/>
    <s v="MD-17350"/>
    <s v="Maribeth Dona"/>
    <x v="0"/>
    <x v="0"/>
    <x v="3"/>
    <x v="3"/>
    <n v="19143"/>
    <x v="2"/>
    <s v="FUR-FU-10001468"/>
    <s v="Furniture"/>
    <x v="3"/>
    <s v="Tenex Antistatic Computer Chair Mats"/>
    <n v="273.56799999999998"/>
    <n v="2"/>
    <x v="2"/>
    <n v="-34.195999999999998"/>
    <x v="2"/>
    <n v="-0.125"/>
    <n v="7.3107965843958404E-4"/>
    <n v="-17.097999999999999"/>
    <n v="153.88200000000001"/>
    <x v="0"/>
    <n v="307.76400000000001"/>
  </r>
  <r>
    <s v="CA-2016-119641"/>
    <x v="710"/>
    <d v="2016-09-26T00:00:00"/>
    <x v="1"/>
    <s v="CS-12250"/>
    <s v="Chris Selesnick"/>
    <x v="1"/>
    <x v="0"/>
    <x v="356"/>
    <x v="16"/>
    <n v="54302"/>
    <x v="3"/>
    <s v="FUR-FU-10002445"/>
    <s v="Furniture"/>
    <x v="3"/>
    <s v="DAX Two-Tone Rosewood/Black Document Frame, Desktop, 5 x 7"/>
    <n v="18.96"/>
    <n v="2"/>
    <x v="0"/>
    <n v="7.5839999999999996"/>
    <x v="4"/>
    <n v="0.4"/>
    <n v="0"/>
    <n v="3.7919999999999998"/>
    <n v="5.6879999999999997"/>
    <x v="4"/>
    <n v="11.376000000000001"/>
  </r>
  <r>
    <s v="CA-2016-105781"/>
    <x v="285"/>
    <d v="2016-02-20T00:00:00"/>
    <x v="1"/>
    <s v="JF-15565"/>
    <s v="Jill Fjeld"/>
    <x v="0"/>
    <x v="0"/>
    <x v="13"/>
    <x v="7"/>
    <n v="10024"/>
    <x v="2"/>
    <s v="FUR-CH-10001802"/>
    <s v="Furniture"/>
    <x v="1"/>
    <s v="Hon Every-Day Chair Series Swivel Task Chairs"/>
    <n v="326.64600000000002"/>
    <n v="3"/>
    <x v="7"/>
    <n v="39.923400000000001"/>
    <x v="4"/>
    <n v="0.122222222222222"/>
    <n v="3.0614181713537001E-4"/>
    <n v="13.3078"/>
    <n v="95.574200000000005"/>
    <x v="11"/>
    <n v="286.7226"/>
  </r>
  <r>
    <s v="CA-2014-114321"/>
    <x v="663"/>
    <d v="2014-08-25T00:00:00"/>
    <x v="1"/>
    <s v="NC-18535"/>
    <s v="Nick Crebassa"/>
    <x v="1"/>
    <x v="0"/>
    <x v="247"/>
    <x v="25"/>
    <n v="23666"/>
    <x v="0"/>
    <s v="FUR-CH-10001797"/>
    <s v="Furniture"/>
    <x v="1"/>
    <s v="Safco Chair Connectors, 6/Carton"/>
    <n v="500.24"/>
    <n v="13"/>
    <x v="0"/>
    <n v="145.06960000000001"/>
    <x v="2"/>
    <n v="0.28999999999999998"/>
    <n v="0"/>
    <n v="11.1592"/>
    <n v="27.320799999999998"/>
    <x v="10"/>
    <n v="355.17039999999997"/>
  </r>
  <r>
    <s v="CA-2015-117086"/>
    <x v="428"/>
    <d v="2015-11-12T00:00:00"/>
    <x v="1"/>
    <s v="QJ-19255"/>
    <s v="Quincy Jones"/>
    <x v="1"/>
    <x v="0"/>
    <x v="259"/>
    <x v="43"/>
    <n v="5408"/>
    <x v="2"/>
    <s v="FUR-BO-10004834"/>
    <s v="Furniture"/>
    <x v="0"/>
    <s v="Riverside Palais Royal Lawyers Bookcase, Royale Cherry Finish"/>
    <n v="4404.8999999999996"/>
    <n v="5"/>
    <x v="0"/>
    <n v="1013.127"/>
    <x v="4"/>
    <n v="0.23"/>
    <n v="0"/>
    <n v="202.62540000000001"/>
    <n v="678.3546"/>
    <x v="0"/>
    <n v="3391.7729999999997"/>
  </r>
  <r>
    <s v="CA-2017-137505"/>
    <x v="241"/>
    <d v="2017-11-24T00:00:00"/>
    <x v="3"/>
    <s v="BP-11290"/>
    <s v="Beth Paige"/>
    <x v="0"/>
    <x v="0"/>
    <x v="2"/>
    <x v="2"/>
    <n v="90008"/>
    <x v="1"/>
    <s v="FUR-TA-10000617"/>
    <s v="Furniture"/>
    <x v="2"/>
    <s v="Hon Practical Foundations 30 x 60 Training Table, Light Gray/Charcoal"/>
    <n v="364.08"/>
    <n v="2"/>
    <x v="2"/>
    <n v="9.1020000000000003"/>
    <x v="7"/>
    <n v="2.5000000000000001E-2"/>
    <n v="5.4932981762250105E-4"/>
    <n v="4.5510000000000002"/>
    <n v="177.489"/>
    <x v="0"/>
    <n v="354.97800000000001"/>
  </r>
  <r>
    <s v="CA-2017-137505"/>
    <x v="241"/>
    <d v="2017-11-24T00:00:00"/>
    <x v="3"/>
    <s v="BP-11290"/>
    <s v="Beth Paige"/>
    <x v="0"/>
    <x v="0"/>
    <x v="2"/>
    <x v="2"/>
    <n v="90008"/>
    <x v="1"/>
    <s v="FUR-TA-10001676"/>
    <s v="Furniture"/>
    <x v="2"/>
    <s v="Hon 61000 Series Interactive Training Tables"/>
    <n v="71.087999999999994"/>
    <n v="2"/>
    <x v="2"/>
    <n v="-1.7771999999999999"/>
    <x v="7"/>
    <n v="-2.5000000000000001E-2"/>
    <n v="2.8134143596668902E-3"/>
    <n v="-0.88859999999999995"/>
    <n v="36.432600000000001"/>
    <x v="0"/>
    <n v="72.865199999999987"/>
  </r>
  <r>
    <s v="US-2014-140914"/>
    <x v="163"/>
    <d v="2014-11-15T00:00:00"/>
    <x v="1"/>
    <s v="BH-11710"/>
    <s v="Brosina Hoffman"/>
    <x v="0"/>
    <x v="0"/>
    <x v="9"/>
    <x v="8"/>
    <n v="60653"/>
    <x v="3"/>
    <s v="FUR-FU-10000175"/>
    <s v="Furniture"/>
    <x v="3"/>
    <s v="DAX Wood Document Frame."/>
    <n v="10.984"/>
    <n v="2"/>
    <x v="5"/>
    <n v="-7.9634"/>
    <x v="4"/>
    <n v="-0.72499999999999998"/>
    <n v="5.4624908958485097E-2"/>
    <n v="-3.9817"/>
    <n v="9.4736999999999991"/>
    <x v="0"/>
    <n v="18.947400000000002"/>
  </r>
  <r>
    <s v="US-2014-140914"/>
    <x v="163"/>
    <d v="2014-11-15T00:00:00"/>
    <x v="1"/>
    <s v="BH-11710"/>
    <s v="Brosina Hoffman"/>
    <x v="0"/>
    <x v="0"/>
    <x v="9"/>
    <x v="8"/>
    <n v="60653"/>
    <x v="3"/>
    <s v="FUR-CH-10003379"/>
    <s v="Furniture"/>
    <x v="1"/>
    <s v="Global Commerce Series High-Back Swivel/Tilt Chairs"/>
    <n v="797.94399999999996"/>
    <n v="4"/>
    <x v="3"/>
    <n v="-56.996000000000002"/>
    <x v="4"/>
    <n v="-7.1428571428571397E-2"/>
    <n v="3.7596623321937397E-4"/>
    <n v="-14.249000000000001"/>
    <n v="213.73500000000001"/>
    <x v="0"/>
    <n v="854.93999999999994"/>
  </r>
  <r>
    <s v="CA-2017-113705"/>
    <x v="582"/>
    <d v="2017-03-29T00:00:00"/>
    <x v="0"/>
    <s v="LC-16870"/>
    <s v="Lena Cacioppo"/>
    <x v="0"/>
    <x v="0"/>
    <x v="52"/>
    <x v="25"/>
    <n v="23223"/>
    <x v="0"/>
    <s v="FUR-TA-10002533"/>
    <s v="Furniture"/>
    <x v="2"/>
    <s v="BPI Conference Tables"/>
    <n v="292.10000000000002"/>
    <n v="2"/>
    <x v="0"/>
    <n v="58.42"/>
    <x v="3"/>
    <n v="0.2"/>
    <n v="0"/>
    <n v="29.21"/>
    <n v="116.84"/>
    <x v="9"/>
    <n v="233.68"/>
  </r>
  <r>
    <s v="CA-2016-146913"/>
    <x v="359"/>
    <d v="2016-11-05T00:00:00"/>
    <x v="1"/>
    <s v="SF-20965"/>
    <s v="Sylvia Foulston"/>
    <x v="1"/>
    <x v="0"/>
    <x v="28"/>
    <x v="2"/>
    <n v="94109"/>
    <x v="1"/>
    <s v="FUR-CH-10001854"/>
    <s v="Furniture"/>
    <x v="1"/>
    <s v="Office Star - Professional Matrix Back Chair with 2-to-1 Synchro Tilt and Mesh Fabric Seat"/>
    <n v="1403.92"/>
    <n v="5"/>
    <x v="2"/>
    <n v="70.195999999999998"/>
    <x v="2"/>
    <n v="0.05"/>
    <n v="1.42458259729899E-4"/>
    <n v="14.039199999999999"/>
    <n v="266.7448"/>
    <x v="1"/>
    <n v="1333.7240000000002"/>
  </r>
  <r>
    <s v="CA-2016-123533"/>
    <x v="243"/>
    <d v="2016-11-30T00:00:00"/>
    <x v="1"/>
    <s v="SC-20050"/>
    <s v="Sample Company A"/>
    <x v="2"/>
    <x v="0"/>
    <x v="173"/>
    <x v="1"/>
    <n v="33012"/>
    <x v="0"/>
    <s v="FUR-BO-10001619"/>
    <s v="Furniture"/>
    <x v="0"/>
    <s v="O'Sullivan Cherrywood Estates Traditional Bookcase"/>
    <n v="339.92"/>
    <n v="5"/>
    <x v="2"/>
    <n v="8.4979999999999993"/>
    <x v="6"/>
    <n v="2.5000000000000001E-2"/>
    <n v="5.8837373499647004E-4"/>
    <n v="1.6996"/>
    <n v="66.284400000000005"/>
    <x v="0"/>
    <n v="331.42200000000003"/>
  </r>
  <r>
    <s v="CA-2014-169019"/>
    <x v="503"/>
    <d v="2014-07-30T00:00:00"/>
    <x v="1"/>
    <s v="LF-17185"/>
    <s v="Luke Foster"/>
    <x v="0"/>
    <x v="0"/>
    <x v="21"/>
    <x v="5"/>
    <n v="78207"/>
    <x v="3"/>
    <s v="FUR-FU-10004666"/>
    <s v="Furniture"/>
    <x v="3"/>
    <s v="DAX Clear Channel Poster Frame"/>
    <n v="17.495999999999999"/>
    <n v="3"/>
    <x v="5"/>
    <n v="-10.0602"/>
    <x v="4"/>
    <n v="-0.57499999999999996"/>
    <n v="3.4293552812071297E-2"/>
    <n v="-3.3534000000000002"/>
    <n v="9.1853999999999996"/>
    <x v="3"/>
    <n v="27.556199999999997"/>
  </r>
  <r>
    <s v="CA-2015-149748"/>
    <x v="151"/>
    <d v="2015-06-02T00:00:00"/>
    <x v="0"/>
    <s v="EM-13825"/>
    <s v="Elizabeth Moffitt"/>
    <x v="1"/>
    <x v="0"/>
    <x v="309"/>
    <x v="18"/>
    <n v="7501"/>
    <x v="2"/>
    <s v="FUR-FU-10001847"/>
    <s v="Furniture"/>
    <x v="3"/>
    <s v="Eldon Image Series Black Desk Accessories"/>
    <n v="8.2799999999999994"/>
    <n v="2"/>
    <x v="0"/>
    <n v="2.9807999999999999"/>
    <x v="3"/>
    <n v="0.36"/>
    <n v="0"/>
    <n v="1.4903999999999999"/>
    <n v="2.6496"/>
    <x v="7"/>
    <n v="5.299199999999999"/>
  </r>
  <r>
    <s v="US-2014-114377"/>
    <x v="726"/>
    <d v="2014-11-05T00:00:00"/>
    <x v="3"/>
    <s v="BG-11035"/>
    <s v="Barry Gonzalez"/>
    <x v="0"/>
    <x v="0"/>
    <x v="247"/>
    <x v="25"/>
    <n v="23666"/>
    <x v="0"/>
    <s v="FUR-CH-10004754"/>
    <s v="Furniture"/>
    <x v="1"/>
    <s v="Global Stack Chair with Arms, Black"/>
    <n v="149.9"/>
    <n v="5"/>
    <x v="0"/>
    <n v="40.472999999999999"/>
    <x v="7"/>
    <n v="0.27"/>
    <n v="0"/>
    <n v="8.0945999999999998"/>
    <n v="21.885400000000001"/>
    <x v="0"/>
    <n v="109.42700000000001"/>
  </r>
  <r>
    <s v="CA-2017-144491"/>
    <x v="582"/>
    <d v="2017-04-01T00:00:00"/>
    <x v="1"/>
    <s v="CJ-12010"/>
    <s v="Caroline Jumper"/>
    <x v="0"/>
    <x v="0"/>
    <x v="6"/>
    <x v="5"/>
    <n v="77070"/>
    <x v="3"/>
    <s v="FUR-BO-10001811"/>
    <s v="Furniture"/>
    <x v="0"/>
    <s v="Atlantic Metals Mobile 5-Shelf Bookcases, Custom Colors"/>
    <n v="1023.332"/>
    <n v="5"/>
    <x v="6"/>
    <n v="-30.097999999999999"/>
    <x v="2"/>
    <n v="-2.9411764705882401E-2"/>
    <n v="3.1270399049379902E-4"/>
    <n v="-6.0195999999999996"/>
    <n v="210.68600000000001"/>
    <x v="9"/>
    <n v="1053.43"/>
  </r>
  <r>
    <s v="CA-2017-144491"/>
    <x v="582"/>
    <d v="2017-04-01T00:00:00"/>
    <x v="1"/>
    <s v="CJ-12010"/>
    <s v="Caroline Jumper"/>
    <x v="0"/>
    <x v="0"/>
    <x v="6"/>
    <x v="5"/>
    <n v="77070"/>
    <x v="3"/>
    <s v="FUR-CH-10004063"/>
    <s v="Furniture"/>
    <x v="1"/>
    <s v="Global Deluxe High-Back Manager's Chair"/>
    <n v="600.55799999999999"/>
    <n v="3"/>
    <x v="3"/>
    <n v="-8.5793999999999997"/>
    <x v="2"/>
    <n v="-1.4285714285714299E-2"/>
    <n v="4.9953543204819502E-4"/>
    <n v="-2.8597999999999999"/>
    <n v="203.04580000000001"/>
    <x v="9"/>
    <n v="609.13739999999996"/>
  </r>
  <r>
    <s v="CA-2017-144491"/>
    <x v="582"/>
    <d v="2017-04-01T00:00:00"/>
    <x v="1"/>
    <s v="CJ-12010"/>
    <s v="Caroline Jumper"/>
    <x v="0"/>
    <x v="0"/>
    <x v="6"/>
    <x v="5"/>
    <n v="77070"/>
    <x v="3"/>
    <s v="FUR-CH-10001714"/>
    <s v="Furniture"/>
    <x v="1"/>
    <s v="Global Leather &amp; Oak Executive Chair, Burgundy"/>
    <n v="211.24600000000001"/>
    <n v="2"/>
    <x v="3"/>
    <n v="-66.391599999999997"/>
    <x v="2"/>
    <n v="-0.314285714285714"/>
    <n v="1.4201452335192101E-3"/>
    <n v="-33.195799999999998"/>
    <n v="138.81880000000001"/>
    <x v="9"/>
    <n v="277.63760000000002"/>
  </r>
  <r>
    <s v="CA-2014-127166"/>
    <x v="876"/>
    <d v="2014-05-23T00:00:00"/>
    <x v="0"/>
    <s v="KH-16360"/>
    <s v="Katherine Hughes"/>
    <x v="0"/>
    <x v="0"/>
    <x v="6"/>
    <x v="5"/>
    <n v="77070"/>
    <x v="3"/>
    <s v="FUR-CH-10003396"/>
    <s v="Furniture"/>
    <x v="1"/>
    <s v="Global Deluxe Steno Chair"/>
    <n v="107.77200000000001"/>
    <n v="2"/>
    <x v="3"/>
    <n v="-29.252400000000002"/>
    <x v="3"/>
    <n v="-0.27142857142857102"/>
    <n v="2.7836543814719998E-3"/>
    <n v="-14.626200000000001"/>
    <n v="68.512200000000007"/>
    <x v="7"/>
    <n v="137.02440000000001"/>
  </r>
  <r>
    <s v="CA-2015-122973"/>
    <x v="877"/>
    <d v="2015-07-20T00:00:00"/>
    <x v="0"/>
    <s v="PJ-19015"/>
    <s v="Pauline Johnson"/>
    <x v="0"/>
    <x v="0"/>
    <x v="13"/>
    <x v="7"/>
    <n v="10024"/>
    <x v="2"/>
    <s v="FUR-FU-10002364"/>
    <s v="Furniture"/>
    <x v="3"/>
    <s v="Eldon Expressions Wood Desk Accessories, Oak"/>
    <n v="7.38"/>
    <n v="1"/>
    <x v="0"/>
    <n v="2.1402000000000001"/>
    <x v="3"/>
    <n v="0.28999999999999998"/>
    <n v="0"/>
    <n v="2.1402000000000001"/>
    <n v="5.2397999999999998"/>
    <x v="3"/>
    <n v="5.2397999999999998"/>
  </r>
  <r>
    <s v="CA-2016-136322"/>
    <x v="59"/>
    <d v="2016-10-26T00:00:00"/>
    <x v="1"/>
    <s v="AP-10720"/>
    <s v="Anne Pryor"/>
    <x v="2"/>
    <x v="0"/>
    <x v="1"/>
    <x v="1"/>
    <n v="33311"/>
    <x v="0"/>
    <s v="FUR-FU-10002878"/>
    <s v="Furniture"/>
    <x v="3"/>
    <s v="Seth Thomas 14&quot; Day/Date Wall Clock"/>
    <n v="45.567999999999998"/>
    <n v="2"/>
    <x v="2"/>
    <n v="9.6831999999999994"/>
    <x v="2"/>
    <n v="0.21249999999999999"/>
    <n v="4.3890449438202198E-3"/>
    <n v="4.8415999999999997"/>
    <n v="17.942399999999999"/>
    <x v="1"/>
    <n v="35.884799999999998"/>
  </r>
  <r>
    <s v="CA-2017-107209"/>
    <x v="534"/>
    <d v="2017-08-01T00:00:00"/>
    <x v="0"/>
    <s v="JW-15955"/>
    <s v="Joni Wasserman"/>
    <x v="0"/>
    <x v="0"/>
    <x v="168"/>
    <x v="30"/>
    <n v="27604"/>
    <x v="0"/>
    <s v="FUR-CH-10001146"/>
    <s v="Furniture"/>
    <x v="1"/>
    <s v="Global Value Mid-Back Manager's Chair, Gray"/>
    <n v="194.84800000000001"/>
    <n v="4"/>
    <x v="2"/>
    <n v="12.178000000000001"/>
    <x v="2"/>
    <n v="6.25E-2"/>
    <n v="1.02644112333717E-3"/>
    <n v="3.0445000000000002"/>
    <n v="45.667499999999997"/>
    <x v="3"/>
    <n v="182.67000000000002"/>
  </r>
  <r>
    <s v="CA-2015-162201"/>
    <x v="878"/>
    <d v="2015-06-12T00:00:00"/>
    <x v="1"/>
    <s v="AG-10495"/>
    <s v="Andrew Gjertsen"/>
    <x v="1"/>
    <x v="0"/>
    <x v="66"/>
    <x v="1"/>
    <n v="33710"/>
    <x v="0"/>
    <s v="FUR-FU-10001185"/>
    <s v="Furniture"/>
    <x v="3"/>
    <s v="Advantus Employee of the Month Certificate Frame, 11 x 13-1/2"/>
    <n v="173.208"/>
    <n v="7"/>
    <x v="2"/>
    <n v="45.467100000000002"/>
    <x v="4"/>
    <n v="0.26250000000000001"/>
    <n v="1.15468107708651E-3"/>
    <n v="6.4953000000000003"/>
    <n v="18.248699999999999"/>
    <x v="2"/>
    <n v="127.7409"/>
  </r>
  <r>
    <s v="US-2014-164406"/>
    <x v="879"/>
    <d v="2014-08-19T00:00:00"/>
    <x v="1"/>
    <s v="BD-11605"/>
    <s v="Brian Dahlen"/>
    <x v="0"/>
    <x v="0"/>
    <x v="28"/>
    <x v="2"/>
    <n v="94122"/>
    <x v="1"/>
    <s v="FUR-CH-10003833"/>
    <s v="Furniture"/>
    <x v="1"/>
    <s v="Novimex Fabric Task Chair"/>
    <n v="195.136"/>
    <n v="4"/>
    <x v="2"/>
    <n v="-12.196"/>
    <x v="4"/>
    <n v="-6.25E-2"/>
    <n v="1.02492620531322E-3"/>
    <n v="-3.0489999999999999"/>
    <n v="51.832999999999998"/>
    <x v="10"/>
    <n v="207.33199999999999"/>
  </r>
  <r>
    <s v="US-2017-152842"/>
    <x v="3"/>
    <d v="2017-07-23T00:00:00"/>
    <x v="1"/>
    <s v="NF-18385"/>
    <s v="Natalie Fritzler"/>
    <x v="0"/>
    <x v="0"/>
    <x v="127"/>
    <x v="30"/>
    <n v="28205"/>
    <x v="0"/>
    <s v="FUR-CH-10004218"/>
    <s v="Furniture"/>
    <x v="1"/>
    <s v="Global Fabric Manager's Chair, Dark Gray"/>
    <n v="242.352"/>
    <n v="3"/>
    <x v="2"/>
    <n v="15.147"/>
    <x v="1"/>
    <n v="6.25E-2"/>
    <n v="8.2524592328513905E-4"/>
    <n v="5.0490000000000004"/>
    <n v="75.734999999999999"/>
    <x v="3"/>
    <n v="227.20500000000001"/>
  </r>
  <r>
    <s v="CA-2014-113257"/>
    <x v="439"/>
    <d v="2014-12-18T00:00:00"/>
    <x v="0"/>
    <s v="SC-20305"/>
    <s v="Sean Christensen"/>
    <x v="0"/>
    <x v="0"/>
    <x v="365"/>
    <x v="5"/>
    <n v="77705"/>
    <x v="3"/>
    <s v="FUR-FU-10001706"/>
    <s v="Furniture"/>
    <x v="3"/>
    <s v="Longer-Life Soft White Bulbs"/>
    <n v="8.6240000000000006"/>
    <n v="7"/>
    <x v="5"/>
    <n v="-2.5872000000000002"/>
    <x v="3"/>
    <n v="-0.3"/>
    <n v="6.9573283858998095E-2"/>
    <n v="-0.36959999999999998"/>
    <n v="1.6015999999999999"/>
    <x v="5"/>
    <n v="11.211200000000002"/>
  </r>
  <r>
    <s v="CA-2016-126627"/>
    <x v="792"/>
    <d v="2016-10-12T00:00:00"/>
    <x v="2"/>
    <s v="WB-21850"/>
    <s v="William Brown"/>
    <x v="0"/>
    <x v="0"/>
    <x v="101"/>
    <x v="5"/>
    <n v="77571"/>
    <x v="3"/>
    <s v="FUR-FU-10004963"/>
    <s v="Furniture"/>
    <x v="3"/>
    <s v="Eldon 400 Class Desk Accessories, Black Carbon"/>
    <n v="14"/>
    <n v="4"/>
    <x v="5"/>
    <n v="-6.3"/>
    <x v="3"/>
    <n v="-0.45"/>
    <n v="4.2857142857142899E-2"/>
    <n v="-1.575"/>
    <n v="5.0750000000000002"/>
    <x v="1"/>
    <n v="20.3"/>
  </r>
  <r>
    <s v="US-2016-125402"/>
    <x v="228"/>
    <d v="2016-10-01T00:00:00"/>
    <x v="1"/>
    <s v="DL-12865"/>
    <s v="Dan Lawera"/>
    <x v="0"/>
    <x v="0"/>
    <x v="62"/>
    <x v="2"/>
    <n v="90805"/>
    <x v="1"/>
    <s v="FUR-CH-10000665"/>
    <s v="Furniture"/>
    <x v="1"/>
    <s v="Global Airflow Leather Mesh Back Chair, Black"/>
    <n v="483.13600000000002"/>
    <n v="4"/>
    <x v="2"/>
    <n v="60.392000000000003"/>
    <x v="6"/>
    <n v="0.125"/>
    <n v="4.1396211418730998E-4"/>
    <n v="15.098000000000001"/>
    <n v="105.68600000000001"/>
    <x v="4"/>
    <n v="422.74400000000003"/>
  </r>
  <r>
    <s v="CA-2014-163867"/>
    <x v="270"/>
    <d v="2014-06-06T00:00:00"/>
    <x v="2"/>
    <s v="RE-19450"/>
    <s v="Richard Eichhorn"/>
    <x v="0"/>
    <x v="0"/>
    <x v="42"/>
    <x v="8"/>
    <n v="62521"/>
    <x v="3"/>
    <s v="FUR-FU-10001475"/>
    <s v="Furniture"/>
    <x v="3"/>
    <s v="Contract Clock, 14&quot;, Brown"/>
    <n v="61.543999999999997"/>
    <n v="7"/>
    <x v="5"/>
    <n v="-40.003599999999999"/>
    <x v="0"/>
    <n v="-0.65"/>
    <n v="9.7491225789678899E-3"/>
    <n v="-5.7148000000000003"/>
    <n v="14.5068"/>
    <x v="2"/>
    <n v="101.54759999999999"/>
  </r>
  <r>
    <s v="CA-2017-169327"/>
    <x v="113"/>
    <d v="2017-09-04T00:00:00"/>
    <x v="0"/>
    <s v="MH-17290"/>
    <s v="Marc Harrigan"/>
    <x v="2"/>
    <x v="0"/>
    <x v="2"/>
    <x v="2"/>
    <n v="90008"/>
    <x v="1"/>
    <s v="FUR-FU-10004188"/>
    <s v="Furniture"/>
    <x v="3"/>
    <s v="Luxo Professional Combination Clamp-On Lamps"/>
    <n v="511.5"/>
    <n v="5"/>
    <x v="0"/>
    <n v="132.99"/>
    <x v="3"/>
    <n v="0.26"/>
    <n v="0"/>
    <n v="26.597999999999999"/>
    <n v="75.701999999999998"/>
    <x v="4"/>
    <n v="378.51"/>
  </r>
  <r>
    <s v="CA-2016-158155"/>
    <x v="630"/>
    <d v="2016-05-06T00:00:00"/>
    <x v="1"/>
    <s v="EH-13765"/>
    <s v="Edward Hooks"/>
    <x v="1"/>
    <x v="0"/>
    <x v="13"/>
    <x v="7"/>
    <n v="10009"/>
    <x v="2"/>
    <s v="FUR-FU-10000732"/>
    <s v="Furniture"/>
    <x v="3"/>
    <s v="Eldon 200 Class Desk Accessories"/>
    <n v="12.56"/>
    <n v="2"/>
    <x v="0"/>
    <n v="4.0191999999999997"/>
    <x v="4"/>
    <n v="0.32"/>
    <n v="0"/>
    <n v="2.0095999999999998"/>
    <n v="4.2704000000000004"/>
    <x v="7"/>
    <n v="8.5408000000000008"/>
  </r>
  <r>
    <s v="CA-2016-158155"/>
    <x v="630"/>
    <d v="2016-05-06T00:00:00"/>
    <x v="1"/>
    <s v="EH-13765"/>
    <s v="Edward Hooks"/>
    <x v="1"/>
    <x v="0"/>
    <x v="13"/>
    <x v="7"/>
    <n v="10009"/>
    <x v="2"/>
    <s v="FUR-FU-10002253"/>
    <s v="Furniture"/>
    <x v="3"/>
    <s v="Howard Miller 13&quot; Diameter Pewter Finish Round Wall Clock"/>
    <n v="214.7"/>
    <n v="5"/>
    <x v="0"/>
    <n v="83.733000000000004"/>
    <x v="4"/>
    <n v="0.39"/>
    <n v="0"/>
    <n v="16.746600000000001"/>
    <n v="26.1934"/>
    <x v="7"/>
    <n v="130.96699999999998"/>
  </r>
  <r>
    <s v="CA-2017-138870"/>
    <x v="744"/>
    <d v="2017-06-23T00:00:00"/>
    <x v="1"/>
    <s v="GA-14515"/>
    <s v="George Ashbrook"/>
    <x v="0"/>
    <x v="0"/>
    <x v="28"/>
    <x v="2"/>
    <n v="94109"/>
    <x v="1"/>
    <s v="FUR-FU-10002396"/>
    <s v="Furniture"/>
    <x v="3"/>
    <s v="DAX Copper Panel Document Frame, 5 x 7 Size"/>
    <n v="50.32"/>
    <n v="4"/>
    <x v="0"/>
    <n v="21.134399999999999"/>
    <x v="4"/>
    <n v="0.42"/>
    <n v="0"/>
    <n v="5.2835999999999999"/>
    <n v="7.2964000000000002"/>
    <x v="2"/>
    <n v="29.185600000000001"/>
  </r>
  <r>
    <s v="CA-2015-164301"/>
    <x v="880"/>
    <d v="2015-03-30T00:00:00"/>
    <x v="1"/>
    <s v="EB-13840"/>
    <s v="Ellis Ballard"/>
    <x v="1"/>
    <x v="0"/>
    <x v="15"/>
    <x v="13"/>
    <n v="98103"/>
    <x v="1"/>
    <s v="FUR-TA-10001889"/>
    <s v="Furniture"/>
    <x v="2"/>
    <s v="Bush Advantage Collection Racetrack Conference Table"/>
    <n v="3393.68"/>
    <n v="8"/>
    <x v="0"/>
    <n v="610.86239999999998"/>
    <x v="4"/>
    <n v="0.18"/>
    <n v="0"/>
    <n v="76.357799999999997"/>
    <n v="347.85219999999998"/>
    <x v="9"/>
    <n v="2782.8175999999999"/>
  </r>
  <r>
    <s v="CA-2017-113278"/>
    <x v="881"/>
    <d v="2017-01-20T00:00:00"/>
    <x v="1"/>
    <s v="HR-14770"/>
    <s v="Hallie Redmond"/>
    <x v="2"/>
    <x v="0"/>
    <x v="52"/>
    <x v="6"/>
    <n v="47374"/>
    <x v="3"/>
    <s v="FUR-FU-10001037"/>
    <s v="Furniture"/>
    <x v="3"/>
    <s v="DAX Charcoal/Nickel-Tone Document Frame, 5 x 7"/>
    <n v="18.96"/>
    <n v="2"/>
    <x v="0"/>
    <n v="8.532"/>
    <x v="6"/>
    <n v="0.45"/>
    <n v="0"/>
    <n v="4.266"/>
    <n v="5.2140000000000004"/>
    <x v="8"/>
    <n v="10.428000000000001"/>
  </r>
  <r>
    <s v="CA-2014-114195"/>
    <x v="770"/>
    <d v="2014-11-03T00:00:00"/>
    <x v="2"/>
    <s v="EA-14035"/>
    <s v="Erin Ashbrook"/>
    <x v="1"/>
    <x v="0"/>
    <x v="366"/>
    <x v="15"/>
    <n v="45040"/>
    <x v="2"/>
    <s v="FUR-FU-10002253"/>
    <s v="Furniture"/>
    <x v="3"/>
    <s v="Howard Miller 13&quot; Diameter Pewter Finish Round Wall Clock"/>
    <n v="68.703999999999994"/>
    <n v="2"/>
    <x v="2"/>
    <n v="16.3172"/>
    <x v="3"/>
    <n v="0.23749999999999999"/>
    <n v="2.9110386585933898E-3"/>
    <n v="8.1585999999999999"/>
    <n v="26.1934"/>
    <x v="0"/>
    <n v="52.386799999999994"/>
  </r>
  <r>
    <s v="CA-2016-122581"/>
    <x v="650"/>
    <d v="2016-08-25T00:00:00"/>
    <x v="1"/>
    <s v="JK-15370"/>
    <s v="Jay Kimmel"/>
    <x v="0"/>
    <x v="0"/>
    <x v="13"/>
    <x v="7"/>
    <n v="10035"/>
    <x v="2"/>
    <s v="FUR-CH-10002961"/>
    <s v="Furniture"/>
    <x v="1"/>
    <s v="Leather Task Chair, Black"/>
    <n v="573.17399999999998"/>
    <n v="7"/>
    <x v="7"/>
    <n v="63.686"/>
    <x v="4"/>
    <n v="0.11111111111111099"/>
    <n v="1.7446709027276201E-4"/>
    <n v="9.0980000000000008"/>
    <n v="72.784000000000006"/>
    <x v="10"/>
    <n v="509.488"/>
  </r>
  <r>
    <s v="US-2016-115441"/>
    <x v="81"/>
    <d v="2016-07-28T00:00:00"/>
    <x v="0"/>
    <s v="SH-19975"/>
    <s v="Sally Hughsby"/>
    <x v="1"/>
    <x v="0"/>
    <x v="79"/>
    <x v="16"/>
    <n v="53209"/>
    <x v="3"/>
    <s v="FUR-CH-10004626"/>
    <s v="Furniture"/>
    <x v="1"/>
    <s v="Office Star Flex Back Scooter Chair with Aluminum Finish Frame"/>
    <n v="403.56"/>
    <n v="4"/>
    <x v="0"/>
    <n v="96.854399999999998"/>
    <x v="0"/>
    <n v="0.24"/>
    <n v="0"/>
    <n v="24.2136"/>
    <n v="76.676400000000001"/>
    <x v="3"/>
    <n v="306.7056"/>
  </r>
  <r>
    <s v="US-2016-115441"/>
    <x v="81"/>
    <d v="2016-07-28T00:00:00"/>
    <x v="0"/>
    <s v="SH-19975"/>
    <s v="Sally Hughsby"/>
    <x v="1"/>
    <x v="0"/>
    <x v="79"/>
    <x v="16"/>
    <n v="53209"/>
    <x v="3"/>
    <s v="FUR-FU-10001756"/>
    <s v="Furniture"/>
    <x v="3"/>
    <s v="Eldon Expressions Desk Accessory, Wood Photo Frame, Mahogany"/>
    <n v="95.2"/>
    <n v="5"/>
    <x v="0"/>
    <n v="27.608000000000001"/>
    <x v="0"/>
    <n v="0.28999999999999998"/>
    <n v="0"/>
    <n v="5.5216000000000003"/>
    <n v="13.5184"/>
    <x v="3"/>
    <n v="67.591999999999999"/>
  </r>
  <r>
    <s v="CA-2016-112830"/>
    <x v="882"/>
    <d v="2016-06-10T00:00:00"/>
    <x v="1"/>
    <s v="LP-17095"/>
    <s v="Liz Preis"/>
    <x v="0"/>
    <x v="0"/>
    <x v="130"/>
    <x v="15"/>
    <n v="45014"/>
    <x v="2"/>
    <s v="FUR-FU-10004306"/>
    <s v="Furniture"/>
    <x v="3"/>
    <s v="Electrix Halogen Magnifier Lamp"/>
    <n v="466.32"/>
    <n v="3"/>
    <x v="2"/>
    <n v="34.973999999999997"/>
    <x v="4"/>
    <n v="7.4999999999999997E-2"/>
    <n v="4.2889003259564197E-4"/>
    <n v="11.657999999999999"/>
    <n v="143.78200000000001"/>
    <x v="2"/>
    <n v="431.346"/>
  </r>
  <r>
    <s v="CA-2016-112830"/>
    <x v="882"/>
    <d v="2016-06-10T00:00:00"/>
    <x v="1"/>
    <s v="LP-17095"/>
    <s v="Liz Preis"/>
    <x v="0"/>
    <x v="0"/>
    <x v="130"/>
    <x v="15"/>
    <n v="45014"/>
    <x v="2"/>
    <s v="FUR-FU-10004845"/>
    <s v="Furniture"/>
    <x v="3"/>
    <s v="Deflect-o EconoMat Nonstudded, No Bevel Mat"/>
    <n v="82.64"/>
    <n v="2"/>
    <x v="2"/>
    <n v="0"/>
    <x v="4"/>
    <n v="0"/>
    <n v="2.4201355275895501E-3"/>
    <n v="0"/>
    <n v="41.32"/>
    <x v="2"/>
    <n v="82.64"/>
  </r>
  <r>
    <s v="US-2014-117380"/>
    <x v="786"/>
    <d v="2014-04-03T00:00:00"/>
    <x v="1"/>
    <s v="MP-18175"/>
    <s v="Mike Pelletier"/>
    <x v="2"/>
    <x v="0"/>
    <x v="76"/>
    <x v="15"/>
    <n v="45503"/>
    <x v="2"/>
    <s v="FUR-TA-10000198"/>
    <s v="Furniture"/>
    <x v="2"/>
    <s v="Chromcraft Bull-Nose Wood Oval Conference Tables &amp; Bases"/>
    <n v="330.58800000000002"/>
    <n v="1"/>
    <x v="9"/>
    <n v="-143.25479999999999"/>
    <x v="6"/>
    <n v="-0.43333333333333302"/>
    <n v="1.20996527399664E-3"/>
    <n v="-143.25479999999999"/>
    <n v="473.84280000000001"/>
    <x v="9"/>
    <n v="473.84280000000001"/>
  </r>
  <r>
    <s v="CA-2017-117646"/>
    <x v="67"/>
    <d v="2017-08-25T00:00:00"/>
    <x v="1"/>
    <s v="SC-20845"/>
    <s v="Sung Chung"/>
    <x v="0"/>
    <x v="0"/>
    <x v="74"/>
    <x v="12"/>
    <n v="80027"/>
    <x v="1"/>
    <s v="FUR-FU-10001037"/>
    <s v="Furniture"/>
    <x v="3"/>
    <s v="DAX Charcoal/Nickel-Tone Document Frame, 5 x 7"/>
    <n v="22.751999999999999"/>
    <n v="3"/>
    <x v="2"/>
    <n v="7.11"/>
    <x v="4"/>
    <n v="0.3125"/>
    <n v="8.7904360056258804E-3"/>
    <n v="2.37"/>
    <n v="5.2140000000000004"/>
    <x v="10"/>
    <n v="15.641999999999999"/>
  </r>
  <r>
    <s v="CA-2014-122609"/>
    <x v="352"/>
    <d v="2014-11-18T00:00:00"/>
    <x v="1"/>
    <s v="DP-13000"/>
    <s v="Darren Powers"/>
    <x v="0"/>
    <x v="0"/>
    <x v="118"/>
    <x v="5"/>
    <n v="75007"/>
    <x v="3"/>
    <s v="FUR-FU-10004587"/>
    <s v="Furniture"/>
    <x v="3"/>
    <s v="GE General Use Halogen Bulbs, 100 Watts, 1 Bulb per Pack"/>
    <n v="25.128"/>
    <n v="3"/>
    <x v="5"/>
    <n v="-6.9101999999999997"/>
    <x v="6"/>
    <n v="-0.27500000000000002"/>
    <n v="2.38777459407832E-2"/>
    <n v="-2.3033999999999999"/>
    <n v="10.679399999999999"/>
    <x v="0"/>
    <n v="32.038200000000003"/>
  </r>
  <r>
    <s v="US-2015-129007"/>
    <x v="615"/>
    <d v="2015-09-15T00:00:00"/>
    <x v="2"/>
    <s v="KD-16615"/>
    <s v="Ken Dana"/>
    <x v="1"/>
    <x v="0"/>
    <x v="261"/>
    <x v="2"/>
    <n v="92804"/>
    <x v="1"/>
    <s v="FUR-FU-10004973"/>
    <s v="Furniture"/>
    <x v="3"/>
    <s v="Flat Face Poster Frame"/>
    <n v="131.88"/>
    <n v="7"/>
    <x v="0"/>
    <n v="55.389600000000002"/>
    <x v="3"/>
    <n v="0.42"/>
    <n v="0"/>
    <n v="7.9127999999999998"/>
    <n v="10.927199999999999"/>
    <x v="4"/>
    <n v="76.490399999999994"/>
  </r>
  <r>
    <s v="US-2015-129007"/>
    <x v="615"/>
    <d v="2015-09-15T00:00:00"/>
    <x v="2"/>
    <s v="KD-16615"/>
    <s v="Ken Dana"/>
    <x v="1"/>
    <x v="0"/>
    <x v="261"/>
    <x v="2"/>
    <n v="92804"/>
    <x v="1"/>
    <s v="FUR-CH-10000155"/>
    <s v="Furniture"/>
    <x v="1"/>
    <s v="Global Comet Stacking Armless Chair"/>
    <n v="717.72"/>
    <n v="3"/>
    <x v="2"/>
    <n v="71.772000000000006"/>
    <x v="3"/>
    <n v="0.1"/>
    <n v="2.7866020174998599E-4"/>
    <n v="23.923999999999999"/>
    <n v="215.316"/>
    <x v="4"/>
    <n v="645.94799999999998"/>
  </r>
  <r>
    <s v="US-2015-129007"/>
    <x v="615"/>
    <d v="2015-09-15T00:00:00"/>
    <x v="2"/>
    <s v="KD-16615"/>
    <s v="Ken Dana"/>
    <x v="1"/>
    <x v="0"/>
    <x v="261"/>
    <x v="2"/>
    <n v="92804"/>
    <x v="1"/>
    <s v="FUR-FU-10002379"/>
    <s v="Furniture"/>
    <x v="3"/>
    <s v="Eldon Econocleat Chair Mats for Low Pile Carpets"/>
    <n v="207.35"/>
    <n v="5"/>
    <x v="0"/>
    <n v="24.882000000000001"/>
    <x v="3"/>
    <n v="0.12"/>
    <n v="0"/>
    <n v="4.9763999999999999"/>
    <n v="36.493600000000001"/>
    <x v="4"/>
    <n v="182.46799999999999"/>
  </r>
  <r>
    <s v="US-2015-129007"/>
    <x v="615"/>
    <d v="2015-09-15T00:00:00"/>
    <x v="2"/>
    <s v="KD-16615"/>
    <s v="Ken Dana"/>
    <x v="1"/>
    <x v="0"/>
    <x v="261"/>
    <x v="2"/>
    <n v="92804"/>
    <x v="1"/>
    <s v="FUR-FU-10004018"/>
    <s v="Furniture"/>
    <x v="3"/>
    <s v="Tensor Computer Mounted Lamp"/>
    <n v="44.67"/>
    <n v="3"/>
    <x v="0"/>
    <n v="12.0609"/>
    <x v="3"/>
    <n v="0.27"/>
    <n v="0"/>
    <n v="4.0202999999999998"/>
    <n v="10.8697"/>
    <x v="4"/>
    <n v="32.609099999999998"/>
  </r>
  <r>
    <s v="CA-2015-132388"/>
    <x v="883"/>
    <d v="2015-10-12T00:00:00"/>
    <x v="2"/>
    <s v="KN-16390"/>
    <s v="Katherine Nockton"/>
    <x v="1"/>
    <x v="0"/>
    <x v="367"/>
    <x v="2"/>
    <n v="93101"/>
    <x v="1"/>
    <s v="FUR-CH-10001714"/>
    <s v="Furniture"/>
    <x v="1"/>
    <s v="Global Leather &amp; Oak Executive Chair, Burgundy"/>
    <n v="362.13600000000002"/>
    <n v="3"/>
    <x v="2"/>
    <n v="-54.320399999999999"/>
    <x v="3"/>
    <n v="-0.15"/>
    <n v="5.5227870192413905E-4"/>
    <n v="-18.1068"/>
    <n v="138.81880000000001"/>
    <x v="1"/>
    <n v="416.45640000000003"/>
  </r>
  <r>
    <s v="CA-2017-160927"/>
    <x v="884"/>
    <d v="2017-01-31T00:00:00"/>
    <x v="0"/>
    <s v="TM-21010"/>
    <s v="Tamara Manning"/>
    <x v="0"/>
    <x v="0"/>
    <x v="149"/>
    <x v="26"/>
    <n v="52302"/>
    <x v="3"/>
    <s v="FUR-FU-10000010"/>
    <s v="Furniture"/>
    <x v="3"/>
    <s v="DAX Value U-Channel Document Frames, Easel Back"/>
    <n v="14.91"/>
    <n v="3"/>
    <x v="0"/>
    <n v="4.6220999999999997"/>
    <x v="3"/>
    <n v="0.31"/>
    <n v="0"/>
    <n v="1.5407"/>
    <n v="3.4293"/>
    <x v="8"/>
    <n v="10.2879"/>
  </r>
  <r>
    <s v="CA-2016-149272"/>
    <x v="775"/>
    <d v="2016-03-19T00:00:00"/>
    <x v="1"/>
    <s v="MY-18295"/>
    <s v="Muhammed Yedwab"/>
    <x v="1"/>
    <x v="0"/>
    <x v="368"/>
    <x v="5"/>
    <n v="77803"/>
    <x v="3"/>
    <s v="FUR-CH-10000863"/>
    <s v="Furniture"/>
    <x v="1"/>
    <s v="Novimex Swivel Fabric Task Chair"/>
    <n v="528.42999999999995"/>
    <n v="5"/>
    <x v="3"/>
    <n v="-143.43100000000001"/>
    <x v="4"/>
    <n v="-0.27142857142857102"/>
    <n v="5.6771947088545298E-4"/>
    <n v="-28.686199999999999"/>
    <n v="134.37219999999999"/>
    <x v="9"/>
    <n v="671.86099999999999"/>
  </r>
  <r>
    <s v="CA-2016-129630"/>
    <x v="631"/>
    <d v="2016-09-04T00:00:00"/>
    <x v="3"/>
    <s v="IM-15055"/>
    <s v="Ionia McGrath"/>
    <x v="0"/>
    <x v="0"/>
    <x v="28"/>
    <x v="2"/>
    <n v="94122"/>
    <x v="1"/>
    <s v="FUR-FU-10000260"/>
    <s v="Furniture"/>
    <x v="3"/>
    <s v="6&quot; Cubicle Wall Clock, Black"/>
    <n v="24.27"/>
    <n v="3"/>
    <x v="0"/>
    <n v="8.7371999999999996"/>
    <x v="7"/>
    <n v="0.36"/>
    <n v="0"/>
    <n v="2.9123999999999999"/>
    <n v="5.1776"/>
    <x v="4"/>
    <n v="15.5328"/>
  </r>
  <r>
    <s v="CA-2015-104948"/>
    <x v="18"/>
    <d v="2015-11-17T00:00:00"/>
    <x v="1"/>
    <s v="KH-16510"/>
    <s v="Keith Herrera"/>
    <x v="0"/>
    <x v="0"/>
    <x v="369"/>
    <x v="2"/>
    <n v="92404"/>
    <x v="1"/>
    <s v="FUR-BO-10004357"/>
    <s v="Furniture"/>
    <x v="0"/>
    <s v="O'Sullivan Living Dimensions 3-Shelf Bookcases"/>
    <n v="683.33199999999999"/>
    <n v="4"/>
    <x v="8"/>
    <n v="-40.195999999999998"/>
    <x v="4"/>
    <n v="-5.8823529411764698E-2"/>
    <n v="2.19512623439265E-4"/>
    <n v="-10.048999999999999"/>
    <n v="180.88200000000001"/>
    <x v="0"/>
    <n v="723.52800000000002"/>
  </r>
  <r>
    <s v="CA-2016-164889"/>
    <x v="885"/>
    <d v="2016-06-06T00:00:00"/>
    <x v="0"/>
    <s v="CP-12340"/>
    <s v="Christine Phan"/>
    <x v="1"/>
    <x v="0"/>
    <x v="2"/>
    <x v="2"/>
    <n v="90049"/>
    <x v="1"/>
    <s v="FUR-TA-10001676"/>
    <s v="Furniture"/>
    <x v="2"/>
    <s v="Hon 61000 Series Interactive Training Tables"/>
    <n v="71.087999999999994"/>
    <n v="2"/>
    <x v="2"/>
    <n v="-1.7771999999999999"/>
    <x v="0"/>
    <n v="-2.5000000000000001E-2"/>
    <n v="2.8134143596668902E-3"/>
    <n v="-0.88859999999999995"/>
    <n v="36.432600000000001"/>
    <x v="2"/>
    <n v="72.865199999999987"/>
  </r>
  <r>
    <s v="CA-2016-169824"/>
    <x v="574"/>
    <d v="2016-12-17T00:00:00"/>
    <x v="1"/>
    <s v="NS-18640"/>
    <s v="Noel Staavos"/>
    <x v="1"/>
    <x v="0"/>
    <x v="13"/>
    <x v="7"/>
    <n v="10009"/>
    <x v="2"/>
    <s v="FUR-FU-10004864"/>
    <s v="Furniture"/>
    <x v="3"/>
    <s v="Eldon 500 Class Desk Accessories"/>
    <n v="60.35"/>
    <n v="5"/>
    <x v="0"/>
    <n v="19.915500000000002"/>
    <x v="2"/>
    <n v="0.33"/>
    <n v="0"/>
    <n v="3.9830999999999999"/>
    <n v="8.0869"/>
    <x v="5"/>
    <n v="40.4345"/>
  </r>
  <r>
    <s v="CA-2017-121559"/>
    <x v="886"/>
    <d v="2017-06-03T00:00:00"/>
    <x v="0"/>
    <s v="HW-14935"/>
    <s v="Helen Wasserman"/>
    <x v="1"/>
    <x v="0"/>
    <x v="370"/>
    <x v="6"/>
    <n v="46203"/>
    <x v="3"/>
    <s v="FUR-CH-10003746"/>
    <s v="Furniture"/>
    <x v="1"/>
    <s v="Hon 4070 Series Pagoda Round Back Stacking Chairs"/>
    <n v="1925.88"/>
    <n v="6"/>
    <x v="0"/>
    <n v="539.24639999999999"/>
    <x v="3"/>
    <n v="0.28000000000000003"/>
    <n v="0"/>
    <n v="89.874399999999994"/>
    <n v="231.10560000000001"/>
    <x v="2"/>
    <n v="1386.6336000000001"/>
  </r>
  <r>
    <s v="CA-2015-141593"/>
    <x v="646"/>
    <d v="2015-12-16T00:00:00"/>
    <x v="0"/>
    <s v="DB-12970"/>
    <s v="Darren Budd"/>
    <x v="1"/>
    <x v="0"/>
    <x v="2"/>
    <x v="2"/>
    <n v="90045"/>
    <x v="1"/>
    <s v="FUR-TA-10002622"/>
    <s v="Furniture"/>
    <x v="2"/>
    <s v="Bush Andora Conference Table, Maple/Graphite Gray Finish"/>
    <n v="273.56799999999998"/>
    <n v="2"/>
    <x v="2"/>
    <n v="10.258800000000001"/>
    <x v="3"/>
    <n v="3.7499999999999999E-2"/>
    <n v="7.3107965843958404E-4"/>
    <n v="5.1294000000000004"/>
    <n v="131.65459999999999"/>
    <x v="5"/>
    <n v="263.30919999999998"/>
  </r>
  <r>
    <s v="CA-2015-168088"/>
    <x v="887"/>
    <d v="2015-03-22T00:00:00"/>
    <x v="2"/>
    <s v="CM-12655"/>
    <s v="Corinna Mitchell"/>
    <x v="2"/>
    <x v="0"/>
    <x v="6"/>
    <x v="5"/>
    <n v="77041"/>
    <x v="3"/>
    <s v="FUR-BO-10004218"/>
    <s v="Furniture"/>
    <x v="0"/>
    <s v="Bush Heritage Pine Collection 5-Shelf Bookcase, Albany Pine Finish, *Special Order"/>
    <n v="383.46559999999999"/>
    <n v="4"/>
    <x v="6"/>
    <n v="-67.670400000000001"/>
    <x v="0"/>
    <n v="-0.17647058823529399"/>
    <n v="8.3449467175152102E-4"/>
    <n v="-16.9176"/>
    <n v="112.78400000000001"/>
    <x v="9"/>
    <n v="451.13599999999997"/>
  </r>
  <r>
    <s v="CA-2016-146374"/>
    <x v="28"/>
    <d v="2016-12-10T00:00:00"/>
    <x v="0"/>
    <s v="HE-14800"/>
    <s v="Harold Engle"/>
    <x v="1"/>
    <x v="0"/>
    <x v="19"/>
    <x v="14"/>
    <n v="19711"/>
    <x v="2"/>
    <s v="FUR-FU-10002671"/>
    <s v="Furniture"/>
    <x v="3"/>
    <s v="Electrix 20W Halogen Replacement Bulb for Zoom-In Desk Lamp"/>
    <n v="13.4"/>
    <n v="1"/>
    <x v="0"/>
    <n v="6.4320000000000004"/>
    <x v="2"/>
    <n v="0.48"/>
    <n v="0"/>
    <n v="6.4320000000000004"/>
    <n v="6.968"/>
    <x v="5"/>
    <n v="6.968"/>
  </r>
  <r>
    <s v="US-2015-151435"/>
    <x v="329"/>
    <d v="2015-09-09T00:00:00"/>
    <x v="0"/>
    <s v="SW-20455"/>
    <s v="Shaun Weien"/>
    <x v="0"/>
    <x v="0"/>
    <x v="120"/>
    <x v="35"/>
    <n v="70506"/>
    <x v="0"/>
    <s v="FUR-TA-10001039"/>
    <s v="Furniture"/>
    <x v="2"/>
    <s v="KI Adjustable-Height Table"/>
    <n v="85.98"/>
    <n v="1"/>
    <x v="0"/>
    <n v="22.354800000000001"/>
    <x v="0"/>
    <n v="0.26"/>
    <n v="0"/>
    <n v="22.354800000000001"/>
    <n v="63.6252"/>
    <x v="4"/>
    <n v="63.625200000000007"/>
  </r>
  <r>
    <s v="CA-2014-110422"/>
    <x v="888"/>
    <d v="2014-01-23T00:00:00"/>
    <x v="0"/>
    <s v="TB-21400"/>
    <s v="Tom Boeckenhauer"/>
    <x v="0"/>
    <x v="0"/>
    <x v="89"/>
    <x v="1"/>
    <n v="33180"/>
    <x v="0"/>
    <s v="FUR-FU-10001889"/>
    <s v="Furniture"/>
    <x v="3"/>
    <s v="Ultra Door Pull Handle"/>
    <n v="25.248000000000001"/>
    <n v="3"/>
    <x v="2"/>
    <n v="4.1028000000000002"/>
    <x v="3"/>
    <n v="0.16250000000000001"/>
    <n v="7.9214195183776905E-3"/>
    <n v="1.3675999999999999"/>
    <n v="7.0484"/>
    <x v="8"/>
    <n v="21.145200000000003"/>
  </r>
  <r>
    <s v="CA-2017-121258"/>
    <x v="194"/>
    <d v="2017-03-03T00:00:00"/>
    <x v="1"/>
    <s v="DB-13060"/>
    <s v="Dave Brooks"/>
    <x v="0"/>
    <x v="0"/>
    <x v="46"/>
    <x v="2"/>
    <n v="92627"/>
    <x v="1"/>
    <s v="FUR-FU-10000747"/>
    <s v="Furniture"/>
    <x v="3"/>
    <s v="Tenex B1-RE Series Chair Mats for Low Pile Carpets"/>
    <n v="91.96"/>
    <n v="2"/>
    <x v="0"/>
    <n v="15.6332"/>
    <x v="2"/>
    <n v="0.17"/>
    <n v="0"/>
    <n v="7.8166000000000002"/>
    <n v="38.163400000000003"/>
    <x v="11"/>
    <n v="76.3267999999999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3C674-3352-4B9A-999D-71A9C187D4C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27:K36" firstHeaderRow="1" firstDataRow="1" firstDataCol="1"/>
  <pivotFields count="29">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numFmtId="9" showAll="0"/>
    <pivotField numFmtId="9"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0"/>
  </rowFields>
  <rowItems count="9">
    <i>
      <x/>
    </i>
    <i>
      <x v="1"/>
    </i>
    <i>
      <x v="2"/>
    </i>
    <i>
      <x v="3"/>
    </i>
    <i>
      <x v="4"/>
    </i>
    <i>
      <x v="5"/>
    </i>
    <i>
      <x v="6"/>
    </i>
    <i>
      <x v="7"/>
    </i>
    <i t="grand">
      <x/>
    </i>
  </rowItems>
  <colItems count="1">
    <i/>
  </colItems>
  <dataFields count="1">
    <dataField name="Count of Order ID" fld="0" subtotal="count" showDataAs="percentOfTotal" baseField="0" baseItem="0" numFmtId="9"/>
  </dataFields>
  <formats count="2">
    <format dxfId="7">
      <pivotArea outline="0" fieldPosition="0">
        <references count="1">
          <reference field="4294967294" count="1">
            <x v="0"/>
          </reference>
        </references>
      </pivotArea>
    </format>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8437F6-D5CB-4D8D-BAC1-60A8E2FC83C2}" name="PivotTable1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0">
  <location ref="C37:G43" firstHeaderRow="1" firstDataRow="2"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showAll="0"/>
    <pivotField showAll="0"/>
    <pivotField axis="axisCol" showAll="0">
      <items count="7">
        <item x="0"/>
        <item x="1"/>
        <item x="2"/>
        <item x="3"/>
        <item x="4"/>
        <item x="5"/>
        <item t="default"/>
      </items>
    </pivotField>
    <pivotField dataField="1" showAll="0"/>
    <pivotField showAll="0"/>
    <pivotField numFmtId="9"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4"/>
  </rowFields>
  <rowItems count="5">
    <i>
      <x/>
    </i>
    <i>
      <x v="1"/>
    </i>
    <i>
      <x v="2"/>
    </i>
    <i>
      <x v="3"/>
    </i>
    <i t="grand">
      <x/>
    </i>
  </rowItems>
  <colFields count="1">
    <field x="18"/>
  </colFields>
  <colItems count="4">
    <i>
      <x v="1"/>
    </i>
    <i>
      <x v="2"/>
    </i>
    <i>
      <x v="3"/>
    </i>
    <i>
      <x v="4"/>
    </i>
  </colItems>
  <dataFields count="1">
    <dataField name="Sum of Profit" fld="19" baseField="0" baseItem="0" numFmtId="165"/>
  </dataFields>
  <formats count="2">
    <format dxfId="2">
      <pivotArea dataOnly="0" labelOnly="1" fieldPosition="0">
        <references count="1">
          <reference field="18" count="4">
            <x v="1"/>
            <x v="2"/>
            <x v="3"/>
            <x v="4"/>
          </reference>
        </references>
      </pivotArea>
    </format>
    <format dxfId="1">
      <pivotArea outline="0" collapsedLevelsAreSubtotals="1" fieldPosition="0"/>
    </format>
  </formats>
  <chartFormats count="4">
    <chartFormat chart="19" format="8" series="1">
      <pivotArea type="data" outline="0" fieldPosition="0">
        <references count="2">
          <reference field="4294967294" count="1" selected="0">
            <x v="0"/>
          </reference>
          <reference field="18" count="1" selected="0">
            <x v="1"/>
          </reference>
        </references>
      </pivotArea>
    </chartFormat>
    <chartFormat chart="19" format="9" series="1">
      <pivotArea type="data" outline="0" fieldPosition="0">
        <references count="2">
          <reference field="4294967294" count="1" selected="0">
            <x v="0"/>
          </reference>
          <reference field="18" count="1" selected="0">
            <x v="2"/>
          </reference>
        </references>
      </pivotArea>
    </chartFormat>
    <chartFormat chart="19" format="10" series="1">
      <pivotArea type="data" outline="0" fieldPosition="0">
        <references count="2">
          <reference field="4294967294" count="1" selected="0">
            <x v="0"/>
          </reference>
          <reference field="18" count="1" selected="0">
            <x v="3"/>
          </reference>
        </references>
      </pivotArea>
    </chartFormat>
    <chartFormat chart="19" format="1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250A34-F73A-4527-ACB8-8CD99DFD834B}"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7:D28" firstHeaderRow="0" firstDataRow="1" firstDataCol="0"/>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showAll="0"/>
    <pivotField dataField="1" showAll="0"/>
    <pivotField showAll="0"/>
    <pivotField showAll="0"/>
    <pivotField dataField="1" numFmtId="9"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Items count="1">
    <i/>
  </rowItems>
  <colFields count="1">
    <field x="-2"/>
  </colFields>
  <colItems count="2">
    <i>
      <x/>
    </i>
    <i i="1">
      <x v="1"/>
    </i>
  </colItems>
  <dataFields count="2">
    <dataField name="Average of Profit Margin %" fld="21" subtotal="average" baseField="14" baseItem="0"/>
    <dataField name="Average of Discount" fld="18" subtotal="average" baseField="14"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C49765-7F73-4C31-8FB1-CE391A30422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C15:E20" firstHeaderRow="0"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ataField="1" showAll="0"/>
    <pivotField showAll="0"/>
    <pivotField numFmtId="9"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4"/>
  </rowFields>
  <rowItems count="5">
    <i>
      <x v="1"/>
    </i>
    <i>
      <x v="2"/>
    </i>
    <i>
      <x/>
    </i>
    <i>
      <x v="3"/>
    </i>
    <i t="grand">
      <x/>
    </i>
  </rowItems>
  <colFields count="1">
    <field x="-2"/>
  </colFields>
  <colItems count="2">
    <i>
      <x/>
    </i>
    <i i="1">
      <x v="1"/>
    </i>
  </colItems>
  <dataFields count="2">
    <dataField name="Sum of Profit" fld="19" baseField="0" baseItem="0"/>
    <dataField name="Sum of Sales" fld="16" baseField="0" baseItem="0"/>
  </dataFields>
  <formats count="1">
    <format dxfId="4">
      <pivotArea outline="0" collapsedLevelsAreSubtotals="1" fieldPosition="0"/>
    </format>
  </formats>
  <chartFormats count="4">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4C64E3-F19D-45ED-BA13-EBE14F9A3DF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8" firstHeaderRow="0"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pivotField numFmtId="9" showAll="0"/>
    <pivotField numFmtId="9"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28"/>
  </rowFields>
  <rowItems count="5">
    <i>
      <x v="1"/>
    </i>
    <i>
      <x v="2"/>
    </i>
    <i>
      <x v="3"/>
    </i>
    <i>
      <x v="4"/>
    </i>
    <i t="grand">
      <x/>
    </i>
  </rowItems>
  <colFields count="1">
    <field x="-2"/>
  </colFields>
  <colItems count="2">
    <i>
      <x/>
    </i>
    <i i="1">
      <x v="1"/>
    </i>
  </colItems>
  <dataFields count="2">
    <dataField name="Sum of Sales" fld="16" baseField="0" baseItem="0"/>
    <dataField name="Sum of Cost"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2644D9-B3F7-445A-AC47-4FCB7F4FA074}"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1">
  <location ref="C66:D115" firstHeaderRow="1"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items count="2">
        <item x="0"/>
        <item t="default"/>
      </items>
    </pivotField>
    <pivotField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showAll="0"/>
    <pivotField showAll="0">
      <items count="7">
        <item x="0"/>
        <item x="1"/>
        <item x="2"/>
        <item x="3"/>
        <item x="4"/>
        <item x="5"/>
        <item t="default"/>
      </items>
    </pivotField>
    <pivotField dataField="1" showAll="0"/>
    <pivotField showAll="0"/>
    <pivotField numFmtId="9" showAll="0"/>
    <pivotField numFmtId="9" showAll="0"/>
    <pivotField showAll="0"/>
    <pivotField showAll="0"/>
    <pivotField showAll="0">
      <items count="13">
        <item x="8"/>
        <item x="11"/>
        <item x="9"/>
        <item x="6"/>
        <item x="7"/>
        <item x="2"/>
        <item x="3"/>
        <item x="10"/>
        <item x="4"/>
        <item x="1"/>
        <item x="0"/>
        <item x="5"/>
        <item t="default"/>
      </items>
    </pivotField>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Profit" fld="19" baseField="0" baseItem="0"/>
  </dataFields>
  <formats count="1">
    <format dxfId="5">
      <pivotArea outline="0" collapsedLevelsAreSubtotals="1" fieldPosition="0"/>
    </format>
  </formats>
  <chartFormats count="2">
    <chartFormat chart="9"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8BC578-9815-4B82-933E-1D6E2E8453A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41:K46" firstHeaderRow="1" firstDataRow="1" firstDataCol="1"/>
  <pivotFields count="29">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numFmtId="9" showAll="0"/>
    <pivotField numFmtId="9"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Order ID" fld="0" subtotal="count" showDataAs="percentOfTotal" baseField="0" baseItem="0" numFmtId="9"/>
  </dataFields>
  <formats count="2">
    <format dxfId="9">
      <pivotArea outline="0" fieldPosition="0">
        <references count="1">
          <reference field="4294967294" count="1">
            <x v="0"/>
          </reference>
        </references>
      </pivotArea>
    </format>
    <format dxfId="8">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6BB1B-8952-482A-B61C-6395E2C7CA7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4" firstHeaderRow="0" firstDataRow="1" firstDataCol="0"/>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showAll="0"/>
    <pivotField dataField="1" showAll="0"/>
    <pivotField showAll="0"/>
    <pivotField numFmtId="9" showAll="0"/>
    <pivotField numFmtId="9"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6" baseField="0" baseItem="0"/>
    <dataField name="Sum of Profit" fld="19" baseField="0" baseItem="0"/>
    <dataField name="Sum of Quantity"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1EE2CC-16FA-4D24-A4D6-AA94B93C485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K22" firstHeaderRow="1"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pivotField numFmtId="9" showAll="0"/>
    <pivotField numFmtId="9"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6">
    <i>
      <x v="184"/>
    </i>
    <i>
      <x v="232"/>
    </i>
    <i>
      <x v="264"/>
    </i>
    <i>
      <x v="307"/>
    </i>
    <i>
      <x v="316"/>
    </i>
    <i t="grand">
      <x/>
    </i>
  </rowItems>
  <colItems count="1">
    <i/>
  </colItems>
  <dataFields count="1">
    <dataField name="Sum of Sales" fld="16" baseField="0" baseItem="0" numFmtId="165"/>
  </dataFields>
  <formats count="1">
    <format dxfId="10">
      <pivotArea outline="0" collapsedLevelsAreSubtotals="1" fieldPosition="0"/>
    </format>
  </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A1A79-CE8F-4A17-9F21-41A06C8D2E0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5:D84" firstHeaderRow="1"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pivotField numFmtId="9" showAll="0"/>
    <pivotField numFmtId="9"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6" baseField="0" baseItem="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72023A-1D92-4E3F-BCEE-680DCD729C3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7:D30" firstHeaderRow="1"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pivotField numFmtId="9" showAll="0"/>
    <pivotField numFmtId="9" showAll="0"/>
    <pivotField showAll="0"/>
    <pivotField showAll="0"/>
    <pivotField axis="axisRow" showAll="0">
      <items count="13">
        <item x="8"/>
        <item x="11"/>
        <item x="9"/>
        <item x="6"/>
        <item x="7"/>
        <item x="2"/>
        <item x="3"/>
        <item x="10"/>
        <item x="4"/>
        <item x="1"/>
        <item x="0"/>
        <item x="5"/>
        <item t="default"/>
      </items>
    </pivotField>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5"/>
  </rowFields>
  <rowItems count="13">
    <i>
      <x/>
    </i>
    <i>
      <x v="1"/>
    </i>
    <i>
      <x v="2"/>
    </i>
    <i>
      <x v="3"/>
    </i>
    <i>
      <x v="4"/>
    </i>
    <i>
      <x v="5"/>
    </i>
    <i>
      <x v="6"/>
    </i>
    <i>
      <x v="7"/>
    </i>
    <i>
      <x v="8"/>
    </i>
    <i>
      <x v="9"/>
    </i>
    <i>
      <x v="10"/>
    </i>
    <i>
      <x v="11"/>
    </i>
    <i t="grand">
      <x/>
    </i>
  </rowItems>
  <colItems count="1">
    <i/>
  </colItems>
  <dataFields count="1">
    <dataField name="Sum of Sales" fld="16" baseField="0" baseItem="0" numFmtId="165"/>
  </dataFields>
  <formats count="1">
    <format dxfId="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49348C-5454-4712-B35F-F5535FDBBE9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F13" firstHeaderRow="0"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showAll="0"/>
    <pivotField dataField="1" showAll="0"/>
    <pivotField showAll="0"/>
    <pivotField numFmtId="9" showAll="0"/>
    <pivotField numFmtId="9" showAll="0"/>
    <pivotField showAll="0"/>
    <pivotField showAll="0"/>
    <pivotField showAll="0"/>
    <pivotField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8"/>
  </rowFields>
  <rowItems count="5">
    <i>
      <x v="1"/>
    </i>
    <i>
      <x v="2"/>
    </i>
    <i>
      <x v="3"/>
    </i>
    <i>
      <x v="4"/>
    </i>
    <i t="grand">
      <x/>
    </i>
  </rowItems>
  <colFields count="1">
    <field x="-2"/>
  </colFields>
  <colItems count="3">
    <i>
      <x/>
    </i>
    <i i="1">
      <x v="1"/>
    </i>
    <i i="2">
      <x v="2"/>
    </i>
  </colItems>
  <dataFields count="3">
    <dataField name="Sum of Sales" fld="16" baseField="0" baseItem="0"/>
    <dataField name="Sum of Profit" fld="19" baseField="0" baseItem="0"/>
    <dataField name="Sum of Quantity"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CCCE4E-3BE9-483F-8100-20992380214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51:K56" firstHeaderRow="1"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dataField="1" showAll="0"/>
    <pivotField showAll="0"/>
    <pivotField showAll="0"/>
    <pivotField showAll="0"/>
    <pivotField showAll="0"/>
    <pivotField numFmtId="9" showAll="0"/>
    <pivotField numFmtId="9"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4"/>
  </rowFields>
  <rowItems count="5">
    <i>
      <x/>
    </i>
    <i>
      <x v="1"/>
    </i>
    <i>
      <x v="2"/>
    </i>
    <i>
      <x v="3"/>
    </i>
    <i t="grand">
      <x/>
    </i>
  </rowItems>
  <colItems count="1">
    <i/>
  </colItems>
  <dataFields count="1">
    <dataField name="Sum of Sales" fld="16" baseField="0" baseItem="0"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53749D-B692-49A3-99A5-A52F445C6454}"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4">
  <location ref="C49:D62" firstHeaderRow="1" firstDataRow="1" firstDataCol="1"/>
  <pivotFields count="29">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showAll="0"/>
    <pivotField showAll="0">
      <items count="7">
        <item x="0"/>
        <item x="1"/>
        <item x="2"/>
        <item x="3"/>
        <item x="4"/>
        <item x="5"/>
        <item t="default"/>
      </items>
    </pivotField>
    <pivotField dataField="1" showAll="0"/>
    <pivotField showAll="0"/>
    <pivotField numFmtId="9" showAll="0"/>
    <pivotField numFmtId="9" showAll="0"/>
    <pivotField showAll="0"/>
    <pivotField showAll="0"/>
    <pivotField axis="axisRow" showAll="0">
      <items count="13">
        <item x="8"/>
        <item x="11"/>
        <item x="9"/>
        <item x="6"/>
        <item x="7"/>
        <item x="2"/>
        <item x="3"/>
        <item x="10"/>
        <item x="4"/>
        <item x="1"/>
        <item x="0"/>
        <item x="5"/>
        <item t="default"/>
      </items>
    </pivotField>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25"/>
  </rowFields>
  <rowItems count="13">
    <i>
      <x/>
    </i>
    <i>
      <x v="1"/>
    </i>
    <i>
      <x v="2"/>
    </i>
    <i>
      <x v="3"/>
    </i>
    <i>
      <x v="4"/>
    </i>
    <i>
      <x v="5"/>
    </i>
    <i>
      <x v="6"/>
    </i>
    <i>
      <x v="7"/>
    </i>
    <i>
      <x v="8"/>
    </i>
    <i>
      <x v="9"/>
    </i>
    <i>
      <x v="10"/>
    </i>
    <i>
      <x v="11"/>
    </i>
    <i t="grand">
      <x/>
    </i>
  </rowItems>
  <colItems count="1">
    <i/>
  </colItems>
  <dataFields count="1">
    <dataField name="Sum of Profit" fld="19" baseField="0" baseItem="0" numFmtId="165"/>
  </dataFields>
  <formats count="1">
    <format dxfId="0">
      <pivotArea outline="0" collapsedLevelsAreSubtotals="1" fieldPosition="0"/>
    </format>
  </formats>
  <chartFormats count="2">
    <chartFormat chart="9" format="9"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77054C-EE15-4B65-9EAD-68F06A4E3707}" autoFormatId="16" applyNumberFormats="0" applyBorderFormats="0" applyFontFormats="0" applyPatternFormats="0" applyAlignmentFormats="0" applyWidthHeightFormats="0">
  <queryTableRefresh nextId="28" unboundColumnsRight="1">
    <queryTableFields count="27">
      <queryTableField id="1" name="Order ID" tableColumnId="27"/>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Postal Code" tableColumnId="11"/>
      <queryTableField id="12" name="Region" tableColumnId="12"/>
      <queryTableField id="13" name="Product ID" tableColumnId="13"/>
      <queryTableField id="14" name="Category" tableColumnId="14"/>
      <queryTableField id="15" name="Sub-Category" tableColumnId="15"/>
      <queryTableField id="16" name="Product Name" tableColumnId="16"/>
      <queryTableField id="17" name="Sales" tableColumnId="17"/>
      <queryTableField id="18" name="Quantity" tableColumnId="18"/>
      <queryTableField id="19" name="Discount" tableColumnId="19"/>
      <queryTableField id="20" name="Profit" tableColumnId="20"/>
      <queryTableField id="21" name="Duration" tableColumnId="21"/>
      <queryTableField id="22" name="Profit Margin %" tableColumnId="22"/>
      <queryTableField id="23" name="Average Discount %" tableColumnId="23"/>
      <queryTableField id="24" name="Profit per Unit" tableColumnId="24"/>
      <queryTableField id="25" name="Cost per Unit" tableColumnId="25"/>
      <queryTableField id="26" name="Month" tableColumnId="26"/>
      <queryTableField id="27"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2D4F396B-5C36-473D-94EE-A435B2F3892A}" sourceName="Segment">
  <pivotTables>
    <pivotTable tabId="6" name="PivotTable5"/>
    <pivotTable tabId="1" name="PivotTable8"/>
    <pivotTable tabId="1" name="PivotTable7"/>
    <pivotTable tabId="1" name="PivotTable6"/>
    <pivotTable tabId="1" name="PivotTable5"/>
    <pivotTable tabId="1" name="PivotTable4"/>
    <pivotTable tabId="1" name="PivotTable3"/>
    <pivotTable tabId="1" name="PivotTable1"/>
    <pivotTable tabId="1" name="PivotTable2"/>
    <pivotTable tabId="6" name="PivotTable1"/>
    <pivotTable tabId="6" name="PivotTable10"/>
    <pivotTable tabId="6" name="PivotTable11"/>
    <pivotTable tabId="6" name="PivotTable14"/>
    <pivotTable tabId="6" name="PivotTable2"/>
  </pivotTables>
  <data>
    <tabular pivotCacheId="21438364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96E1E18-7498-44BC-A217-827F6A58D6D6}" sourceName="Region">
  <pivotTables>
    <pivotTable tabId="6" name="PivotTable5"/>
    <pivotTable tabId="1" name="PivotTable8"/>
    <pivotTable tabId="1" name="PivotTable7"/>
    <pivotTable tabId="1" name="PivotTable6"/>
    <pivotTable tabId="1" name="PivotTable5"/>
    <pivotTable tabId="1" name="PivotTable4"/>
    <pivotTable tabId="1" name="PivotTable3"/>
    <pivotTable tabId="1" name="PivotTable1"/>
    <pivotTable tabId="1" name="PivotTable2"/>
    <pivotTable tabId="6" name="PivotTable1"/>
    <pivotTable tabId="6" name="PivotTable10"/>
    <pivotTable tabId="6" name="PivotTable11"/>
    <pivotTable tabId="6" name="PivotTable14"/>
    <pivotTable tabId="6" name="PivotTable2"/>
  </pivotTables>
  <data>
    <tabular pivotCacheId="2143836415">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F6F24E7-73B7-4ED2-A481-016DCBF8BA96}" cache="Slicer_Segment1" caption="Segment" columnCount="3" showCaption="0" style="Slicer Style 2" rowHeight="241300"/>
  <slicer name="Region" xr10:uid="{C73BCDE5-C21D-4B46-8E63-565C17810D11}" cache="Slicer_Region1" caption="Region" columnCount="4" showCaption="0"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FF5A20F4-1B8C-4765-81D7-5580CEF6BD4F}" cache="Slicer_Segment1" caption="Segment" columnCount="3" showCaption="0" style="Slicer Style 2" rowHeight="241300"/>
  <slicer name="Region 1" xr10:uid="{A21193BF-1816-4820-8AFC-ADCA07AA6108}" cache="Slicer_Region1" caption="Region" columnCount="4" showCaption="0"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0CA41D-4025-4C1D-BF39-C75635F5E6B7}" name="Furniture_Sales" displayName="Furniture_Sales" ref="A1:AA2122" tableType="queryTable" totalsRowShown="0">
  <autoFilter ref="A1:AA2122" xr:uid="{8B7725BE-A901-4916-98B2-75C22E7F2C80}"/>
  <tableColumns count="27">
    <tableColumn id="27" xr3:uid="{77552A78-D2DD-4C69-8CA2-54E0E088CC73}" uniqueName="27" name="Order ID" queryTableFieldId="1"/>
    <tableColumn id="2" xr3:uid="{5D071FFF-B8F3-4456-9827-BB8DA248C427}" uniqueName="2" name="Order Date" queryTableFieldId="2" dataDxfId="21"/>
    <tableColumn id="3" xr3:uid="{0ADB95F4-E7FE-46D0-9160-4D7C712ECDB2}" uniqueName="3" name="Ship Date" queryTableFieldId="3" dataDxfId="20"/>
    <tableColumn id="4" xr3:uid="{0C0FFE95-5526-4C63-BC29-07B615BC3046}" uniqueName="4" name="Ship Mode" queryTableFieldId="4"/>
    <tableColumn id="5" xr3:uid="{E6108D4E-21EA-4DCF-9BC0-942D65FB7184}" uniqueName="5" name="Customer ID" queryTableFieldId="5"/>
    <tableColumn id="6" xr3:uid="{2C2FB51E-809C-4520-B3D9-A32A7B85F8B7}" uniqueName="6" name="Customer Name" queryTableFieldId="6"/>
    <tableColumn id="7" xr3:uid="{1EBD8B1B-6B21-4EF8-8A51-09E99F1B1DB2}" uniqueName="7" name="Segment" queryTableFieldId="7"/>
    <tableColumn id="8" xr3:uid="{9D00BFF9-2EEF-4215-9C6D-1D456FF63DE2}" uniqueName="8" name="Country" queryTableFieldId="8"/>
    <tableColumn id="9" xr3:uid="{F91E5E47-7EA5-4E3D-9C53-88CA320427BF}" uniqueName="9" name="City" queryTableFieldId="9"/>
    <tableColumn id="10" xr3:uid="{DF788715-C838-422C-AA93-E93B78ADBB6B}" uniqueName="10" name="State" queryTableFieldId="10"/>
    <tableColumn id="11" xr3:uid="{686BB24C-5826-4D0C-80BD-AC88CDCC1761}" uniqueName="11" name="Postal Code" queryTableFieldId="11"/>
    <tableColumn id="12" xr3:uid="{153BD305-C229-4EC6-93D0-47F60EA2EBE7}" uniqueName="12" name="Region" queryTableFieldId="12"/>
    <tableColumn id="13" xr3:uid="{821F82CA-2950-45B7-ACB5-BCCFFB38817C}" uniqueName="13" name="Product ID" queryTableFieldId="13"/>
    <tableColumn id="14" xr3:uid="{B1D988CF-6193-4038-B2A1-9A8F1B63152F}" uniqueName="14" name="Category" queryTableFieldId="14"/>
    <tableColumn id="15" xr3:uid="{1611EFFB-998C-4F65-9C90-EA606BA450FC}" uniqueName="15" name="Sub-Category" queryTableFieldId="15"/>
    <tableColumn id="16" xr3:uid="{CDB95D9A-EA98-4155-8F44-1082410D6264}" uniqueName="16" name="Product Name" queryTableFieldId="16"/>
    <tableColumn id="17" xr3:uid="{566F8BDC-4448-4C49-B939-725BCFA4BB0D}" uniqueName="17" name="Sales" queryTableFieldId="17"/>
    <tableColumn id="18" xr3:uid="{44B2E7C1-AD40-42EA-94D8-78472642AE75}" uniqueName="18" name="Quantity" queryTableFieldId="18"/>
    <tableColumn id="19" xr3:uid="{08A61E21-20A5-4294-91EB-301BF9818F06}" uniqueName="19" name="Discount" queryTableFieldId="19" dataDxfId="19"/>
    <tableColumn id="20" xr3:uid="{0D6DB715-A881-4A87-A56D-67A39D7B9FAD}" uniqueName="20" name="Profit" queryTableFieldId="20"/>
    <tableColumn id="21" xr3:uid="{08FE1A94-2222-4237-93D1-1AA312C3C56D}" uniqueName="21" name="Duration" queryTableFieldId="21"/>
    <tableColumn id="22" xr3:uid="{9EAB21AB-337A-4CFC-85E5-BDDA74C010E0}" uniqueName="22" name="Profit Margin %" queryTableFieldId="22" dataDxfId="18" dataCellStyle="Percent"/>
    <tableColumn id="23" xr3:uid="{1854CD38-0129-4BA0-B31C-04153F295790}" uniqueName="23" name="Average Discount %" queryTableFieldId="23" dataDxfId="17" dataCellStyle="Percent"/>
    <tableColumn id="24" xr3:uid="{7F935DBC-26A7-4970-8CE8-1F6CD5BF0E4D}" uniqueName="24" name="Profit per Unit" queryTableFieldId="24" dataDxfId="16" dataCellStyle="Currency"/>
    <tableColumn id="25" xr3:uid="{488F2AEE-EF40-4419-B95F-CE8CA465A3F0}" uniqueName="25" name="Cost per Unit" queryTableFieldId="25" dataDxfId="15"/>
    <tableColumn id="26" xr3:uid="{E08F6CB7-C739-46F1-99A3-87356AF4FA89}" uniqueName="26" name="Month" queryTableFieldId="26"/>
    <tableColumn id="1" xr3:uid="{CFF20ACD-9FE2-4929-AFA6-73A50776BFD9}" uniqueName="1" name="Cost" queryTableFieldId="27" dataDxfId="14">
      <calculatedColumnFormula>Furniture_Sales[[#This Row],[Sales]]-Furniture_Sales[[#This Row],[Profit]]</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printerSettings" Target="../printerSettings/printerSettings2.bin"/><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56B5-E446-4D33-A925-C4E609E88518}">
  <dimension ref="A1:AA2122"/>
  <sheetViews>
    <sheetView topLeftCell="Q1" workbookViewId="0">
      <selection activeCell="U1" sqref="U1:AA1"/>
    </sheetView>
  </sheetViews>
  <sheetFormatPr defaultRowHeight="14.5" x14ac:dyDescent="0.35"/>
  <cols>
    <col min="1" max="1" width="14.453125" bestFit="1" customWidth="1"/>
    <col min="2" max="2" width="12.453125" bestFit="1" customWidth="1"/>
    <col min="3" max="3" width="11.08984375" bestFit="1" customWidth="1"/>
    <col min="4" max="4" width="13.08984375" bestFit="1" customWidth="1"/>
    <col min="5" max="5" width="13.54296875" bestFit="1" customWidth="1"/>
    <col min="6" max="6" width="21.08984375" bestFit="1" customWidth="1"/>
    <col min="7" max="7" width="11.1796875" bestFit="1" customWidth="1"/>
    <col min="8" max="8" width="11.81640625" bestFit="1" customWidth="1"/>
    <col min="9" max="9" width="15.54296875" bestFit="1" customWidth="1"/>
    <col min="10" max="10" width="17.36328125" bestFit="1" customWidth="1"/>
    <col min="11" max="11" width="13" bestFit="1" customWidth="1"/>
    <col min="13" max="13" width="15.90625" bestFit="1" customWidth="1"/>
    <col min="14" max="14" width="10.54296875" bestFit="1" customWidth="1"/>
    <col min="15" max="15" width="14.26953125" bestFit="1" customWidth="1"/>
    <col min="16" max="16" width="79.81640625" bestFit="1" customWidth="1"/>
    <col min="17" max="17" width="9.81640625" bestFit="1" customWidth="1"/>
    <col min="18" max="20" width="10.453125" bestFit="1" customWidth="1"/>
    <col min="21" max="21" width="10.54296875" bestFit="1" customWidth="1"/>
    <col min="22" max="22" width="16.1796875" style="3" bestFit="1" customWidth="1"/>
    <col min="23" max="23" width="19.7265625" style="3" bestFit="1" customWidth="1"/>
    <col min="24" max="24" width="15.1796875" style="4" bestFit="1" customWidth="1"/>
    <col min="25" max="25" width="14.08984375" style="1" bestFit="1" customWidth="1"/>
    <col min="26" max="26" width="8.81640625" bestFit="1" customWidth="1"/>
    <col min="27" max="27" width="9.81640625" bestFit="1" customWidth="1"/>
  </cols>
  <sheetData>
    <row r="1" spans="1:2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3" t="s">
        <v>21</v>
      </c>
      <c r="W1" s="3" t="s">
        <v>22</v>
      </c>
      <c r="X1" s="4" t="s">
        <v>23</v>
      </c>
      <c r="Y1" s="1" t="s">
        <v>24</v>
      </c>
      <c r="Z1" s="1" t="s">
        <v>25</v>
      </c>
      <c r="AA1" t="s">
        <v>4440</v>
      </c>
    </row>
    <row r="2" spans="1:27" x14ac:dyDescent="0.35">
      <c r="A2" s="1" t="s">
        <v>26</v>
      </c>
      <c r="B2" s="2">
        <v>42682</v>
      </c>
      <c r="C2" s="2">
        <v>42685</v>
      </c>
      <c r="D2" s="1" t="s">
        <v>27</v>
      </c>
      <c r="E2" s="1" t="s">
        <v>28</v>
      </c>
      <c r="F2" s="1" t="s">
        <v>29</v>
      </c>
      <c r="G2" s="1" t="s">
        <v>30</v>
      </c>
      <c r="H2" s="1" t="s">
        <v>31</v>
      </c>
      <c r="I2" s="1" t="s">
        <v>32</v>
      </c>
      <c r="J2" s="1" t="s">
        <v>33</v>
      </c>
      <c r="K2" s="1">
        <v>42420</v>
      </c>
      <c r="L2" s="1" t="s">
        <v>34</v>
      </c>
      <c r="M2" s="1" t="s">
        <v>35</v>
      </c>
      <c r="N2" s="1" t="s">
        <v>36</v>
      </c>
      <c r="O2" s="1" t="s">
        <v>37</v>
      </c>
      <c r="P2" s="1" t="s">
        <v>38</v>
      </c>
      <c r="Q2" s="1">
        <v>261.95999999999998</v>
      </c>
      <c r="R2" s="1">
        <v>2</v>
      </c>
      <c r="S2" s="1">
        <v>0</v>
      </c>
      <c r="T2" s="1">
        <v>41.913600000000002</v>
      </c>
      <c r="U2" s="1" t="s">
        <v>39</v>
      </c>
      <c r="V2" s="3">
        <v>0.16</v>
      </c>
      <c r="W2" s="3">
        <v>0</v>
      </c>
      <c r="X2" s="4">
        <v>20.956800000000001</v>
      </c>
      <c r="Y2" s="1">
        <v>110.0232</v>
      </c>
      <c r="Z2" s="1" t="s">
        <v>40</v>
      </c>
      <c r="AA2">
        <f>Furniture_Sales[[#This Row],[Sales]]-Furniture_Sales[[#This Row],[Profit]]</f>
        <v>220.04639999999998</v>
      </c>
    </row>
    <row r="3" spans="1:27" x14ac:dyDescent="0.35">
      <c r="A3" s="1" t="s">
        <v>26</v>
      </c>
      <c r="B3" s="2">
        <v>42682</v>
      </c>
      <c r="C3" s="2">
        <v>42685</v>
      </c>
      <c r="D3" s="1" t="s">
        <v>27</v>
      </c>
      <c r="E3" s="1" t="s">
        <v>28</v>
      </c>
      <c r="F3" s="1" t="s">
        <v>29</v>
      </c>
      <c r="G3" s="1" t="s">
        <v>30</v>
      </c>
      <c r="H3" s="1" t="s">
        <v>31</v>
      </c>
      <c r="I3" s="1" t="s">
        <v>32</v>
      </c>
      <c r="J3" s="1" t="s">
        <v>33</v>
      </c>
      <c r="K3" s="1">
        <v>42420</v>
      </c>
      <c r="L3" s="1" t="s">
        <v>34</v>
      </c>
      <c r="M3" s="1" t="s">
        <v>41</v>
      </c>
      <c r="N3" s="1" t="s">
        <v>36</v>
      </c>
      <c r="O3" s="1" t="s">
        <v>42</v>
      </c>
      <c r="P3" s="1" t="s">
        <v>43</v>
      </c>
      <c r="Q3" s="1">
        <v>731.94</v>
      </c>
      <c r="R3" s="1">
        <v>3</v>
      </c>
      <c r="S3" s="1">
        <v>0</v>
      </c>
      <c r="T3" s="1">
        <v>219.58199999999999</v>
      </c>
      <c r="U3" s="1" t="s">
        <v>39</v>
      </c>
      <c r="V3" s="3">
        <v>0.3</v>
      </c>
      <c r="W3" s="3">
        <v>0</v>
      </c>
      <c r="X3" s="4">
        <v>73.194000000000003</v>
      </c>
      <c r="Y3" s="1">
        <v>170.786</v>
      </c>
      <c r="Z3" s="1" t="s">
        <v>40</v>
      </c>
      <c r="AA3">
        <f>Furniture_Sales[[#This Row],[Sales]]-Furniture_Sales[[#This Row],[Profit]]</f>
        <v>512.35800000000006</v>
      </c>
    </row>
    <row r="4" spans="1:27" x14ac:dyDescent="0.35">
      <c r="A4" s="1" t="s">
        <v>44</v>
      </c>
      <c r="B4" s="2">
        <v>42288</v>
      </c>
      <c r="C4" s="2">
        <v>42295</v>
      </c>
      <c r="D4" s="1" t="s">
        <v>45</v>
      </c>
      <c r="E4" s="1" t="s">
        <v>46</v>
      </c>
      <c r="F4" s="1" t="s">
        <v>47</v>
      </c>
      <c r="G4" s="1" t="s">
        <v>30</v>
      </c>
      <c r="H4" s="1" t="s">
        <v>31</v>
      </c>
      <c r="I4" s="1" t="s">
        <v>48</v>
      </c>
      <c r="J4" s="1" t="s">
        <v>49</v>
      </c>
      <c r="K4" s="1">
        <v>33311</v>
      </c>
      <c r="L4" s="1" t="s">
        <v>34</v>
      </c>
      <c r="M4" s="1" t="s">
        <v>50</v>
      </c>
      <c r="N4" s="1" t="s">
        <v>36</v>
      </c>
      <c r="O4" s="1" t="s">
        <v>51</v>
      </c>
      <c r="P4" s="1" t="s">
        <v>52</v>
      </c>
      <c r="Q4" s="1">
        <v>957.57749999999999</v>
      </c>
      <c r="R4" s="1">
        <v>5</v>
      </c>
      <c r="S4" s="1">
        <v>0.45</v>
      </c>
      <c r="T4" s="1">
        <v>-383.03100000000001</v>
      </c>
      <c r="U4" s="1" t="s">
        <v>53</v>
      </c>
      <c r="V4" s="3">
        <v>-0.4</v>
      </c>
      <c r="W4" s="3">
        <v>4.6993585375596202E-4</v>
      </c>
      <c r="X4" s="4">
        <v>-76.606200000000001</v>
      </c>
      <c r="Y4" s="1">
        <v>268.12169999999998</v>
      </c>
      <c r="Z4" s="1" t="s">
        <v>54</v>
      </c>
      <c r="AA4">
        <f>Furniture_Sales[[#This Row],[Sales]]-Furniture_Sales[[#This Row],[Profit]]</f>
        <v>1340.6085</v>
      </c>
    </row>
    <row r="5" spans="1:27" x14ac:dyDescent="0.35">
      <c r="A5" s="1" t="s">
        <v>55</v>
      </c>
      <c r="B5" s="2">
        <v>41799</v>
      </c>
      <c r="C5" s="2">
        <v>41804</v>
      </c>
      <c r="D5" s="1" t="s">
        <v>45</v>
      </c>
      <c r="E5" s="1" t="s">
        <v>56</v>
      </c>
      <c r="F5" s="1" t="s">
        <v>57</v>
      </c>
      <c r="G5" s="1" t="s">
        <v>30</v>
      </c>
      <c r="H5" s="1" t="s">
        <v>31</v>
      </c>
      <c r="I5" s="1" t="s">
        <v>58</v>
      </c>
      <c r="J5" s="1" t="s">
        <v>59</v>
      </c>
      <c r="K5" s="1">
        <v>90032</v>
      </c>
      <c r="L5" s="1" t="s">
        <v>60</v>
      </c>
      <c r="M5" s="1" t="s">
        <v>61</v>
      </c>
      <c r="N5" s="1" t="s">
        <v>36</v>
      </c>
      <c r="O5" s="1" t="s">
        <v>62</v>
      </c>
      <c r="P5" s="1" t="s">
        <v>63</v>
      </c>
      <c r="Q5" s="1">
        <v>48.86</v>
      </c>
      <c r="R5" s="1">
        <v>7</v>
      </c>
      <c r="S5" s="1">
        <v>0</v>
      </c>
      <c r="T5" s="1">
        <v>14.1694</v>
      </c>
      <c r="U5" s="1" t="s">
        <v>64</v>
      </c>
      <c r="V5" s="3">
        <v>0.28999999999999998</v>
      </c>
      <c r="W5" s="3">
        <v>0</v>
      </c>
      <c r="X5" s="4">
        <v>2.0242</v>
      </c>
      <c r="Y5" s="1">
        <v>4.9558</v>
      </c>
      <c r="Z5" s="1" t="s">
        <v>65</v>
      </c>
      <c r="AA5">
        <f>Furniture_Sales[[#This Row],[Sales]]-Furniture_Sales[[#This Row],[Profit]]</f>
        <v>34.690600000000003</v>
      </c>
    </row>
    <row r="6" spans="1:27" x14ac:dyDescent="0.35">
      <c r="A6" s="1" t="s">
        <v>55</v>
      </c>
      <c r="B6" s="2">
        <v>41799</v>
      </c>
      <c r="C6" s="2">
        <v>41804</v>
      </c>
      <c r="D6" s="1" t="s">
        <v>45</v>
      </c>
      <c r="E6" s="1" t="s">
        <v>56</v>
      </c>
      <c r="F6" s="1" t="s">
        <v>57</v>
      </c>
      <c r="G6" s="1" t="s">
        <v>30</v>
      </c>
      <c r="H6" s="1" t="s">
        <v>31</v>
      </c>
      <c r="I6" s="1" t="s">
        <v>58</v>
      </c>
      <c r="J6" s="1" t="s">
        <v>59</v>
      </c>
      <c r="K6" s="1">
        <v>90032</v>
      </c>
      <c r="L6" s="1" t="s">
        <v>60</v>
      </c>
      <c r="M6" s="1" t="s">
        <v>66</v>
      </c>
      <c r="N6" s="1" t="s">
        <v>36</v>
      </c>
      <c r="O6" s="1" t="s">
        <v>51</v>
      </c>
      <c r="P6" s="1" t="s">
        <v>67</v>
      </c>
      <c r="Q6" s="1">
        <v>1706.184</v>
      </c>
      <c r="R6" s="1">
        <v>9</v>
      </c>
      <c r="S6" s="1">
        <v>0.2</v>
      </c>
      <c r="T6" s="1">
        <v>85.309200000000004</v>
      </c>
      <c r="U6" s="1" t="s">
        <v>64</v>
      </c>
      <c r="V6" s="3">
        <v>0.05</v>
      </c>
      <c r="W6" s="3">
        <v>1.1722065146549299E-4</v>
      </c>
      <c r="X6" s="4">
        <v>9.4787999999999997</v>
      </c>
      <c r="Y6" s="1">
        <v>180.09719999999999</v>
      </c>
      <c r="Z6" s="1" t="s">
        <v>65</v>
      </c>
      <c r="AA6">
        <f>Furniture_Sales[[#This Row],[Sales]]-Furniture_Sales[[#This Row],[Profit]]</f>
        <v>1620.8748000000001</v>
      </c>
    </row>
    <row r="7" spans="1:27" x14ac:dyDescent="0.35">
      <c r="A7" s="1" t="s">
        <v>68</v>
      </c>
      <c r="B7" s="2">
        <v>42932</v>
      </c>
      <c r="C7" s="2">
        <v>42934</v>
      </c>
      <c r="D7" s="1" t="s">
        <v>27</v>
      </c>
      <c r="E7" s="1" t="s">
        <v>69</v>
      </c>
      <c r="F7" s="1" t="s">
        <v>70</v>
      </c>
      <c r="G7" s="1" t="s">
        <v>30</v>
      </c>
      <c r="H7" s="1" t="s">
        <v>31</v>
      </c>
      <c r="I7" s="1" t="s">
        <v>71</v>
      </c>
      <c r="J7" s="1" t="s">
        <v>72</v>
      </c>
      <c r="K7" s="1">
        <v>19140</v>
      </c>
      <c r="L7" s="1" t="s">
        <v>73</v>
      </c>
      <c r="M7" s="1" t="s">
        <v>74</v>
      </c>
      <c r="N7" s="1" t="s">
        <v>36</v>
      </c>
      <c r="O7" s="1" t="s">
        <v>42</v>
      </c>
      <c r="P7" s="1" t="s">
        <v>75</v>
      </c>
      <c r="Q7" s="1">
        <v>71.372</v>
      </c>
      <c r="R7" s="1">
        <v>2</v>
      </c>
      <c r="S7" s="1">
        <v>0.3</v>
      </c>
      <c r="T7" s="1">
        <v>-1.0196000000000001</v>
      </c>
      <c r="U7" s="1" t="s">
        <v>76</v>
      </c>
      <c r="V7" s="3">
        <v>-1.4285714285714299E-2</v>
      </c>
      <c r="W7" s="3">
        <v>4.2033290365969802E-3</v>
      </c>
      <c r="X7" s="4">
        <v>-0.50980000000000003</v>
      </c>
      <c r="Y7" s="1">
        <v>36.195799999999998</v>
      </c>
      <c r="Z7" s="1" t="s">
        <v>77</v>
      </c>
      <c r="AA7">
        <f>Furniture_Sales[[#This Row],[Sales]]-Furniture_Sales[[#This Row],[Profit]]</f>
        <v>72.391599999999997</v>
      </c>
    </row>
    <row r="8" spans="1:27" x14ac:dyDescent="0.35">
      <c r="A8" t="s">
        <v>78</v>
      </c>
      <c r="B8" s="2">
        <v>42272</v>
      </c>
      <c r="C8" s="2">
        <v>42277</v>
      </c>
      <c r="D8" t="s">
        <v>45</v>
      </c>
      <c r="E8" t="s">
        <v>79</v>
      </c>
      <c r="F8" t="s">
        <v>80</v>
      </c>
      <c r="G8" t="s">
        <v>30</v>
      </c>
      <c r="H8" t="s">
        <v>31</v>
      </c>
      <c r="I8" t="s">
        <v>81</v>
      </c>
      <c r="J8" t="s">
        <v>82</v>
      </c>
      <c r="K8">
        <v>84057</v>
      </c>
      <c r="L8" t="s">
        <v>60</v>
      </c>
      <c r="M8" t="s">
        <v>50</v>
      </c>
      <c r="N8" t="s">
        <v>36</v>
      </c>
      <c r="O8" t="s">
        <v>51</v>
      </c>
      <c r="P8" t="s">
        <v>52</v>
      </c>
      <c r="Q8">
        <v>1044.6300000000001</v>
      </c>
      <c r="R8">
        <v>3</v>
      </c>
      <c r="S8" s="1">
        <v>0</v>
      </c>
      <c r="T8">
        <v>240.26490000000001</v>
      </c>
      <c r="U8" t="s">
        <v>64</v>
      </c>
      <c r="V8" s="3">
        <v>0.23</v>
      </c>
      <c r="W8" s="3">
        <v>0</v>
      </c>
      <c r="X8" s="4">
        <v>80.088300000000004</v>
      </c>
      <c r="Y8" s="1">
        <v>268.12169999999998</v>
      </c>
      <c r="Z8" t="s">
        <v>83</v>
      </c>
      <c r="AA8">
        <f>Furniture_Sales[[#This Row],[Sales]]-Furniture_Sales[[#This Row],[Profit]]</f>
        <v>804.3651000000001</v>
      </c>
    </row>
    <row r="9" spans="1:27" x14ac:dyDescent="0.35">
      <c r="A9" t="s">
        <v>84</v>
      </c>
      <c r="B9" s="2">
        <v>42264</v>
      </c>
      <c r="C9" s="2">
        <v>42268</v>
      </c>
      <c r="D9" t="s">
        <v>45</v>
      </c>
      <c r="E9" t="s">
        <v>85</v>
      </c>
      <c r="F9" t="s">
        <v>86</v>
      </c>
      <c r="G9" t="s">
        <v>30</v>
      </c>
      <c r="H9" t="s">
        <v>31</v>
      </c>
      <c r="I9" t="s">
        <v>71</v>
      </c>
      <c r="J9" t="s">
        <v>72</v>
      </c>
      <c r="K9">
        <v>19140</v>
      </c>
      <c r="L9" t="s">
        <v>73</v>
      </c>
      <c r="M9" t="s">
        <v>87</v>
      </c>
      <c r="N9" t="s">
        <v>36</v>
      </c>
      <c r="O9" t="s">
        <v>37</v>
      </c>
      <c r="P9" t="s">
        <v>88</v>
      </c>
      <c r="Q9">
        <v>3083.43</v>
      </c>
      <c r="R9">
        <v>7</v>
      </c>
      <c r="S9" s="1">
        <v>0.5</v>
      </c>
      <c r="T9">
        <v>-1665.0522000000001</v>
      </c>
      <c r="U9" t="s">
        <v>89</v>
      </c>
      <c r="V9" s="3">
        <v>-0.54</v>
      </c>
      <c r="W9" s="3">
        <v>1.6215707831862601E-4</v>
      </c>
      <c r="X9" s="4">
        <v>-237.8646</v>
      </c>
      <c r="Y9" s="1">
        <v>678.3546</v>
      </c>
      <c r="Z9" t="s">
        <v>83</v>
      </c>
      <c r="AA9">
        <f>Furniture_Sales[[#This Row],[Sales]]-Furniture_Sales[[#This Row],[Profit]]</f>
        <v>4748.4822000000004</v>
      </c>
    </row>
    <row r="10" spans="1:27" x14ac:dyDescent="0.35">
      <c r="A10" t="s">
        <v>84</v>
      </c>
      <c r="B10" s="2">
        <v>42264</v>
      </c>
      <c r="C10" s="2">
        <v>42268</v>
      </c>
      <c r="D10" t="s">
        <v>45</v>
      </c>
      <c r="E10" t="s">
        <v>85</v>
      </c>
      <c r="F10" t="s">
        <v>86</v>
      </c>
      <c r="G10" t="s">
        <v>30</v>
      </c>
      <c r="H10" t="s">
        <v>31</v>
      </c>
      <c r="I10" t="s">
        <v>71</v>
      </c>
      <c r="J10" t="s">
        <v>72</v>
      </c>
      <c r="K10">
        <v>19140</v>
      </c>
      <c r="L10" t="s">
        <v>73</v>
      </c>
      <c r="M10" t="s">
        <v>90</v>
      </c>
      <c r="N10" t="s">
        <v>36</v>
      </c>
      <c r="O10" t="s">
        <v>62</v>
      </c>
      <c r="P10" t="s">
        <v>91</v>
      </c>
      <c r="Q10">
        <v>124.2</v>
      </c>
      <c r="R10">
        <v>3</v>
      </c>
      <c r="S10" s="1">
        <v>0.2</v>
      </c>
      <c r="T10">
        <v>15.525</v>
      </c>
      <c r="U10" t="s">
        <v>89</v>
      </c>
      <c r="V10" s="3">
        <v>0.125</v>
      </c>
      <c r="W10" s="3">
        <v>1.6103059581320401E-3</v>
      </c>
      <c r="X10" s="4">
        <v>5.1749999999999998</v>
      </c>
      <c r="Y10" s="1">
        <v>36.225000000000001</v>
      </c>
      <c r="Z10" t="s">
        <v>83</v>
      </c>
      <c r="AA10">
        <f>Furniture_Sales[[#This Row],[Sales]]-Furniture_Sales[[#This Row],[Profit]]</f>
        <v>108.675</v>
      </c>
    </row>
    <row r="11" spans="1:27" x14ac:dyDescent="0.35">
      <c r="A11" t="s">
        <v>92</v>
      </c>
      <c r="B11" s="2">
        <v>42712</v>
      </c>
      <c r="C11" s="2">
        <v>42714</v>
      </c>
      <c r="D11" t="s">
        <v>93</v>
      </c>
      <c r="E11" t="s">
        <v>94</v>
      </c>
      <c r="F11" t="s">
        <v>95</v>
      </c>
      <c r="G11" t="s">
        <v>96</v>
      </c>
      <c r="H11" t="s">
        <v>31</v>
      </c>
      <c r="I11" t="s">
        <v>97</v>
      </c>
      <c r="J11" t="s">
        <v>98</v>
      </c>
      <c r="K11">
        <v>75080</v>
      </c>
      <c r="L11" t="s">
        <v>99</v>
      </c>
      <c r="M11" t="s">
        <v>100</v>
      </c>
      <c r="N11" t="s">
        <v>36</v>
      </c>
      <c r="O11" t="s">
        <v>62</v>
      </c>
      <c r="P11" t="s">
        <v>101</v>
      </c>
      <c r="Q11">
        <v>190.92</v>
      </c>
      <c r="R11">
        <v>5</v>
      </c>
      <c r="S11" s="1">
        <v>0.6</v>
      </c>
      <c r="T11">
        <v>-147.96299999999999</v>
      </c>
      <c r="U11" t="s">
        <v>76</v>
      </c>
      <c r="V11" s="3">
        <v>-0.77500000000000002</v>
      </c>
      <c r="W11" s="3">
        <v>3.1426775612822099E-3</v>
      </c>
      <c r="X11" s="4">
        <v>-29.592600000000001</v>
      </c>
      <c r="Y11" s="1">
        <v>67.776600000000002</v>
      </c>
      <c r="Z11" t="s">
        <v>102</v>
      </c>
      <c r="AA11">
        <f>Furniture_Sales[[#This Row],[Sales]]-Furniture_Sales[[#This Row],[Profit]]</f>
        <v>338.88299999999998</v>
      </c>
    </row>
    <row r="12" spans="1:27" x14ac:dyDescent="0.35">
      <c r="A12" t="s">
        <v>103</v>
      </c>
      <c r="B12" s="2">
        <v>42365</v>
      </c>
      <c r="C12" s="2">
        <v>42369</v>
      </c>
      <c r="D12" t="s">
        <v>45</v>
      </c>
      <c r="E12" t="s">
        <v>104</v>
      </c>
      <c r="F12" t="s">
        <v>105</v>
      </c>
      <c r="G12" t="s">
        <v>106</v>
      </c>
      <c r="H12" t="s">
        <v>31</v>
      </c>
      <c r="I12" t="s">
        <v>107</v>
      </c>
      <c r="J12" t="s">
        <v>98</v>
      </c>
      <c r="K12">
        <v>77041</v>
      </c>
      <c r="L12" t="s">
        <v>99</v>
      </c>
      <c r="M12" t="s">
        <v>108</v>
      </c>
      <c r="N12" t="s">
        <v>36</v>
      </c>
      <c r="O12" t="s">
        <v>37</v>
      </c>
      <c r="P12" t="s">
        <v>109</v>
      </c>
      <c r="Q12">
        <v>532.39919999999995</v>
      </c>
      <c r="R12">
        <v>3</v>
      </c>
      <c r="S12" s="1">
        <v>0.32</v>
      </c>
      <c r="T12">
        <v>-46.976399999999998</v>
      </c>
      <c r="U12" t="s">
        <v>89</v>
      </c>
      <c r="V12" s="3">
        <v>-8.8235294117647106E-2</v>
      </c>
      <c r="W12" s="3">
        <v>6.0105274388090699E-4</v>
      </c>
      <c r="X12" s="4">
        <v>-15.658799999999999</v>
      </c>
      <c r="Y12" s="1">
        <v>193.12520000000001</v>
      </c>
      <c r="Z12" t="s">
        <v>102</v>
      </c>
      <c r="AA12">
        <f>Furniture_Sales[[#This Row],[Sales]]-Furniture_Sales[[#This Row],[Profit]]</f>
        <v>579.37559999999996</v>
      </c>
    </row>
    <row r="13" spans="1:27" x14ac:dyDescent="0.35">
      <c r="A13" t="s">
        <v>103</v>
      </c>
      <c r="B13" s="2">
        <v>42365</v>
      </c>
      <c r="C13" s="2">
        <v>42369</v>
      </c>
      <c r="D13" t="s">
        <v>45</v>
      </c>
      <c r="E13" t="s">
        <v>104</v>
      </c>
      <c r="F13" t="s">
        <v>105</v>
      </c>
      <c r="G13" t="s">
        <v>106</v>
      </c>
      <c r="H13" t="s">
        <v>31</v>
      </c>
      <c r="I13" t="s">
        <v>107</v>
      </c>
      <c r="J13" t="s">
        <v>98</v>
      </c>
      <c r="K13">
        <v>77041</v>
      </c>
      <c r="L13" t="s">
        <v>99</v>
      </c>
      <c r="M13" t="s">
        <v>110</v>
      </c>
      <c r="N13" t="s">
        <v>36</v>
      </c>
      <c r="O13" t="s">
        <v>42</v>
      </c>
      <c r="P13" t="s">
        <v>111</v>
      </c>
      <c r="Q13">
        <v>212.05799999999999</v>
      </c>
      <c r="R13">
        <v>3</v>
      </c>
      <c r="S13" s="1">
        <v>0.3</v>
      </c>
      <c r="T13">
        <v>-15.147</v>
      </c>
      <c r="U13" t="s">
        <v>89</v>
      </c>
      <c r="V13" s="3">
        <v>-7.1428571428571397E-2</v>
      </c>
      <c r="W13" s="3">
        <v>1.41470729706024E-3</v>
      </c>
      <c r="X13" s="4">
        <v>-5.0490000000000004</v>
      </c>
      <c r="Y13" s="1">
        <v>75.734999999999999</v>
      </c>
      <c r="Z13" t="s">
        <v>102</v>
      </c>
      <c r="AA13">
        <f>Furniture_Sales[[#This Row],[Sales]]-Furniture_Sales[[#This Row],[Profit]]</f>
        <v>227.20499999999998</v>
      </c>
    </row>
    <row r="14" spans="1:27" x14ac:dyDescent="0.35">
      <c r="A14" t="s">
        <v>112</v>
      </c>
      <c r="B14" s="2">
        <v>42112</v>
      </c>
      <c r="C14" s="2">
        <v>42116</v>
      </c>
      <c r="D14" t="s">
        <v>45</v>
      </c>
      <c r="E14" t="s">
        <v>113</v>
      </c>
      <c r="F14" t="s">
        <v>114</v>
      </c>
      <c r="G14" t="s">
        <v>30</v>
      </c>
      <c r="H14" t="s">
        <v>31</v>
      </c>
      <c r="I14" t="s">
        <v>115</v>
      </c>
      <c r="J14" t="s">
        <v>116</v>
      </c>
      <c r="K14">
        <v>47150</v>
      </c>
      <c r="L14" t="s">
        <v>99</v>
      </c>
      <c r="M14" t="s">
        <v>117</v>
      </c>
      <c r="N14" t="s">
        <v>36</v>
      </c>
      <c r="O14" t="s">
        <v>62</v>
      </c>
      <c r="P14" t="s">
        <v>118</v>
      </c>
      <c r="Q14">
        <v>6.16</v>
      </c>
      <c r="R14">
        <v>2</v>
      </c>
      <c r="S14" s="1">
        <v>0</v>
      </c>
      <c r="T14">
        <v>2.9567999999999999</v>
      </c>
      <c r="U14" t="s">
        <v>89</v>
      </c>
      <c r="V14" s="3">
        <v>0.48</v>
      </c>
      <c r="W14" s="3">
        <v>0</v>
      </c>
      <c r="X14" s="4">
        <v>1.4783999999999999</v>
      </c>
      <c r="Y14" s="1">
        <v>1.6015999999999999</v>
      </c>
      <c r="Z14" t="s">
        <v>119</v>
      </c>
      <c r="AA14">
        <f>Furniture_Sales[[#This Row],[Sales]]-Furniture_Sales[[#This Row],[Profit]]</f>
        <v>3.2032000000000003</v>
      </c>
    </row>
    <row r="15" spans="1:27" x14ac:dyDescent="0.35">
      <c r="A15" t="s">
        <v>112</v>
      </c>
      <c r="B15" s="2">
        <v>42112</v>
      </c>
      <c r="C15" s="2">
        <v>42116</v>
      </c>
      <c r="D15" t="s">
        <v>45</v>
      </c>
      <c r="E15" t="s">
        <v>113</v>
      </c>
      <c r="F15" t="s">
        <v>114</v>
      </c>
      <c r="G15" t="s">
        <v>30</v>
      </c>
      <c r="H15" t="s">
        <v>31</v>
      </c>
      <c r="I15" t="s">
        <v>115</v>
      </c>
      <c r="J15" t="s">
        <v>116</v>
      </c>
      <c r="K15">
        <v>47150</v>
      </c>
      <c r="L15" t="s">
        <v>99</v>
      </c>
      <c r="M15" t="s">
        <v>120</v>
      </c>
      <c r="N15" t="s">
        <v>36</v>
      </c>
      <c r="O15" t="s">
        <v>42</v>
      </c>
      <c r="P15" t="s">
        <v>121</v>
      </c>
      <c r="Q15">
        <v>89.99</v>
      </c>
      <c r="R15">
        <v>1</v>
      </c>
      <c r="S15" s="1">
        <v>0</v>
      </c>
      <c r="T15">
        <v>17.098099999999999</v>
      </c>
      <c r="U15" t="s">
        <v>89</v>
      </c>
      <c r="V15" s="3">
        <v>0.19</v>
      </c>
      <c r="W15" s="3">
        <v>0</v>
      </c>
      <c r="X15" s="4">
        <v>17.098099999999999</v>
      </c>
      <c r="Y15" s="1">
        <v>72.891900000000007</v>
      </c>
      <c r="Z15" t="s">
        <v>119</v>
      </c>
      <c r="AA15">
        <f>Furniture_Sales[[#This Row],[Sales]]-Furniture_Sales[[#This Row],[Profit]]</f>
        <v>72.891899999999993</v>
      </c>
    </row>
    <row r="16" spans="1:27" x14ac:dyDescent="0.35">
      <c r="A16" t="s">
        <v>122</v>
      </c>
      <c r="B16" s="2">
        <v>42538</v>
      </c>
      <c r="C16" s="2">
        <v>42539</v>
      </c>
      <c r="D16" t="s">
        <v>93</v>
      </c>
      <c r="E16" t="s">
        <v>123</v>
      </c>
      <c r="F16" t="s">
        <v>124</v>
      </c>
      <c r="G16" t="s">
        <v>30</v>
      </c>
      <c r="H16" t="s">
        <v>31</v>
      </c>
      <c r="I16" t="s">
        <v>125</v>
      </c>
      <c r="J16" t="s">
        <v>126</v>
      </c>
      <c r="K16">
        <v>12180</v>
      </c>
      <c r="L16" t="s">
        <v>73</v>
      </c>
      <c r="M16" t="s">
        <v>127</v>
      </c>
      <c r="N16" t="s">
        <v>36</v>
      </c>
      <c r="O16" t="s">
        <v>42</v>
      </c>
      <c r="P16" t="s">
        <v>128</v>
      </c>
      <c r="Q16">
        <v>319.41000000000003</v>
      </c>
      <c r="R16">
        <v>5</v>
      </c>
      <c r="S16" s="1">
        <v>0.1</v>
      </c>
      <c r="T16">
        <v>7.0979999999999999</v>
      </c>
      <c r="U16" t="s">
        <v>129</v>
      </c>
      <c r="V16" s="3">
        <v>2.2222222222222199E-2</v>
      </c>
      <c r="W16" s="3">
        <v>3.1307723615415898E-4</v>
      </c>
      <c r="X16" s="4">
        <v>1.4196</v>
      </c>
      <c r="Y16" s="1">
        <v>62.462400000000002</v>
      </c>
      <c r="Z16" t="s">
        <v>65</v>
      </c>
      <c r="AA16">
        <f>Furniture_Sales[[#This Row],[Sales]]-Furniture_Sales[[#This Row],[Profit]]</f>
        <v>312.31200000000001</v>
      </c>
    </row>
    <row r="17" spans="1:27" x14ac:dyDescent="0.35">
      <c r="A17" t="s">
        <v>130</v>
      </c>
      <c r="B17" s="2">
        <v>42332</v>
      </c>
      <c r="C17" s="2">
        <v>42338</v>
      </c>
      <c r="D17" t="s">
        <v>45</v>
      </c>
      <c r="E17" t="s">
        <v>131</v>
      </c>
      <c r="F17" t="s">
        <v>132</v>
      </c>
      <c r="G17" t="s">
        <v>30</v>
      </c>
      <c r="H17" t="s">
        <v>31</v>
      </c>
      <c r="I17" t="s">
        <v>58</v>
      </c>
      <c r="J17" t="s">
        <v>59</v>
      </c>
      <c r="K17">
        <v>90004</v>
      </c>
      <c r="L17" t="s">
        <v>60</v>
      </c>
      <c r="M17" t="s">
        <v>133</v>
      </c>
      <c r="N17" t="s">
        <v>36</v>
      </c>
      <c r="O17" t="s">
        <v>62</v>
      </c>
      <c r="P17" t="s">
        <v>134</v>
      </c>
      <c r="Q17">
        <v>79.760000000000005</v>
      </c>
      <c r="R17">
        <v>4</v>
      </c>
      <c r="S17" s="1">
        <v>0</v>
      </c>
      <c r="T17">
        <v>22.332799999999999</v>
      </c>
      <c r="U17" t="s">
        <v>135</v>
      </c>
      <c r="V17" s="3">
        <v>0.28000000000000003</v>
      </c>
      <c r="W17" s="3">
        <v>0</v>
      </c>
      <c r="X17" s="4">
        <v>5.5831999999999997</v>
      </c>
      <c r="Y17" s="1">
        <v>14.3568</v>
      </c>
      <c r="Z17" t="s">
        <v>40</v>
      </c>
      <c r="AA17">
        <f>Furniture_Sales[[#This Row],[Sales]]-Furniture_Sales[[#This Row],[Profit]]</f>
        <v>57.427200000000006</v>
      </c>
    </row>
    <row r="18" spans="1:27" x14ac:dyDescent="0.35">
      <c r="A18" t="s">
        <v>136</v>
      </c>
      <c r="B18" s="2">
        <v>42124</v>
      </c>
      <c r="C18" s="2">
        <v>42129</v>
      </c>
      <c r="D18" t="s">
        <v>45</v>
      </c>
      <c r="E18" t="s">
        <v>137</v>
      </c>
      <c r="F18" t="s">
        <v>138</v>
      </c>
      <c r="G18" t="s">
        <v>106</v>
      </c>
      <c r="H18" t="s">
        <v>31</v>
      </c>
      <c r="I18" t="s">
        <v>139</v>
      </c>
      <c r="J18" t="s">
        <v>140</v>
      </c>
      <c r="K18">
        <v>60610</v>
      </c>
      <c r="L18" t="s">
        <v>99</v>
      </c>
      <c r="M18" t="s">
        <v>141</v>
      </c>
      <c r="N18" t="s">
        <v>36</v>
      </c>
      <c r="O18" t="s">
        <v>42</v>
      </c>
      <c r="P18" t="s">
        <v>142</v>
      </c>
      <c r="Q18">
        <v>213.11500000000001</v>
      </c>
      <c r="R18">
        <v>5</v>
      </c>
      <c r="S18" s="1">
        <v>0.3</v>
      </c>
      <c r="T18">
        <v>-15.2225</v>
      </c>
      <c r="U18" t="s">
        <v>64</v>
      </c>
      <c r="V18" s="3">
        <v>-7.1428571428571397E-2</v>
      </c>
      <c r="W18" s="3">
        <v>1.40769068343383E-3</v>
      </c>
      <c r="X18" s="4">
        <v>-3.0445000000000002</v>
      </c>
      <c r="Y18" s="1">
        <v>45.667499999999997</v>
      </c>
      <c r="Z18" t="s">
        <v>119</v>
      </c>
      <c r="AA18">
        <f>Furniture_Sales[[#This Row],[Sales]]-Furniture_Sales[[#This Row],[Profit]]</f>
        <v>228.33750000000001</v>
      </c>
    </row>
    <row r="19" spans="1:27" x14ac:dyDescent="0.35">
      <c r="A19" t="s">
        <v>143</v>
      </c>
      <c r="B19" s="2">
        <v>42120</v>
      </c>
      <c r="C19" s="2">
        <v>42126</v>
      </c>
      <c r="D19" t="s">
        <v>45</v>
      </c>
      <c r="E19" t="s">
        <v>144</v>
      </c>
      <c r="F19" t="s">
        <v>145</v>
      </c>
      <c r="G19" t="s">
        <v>30</v>
      </c>
      <c r="H19" t="s">
        <v>31</v>
      </c>
      <c r="I19" t="s">
        <v>146</v>
      </c>
      <c r="J19" t="s">
        <v>147</v>
      </c>
      <c r="K19">
        <v>38109</v>
      </c>
      <c r="L19" t="s">
        <v>34</v>
      </c>
      <c r="M19" t="s">
        <v>148</v>
      </c>
      <c r="N19" t="s">
        <v>36</v>
      </c>
      <c r="O19" t="s">
        <v>42</v>
      </c>
      <c r="P19" t="s">
        <v>149</v>
      </c>
      <c r="Q19">
        <v>831.93600000000004</v>
      </c>
      <c r="R19">
        <v>8</v>
      </c>
      <c r="S19" s="1">
        <v>0.2</v>
      </c>
      <c r="T19">
        <v>-114.3912</v>
      </c>
      <c r="U19" t="s">
        <v>135</v>
      </c>
      <c r="V19" s="3">
        <v>-0.13750000000000001</v>
      </c>
      <c r="W19" s="3">
        <v>2.4040310793137901E-4</v>
      </c>
      <c r="X19" s="4">
        <v>-14.2989</v>
      </c>
      <c r="Y19" s="1">
        <v>118.29089999999999</v>
      </c>
      <c r="Z19" t="s">
        <v>119</v>
      </c>
      <c r="AA19">
        <f>Furniture_Sales[[#This Row],[Sales]]-Furniture_Sales[[#This Row],[Profit]]</f>
        <v>946.32720000000006</v>
      </c>
    </row>
    <row r="20" spans="1:27" x14ac:dyDescent="0.35">
      <c r="A20" t="s">
        <v>143</v>
      </c>
      <c r="B20" s="2">
        <v>42120</v>
      </c>
      <c r="C20" s="2">
        <v>42126</v>
      </c>
      <c r="D20" t="s">
        <v>45</v>
      </c>
      <c r="E20" t="s">
        <v>144</v>
      </c>
      <c r="F20" t="s">
        <v>145</v>
      </c>
      <c r="G20" t="s">
        <v>30</v>
      </c>
      <c r="H20" t="s">
        <v>31</v>
      </c>
      <c r="I20" t="s">
        <v>146</v>
      </c>
      <c r="J20" t="s">
        <v>147</v>
      </c>
      <c r="K20">
        <v>38109</v>
      </c>
      <c r="L20" t="s">
        <v>34</v>
      </c>
      <c r="M20" t="s">
        <v>150</v>
      </c>
      <c r="N20" t="s">
        <v>36</v>
      </c>
      <c r="O20" t="s">
        <v>62</v>
      </c>
      <c r="P20" t="s">
        <v>151</v>
      </c>
      <c r="Q20">
        <v>97.04</v>
      </c>
      <c r="R20">
        <v>2</v>
      </c>
      <c r="S20" s="1">
        <v>0.2</v>
      </c>
      <c r="T20">
        <v>1.2130000000000001</v>
      </c>
      <c r="U20" t="s">
        <v>135</v>
      </c>
      <c r="V20" s="3">
        <v>1.2500000000000001E-2</v>
      </c>
      <c r="W20" s="3">
        <v>2.0610057708161599E-3</v>
      </c>
      <c r="X20" s="4">
        <v>0.60650000000000004</v>
      </c>
      <c r="Y20" s="1">
        <v>47.913499999999999</v>
      </c>
      <c r="Z20" t="s">
        <v>119</v>
      </c>
      <c r="AA20">
        <f>Furniture_Sales[[#This Row],[Sales]]-Furniture_Sales[[#This Row],[Profit]]</f>
        <v>95.827000000000012</v>
      </c>
    </row>
    <row r="21" spans="1:27" x14ac:dyDescent="0.35">
      <c r="A21" t="s">
        <v>152</v>
      </c>
      <c r="B21" s="2">
        <v>43078</v>
      </c>
      <c r="C21" s="2">
        <v>43080</v>
      </c>
      <c r="D21" t="s">
        <v>93</v>
      </c>
      <c r="E21" t="s">
        <v>153</v>
      </c>
      <c r="F21" t="s">
        <v>154</v>
      </c>
      <c r="G21" t="s">
        <v>96</v>
      </c>
      <c r="H21" t="s">
        <v>31</v>
      </c>
      <c r="I21" t="s">
        <v>107</v>
      </c>
      <c r="J21" t="s">
        <v>98</v>
      </c>
      <c r="K21">
        <v>77041</v>
      </c>
      <c r="L21" t="s">
        <v>99</v>
      </c>
      <c r="M21" t="s">
        <v>155</v>
      </c>
      <c r="N21" t="s">
        <v>36</v>
      </c>
      <c r="O21" t="s">
        <v>62</v>
      </c>
      <c r="P21" t="s">
        <v>156</v>
      </c>
      <c r="Q21">
        <v>9.7080000000000002</v>
      </c>
      <c r="R21">
        <v>3</v>
      </c>
      <c r="S21" s="1">
        <v>0.6</v>
      </c>
      <c r="T21">
        <v>-5.8247999999999998</v>
      </c>
      <c r="U21" t="s">
        <v>76</v>
      </c>
      <c r="V21" s="3">
        <v>-0.6</v>
      </c>
      <c r="W21" s="3">
        <v>6.1804697156983897E-2</v>
      </c>
      <c r="X21" s="4">
        <v>-1.9416</v>
      </c>
      <c r="Y21" s="1">
        <v>5.1776</v>
      </c>
      <c r="Z21" t="s">
        <v>102</v>
      </c>
      <c r="AA21">
        <f>Furniture_Sales[[#This Row],[Sales]]-Furniture_Sales[[#This Row],[Profit]]</f>
        <v>15.5328</v>
      </c>
    </row>
    <row r="22" spans="1:27" x14ac:dyDescent="0.35">
      <c r="A22" t="s">
        <v>157</v>
      </c>
      <c r="B22" s="2">
        <v>41969</v>
      </c>
      <c r="C22" s="2">
        <v>41974</v>
      </c>
      <c r="D22" t="s">
        <v>27</v>
      </c>
      <c r="E22" t="s">
        <v>144</v>
      </c>
      <c r="F22" t="s">
        <v>145</v>
      </c>
      <c r="G22" t="s">
        <v>30</v>
      </c>
      <c r="H22" t="s">
        <v>31</v>
      </c>
      <c r="I22" t="s">
        <v>107</v>
      </c>
      <c r="J22" t="s">
        <v>98</v>
      </c>
      <c r="K22">
        <v>77070</v>
      </c>
      <c r="L22" t="s">
        <v>99</v>
      </c>
      <c r="M22" t="s">
        <v>158</v>
      </c>
      <c r="N22" t="s">
        <v>36</v>
      </c>
      <c r="O22" t="s">
        <v>62</v>
      </c>
      <c r="P22" t="s">
        <v>159</v>
      </c>
      <c r="Q22">
        <v>19.3</v>
      </c>
      <c r="R22">
        <v>5</v>
      </c>
      <c r="S22" s="1">
        <v>0.6</v>
      </c>
      <c r="T22">
        <v>-14.475</v>
      </c>
      <c r="U22" t="s">
        <v>64</v>
      </c>
      <c r="V22" s="3">
        <v>-0.75</v>
      </c>
      <c r="W22" s="3">
        <v>3.10880829015544E-2</v>
      </c>
      <c r="X22" s="4">
        <v>-2.895</v>
      </c>
      <c r="Y22" s="1">
        <v>6.7549999999999999</v>
      </c>
      <c r="Z22" t="s">
        <v>40</v>
      </c>
      <c r="AA22">
        <f>Furniture_Sales[[#This Row],[Sales]]-Furniture_Sales[[#This Row],[Profit]]</f>
        <v>33.774999999999999</v>
      </c>
    </row>
    <row r="23" spans="1:27" x14ac:dyDescent="0.35">
      <c r="A23" t="s">
        <v>160</v>
      </c>
      <c r="B23" s="2">
        <v>42883</v>
      </c>
      <c r="C23" s="2">
        <v>42885</v>
      </c>
      <c r="D23" t="s">
        <v>27</v>
      </c>
      <c r="E23" t="s">
        <v>161</v>
      </c>
      <c r="F23" t="s">
        <v>162</v>
      </c>
      <c r="G23" t="s">
        <v>30</v>
      </c>
      <c r="H23" t="s">
        <v>31</v>
      </c>
      <c r="I23" t="s">
        <v>163</v>
      </c>
      <c r="J23" t="s">
        <v>164</v>
      </c>
      <c r="K23">
        <v>29203</v>
      </c>
      <c r="L23" t="s">
        <v>34</v>
      </c>
      <c r="M23" t="s">
        <v>165</v>
      </c>
      <c r="N23" t="s">
        <v>36</v>
      </c>
      <c r="O23" t="s">
        <v>42</v>
      </c>
      <c r="P23" t="s">
        <v>166</v>
      </c>
      <c r="Q23">
        <v>301.95999999999998</v>
      </c>
      <c r="R23">
        <v>2</v>
      </c>
      <c r="S23" s="1">
        <v>0</v>
      </c>
      <c r="T23">
        <v>33.215600000000002</v>
      </c>
      <c r="U23" t="s">
        <v>76</v>
      </c>
      <c r="V23" s="3">
        <v>0.11</v>
      </c>
      <c r="W23" s="3">
        <v>0</v>
      </c>
      <c r="X23" s="4">
        <v>16.607800000000001</v>
      </c>
      <c r="Y23" s="1">
        <v>134.37219999999999</v>
      </c>
      <c r="Z23" t="s">
        <v>167</v>
      </c>
      <c r="AA23">
        <f>Furniture_Sales[[#This Row],[Sales]]-Furniture_Sales[[#This Row],[Profit]]</f>
        <v>268.74439999999998</v>
      </c>
    </row>
    <row r="24" spans="1:27" x14ac:dyDescent="0.35">
      <c r="A24" t="s">
        <v>168</v>
      </c>
      <c r="B24" s="2">
        <v>42035</v>
      </c>
      <c r="C24" s="2">
        <v>42040</v>
      </c>
      <c r="D24" t="s">
        <v>27</v>
      </c>
      <c r="E24" t="s">
        <v>169</v>
      </c>
      <c r="F24" t="s">
        <v>170</v>
      </c>
      <c r="G24" t="s">
        <v>30</v>
      </c>
      <c r="H24" t="s">
        <v>31</v>
      </c>
      <c r="I24" t="s">
        <v>171</v>
      </c>
      <c r="J24" t="s">
        <v>172</v>
      </c>
      <c r="K24">
        <v>55407</v>
      </c>
      <c r="L24" t="s">
        <v>99</v>
      </c>
      <c r="M24" t="s">
        <v>173</v>
      </c>
      <c r="N24" t="s">
        <v>36</v>
      </c>
      <c r="O24" t="s">
        <v>62</v>
      </c>
      <c r="P24" t="s">
        <v>174</v>
      </c>
      <c r="Q24">
        <v>53.34</v>
      </c>
      <c r="R24">
        <v>3</v>
      </c>
      <c r="S24" s="1">
        <v>0</v>
      </c>
      <c r="T24">
        <v>16.535399999999999</v>
      </c>
      <c r="U24" t="s">
        <v>64</v>
      </c>
      <c r="V24" s="3">
        <v>0.31</v>
      </c>
      <c r="W24" s="3">
        <v>0</v>
      </c>
      <c r="X24" s="4">
        <v>5.5118</v>
      </c>
      <c r="Y24" s="1">
        <v>12.2682</v>
      </c>
      <c r="Z24" t="s">
        <v>175</v>
      </c>
      <c r="AA24">
        <f>Furniture_Sales[[#This Row],[Sales]]-Furniture_Sales[[#This Row],[Profit]]</f>
        <v>36.804600000000008</v>
      </c>
    </row>
    <row r="25" spans="1:27" x14ac:dyDescent="0.35">
      <c r="A25" t="s">
        <v>176</v>
      </c>
      <c r="B25" s="2">
        <v>43048</v>
      </c>
      <c r="C25" s="2">
        <v>43050</v>
      </c>
      <c r="D25" t="s">
        <v>27</v>
      </c>
      <c r="E25" t="s">
        <v>177</v>
      </c>
      <c r="F25" t="s">
        <v>178</v>
      </c>
      <c r="G25" t="s">
        <v>106</v>
      </c>
      <c r="H25" t="s">
        <v>31</v>
      </c>
      <c r="I25" t="s">
        <v>179</v>
      </c>
      <c r="J25" t="s">
        <v>126</v>
      </c>
      <c r="K25">
        <v>10009</v>
      </c>
      <c r="L25" t="s">
        <v>73</v>
      </c>
      <c r="M25" t="s">
        <v>180</v>
      </c>
      <c r="N25" t="s">
        <v>36</v>
      </c>
      <c r="O25" t="s">
        <v>62</v>
      </c>
      <c r="P25" t="s">
        <v>181</v>
      </c>
      <c r="Q25">
        <v>96.53</v>
      </c>
      <c r="R25">
        <v>7</v>
      </c>
      <c r="S25" s="1">
        <v>0</v>
      </c>
      <c r="T25">
        <v>40.5426</v>
      </c>
      <c r="U25" t="s">
        <v>76</v>
      </c>
      <c r="V25" s="3">
        <v>0.42</v>
      </c>
      <c r="W25" s="3">
        <v>0</v>
      </c>
      <c r="X25" s="4">
        <v>5.7918000000000003</v>
      </c>
      <c r="Y25" s="1">
        <v>7.9981999999999998</v>
      </c>
      <c r="Z25" t="s">
        <v>40</v>
      </c>
      <c r="AA25">
        <f>Furniture_Sales[[#This Row],[Sales]]-Furniture_Sales[[#This Row],[Profit]]</f>
        <v>55.987400000000001</v>
      </c>
    </row>
    <row r="26" spans="1:27" x14ac:dyDescent="0.35">
      <c r="A26" t="s">
        <v>182</v>
      </c>
      <c r="B26" s="2">
        <v>42321</v>
      </c>
      <c r="C26" s="2">
        <v>42325</v>
      </c>
      <c r="D26" t="s">
        <v>45</v>
      </c>
      <c r="E26" t="s">
        <v>183</v>
      </c>
      <c r="F26" t="s">
        <v>184</v>
      </c>
      <c r="G26" t="s">
        <v>30</v>
      </c>
      <c r="H26" t="s">
        <v>31</v>
      </c>
      <c r="I26" t="s">
        <v>185</v>
      </c>
      <c r="J26" t="s">
        <v>186</v>
      </c>
      <c r="K26">
        <v>80013</v>
      </c>
      <c r="L26" t="s">
        <v>60</v>
      </c>
      <c r="M26" t="s">
        <v>187</v>
      </c>
      <c r="N26" t="s">
        <v>36</v>
      </c>
      <c r="O26" t="s">
        <v>62</v>
      </c>
      <c r="P26" t="s">
        <v>188</v>
      </c>
      <c r="Q26">
        <v>102.36</v>
      </c>
      <c r="R26">
        <v>3</v>
      </c>
      <c r="S26" s="1">
        <v>0.2</v>
      </c>
      <c r="T26">
        <v>-3.8384999999999998</v>
      </c>
      <c r="U26" t="s">
        <v>89</v>
      </c>
      <c r="V26" s="3">
        <v>-3.7499999999999999E-2</v>
      </c>
      <c r="W26" s="3">
        <v>1.95388823759281E-3</v>
      </c>
      <c r="X26" s="4">
        <v>-1.2795000000000001</v>
      </c>
      <c r="Y26" s="1">
        <v>35.399500000000003</v>
      </c>
      <c r="Z26" t="s">
        <v>40</v>
      </c>
      <c r="AA26">
        <f>Furniture_Sales[[#This Row],[Sales]]-Furniture_Sales[[#This Row],[Profit]]</f>
        <v>106.1985</v>
      </c>
    </row>
    <row r="27" spans="1:27" x14ac:dyDescent="0.35">
      <c r="A27" t="s">
        <v>189</v>
      </c>
      <c r="B27" s="2">
        <v>43094</v>
      </c>
      <c r="C27" s="2">
        <v>43099</v>
      </c>
      <c r="D27" t="s">
        <v>45</v>
      </c>
      <c r="E27" t="s">
        <v>190</v>
      </c>
      <c r="F27" t="s">
        <v>191</v>
      </c>
      <c r="G27" t="s">
        <v>96</v>
      </c>
      <c r="H27" t="s">
        <v>31</v>
      </c>
      <c r="I27" t="s">
        <v>179</v>
      </c>
      <c r="J27" t="s">
        <v>126</v>
      </c>
      <c r="K27">
        <v>10035</v>
      </c>
      <c r="L27" t="s">
        <v>73</v>
      </c>
      <c r="M27" t="s">
        <v>192</v>
      </c>
      <c r="N27" t="s">
        <v>36</v>
      </c>
      <c r="O27" t="s">
        <v>62</v>
      </c>
      <c r="P27" t="s">
        <v>193</v>
      </c>
      <c r="Q27">
        <v>41.96</v>
      </c>
      <c r="R27">
        <v>2</v>
      </c>
      <c r="S27" s="1">
        <v>0</v>
      </c>
      <c r="T27">
        <v>10.909599999999999</v>
      </c>
      <c r="U27" t="s">
        <v>64</v>
      </c>
      <c r="V27" s="3">
        <v>0.26</v>
      </c>
      <c r="W27" s="3">
        <v>0</v>
      </c>
      <c r="X27" s="4">
        <v>5.4547999999999996</v>
      </c>
      <c r="Y27" s="1">
        <v>15.5252</v>
      </c>
      <c r="Z27" t="s">
        <v>102</v>
      </c>
      <c r="AA27">
        <f>Furniture_Sales[[#This Row],[Sales]]-Furniture_Sales[[#This Row],[Profit]]</f>
        <v>31.050400000000003</v>
      </c>
    </row>
    <row r="28" spans="1:27" x14ac:dyDescent="0.35">
      <c r="A28" t="s">
        <v>194</v>
      </c>
      <c r="B28" s="2">
        <v>42065</v>
      </c>
      <c r="C28" s="2">
        <v>42069</v>
      </c>
      <c r="D28" t="s">
        <v>45</v>
      </c>
      <c r="E28" t="s">
        <v>195</v>
      </c>
      <c r="F28" t="s">
        <v>196</v>
      </c>
      <c r="G28" t="s">
        <v>30</v>
      </c>
      <c r="H28" t="s">
        <v>31</v>
      </c>
      <c r="I28" t="s">
        <v>197</v>
      </c>
      <c r="J28" t="s">
        <v>198</v>
      </c>
      <c r="K28">
        <v>98103</v>
      </c>
      <c r="L28" t="s">
        <v>60</v>
      </c>
      <c r="M28" t="s">
        <v>199</v>
      </c>
      <c r="N28" t="s">
        <v>36</v>
      </c>
      <c r="O28" t="s">
        <v>51</v>
      </c>
      <c r="P28" t="s">
        <v>200</v>
      </c>
      <c r="Q28">
        <v>787.53</v>
      </c>
      <c r="R28">
        <v>3</v>
      </c>
      <c r="S28" s="1">
        <v>0</v>
      </c>
      <c r="T28">
        <v>165.38130000000001</v>
      </c>
      <c r="U28" t="s">
        <v>89</v>
      </c>
      <c r="V28" s="3">
        <v>0.21</v>
      </c>
      <c r="W28" s="3">
        <v>0</v>
      </c>
      <c r="X28" s="4">
        <v>55.127099999999999</v>
      </c>
      <c r="Y28" s="1">
        <v>207.38290000000001</v>
      </c>
      <c r="Z28" t="s">
        <v>201</v>
      </c>
      <c r="AA28">
        <f>Furniture_Sales[[#This Row],[Sales]]-Furniture_Sales[[#This Row],[Profit]]</f>
        <v>622.14869999999996</v>
      </c>
    </row>
    <row r="29" spans="1:27" x14ac:dyDescent="0.35">
      <c r="A29" t="s">
        <v>202</v>
      </c>
      <c r="B29" s="2">
        <v>42533</v>
      </c>
      <c r="C29" s="2">
        <v>42536</v>
      </c>
      <c r="D29" t="s">
        <v>93</v>
      </c>
      <c r="E29" t="s">
        <v>203</v>
      </c>
      <c r="F29" t="s">
        <v>204</v>
      </c>
      <c r="G29" t="s">
        <v>30</v>
      </c>
      <c r="H29" t="s">
        <v>31</v>
      </c>
      <c r="I29" t="s">
        <v>205</v>
      </c>
      <c r="J29" t="s">
        <v>206</v>
      </c>
      <c r="K29">
        <v>19805</v>
      </c>
      <c r="L29" t="s">
        <v>73</v>
      </c>
      <c r="M29" t="s">
        <v>207</v>
      </c>
      <c r="N29" t="s">
        <v>36</v>
      </c>
      <c r="O29" t="s">
        <v>62</v>
      </c>
      <c r="P29" t="s">
        <v>208</v>
      </c>
      <c r="Q29">
        <v>47.04</v>
      </c>
      <c r="R29">
        <v>3</v>
      </c>
      <c r="S29" s="1">
        <v>0</v>
      </c>
      <c r="T29">
        <v>18.345600000000001</v>
      </c>
      <c r="U29" t="s">
        <v>39</v>
      </c>
      <c r="V29" s="3">
        <v>0.39</v>
      </c>
      <c r="W29" s="3">
        <v>0</v>
      </c>
      <c r="X29" s="4">
        <v>6.1151999999999997</v>
      </c>
      <c r="Y29" s="1">
        <v>9.5648</v>
      </c>
      <c r="Z29" t="s">
        <v>65</v>
      </c>
      <c r="AA29">
        <f>Furniture_Sales[[#This Row],[Sales]]-Furniture_Sales[[#This Row],[Profit]]</f>
        <v>28.694399999999998</v>
      </c>
    </row>
    <row r="30" spans="1:27" x14ac:dyDescent="0.35">
      <c r="A30" t="s">
        <v>209</v>
      </c>
      <c r="B30" s="2">
        <v>41999</v>
      </c>
      <c r="C30" s="2">
        <v>42001</v>
      </c>
      <c r="D30" t="s">
        <v>27</v>
      </c>
      <c r="E30" t="s">
        <v>210</v>
      </c>
      <c r="F30" t="s">
        <v>211</v>
      </c>
      <c r="G30" t="s">
        <v>106</v>
      </c>
      <c r="H30" t="s">
        <v>31</v>
      </c>
      <c r="I30" t="s">
        <v>107</v>
      </c>
      <c r="J30" t="s">
        <v>98</v>
      </c>
      <c r="K30">
        <v>77041</v>
      </c>
      <c r="L30" t="s">
        <v>99</v>
      </c>
      <c r="M30" t="s">
        <v>212</v>
      </c>
      <c r="N30" t="s">
        <v>36</v>
      </c>
      <c r="O30" t="s">
        <v>42</v>
      </c>
      <c r="P30" t="s">
        <v>213</v>
      </c>
      <c r="Q30">
        <v>600.55799999999999</v>
      </c>
      <c r="R30">
        <v>3</v>
      </c>
      <c r="S30" s="1">
        <v>0.3</v>
      </c>
      <c r="T30">
        <v>-8.5793999999999997</v>
      </c>
      <c r="U30" t="s">
        <v>76</v>
      </c>
      <c r="V30" s="3">
        <v>-1.4285714285714299E-2</v>
      </c>
      <c r="W30" s="3">
        <v>4.9953543204819502E-4</v>
      </c>
      <c r="X30" s="4">
        <v>-2.8597999999999999</v>
      </c>
      <c r="Y30" s="1">
        <v>203.04580000000001</v>
      </c>
      <c r="Z30" t="s">
        <v>102</v>
      </c>
      <c r="AA30">
        <f>Furniture_Sales[[#This Row],[Sales]]-Furniture_Sales[[#This Row],[Profit]]</f>
        <v>609.13739999999996</v>
      </c>
    </row>
    <row r="31" spans="1:27" x14ac:dyDescent="0.35">
      <c r="A31" t="s">
        <v>214</v>
      </c>
      <c r="B31" s="2">
        <v>41902</v>
      </c>
      <c r="C31" s="2">
        <v>41907</v>
      </c>
      <c r="D31" t="s">
        <v>45</v>
      </c>
      <c r="E31" t="s">
        <v>215</v>
      </c>
      <c r="F31" t="s">
        <v>216</v>
      </c>
      <c r="G31" t="s">
        <v>30</v>
      </c>
      <c r="H31" t="s">
        <v>31</v>
      </c>
      <c r="I31" t="s">
        <v>217</v>
      </c>
      <c r="J31" t="s">
        <v>140</v>
      </c>
      <c r="K31">
        <v>61701</v>
      </c>
      <c r="L31" t="s">
        <v>99</v>
      </c>
      <c r="M31" t="s">
        <v>218</v>
      </c>
      <c r="N31" t="s">
        <v>36</v>
      </c>
      <c r="O31" t="s">
        <v>51</v>
      </c>
      <c r="P31" t="s">
        <v>219</v>
      </c>
      <c r="Q31">
        <v>617.70000000000005</v>
      </c>
      <c r="R31">
        <v>6</v>
      </c>
      <c r="S31" s="1">
        <v>0.5</v>
      </c>
      <c r="T31">
        <v>-407.68200000000002</v>
      </c>
      <c r="U31" t="s">
        <v>64</v>
      </c>
      <c r="V31" s="3">
        <v>-0.66</v>
      </c>
      <c r="W31" s="3">
        <v>8.0945442771571997E-4</v>
      </c>
      <c r="X31" s="4">
        <v>-67.947000000000003</v>
      </c>
      <c r="Y31" s="1">
        <v>170.89699999999999</v>
      </c>
      <c r="Z31" t="s">
        <v>83</v>
      </c>
      <c r="AA31">
        <f>Furniture_Sales[[#This Row],[Sales]]-Furniture_Sales[[#This Row],[Profit]]</f>
        <v>1025.3820000000001</v>
      </c>
    </row>
    <row r="32" spans="1:27" x14ac:dyDescent="0.35">
      <c r="A32" t="s">
        <v>220</v>
      </c>
      <c r="B32" s="2">
        <v>42680</v>
      </c>
      <c r="C32" s="2">
        <v>42684</v>
      </c>
      <c r="D32" t="s">
        <v>27</v>
      </c>
      <c r="E32" t="s">
        <v>221</v>
      </c>
      <c r="F32" t="s">
        <v>222</v>
      </c>
      <c r="G32" t="s">
        <v>106</v>
      </c>
      <c r="H32" t="s">
        <v>31</v>
      </c>
      <c r="I32" t="s">
        <v>58</v>
      </c>
      <c r="J32" t="s">
        <v>59</v>
      </c>
      <c r="K32">
        <v>90004</v>
      </c>
      <c r="L32" t="s">
        <v>60</v>
      </c>
      <c r="M32" t="s">
        <v>141</v>
      </c>
      <c r="N32" t="s">
        <v>36</v>
      </c>
      <c r="O32" t="s">
        <v>42</v>
      </c>
      <c r="P32" t="s">
        <v>223</v>
      </c>
      <c r="Q32">
        <v>81.424000000000007</v>
      </c>
      <c r="R32">
        <v>2</v>
      </c>
      <c r="S32" s="1">
        <v>0.2</v>
      </c>
      <c r="T32">
        <v>-9.1601999999999997</v>
      </c>
      <c r="U32" t="s">
        <v>89</v>
      </c>
      <c r="V32" s="3">
        <v>-0.1125</v>
      </c>
      <c r="W32" s="3">
        <v>2.4562782471998401E-3</v>
      </c>
      <c r="X32" s="4">
        <v>-4.5800999999999998</v>
      </c>
      <c r="Y32" s="1">
        <v>45.292099999999998</v>
      </c>
      <c r="Z32" t="s">
        <v>40</v>
      </c>
      <c r="AA32">
        <f>Furniture_Sales[[#This Row],[Sales]]-Furniture_Sales[[#This Row],[Profit]]</f>
        <v>90.58420000000001</v>
      </c>
    </row>
    <row r="33" spans="1:27" x14ac:dyDescent="0.35">
      <c r="A33" t="s">
        <v>220</v>
      </c>
      <c r="B33" s="2">
        <v>42680</v>
      </c>
      <c r="C33" s="2">
        <v>42684</v>
      </c>
      <c r="D33" t="s">
        <v>27</v>
      </c>
      <c r="E33" t="s">
        <v>221</v>
      </c>
      <c r="F33" t="s">
        <v>222</v>
      </c>
      <c r="G33" t="s">
        <v>106</v>
      </c>
      <c r="H33" t="s">
        <v>31</v>
      </c>
      <c r="I33" t="s">
        <v>58</v>
      </c>
      <c r="J33" t="s">
        <v>59</v>
      </c>
      <c r="K33">
        <v>90004</v>
      </c>
      <c r="L33" t="s">
        <v>60</v>
      </c>
      <c r="M33" t="s">
        <v>224</v>
      </c>
      <c r="N33" t="s">
        <v>36</v>
      </c>
      <c r="O33" t="s">
        <v>62</v>
      </c>
      <c r="P33" t="s">
        <v>225</v>
      </c>
      <c r="Q33">
        <v>238.56</v>
      </c>
      <c r="R33">
        <v>3</v>
      </c>
      <c r="S33" s="1">
        <v>0</v>
      </c>
      <c r="T33">
        <v>26.241599999999998</v>
      </c>
      <c r="U33" t="s">
        <v>89</v>
      </c>
      <c r="V33" s="3">
        <v>0.11</v>
      </c>
      <c r="W33" s="3">
        <v>0</v>
      </c>
      <c r="X33" s="4">
        <v>8.7471999999999994</v>
      </c>
      <c r="Y33" s="1">
        <v>70.772800000000004</v>
      </c>
      <c r="Z33" t="s">
        <v>40</v>
      </c>
      <c r="AA33">
        <f>Furniture_Sales[[#This Row],[Sales]]-Furniture_Sales[[#This Row],[Profit]]</f>
        <v>212.3184</v>
      </c>
    </row>
    <row r="34" spans="1:27" x14ac:dyDescent="0.35">
      <c r="A34" t="s">
        <v>226</v>
      </c>
      <c r="B34" s="2">
        <v>42656</v>
      </c>
      <c r="C34" s="2">
        <v>42662</v>
      </c>
      <c r="D34" t="s">
        <v>45</v>
      </c>
      <c r="E34" t="s">
        <v>227</v>
      </c>
      <c r="F34" t="s">
        <v>228</v>
      </c>
      <c r="G34" t="s">
        <v>30</v>
      </c>
      <c r="H34" t="s">
        <v>31</v>
      </c>
      <c r="I34" t="s">
        <v>229</v>
      </c>
      <c r="J34" t="s">
        <v>59</v>
      </c>
      <c r="K34">
        <v>95661</v>
      </c>
      <c r="L34" t="s">
        <v>60</v>
      </c>
      <c r="M34" t="s">
        <v>117</v>
      </c>
      <c r="N34" t="s">
        <v>36</v>
      </c>
      <c r="O34" t="s">
        <v>62</v>
      </c>
      <c r="P34" t="s">
        <v>118</v>
      </c>
      <c r="Q34">
        <v>43.12</v>
      </c>
      <c r="R34">
        <v>14</v>
      </c>
      <c r="S34" s="1">
        <v>0</v>
      </c>
      <c r="T34">
        <v>20.697600000000001</v>
      </c>
      <c r="U34" t="s">
        <v>135</v>
      </c>
      <c r="V34" s="3">
        <v>0.48</v>
      </c>
      <c r="W34" s="3">
        <v>0</v>
      </c>
      <c r="X34" s="4">
        <v>1.4783999999999999</v>
      </c>
      <c r="Y34" s="1">
        <v>1.6015999999999999</v>
      </c>
      <c r="Z34" t="s">
        <v>54</v>
      </c>
      <c r="AA34">
        <f>Furniture_Sales[[#This Row],[Sales]]-Furniture_Sales[[#This Row],[Profit]]</f>
        <v>22.422399999999996</v>
      </c>
    </row>
    <row r="35" spans="1:27" x14ac:dyDescent="0.35">
      <c r="A35" t="s">
        <v>230</v>
      </c>
      <c r="B35" s="2">
        <v>42618</v>
      </c>
      <c r="C35" s="2">
        <v>42620</v>
      </c>
      <c r="D35" t="s">
        <v>27</v>
      </c>
      <c r="E35" t="s">
        <v>231</v>
      </c>
      <c r="F35" t="s">
        <v>232</v>
      </c>
      <c r="G35" t="s">
        <v>96</v>
      </c>
      <c r="H35" t="s">
        <v>31</v>
      </c>
      <c r="I35" t="s">
        <v>71</v>
      </c>
      <c r="J35" t="s">
        <v>72</v>
      </c>
      <c r="K35">
        <v>19140</v>
      </c>
      <c r="L35" t="s">
        <v>73</v>
      </c>
      <c r="M35" t="s">
        <v>90</v>
      </c>
      <c r="N35" t="s">
        <v>36</v>
      </c>
      <c r="O35" t="s">
        <v>62</v>
      </c>
      <c r="P35" t="s">
        <v>91</v>
      </c>
      <c r="Q35">
        <v>82.8</v>
      </c>
      <c r="R35">
        <v>2</v>
      </c>
      <c r="S35" s="1">
        <v>0.2</v>
      </c>
      <c r="T35">
        <v>10.35</v>
      </c>
      <c r="U35" t="s">
        <v>76</v>
      </c>
      <c r="V35" s="3">
        <v>0.125</v>
      </c>
      <c r="W35" s="3">
        <v>2.4154589371980701E-3</v>
      </c>
      <c r="X35" s="4">
        <v>5.1749999999999998</v>
      </c>
      <c r="Y35" s="1">
        <v>36.225000000000001</v>
      </c>
      <c r="Z35" t="s">
        <v>83</v>
      </c>
      <c r="AA35">
        <f>Furniture_Sales[[#This Row],[Sales]]-Furniture_Sales[[#This Row],[Profit]]</f>
        <v>72.45</v>
      </c>
    </row>
    <row r="36" spans="1:27" x14ac:dyDescent="0.35">
      <c r="A36" t="s">
        <v>233</v>
      </c>
      <c r="B36" s="2">
        <v>41934</v>
      </c>
      <c r="C36" s="2">
        <v>41940</v>
      </c>
      <c r="D36" t="s">
        <v>45</v>
      </c>
      <c r="E36" t="s">
        <v>234</v>
      </c>
      <c r="F36" t="s">
        <v>235</v>
      </c>
      <c r="G36" t="s">
        <v>106</v>
      </c>
      <c r="H36" t="s">
        <v>31</v>
      </c>
      <c r="I36" t="s">
        <v>236</v>
      </c>
      <c r="J36" t="s">
        <v>237</v>
      </c>
      <c r="K36">
        <v>43055</v>
      </c>
      <c r="L36" t="s">
        <v>73</v>
      </c>
      <c r="M36" t="s">
        <v>238</v>
      </c>
      <c r="N36" t="s">
        <v>36</v>
      </c>
      <c r="O36" t="s">
        <v>62</v>
      </c>
      <c r="P36" t="s">
        <v>239</v>
      </c>
      <c r="Q36">
        <v>93.888000000000005</v>
      </c>
      <c r="R36">
        <v>4</v>
      </c>
      <c r="S36" s="1">
        <v>0.2</v>
      </c>
      <c r="T36">
        <v>12.909599999999999</v>
      </c>
      <c r="U36" t="s">
        <v>135</v>
      </c>
      <c r="V36" s="3">
        <v>0.13750000000000001</v>
      </c>
      <c r="W36" s="3">
        <v>2.1301976823449201E-3</v>
      </c>
      <c r="X36" s="4">
        <v>3.2273999999999998</v>
      </c>
      <c r="Y36" s="1">
        <v>20.244599999999998</v>
      </c>
      <c r="Z36" t="s">
        <v>54</v>
      </c>
      <c r="AA36">
        <f>Furniture_Sales[[#This Row],[Sales]]-Furniture_Sales[[#This Row],[Profit]]</f>
        <v>80.978400000000008</v>
      </c>
    </row>
    <row r="37" spans="1:27" x14ac:dyDescent="0.35">
      <c r="A37" t="s">
        <v>240</v>
      </c>
      <c r="B37" s="2">
        <v>42709</v>
      </c>
      <c r="C37" s="2">
        <v>42713</v>
      </c>
      <c r="D37" t="s">
        <v>45</v>
      </c>
      <c r="E37" t="s">
        <v>241</v>
      </c>
      <c r="F37" t="s">
        <v>242</v>
      </c>
      <c r="G37" t="s">
        <v>96</v>
      </c>
      <c r="H37" t="s">
        <v>31</v>
      </c>
      <c r="I37" t="s">
        <v>243</v>
      </c>
      <c r="J37" t="s">
        <v>244</v>
      </c>
      <c r="K37">
        <v>53132</v>
      </c>
      <c r="L37" t="s">
        <v>99</v>
      </c>
      <c r="M37" t="s">
        <v>41</v>
      </c>
      <c r="N37" t="s">
        <v>36</v>
      </c>
      <c r="O37" t="s">
        <v>42</v>
      </c>
      <c r="P37" t="s">
        <v>43</v>
      </c>
      <c r="Q37">
        <v>1951.84</v>
      </c>
      <c r="R37">
        <v>8</v>
      </c>
      <c r="S37" s="1">
        <v>0</v>
      </c>
      <c r="T37">
        <v>585.55200000000002</v>
      </c>
      <c r="U37" t="s">
        <v>89</v>
      </c>
      <c r="V37" s="3">
        <v>0.3</v>
      </c>
      <c r="W37" s="3">
        <v>0</v>
      </c>
      <c r="X37" s="4">
        <v>73.194000000000003</v>
      </c>
      <c r="Y37" s="1">
        <v>170.786</v>
      </c>
      <c r="Z37" t="s">
        <v>102</v>
      </c>
      <c r="AA37">
        <f>Furniture_Sales[[#This Row],[Sales]]-Furniture_Sales[[#This Row],[Profit]]</f>
        <v>1366.288</v>
      </c>
    </row>
    <row r="38" spans="1:27" x14ac:dyDescent="0.35">
      <c r="A38" t="s">
        <v>245</v>
      </c>
      <c r="B38" s="2">
        <v>41699</v>
      </c>
      <c r="C38" s="2">
        <v>41704</v>
      </c>
      <c r="D38" t="s">
        <v>27</v>
      </c>
      <c r="E38" t="s">
        <v>246</v>
      </c>
      <c r="F38" t="s">
        <v>247</v>
      </c>
      <c r="G38" t="s">
        <v>30</v>
      </c>
      <c r="H38" t="s">
        <v>31</v>
      </c>
      <c r="I38" t="s">
        <v>197</v>
      </c>
      <c r="J38" t="s">
        <v>198</v>
      </c>
      <c r="K38">
        <v>98115</v>
      </c>
      <c r="L38" t="s">
        <v>60</v>
      </c>
      <c r="M38" t="s">
        <v>212</v>
      </c>
      <c r="N38" t="s">
        <v>36</v>
      </c>
      <c r="O38" t="s">
        <v>42</v>
      </c>
      <c r="P38" t="s">
        <v>213</v>
      </c>
      <c r="Q38">
        <v>457.56799999999998</v>
      </c>
      <c r="R38">
        <v>2</v>
      </c>
      <c r="S38" s="1">
        <v>0.2</v>
      </c>
      <c r="T38">
        <v>51.476399999999998</v>
      </c>
      <c r="U38" t="s">
        <v>64</v>
      </c>
      <c r="V38" s="3">
        <v>0.1125</v>
      </c>
      <c r="W38" s="3">
        <v>4.3709350304217101E-4</v>
      </c>
      <c r="X38" s="4">
        <v>25.738199999999999</v>
      </c>
      <c r="Y38" s="1">
        <v>203.04580000000001</v>
      </c>
      <c r="Z38" t="s">
        <v>201</v>
      </c>
      <c r="AA38">
        <f>Furniture_Sales[[#This Row],[Sales]]-Furniture_Sales[[#This Row],[Profit]]</f>
        <v>406.09159999999997</v>
      </c>
    </row>
    <row r="39" spans="1:27" x14ac:dyDescent="0.35">
      <c r="A39" t="s">
        <v>248</v>
      </c>
      <c r="B39" s="2">
        <v>41890</v>
      </c>
      <c r="C39" s="2">
        <v>41894</v>
      </c>
      <c r="D39" t="s">
        <v>45</v>
      </c>
      <c r="E39" t="s">
        <v>249</v>
      </c>
      <c r="F39" t="s">
        <v>250</v>
      </c>
      <c r="G39" t="s">
        <v>30</v>
      </c>
      <c r="H39" t="s">
        <v>31</v>
      </c>
      <c r="I39" t="s">
        <v>251</v>
      </c>
      <c r="J39" t="s">
        <v>98</v>
      </c>
      <c r="K39">
        <v>78207</v>
      </c>
      <c r="L39" t="s">
        <v>99</v>
      </c>
      <c r="M39" t="s">
        <v>252</v>
      </c>
      <c r="N39" t="s">
        <v>36</v>
      </c>
      <c r="O39" t="s">
        <v>42</v>
      </c>
      <c r="P39" t="s">
        <v>253</v>
      </c>
      <c r="Q39">
        <v>1740.06</v>
      </c>
      <c r="R39">
        <v>9</v>
      </c>
      <c r="S39" s="1">
        <v>0.3</v>
      </c>
      <c r="T39">
        <v>-24.858000000000001</v>
      </c>
      <c r="U39" t="s">
        <v>89</v>
      </c>
      <c r="V39" s="3">
        <v>-1.4285714285714299E-2</v>
      </c>
      <c r="W39" s="3">
        <v>1.72407848005241E-4</v>
      </c>
      <c r="X39" s="4">
        <v>-2.762</v>
      </c>
      <c r="Y39" s="1">
        <v>196.102</v>
      </c>
      <c r="Z39" t="s">
        <v>83</v>
      </c>
      <c r="AA39">
        <f>Furniture_Sales[[#This Row],[Sales]]-Furniture_Sales[[#This Row],[Profit]]</f>
        <v>1764.9179999999999</v>
      </c>
    </row>
    <row r="40" spans="1:27" x14ac:dyDescent="0.35">
      <c r="A40" t="s">
        <v>254</v>
      </c>
      <c r="B40" s="2">
        <v>41856</v>
      </c>
      <c r="C40" s="2">
        <v>41860</v>
      </c>
      <c r="D40" t="s">
        <v>45</v>
      </c>
      <c r="E40" t="s">
        <v>255</v>
      </c>
      <c r="F40" t="s">
        <v>256</v>
      </c>
      <c r="G40" t="s">
        <v>30</v>
      </c>
      <c r="H40" t="s">
        <v>31</v>
      </c>
      <c r="I40" t="s">
        <v>58</v>
      </c>
      <c r="J40" t="s">
        <v>59</v>
      </c>
      <c r="K40">
        <v>90004</v>
      </c>
      <c r="L40" t="s">
        <v>60</v>
      </c>
      <c r="M40" t="s">
        <v>257</v>
      </c>
      <c r="N40" t="s">
        <v>36</v>
      </c>
      <c r="O40" t="s">
        <v>42</v>
      </c>
      <c r="P40" t="s">
        <v>258</v>
      </c>
      <c r="Q40">
        <v>340.14400000000001</v>
      </c>
      <c r="R40">
        <v>7</v>
      </c>
      <c r="S40" s="1">
        <v>0.2</v>
      </c>
      <c r="T40">
        <v>21.259</v>
      </c>
      <c r="U40" t="s">
        <v>89</v>
      </c>
      <c r="V40" s="3">
        <v>6.25E-2</v>
      </c>
      <c r="W40" s="3">
        <v>5.8798626464085803E-4</v>
      </c>
      <c r="X40" s="4">
        <v>3.0369999999999999</v>
      </c>
      <c r="Y40" s="1">
        <v>45.555</v>
      </c>
      <c r="Z40" t="s">
        <v>259</v>
      </c>
      <c r="AA40">
        <f>Furniture_Sales[[#This Row],[Sales]]-Furniture_Sales[[#This Row],[Profit]]</f>
        <v>318.88499999999999</v>
      </c>
    </row>
    <row r="41" spans="1:27" x14ac:dyDescent="0.35">
      <c r="A41" t="s">
        <v>260</v>
      </c>
      <c r="B41" s="2">
        <v>42329</v>
      </c>
      <c r="C41" s="2">
        <v>42331</v>
      </c>
      <c r="D41" t="s">
        <v>27</v>
      </c>
      <c r="E41" t="s">
        <v>144</v>
      </c>
      <c r="F41" t="s">
        <v>145</v>
      </c>
      <c r="G41" t="s">
        <v>30</v>
      </c>
      <c r="H41" t="s">
        <v>31</v>
      </c>
      <c r="I41" t="s">
        <v>236</v>
      </c>
      <c r="J41" t="s">
        <v>237</v>
      </c>
      <c r="K41">
        <v>43055</v>
      </c>
      <c r="L41" t="s">
        <v>73</v>
      </c>
      <c r="M41" t="s">
        <v>261</v>
      </c>
      <c r="N41" t="s">
        <v>36</v>
      </c>
      <c r="O41" t="s">
        <v>42</v>
      </c>
      <c r="P41" t="s">
        <v>262</v>
      </c>
      <c r="Q41">
        <v>396.80200000000002</v>
      </c>
      <c r="R41">
        <v>7</v>
      </c>
      <c r="S41" s="1">
        <v>0.3</v>
      </c>
      <c r="T41">
        <v>-11.337199999999999</v>
      </c>
      <c r="U41" t="s">
        <v>76</v>
      </c>
      <c r="V41" s="3">
        <v>-2.8571428571428598E-2</v>
      </c>
      <c r="W41" s="3">
        <v>7.5604457638822403E-4</v>
      </c>
      <c r="X41" s="4">
        <v>-1.6195999999999999</v>
      </c>
      <c r="Y41" s="1">
        <v>58.305599999999998</v>
      </c>
      <c r="Z41" t="s">
        <v>40</v>
      </c>
      <c r="AA41">
        <f>Furniture_Sales[[#This Row],[Sales]]-Furniture_Sales[[#This Row],[Profit]]</f>
        <v>408.13920000000002</v>
      </c>
    </row>
    <row r="42" spans="1:27" x14ac:dyDescent="0.35">
      <c r="A42" t="s">
        <v>263</v>
      </c>
      <c r="B42" s="2">
        <v>42289</v>
      </c>
      <c r="C42" s="2">
        <v>42291</v>
      </c>
      <c r="D42" t="s">
        <v>93</v>
      </c>
      <c r="E42" t="s">
        <v>264</v>
      </c>
      <c r="F42" t="s">
        <v>265</v>
      </c>
      <c r="G42" t="s">
        <v>106</v>
      </c>
      <c r="H42" t="s">
        <v>31</v>
      </c>
      <c r="I42" t="s">
        <v>179</v>
      </c>
      <c r="J42" t="s">
        <v>126</v>
      </c>
      <c r="K42">
        <v>10035</v>
      </c>
      <c r="L42" t="s">
        <v>73</v>
      </c>
      <c r="M42" t="s">
        <v>266</v>
      </c>
      <c r="N42" t="s">
        <v>36</v>
      </c>
      <c r="O42" t="s">
        <v>37</v>
      </c>
      <c r="P42" t="s">
        <v>267</v>
      </c>
      <c r="Q42">
        <v>899.13599999999997</v>
      </c>
      <c r="R42">
        <v>4</v>
      </c>
      <c r="S42" s="1">
        <v>0.2</v>
      </c>
      <c r="T42">
        <v>112.392</v>
      </c>
      <c r="U42" t="s">
        <v>76</v>
      </c>
      <c r="V42" s="3">
        <v>0.125</v>
      </c>
      <c r="W42" s="3">
        <v>2.2243576055235199E-4</v>
      </c>
      <c r="X42" s="4">
        <v>28.097999999999999</v>
      </c>
      <c r="Y42" s="1">
        <v>196.68600000000001</v>
      </c>
      <c r="Z42" t="s">
        <v>54</v>
      </c>
      <c r="AA42">
        <f>Furniture_Sales[[#This Row],[Sales]]-Furniture_Sales[[#This Row],[Profit]]</f>
        <v>786.74399999999991</v>
      </c>
    </row>
    <row r="43" spans="1:27" x14ac:dyDescent="0.35">
      <c r="A43" t="s">
        <v>263</v>
      </c>
      <c r="B43" s="2">
        <v>42289</v>
      </c>
      <c r="C43" s="2">
        <v>42291</v>
      </c>
      <c r="D43" t="s">
        <v>93</v>
      </c>
      <c r="E43" t="s">
        <v>264</v>
      </c>
      <c r="F43" t="s">
        <v>265</v>
      </c>
      <c r="G43" t="s">
        <v>106</v>
      </c>
      <c r="H43" t="s">
        <v>31</v>
      </c>
      <c r="I43" t="s">
        <v>179</v>
      </c>
      <c r="J43" t="s">
        <v>126</v>
      </c>
      <c r="K43">
        <v>10035</v>
      </c>
      <c r="L43" t="s">
        <v>73</v>
      </c>
      <c r="M43" t="s">
        <v>108</v>
      </c>
      <c r="N43" t="s">
        <v>36</v>
      </c>
      <c r="O43" t="s">
        <v>37</v>
      </c>
      <c r="P43" t="s">
        <v>109</v>
      </c>
      <c r="Q43">
        <v>626.35199999999998</v>
      </c>
      <c r="R43">
        <v>3</v>
      </c>
      <c r="S43" s="1">
        <v>0.2</v>
      </c>
      <c r="T43">
        <v>46.976399999999998</v>
      </c>
      <c r="U43" t="s">
        <v>76</v>
      </c>
      <c r="V43" s="3">
        <v>7.4999999999999997E-2</v>
      </c>
      <c r="W43" s="3">
        <v>3.1930927018673203E-4</v>
      </c>
      <c r="X43" s="4">
        <v>15.658799999999999</v>
      </c>
      <c r="Y43" s="1">
        <v>193.12520000000001</v>
      </c>
      <c r="Z43" t="s">
        <v>54</v>
      </c>
      <c r="AA43">
        <f>Furniture_Sales[[#This Row],[Sales]]-Furniture_Sales[[#This Row],[Profit]]</f>
        <v>579.37559999999996</v>
      </c>
    </row>
    <row r="44" spans="1:27" x14ac:dyDescent="0.35">
      <c r="A44" t="s">
        <v>268</v>
      </c>
      <c r="B44" s="2">
        <v>41854</v>
      </c>
      <c r="C44" s="2">
        <v>41856</v>
      </c>
      <c r="D44" t="s">
        <v>93</v>
      </c>
      <c r="E44" t="s">
        <v>269</v>
      </c>
      <c r="F44" t="s">
        <v>270</v>
      </c>
      <c r="G44" t="s">
        <v>30</v>
      </c>
      <c r="H44" t="s">
        <v>31</v>
      </c>
      <c r="I44" t="s">
        <v>271</v>
      </c>
      <c r="J44" t="s">
        <v>186</v>
      </c>
      <c r="K44">
        <v>80219</v>
      </c>
      <c r="L44" t="s">
        <v>60</v>
      </c>
      <c r="M44" t="s">
        <v>272</v>
      </c>
      <c r="N44" t="s">
        <v>36</v>
      </c>
      <c r="O44" t="s">
        <v>51</v>
      </c>
      <c r="P44" t="s">
        <v>273</v>
      </c>
      <c r="Q44">
        <v>218.75</v>
      </c>
      <c r="R44">
        <v>2</v>
      </c>
      <c r="S44" s="1">
        <v>0.5</v>
      </c>
      <c r="T44">
        <v>-161.875</v>
      </c>
      <c r="U44" t="s">
        <v>76</v>
      </c>
      <c r="V44" s="3">
        <v>-0.74</v>
      </c>
      <c r="W44" s="3">
        <v>2.2857142857142898E-3</v>
      </c>
      <c r="X44" s="4">
        <v>-80.9375</v>
      </c>
      <c r="Y44" s="1">
        <v>190.3125</v>
      </c>
      <c r="Z44" t="s">
        <v>259</v>
      </c>
      <c r="AA44">
        <f>Furniture_Sales[[#This Row],[Sales]]-Furniture_Sales[[#This Row],[Profit]]</f>
        <v>380.625</v>
      </c>
    </row>
    <row r="45" spans="1:27" x14ac:dyDescent="0.35">
      <c r="A45" t="s">
        <v>274</v>
      </c>
      <c r="B45" s="2">
        <v>42889</v>
      </c>
      <c r="C45" s="2">
        <v>42893</v>
      </c>
      <c r="D45" t="s">
        <v>45</v>
      </c>
      <c r="E45" t="s">
        <v>275</v>
      </c>
      <c r="F45" t="s">
        <v>276</v>
      </c>
      <c r="G45" t="s">
        <v>96</v>
      </c>
      <c r="H45" t="s">
        <v>31</v>
      </c>
      <c r="I45" t="s">
        <v>243</v>
      </c>
      <c r="J45" t="s">
        <v>147</v>
      </c>
      <c r="K45">
        <v>37064</v>
      </c>
      <c r="L45" t="s">
        <v>34</v>
      </c>
      <c r="M45" t="s">
        <v>277</v>
      </c>
      <c r="N45" t="s">
        <v>36</v>
      </c>
      <c r="O45" t="s">
        <v>62</v>
      </c>
      <c r="P45" t="s">
        <v>278</v>
      </c>
      <c r="Q45">
        <v>35.167999999999999</v>
      </c>
      <c r="R45">
        <v>7</v>
      </c>
      <c r="S45" s="1">
        <v>0.2</v>
      </c>
      <c r="T45">
        <v>9.6712000000000007</v>
      </c>
      <c r="U45" t="s">
        <v>89</v>
      </c>
      <c r="V45" s="3">
        <v>0.27500000000000002</v>
      </c>
      <c r="W45" s="3">
        <v>5.6869881710645996E-3</v>
      </c>
      <c r="X45" s="4">
        <v>1.3815999999999999</v>
      </c>
      <c r="Y45" s="1">
        <v>3.6423999999999999</v>
      </c>
      <c r="Z45" t="s">
        <v>65</v>
      </c>
      <c r="AA45">
        <f>Furniture_Sales[[#This Row],[Sales]]-Furniture_Sales[[#This Row],[Profit]]</f>
        <v>25.4968</v>
      </c>
    </row>
    <row r="46" spans="1:27" x14ac:dyDescent="0.35">
      <c r="A46" t="s">
        <v>279</v>
      </c>
      <c r="B46" s="2">
        <v>42006</v>
      </c>
      <c r="C46" s="2">
        <v>42013</v>
      </c>
      <c r="D46" t="s">
        <v>45</v>
      </c>
      <c r="E46" t="s">
        <v>280</v>
      </c>
      <c r="F46" t="s">
        <v>281</v>
      </c>
      <c r="G46" t="s">
        <v>96</v>
      </c>
      <c r="H46" t="s">
        <v>31</v>
      </c>
      <c r="I46" t="s">
        <v>282</v>
      </c>
      <c r="J46" t="s">
        <v>237</v>
      </c>
      <c r="K46">
        <v>44256</v>
      </c>
      <c r="L46" t="s">
        <v>73</v>
      </c>
      <c r="M46" t="s">
        <v>283</v>
      </c>
      <c r="N46" t="s">
        <v>36</v>
      </c>
      <c r="O46" t="s">
        <v>37</v>
      </c>
      <c r="P46" t="s">
        <v>284</v>
      </c>
      <c r="Q46">
        <v>452.45</v>
      </c>
      <c r="R46">
        <v>5</v>
      </c>
      <c r="S46" s="1">
        <v>0.5</v>
      </c>
      <c r="T46">
        <v>-244.32300000000001</v>
      </c>
      <c r="U46" t="s">
        <v>53</v>
      </c>
      <c r="V46" s="3">
        <v>-0.54</v>
      </c>
      <c r="W46" s="3">
        <v>1.1050944855785199E-3</v>
      </c>
      <c r="X46" s="4">
        <v>-48.864600000000003</v>
      </c>
      <c r="Y46" s="1">
        <v>139.3546</v>
      </c>
      <c r="Z46" t="s">
        <v>175</v>
      </c>
      <c r="AA46">
        <f>Furniture_Sales[[#This Row],[Sales]]-Furniture_Sales[[#This Row],[Profit]]</f>
        <v>696.77300000000002</v>
      </c>
    </row>
    <row r="47" spans="1:27" x14ac:dyDescent="0.35">
      <c r="A47" t="s">
        <v>285</v>
      </c>
      <c r="B47" s="2">
        <v>42362</v>
      </c>
      <c r="C47" s="2">
        <v>42365</v>
      </c>
      <c r="D47" t="s">
        <v>93</v>
      </c>
      <c r="E47" t="s">
        <v>286</v>
      </c>
      <c r="F47" t="s">
        <v>287</v>
      </c>
      <c r="G47" t="s">
        <v>30</v>
      </c>
      <c r="H47" t="s">
        <v>31</v>
      </c>
      <c r="I47" t="s">
        <v>288</v>
      </c>
      <c r="J47" t="s">
        <v>237</v>
      </c>
      <c r="K47">
        <v>43017</v>
      </c>
      <c r="L47" t="s">
        <v>73</v>
      </c>
      <c r="M47" t="s">
        <v>289</v>
      </c>
      <c r="N47" t="s">
        <v>36</v>
      </c>
      <c r="O47" t="s">
        <v>62</v>
      </c>
      <c r="P47" t="s">
        <v>290</v>
      </c>
      <c r="Q47">
        <v>72.703999999999994</v>
      </c>
      <c r="R47">
        <v>4</v>
      </c>
      <c r="S47" s="1">
        <v>0.2</v>
      </c>
      <c r="T47">
        <v>19.084800000000001</v>
      </c>
      <c r="U47" t="s">
        <v>39</v>
      </c>
      <c r="V47" s="3">
        <v>0.26250000000000001</v>
      </c>
      <c r="W47" s="3">
        <v>2.7508802816901402E-3</v>
      </c>
      <c r="X47" s="4">
        <v>4.7712000000000003</v>
      </c>
      <c r="Y47" s="1">
        <v>13.4048</v>
      </c>
      <c r="Z47" t="s">
        <v>102</v>
      </c>
      <c r="AA47">
        <f>Furniture_Sales[[#This Row],[Sales]]-Furniture_Sales[[#This Row],[Profit]]</f>
        <v>53.619199999999992</v>
      </c>
    </row>
    <row r="48" spans="1:27" x14ac:dyDescent="0.35">
      <c r="A48" t="s">
        <v>291</v>
      </c>
      <c r="B48" s="2">
        <v>42225</v>
      </c>
      <c r="C48" s="2">
        <v>42232</v>
      </c>
      <c r="D48" t="s">
        <v>45</v>
      </c>
      <c r="E48" t="s">
        <v>292</v>
      </c>
      <c r="F48" t="s">
        <v>293</v>
      </c>
      <c r="G48" t="s">
        <v>96</v>
      </c>
      <c r="H48" t="s">
        <v>31</v>
      </c>
      <c r="I48" t="s">
        <v>294</v>
      </c>
      <c r="J48" t="s">
        <v>295</v>
      </c>
      <c r="K48">
        <v>48227</v>
      </c>
      <c r="L48" t="s">
        <v>99</v>
      </c>
      <c r="M48" t="s">
        <v>296</v>
      </c>
      <c r="N48" t="s">
        <v>36</v>
      </c>
      <c r="O48" t="s">
        <v>51</v>
      </c>
      <c r="P48" t="s">
        <v>297</v>
      </c>
      <c r="Q48">
        <v>622.45000000000005</v>
      </c>
      <c r="R48">
        <v>5</v>
      </c>
      <c r="S48" s="1">
        <v>0</v>
      </c>
      <c r="T48">
        <v>136.93899999999999</v>
      </c>
      <c r="U48" t="s">
        <v>53</v>
      </c>
      <c r="V48" s="3">
        <v>0.22</v>
      </c>
      <c r="W48" s="3">
        <v>0</v>
      </c>
      <c r="X48" s="4">
        <v>27.387799999999999</v>
      </c>
      <c r="Y48" s="1">
        <v>97.102199999999996</v>
      </c>
      <c r="Z48" t="s">
        <v>259</v>
      </c>
      <c r="AA48">
        <f>Furniture_Sales[[#This Row],[Sales]]-Furniture_Sales[[#This Row],[Profit]]</f>
        <v>485.51100000000008</v>
      </c>
    </row>
    <row r="49" spans="1:27" x14ac:dyDescent="0.35">
      <c r="A49" t="s">
        <v>298</v>
      </c>
      <c r="B49" s="2">
        <v>42063</v>
      </c>
      <c r="C49" s="2">
        <v>42067</v>
      </c>
      <c r="D49" t="s">
        <v>45</v>
      </c>
      <c r="E49" t="s">
        <v>299</v>
      </c>
      <c r="F49" t="s">
        <v>300</v>
      </c>
      <c r="G49" t="s">
        <v>30</v>
      </c>
      <c r="H49" t="s">
        <v>31</v>
      </c>
      <c r="I49" t="s">
        <v>163</v>
      </c>
      <c r="J49" t="s">
        <v>147</v>
      </c>
      <c r="K49">
        <v>38401</v>
      </c>
      <c r="L49" t="s">
        <v>34</v>
      </c>
      <c r="M49" t="s">
        <v>301</v>
      </c>
      <c r="N49" t="s">
        <v>36</v>
      </c>
      <c r="O49" t="s">
        <v>42</v>
      </c>
      <c r="P49" t="s">
        <v>302</v>
      </c>
      <c r="Q49">
        <v>161.56800000000001</v>
      </c>
      <c r="R49">
        <v>2</v>
      </c>
      <c r="S49" s="1">
        <v>0.2</v>
      </c>
      <c r="T49">
        <v>-28.2744</v>
      </c>
      <c r="U49" t="s">
        <v>89</v>
      </c>
      <c r="V49" s="3">
        <v>-0.17499999999999999</v>
      </c>
      <c r="W49" s="3">
        <v>1.2378688849277099E-3</v>
      </c>
      <c r="X49" s="4">
        <v>-14.1372</v>
      </c>
      <c r="Y49" s="1">
        <v>94.921199999999999</v>
      </c>
      <c r="Z49" t="s">
        <v>303</v>
      </c>
      <c r="AA49">
        <f>Furniture_Sales[[#This Row],[Sales]]-Furniture_Sales[[#This Row],[Profit]]</f>
        <v>189.8424</v>
      </c>
    </row>
    <row r="50" spans="1:27" x14ac:dyDescent="0.35">
      <c r="A50" t="s">
        <v>298</v>
      </c>
      <c r="B50" s="2">
        <v>42063</v>
      </c>
      <c r="C50" s="2">
        <v>42067</v>
      </c>
      <c r="D50" t="s">
        <v>45</v>
      </c>
      <c r="E50" t="s">
        <v>299</v>
      </c>
      <c r="F50" t="s">
        <v>300</v>
      </c>
      <c r="G50" t="s">
        <v>30</v>
      </c>
      <c r="H50" t="s">
        <v>31</v>
      </c>
      <c r="I50" t="s">
        <v>163</v>
      </c>
      <c r="J50" t="s">
        <v>147</v>
      </c>
      <c r="K50">
        <v>38401</v>
      </c>
      <c r="L50" t="s">
        <v>34</v>
      </c>
      <c r="M50" t="s">
        <v>304</v>
      </c>
      <c r="N50" t="s">
        <v>36</v>
      </c>
      <c r="O50" t="s">
        <v>42</v>
      </c>
      <c r="P50" t="s">
        <v>305</v>
      </c>
      <c r="Q50">
        <v>389.69600000000003</v>
      </c>
      <c r="R50">
        <v>8</v>
      </c>
      <c r="S50" s="1">
        <v>0.2</v>
      </c>
      <c r="T50">
        <v>43.840800000000002</v>
      </c>
      <c r="U50" t="s">
        <v>89</v>
      </c>
      <c r="V50" s="3">
        <v>0.1125</v>
      </c>
      <c r="W50" s="3">
        <v>5.1322056166858295E-4</v>
      </c>
      <c r="X50" s="4">
        <v>5.4801000000000002</v>
      </c>
      <c r="Y50" s="1">
        <v>43.231900000000003</v>
      </c>
      <c r="Z50" t="s">
        <v>303</v>
      </c>
      <c r="AA50">
        <f>Furniture_Sales[[#This Row],[Sales]]-Furniture_Sales[[#This Row],[Profit]]</f>
        <v>345.85520000000002</v>
      </c>
    </row>
    <row r="51" spans="1:27" x14ac:dyDescent="0.35">
      <c r="A51" t="s">
        <v>306</v>
      </c>
      <c r="B51" s="2">
        <v>42832</v>
      </c>
      <c r="C51" s="2">
        <v>42837</v>
      </c>
      <c r="D51" t="s">
        <v>45</v>
      </c>
      <c r="E51" t="s">
        <v>307</v>
      </c>
      <c r="F51" t="s">
        <v>308</v>
      </c>
      <c r="G51" t="s">
        <v>106</v>
      </c>
      <c r="H51" t="s">
        <v>31</v>
      </c>
      <c r="I51" t="s">
        <v>309</v>
      </c>
      <c r="J51" t="s">
        <v>49</v>
      </c>
      <c r="K51">
        <v>33614</v>
      </c>
      <c r="L51" t="s">
        <v>34</v>
      </c>
      <c r="M51" t="s">
        <v>310</v>
      </c>
      <c r="N51" t="s">
        <v>36</v>
      </c>
      <c r="O51" t="s">
        <v>51</v>
      </c>
      <c r="P51" t="s">
        <v>311</v>
      </c>
      <c r="Q51">
        <v>233.86</v>
      </c>
      <c r="R51">
        <v>2</v>
      </c>
      <c r="S51" s="1">
        <v>0.45</v>
      </c>
      <c r="T51">
        <v>-102.048</v>
      </c>
      <c r="U51" t="s">
        <v>64</v>
      </c>
      <c r="V51" s="3">
        <v>-0.43636363636363601</v>
      </c>
      <c r="W51" s="3">
        <v>1.92422817070042E-3</v>
      </c>
      <c r="X51" s="4">
        <v>-51.024000000000001</v>
      </c>
      <c r="Y51" s="1">
        <v>167.95400000000001</v>
      </c>
      <c r="Z51" t="s">
        <v>119</v>
      </c>
      <c r="AA51">
        <f>Furniture_Sales[[#This Row],[Sales]]-Furniture_Sales[[#This Row],[Profit]]</f>
        <v>335.90800000000002</v>
      </c>
    </row>
    <row r="52" spans="1:27" x14ac:dyDescent="0.35">
      <c r="A52" t="s">
        <v>306</v>
      </c>
      <c r="B52" s="2">
        <v>42832</v>
      </c>
      <c r="C52" s="2">
        <v>42837</v>
      </c>
      <c r="D52" t="s">
        <v>45</v>
      </c>
      <c r="E52" t="s">
        <v>307</v>
      </c>
      <c r="F52" t="s">
        <v>308</v>
      </c>
      <c r="G52" t="s">
        <v>106</v>
      </c>
      <c r="H52" t="s">
        <v>31</v>
      </c>
      <c r="I52" t="s">
        <v>309</v>
      </c>
      <c r="J52" t="s">
        <v>49</v>
      </c>
      <c r="K52">
        <v>33614</v>
      </c>
      <c r="L52" t="s">
        <v>34</v>
      </c>
      <c r="M52" t="s">
        <v>312</v>
      </c>
      <c r="N52" t="s">
        <v>36</v>
      </c>
      <c r="O52" t="s">
        <v>51</v>
      </c>
      <c r="P52" t="s">
        <v>313</v>
      </c>
      <c r="Q52">
        <v>620.61450000000002</v>
      </c>
      <c r="R52">
        <v>3</v>
      </c>
      <c r="S52" s="1">
        <v>0.45</v>
      </c>
      <c r="T52">
        <v>-248.2458</v>
      </c>
      <c r="U52" t="s">
        <v>64</v>
      </c>
      <c r="V52" s="3">
        <v>-0.4</v>
      </c>
      <c r="W52" s="3">
        <v>7.2508779604730502E-4</v>
      </c>
      <c r="X52" s="4">
        <v>-82.748599999999996</v>
      </c>
      <c r="Y52" s="1">
        <v>289.62009999999998</v>
      </c>
      <c r="Z52" t="s">
        <v>119</v>
      </c>
      <c r="AA52">
        <f>Furniture_Sales[[#This Row],[Sales]]-Furniture_Sales[[#This Row],[Profit]]</f>
        <v>868.86030000000005</v>
      </c>
    </row>
    <row r="53" spans="1:27" x14ac:dyDescent="0.35">
      <c r="A53" t="s">
        <v>306</v>
      </c>
      <c r="B53" s="2">
        <v>42832</v>
      </c>
      <c r="C53" s="2">
        <v>42837</v>
      </c>
      <c r="D53" t="s">
        <v>45</v>
      </c>
      <c r="E53" t="s">
        <v>307</v>
      </c>
      <c r="F53" t="s">
        <v>308</v>
      </c>
      <c r="G53" t="s">
        <v>106</v>
      </c>
      <c r="H53" t="s">
        <v>31</v>
      </c>
      <c r="I53" t="s">
        <v>309</v>
      </c>
      <c r="J53" t="s">
        <v>49</v>
      </c>
      <c r="K53">
        <v>33614</v>
      </c>
      <c r="L53" t="s">
        <v>34</v>
      </c>
      <c r="M53" t="s">
        <v>314</v>
      </c>
      <c r="N53" t="s">
        <v>36</v>
      </c>
      <c r="O53" t="s">
        <v>62</v>
      </c>
      <c r="P53" t="s">
        <v>315</v>
      </c>
      <c r="Q53">
        <v>258.072</v>
      </c>
      <c r="R53">
        <v>3</v>
      </c>
      <c r="S53" s="1">
        <v>0.2</v>
      </c>
      <c r="T53">
        <v>0</v>
      </c>
      <c r="U53" t="s">
        <v>64</v>
      </c>
      <c r="V53" s="3">
        <v>0</v>
      </c>
      <c r="W53" s="3">
        <v>7.74977525651756E-4</v>
      </c>
      <c r="X53" s="4">
        <v>0</v>
      </c>
      <c r="Y53" s="1">
        <v>86.024000000000001</v>
      </c>
      <c r="Z53" t="s">
        <v>119</v>
      </c>
      <c r="AA53">
        <f>Furniture_Sales[[#This Row],[Sales]]-Furniture_Sales[[#This Row],[Profit]]</f>
        <v>258.072</v>
      </c>
    </row>
    <row r="54" spans="1:27" x14ac:dyDescent="0.35">
      <c r="A54" t="s">
        <v>316</v>
      </c>
      <c r="B54" s="2">
        <v>42525</v>
      </c>
      <c r="C54" s="2">
        <v>42530</v>
      </c>
      <c r="D54" t="s">
        <v>27</v>
      </c>
      <c r="E54" t="s">
        <v>317</v>
      </c>
      <c r="F54" t="s">
        <v>318</v>
      </c>
      <c r="G54" t="s">
        <v>30</v>
      </c>
      <c r="H54" t="s">
        <v>31</v>
      </c>
      <c r="I54" t="s">
        <v>139</v>
      </c>
      <c r="J54" t="s">
        <v>140</v>
      </c>
      <c r="K54">
        <v>60610</v>
      </c>
      <c r="L54" t="s">
        <v>99</v>
      </c>
      <c r="M54" t="s">
        <v>319</v>
      </c>
      <c r="N54" t="s">
        <v>36</v>
      </c>
      <c r="O54" t="s">
        <v>62</v>
      </c>
      <c r="P54" t="s">
        <v>320</v>
      </c>
      <c r="Q54">
        <v>419.68</v>
      </c>
      <c r="R54">
        <v>5</v>
      </c>
      <c r="S54" s="1">
        <v>0.6</v>
      </c>
      <c r="T54">
        <v>-356.72800000000001</v>
      </c>
      <c r="U54" t="s">
        <v>64</v>
      </c>
      <c r="V54" s="3">
        <v>-0.85</v>
      </c>
      <c r="W54" s="3">
        <v>1.4296606938619899E-3</v>
      </c>
      <c r="X54" s="4">
        <v>-71.345600000000005</v>
      </c>
      <c r="Y54" s="1">
        <v>155.2816</v>
      </c>
      <c r="Z54" t="s">
        <v>65</v>
      </c>
      <c r="AA54">
        <f>Furniture_Sales[[#This Row],[Sales]]-Furniture_Sales[[#This Row],[Profit]]</f>
        <v>776.40800000000002</v>
      </c>
    </row>
    <row r="55" spans="1:27" x14ac:dyDescent="0.35">
      <c r="A55" t="s">
        <v>316</v>
      </c>
      <c r="B55" s="2">
        <v>42525</v>
      </c>
      <c r="C55" s="2">
        <v>42530</v>
      </c>
      <c r="D55" t="s">
        <v>27</v>
      </c>
      <c r="E55" t="s">
        <v>317</v>
      </c>
      <c r="F55" t="s">
        <v>318</v>
      </c>
      <c r="G55" t="s">
        <v>30</v>
      </c>
      <c r="H55" t="s">
        <v>31</v>
      </c>
      <c r="I55" t="s">
        <v>139</v>
      </c>
      <c r="J55" t="s">
        <v>140</v>
      </c>
      <c r="K55">
        <v>60610</v>
      </c>
      <c r="L55" t="s">
        <v>99</v>
      </c>
      <c r="M55" t="s">
        <v>321</v>
      </c>
      <c r="N55" t="s">
        <v>36</v>
      </c>
      <c r="O55" t="s">
        <v>62</v>
      </c>
      <c r="P55" t="s">
        <v>322</v>
      </c>
      <c r="Q55">
        <v>11.688000000000001</v>
      </c>
      <c r="R55">
        <v>3</v>
      </c>
      <c r="S55" s="1">
        <v>0.6</v>
      </c>
      <c r="T55">
        <v>-4.6752000000000002</v>
      </c>
      <c r="U55" t="s">
        <v>64</v>
      </c>
      <c r="V55" s="3">
        <v>-0.4</v>
      </c>
      <c r="W55" s="3">
        <v>5.1334702258726897E-2</v>
      </c>
      <c r="X55" s="4">
        <v>-1.5584</v>
      </c>
      <c r="Y55" s="1">
        <v>5.4543999999999997</v>
      </c>
      <c r="Z55" t="s">
        <v>65</v>
      </c>
      <c r="AA55">
        <f>Furniture_Sales[[#This Row],[Sales]]-Furniture_Sales[[#This Row],[Profit]]</f>
        <v>16.363199999999999</v>
      </c>
    </row>
    <row r="56" spans="1:27" x14ac:dyDescent="0.35">
      <c r="A56" t="s">
        <v>316</v>
      </c>
      <c r="B56" s="2">
        <v>42525</v>
      </c>
      <c r="C56" s="2">
        <v>42530</v>
      </c>
      <c r="D56" t="s">
        <v>27</v>
      </c>
      <c r="E56" t="s">
        <v>317</v>
      </c>
      <c r="F56" t="s">
        <v>318</v>
      </c>
      <c r="G56" t="s">
        <v>30</v>
      </c>
      <c r="H56" t="s">
        <v>31</v>
      </c>
      <c r="I56" t="s">
        <v>139</v>
      </c>
      <c r="J56" t="s">
        <v>140</v>
      </c>
      <c r="K56">
        <v>60610</v>
      </c>
      <c r="L56" t="s">
        <v>99</v>
      </c>
      <c r="M56" t="s">
        <v>323</v>
      </c>
      <c r="N56" t="s">
        <v>36</v>
      </c>
      <c r="O56" t="s">
        <v>51</v>
      </c>
      <c r="P56" t="s">
        <v>324</v>
      </c>
      <c r="Q56">
        <v>177.22499999999999</v>
      </c>
      <c r="R56">
        <v>5</v>
      </c>
      <c r="S56" s="1">
        <v>0.5</v>
      </c>
      <c r="T56">
        <v>-120.51300000000001</v>
      </c>
      <c r="U56" t="s">
        <v>64</v>
      </c>
      <c r="V56" s="3">
        <v>-0.68</v>
      </c>
      <c r="W56" s="3">
        <v>2.8212723938496301E-3</v>
      </c>
      <c r="X56" s="4">
        <v>-24.102599999999999</v>
      </c>
      <c r="Y56" s="1">
        <v>59.547600000000003</v>
      </c>
      <c r="Z56" t="s">
        <v>65</v>
      </c>
      <c r="AA56">
        <f>Furniture_Sales[[#This Row],[Sales]]-Furniture_Sales[[#This Row],[Profit]]</f>
        <v>297.738</v>
      </c>
    </row>
    <row r="57" spans="1:27" x14ac:dyDescent="0.35">
      <c r="A57" t="s">
        <v>316</v>
      </c>
      <c r="B57" s="2">
        <v>42525</v>
      </c>
      <c r="C57" s="2">
        <v>42530</v>
      </c>
      <c r="D57" t="s">
        <v>27</v>
      </c>
      <c r="E57" t="s">
        <v>317</v>
      </c>
      <c r="F57" t="s">
        <v>318</v>
      </c>
      <c r="G57" t="s">
        <v>30</v>
      </c>
      <c r="H57" t="s">
        <v>31</v>
      </c>
      <c r="I57" t="s">
        <v>139</v>
      </c>
      <c r="J57" t="s">
        <v>140</v>
      </c>
      <c r="K57">
        <v>60610</v>
      </c>
      <c r="L57" t="s">
        <v>99</v>
      </c>
      <c r="M57" t="s">
        <v>325</v>
      </c>
      <c r="N57" t="s">
        <v>36</v>
      </c>
      <c r="O57" t="s">
        <v>62</v>
      </c>
      <c r="P57" t="s">
        <v>326</v>
      </c>
      <c r="Q57">
        <v>4.0439999999999996</v>
      </c>
      <c r="R57">
        <v>3</v>
      </c>
      <c r="S57" s="1">
        <v>0.6</v>
      </c>
      <c r="T57">
        <v>-2.8308</v>
      </c>
      <c r="U57" t="s">
        <v>64</v>
      </c>
      <c r="V57" s="3">
        <v>-0.7</v>
      </c>
      <c r="W57" s="3">
        <v>0.14836795252225499</v>
      </c>
      <c r="X57" s="4">
        <v>-0.94359999999999999</v>
      </c>
      <c r="Y57" s="1">
        <v>2.2915999999999999</v>
      </c>
      <c r="Z57" t="s">
        <v>65</v>
      </c>
      <c r="AA57">
        <f>Furniture_Sales[[#This Row],[Sales]]-Furniture_Sales[[#This Row],[Profit]]</f>
        <v>6.8747999999999996</v>
      </c>
    </row>
    <row r="58" spans="1:27" x14ac:dyDescent="0.35">
      <c r="A58" t="s">
        <v>327</v>
      </c>
      <c r="B58" s="2">
        <v>41791</v>
      </c>
      <c r="C58" s="2">
        <v>41796</v>
      </c>
      <c r="D58" t="s">
        <v>27</v>
      </c>
      <c r="E58" t="s">
        <v>328</v>
      </c>
      <c r="F58" t="s">
        <v>329</v>
      </c>
      <c r="G58" t="s">
        <v>106</v>
      </c>
      <c r="H58" t="s">
        <v>31</v>
      </c>
      <c r="I58" t="s">
        <v>330</v>
      </c>
      <c r="J58" t="s">
        <v>172</v>
      </c>
      <c r="K58">
        <v>55044</v>
      </c>
      <c r="L58" t="s">
        <v>99</v>
      </c>
      <c r="M58" t="s">
        <v>212</v>
      </c>
      <c r="N58" t="s">
        <v>36</v>
      </c>
      <c r="O58" t="s">
        <v>42</v>
      </c>
      <c r="P58" t="s">
        <v>213</v>
      </c>
      <c r="Q58">
        <v>2001.86</v>
      </c>
      <c r="R58">
        <v>7</v>
      </c>
      <c r="S58" s="1">
        <v>0</v>
      </c>
      <c r="T58">
        <v>580.5394</v>
      </c>
      <c r="U58" t="s">
        <v>64</v>
      </c>
      <c r="V58" s="3">
        <v>0.28999999999999998</v>
      </c>
      <c r="W58" s="3">
        <v>0</v>
      </c>
      <c r="X58" s="4">
        <v>82.934200000000004</v>
      </c>
      <c r="Y58" s="1">
        <v>203.04580000000001</v>
      </c>
      <c r="Z58" t="s">
        <v>65</v>
      </c>
      <c r="AA58">
        <f>Furniture_Sales[[#This Row],[Sales]]-Furniture_Sales[[#This Row],[Profit]]</f>
        <v>1421.3206</v>
      </c>
    </row>
    <row r="59" spans="1:27" x14ac:dyDescent="0.35">
      <c r="A59" t="s">
        <v>331</v>
      </c>
      <c r="B59" s="2">
        <v>42714</v>
      </c>
      <c r="C59" s="2">
        <v>42719</v>
      </c>
      <c r="D59" t="s">
        <v>27</v>
      </c>
      <c r="E59" t="s">
        <v>332</v>
      </c>
      <c r="F59" t="s">
        <v>333</v>
      </c>
      <c r="G59" t="s">
        <v>30</v>
      </c>
      <c r="H59" t="s">
        <v>31</v>
      </c>
      <c r="I59" t="s">
        <v>334</v>
      </c>
      <c r="J59" t="s">
        <v>59</v>
      </c>
      <c r="K59">
        <v>94109</v>
      </c>
      <c r="L59" t="s">
        <v>60</v>
      </c>
      <c r="M59" t="s">
        <v>335</v>
      </c>
      <c r="N59" t="s">
        <v>36</v>
      </c>
      <c r="O59" t="s">
        <v>42</v>
      </c>
      <c r="P59" t="s">
        <v>336</v>
      </c>
      <c r="Q59">
        <v>321.56799999999998</v>
      </c>
      <c r="R59">
        <v>2</v>
      </c>
      <c r="S59" s="1">
        <v>0.2</v>
      </c>
      <c r="T59">
        <v>28.1372</v>
      </c>
      <c r="U59" t="s">
        <v>64</v>
      </c>
      <c r="V59" s="3">
        <v>8.7499999999999994E-2</v>
      </c>
      <c r="W59" s="3">
        <v>6.2195243307791798E-4</v>
      </c>
      <c r="X59" s="4">
        <v>14.0686</v>
      </c>
      <c r="Y59" s="1">
        <v>146.71539999999999</v>
      </c>
      <c r="Z59" t="s">
        <v>102</v>
      </c>
      <c r="AA59">
        <f>Furniture_Sales[[#This Row],[Sales]]-Furniture_Sales[[#This Row],[Profit]]</f>
        <v>293.43079999999998</v>
      </c>
    </row>
    <row r="60" spans="1:27" x14ac:dyDescent="0.35">
      <c r="A60" t="s">
        <v>337</v>
      </c>
      <c r="B60" s="2">
        <v>42336</v>
      </c>
      <c r="C60" s="2">
        <v>42342</v>
      </c>
      <c r="D60" t="s">
        <v>45</v>
      </c>
      <c r="E60" t="s">
        <v>338</v>
      </c>
      <c r="F60" t="s">
        <v>339</v>
      </c>
      <c r="G60" t="s">
        <v>96</v>
      </c>
      <c r="H60" t="s">
        <v>31</v>
      </c>
      <c r="I60" t="s">
        <v>139</v>
      </c>
      <c r="J60" t="s">
        <v>140</v>
      </c>
      <c r="K60">
        <v>60623</v>
      </c>
      <c r="L60" t="s">
        <v>99</v>
      </c>
      <c r="M60" t="s">
        <v>325</v>
      </c>
      <c r="N60" t="s">
        <v>36</v>
      </c>
      <c r="O60" t="s">
        <v>62</v>
      </c>
      <c r="P60" t="s">
        <v>326</v>
      </c>
      <c r="Q60">
        <v>12.132</v>
      </c>
      <c r="R60">
        <v>9</v>
      </c>
      <c r="S60" s="1">
        <v>0.6</v>
      </c>
      <c r="T60">
        <v>-8.4923999999999999</v>
      </c>
      <c r="U60" t="s">
        <v>135</v>
      </c>
      <c r="V60" s="3">
        <v>-0.7</v>
      </c>
      <c r="W60" s="3">
        <v>4.9455984174085102E-2</v>
      </c>
      <c r="X60" s="4">
        <v>-0.94359999999999999</v>
      </c>
      <c r="Y60" s="1">
        <v>2.2915999999999999</v>
      </c>
      <c r="Z60" t="s">
        <v>40</v>
      </c>
      <c r="AA60">
        <f>Furniture_Sales[[#This Row],[Sales]]-Furniture_Sales[[#This Row],[Profit]]</f>
        <v>20.624400000000001</v>
      </c>
    </row>
    <row r="61" spans="1:27" x14ac:dyDescent="0.35">
      <c r="A61" t="s">
        <v>340</v>
      </c>
      <c r="B61" s="2">
        <v>42215</v>
      </c>
      <c r="C61" s="2">
        <v>42216</v>
      </c>
      <c r="D61" t="s">
        <v>93</v>
      </c>
      <c r="E61" t="s">
        <v>341</v>
      </c>
      <c r="F61" t="s">
        <v>342</v>
      </c>
      <c r="G61" t="s">
        <v>30</v>
      </c>
      <c r="H61" t="s">
        <v>31</v>
      </c>
      <c r="I61" t="s">
        <v>334</v>
      </c>
      <c r="J61" t="s">
        <v>59</v>
      </c>
      <c r="K61">
        <v>94109</v>
      </c>
      <c r="L61" t="s">
        <v>60</v>
      </c>
      <c r="M61" t="s">
        <v>343</v>
      </c>
      <c r="N61" t="s">
        <v>36</v>
      </c>
      <c r="O61" t="s">
        <v>62</v>
      </c>
      <c r="P61" t="s">
        <v>344</v>
      </c>
      <c r="Q61">
        <v>5.28</v>
      </c>
      <c r="R61">
        <v>3</v>
      </c>
      <c r="S61" s="1">
        <v>0</v>
      </c>
      <c r="T61">
        <v>2.3231999999999999</v>
      </c>
      <c r="U61" t="s">
        <v>129</v>
      </c>
      <c r="V61" s="3">
        <v>0.44</v>
      </c>
      <c r="W61" s="3">
        <v>0</v>
      </c>
      <c r="X61" s="4">
        <v>0.77439999999999998</v>
      </c>
      <c r="Y61" s="1">
        <v>0.98560000000000003</v>
      </c>
      <c r="Z61" t="s">
        <v>77</v>
      </c>
      <c r="AA61">
        <f>Furniture_Sales[[#This Row],[Sales]]-Furniture_Sales[[#This Row],[Profit]]</f>
        <v>2.9568000000000003</v>
      </c>
    </row>
    <row r="62" spans="1:27" x14ac:dyDescent="0.35">
      <c r="A62" t="s">
        <v>345</v>
      </c>
      <c r="B62" s="2">
        <v>42310</v>
      </c>
      <c r="C62" s="2">
        <v>42314</v>
      </c>
      <c r="D62" t="s">
        <v>45</v>
      </c>
      <c r="E62" t="s">
        <v>346</v>
      </c>
      <c r="F62" t="s">
        <v>347</v>
      </c>
      <c r="G62" t="s">
        <v>30</v>
      </c>
      <c r="H62" t="s">
        <v>31</v>
      </c>
      <c r="I62" t="s">
        <v>58</v>
      </c>
      <c r="J62" t="s">
        <v>59</v>
      </c>
      <c r="K62">
        <v>90004</v>
      </c>
      <c r="L62" t="s">
        <v>60</v>
      </c>
      <c r="M62" t="s">
        <v>348</v>
      </c>
      <c r="N62" t="s">
        <v>36</v>
      </c>
      <c r="O62" t="s">
        <v>51</v>
      </c>
      <c r="P62" t="s">
        <v>349</v>
      </c>
      <c r="Q62">
        <v>1038.8399999999999</v>
      </c>
      <c r="R62">
        <v>5</v>
      </c>
      <c r="S62" s="1">
        <v>0.2</v>
      </c>
      <c r="T62">
        <v>51.942</v>
      </c>
      <c r="U62" t="s">
        <v>89</v>
      </c>
      <c r="V62" s="3">
        <v>0.05</v>
      </c>
      <c r="W62" s="3">
        <v>1.92522428862963E-4</v>
      </c>
      <c r="X62" s="4">
        <v>10.388400000000001</v>
      </c>
      <c r="Y62" s="1">
        <v>197.37960000000001</v>
      </c>
      <c r="Z62" t="s">
        <v>40</v>
      </c>
      <c r="AA62">
        <f>Furniture_Sales[[#This Row],[Sales]]-Furniture_Sales[[#This Row],[Profit]]</f>
        <v>986.89799999999991</v>
      </c>
    </row>
    <row r="63" spans="1:27" x14ac:dyDescent="0.35">
      <c r="A63" t="s">
        <v>350</v>
      </c>
      <c r="B63" s="2">
        <v>42694</v>
      </c>
      <c r="C63" s="2">
        <v>42698</v>
      </c>
      <c r="D63" t="s">
        <v>27</v>
      </c>
      <c r="E63" t="s">
        <v>351</v>
      </c>
      <c r="F63" t="s">
        <v>352</v>
      </c>
      <c r="G63" t="s">
        <v>106</v>
      </c>
      <c r="H63" t="s">
        <v>31</v>
      </c>
      <c r="I63" t="s">
        <v>353</v>
      </c>
      <c r="J63" t="s">
        <v>237</v>
      </c>
      <c r="K63">
        <v>43229</v>
      </c>
      <c r="L63" t="s">
        <v>73</v>
      </c>
      <c r="M63" t="s">
        <v>354</v>
      </c>
      <c r="N63" t="s">
        <v>36</v>
      </c>
      <c r="O63" t="s">
        <v>37</v>
      </c>
      <c r="P63" t="s">
        <v>355</v>
      </c>
      <c r="Q63">
        <v>86.97</v>
      </c>
      <c r="R63">
        <v>3</v>
      </c>
      <c r="S63" s="1">
        <v>0.5</v>
      </c>
      <c r="T63">
        <v>-48.703200000000002</v>
      </c>
      <c r="U63" t="s">
        <v>89</v>
      </c>
      <c r="V63" s="3">
        <v>-0.56000000000000005</v>
      </c>
      <c r="W63" s="3">
        <v>5.7491088881223397E-3</v>
      </c>
      <c r="X63" s="4">
        <v>-16.234400000000001</v>
      </c>
      <c r="Y63" s="1">
        <v>45.224400000000003</v>
      </c>
      <c r="Z63" t="s">
        <v>40</v>
      </c>
      <c r="AA63">
        <f>Furniture_Sales[[#This Row],[Sales]]-Furniture_Sales[[#This Row],[Profit]]</f>
        <v>135.67320000000001</v>
      </c>
    </row>
    <row r="64" spans="1:27" x14ac:dyDescent="0.35">
      <c r="A64" t="s">
        <v>356</v>
      </c>
      <c r="B64" s="2">
        <v>41999</v>
      </c>
      <c r="C64" s="2">
        <v>42001</v>
      </c>
      <c r="D64" t="s">
        <v>93</v>
      </c>
      <c r="E64" t="s">
        <v>357</v>
      </c>
      <c r="F64" t="s">
        <v>358</v>
      </c>
      <c r="G64" t="s">
        <v>96</v>
      </c>
      <c r="H64" t="s">
        <v>31</v>
      </c>
      <c r="I64" t="s">
        <v>359</v>
      </c>
      <c r="J64" t="s">
        <v>186</v>
      </c>
      <c r="K64">
        <v>80906</v>
      </c>
      <c r="L64" t="s">
        <v>60</v>
      </c>
      <c r="M64" t="s">
        <v>360</v>
      </c>
      <c r="N64" t="s">
        <v>36</v>
      </c>
      <c r="O64" t="s">
        <v>62</v>
      </c>
      <c r="P64" t="s">
        <v>361</v>
      </c>
      <c r="Q64">
        <v>300.416</v>
      </c>
      <c r="R64">
        <v>8</v>
      </c>
      <c r="S64" s="1">
        <v>0.2</v>
      </c>
      <c r="T64">
        <v>78.859200000000001</v>
      </c>
      <c r="U64" t="s">
        <v>76</v>
      </c>
      <c r="V64" s="3">
        <v>0.26250000000000001</v>
      </c>
      <c r="W64" s="3">
        <v>6.6574350234341697E-4</v>
      </c>
      <c r="X64" s="4">
        <v>9.8574000000000002</v>
      </c>
      <c r="Y64" s="1">
        <v>27.694600000000001</v>
      </c>
      <c r="Z64" t="s">
        <v>102</v>
      </c>
      <c r="AA64">
        <f>Furniture_Sales[[#This Row],[Sales]]-Furniture_Sales[[#This Row],[Profit]]</f>
        <v>221.55680000000001</v>
      </c>
    </row>
    <row r="65" spans="1:27" x14ac:dyDescent="0.35">
      <c r="A65" t="s">
        <v>356</v>
      </c>
      <c r="B65" s="2">
        <v>41999</v>
      </c>
      <c r="C65" s="2">
        <v>42001</v>
      </c>
      <c r="D65" t="s">
        <v>93</v>
      </c>
      <c r="E65" t="s">
        <v>357</v>
      </c>
      <c r="F65" t="s">
        <v>358</v>
      </c>
      <c r="G65" t="s">
        <v>96</v>
      </c>
      <c r="H65" t="s">
        <v>31</v>
      </c>
      <c r="I65" t="s">
        <v>359</v>
      </c>
      <c r="J65" t="s">
        <v>186</v>
      </c>
      <c r="K65">
        <v>80906</v>
      </c>
      <c r="L65" t="s">
        <v>60</v>
      </c>
      <c r="M65" t="s">
        <v>362</v>
      </c>
      <c r="N65" t="s">
        <v>36</v>
      </c>
      <c r="O65" t="s">
        <v>42</v>
      </c>
      <c r="P65" t="s">
        <v>363</v>
      </c>
      <c r="Q65">
        <v>230.352</v>
      </c>
      <c r="R65">
        <v>3</v>
      </c>
      <c r="S65" s="1">
        <v>0.2</v>
      </c>
      <c r="T65">
        <v>20.155799999999999</v>
      </c>
      <c r="U65" t="s">
        <v>76</v>
      </c>
      <c r="V65" s="3">
        <v>8.7499999999999994E-2</v>
      </c>
      <c r="W65" s="3">
        <v>8.6823643814683596E-4</v>
      </c>
      <c r="X65" s="4">
        <v>6.7186000000000003</v>
      </c>
      <c r="Y65" s="1">
        <v>70.065399999999997</v>
      </c>
      <c r="Z65" t="s">
        <v>102</v>
      </c>
      <c r="AA65">
        <f>Furniture_Sales[[#This Row],[Sales]]-Furniture_Sales[[#This Row],[Profit]]</f>
        <v>210.1962</v>
      </c>
    </row>
    <row r="66" spans="1:27" x14ac:dyDescent="0.35">
      <c r="A66" t="s">
        <v>356</v>
      </c>
      <c r="B66" s="2">
        <v>41999</v>
      </c>
      <c r="C66" s="2">
        <v>42001</v>
      </c>
      <c r="D66" t="s">
        <v>93</v>
      </c>
      <c r="E66" t="s">
        <v>357</v>
      </c>
      <c r="F66" t="s">
        <v>358</v>
      </c>
      <c r="G66" t="s">
        <v>96</v>
      </c>
      <c r="H66" t="s">
        <v>31</v>
      </c>
      <c r="I66" t="s">
        <v>359</v>
      </c>
      <c r="J66" t="s">
        <v>186</v>
      </c>
      <c r="K66">
        <v>80906</v>
      </c>
      <c r="L66" t="s">
        <v>60</v>
      </c>
      <c r="M66" t="s">
        <v>364</v>
      </c>
      <c r="N66" t="s">
        <v>36</v>
      </c>
      <c r="O66" t="s">
        <v>62</v>
      </c>
      <c r="P66" t="s">
        <v>365</v>
      </c>
      <c r="Q66">
        <v>218.352</v>
      </c>
      <c r="R66">
        <v>3</v>
      </c>
      <c r="S66" s="1">
        <v>0.2</v>
      </c>
      <c r="T66">
        <v>-24.564599999999999</v>
      </c>
      <c r="U66" t="s">
        <v>76</v>
      </c>
      <c r="V66" s="3">
        <v>-0.1125</v>
      </c>
      <c r="W66" s="3">
        <v>9.1595222393200005E-4</v>
      </c>
      <c r="X66" s="4">
        <v>-8.1882000000000001</v>
      </c>
      <c r="Y66" s="1">
        <v>80.972200000000001</v>
      </c>
      <c r="Z66" t="s">
        <v>102</v>
      </c>
      <c r="AA66">
        <f>Furniture_Sales[[#This Row],[Sales]]-Furniture_Sales[[#This Row],[Profit]]</f>
        <v>242.91660000000002</v>
      </c>
    </row>
    <row r="67" spans="1:27" x14ac:dyDescent="0.35">
      <c r="A67" t="s">
        <v>366</v>
      </c>
      <c r="B67" s="2">
        <v>42671</v>
      </c>
      <c r="C67" s="2">
        <v>42677</v>
      </c>
      <c r="D67" t="s">
        <v>45</v>
      </c>
      <c r="E67" t="s">
        <v>231</v>
      </c>
      <c r="F67" t="s">
        <v>232</v>
      </c>
      <c r="G67" t="s">
        <v>96</v>
      </c>
      <c r="H67" t="s">
        <v>31</v>
      </c>
      <c r="I67" t="s">
        <v>367</v>
      </c>
      <c r="J67" t="s">
        <v>368</v>
      </c>
      <c r="K67">
        <v>7109</v>
      </c>
      <c r="L67" t="s">
        <v>73</v>
      </c>
      <c r="M67" t="s">
        <v>369</v>
      </c>
      <c r="N67" t="s">
        <v>36</v>
      </c>
      <c r="O67" t="s">
        <v>62</v>
      </c>
      <c r="P67" t="s">
        <v>370</v>
      </c>
      <c r="Q67">
        <v>77.599999999999994</v>
      </c>
      <c r="R67">
        <v>4</v>
      </c>
      <c r="S67" s="1">
        <v>0</v>
      </c>
      <c r="T67">
        <v>38.024000000000001</v>
      </c>
      <c r="U67" t="s">
        <v>135</v>
      </c>
      <c r="V67" s="3">
        <v>0.49</v>
      </c>
      <c r="W67" s="3">
        <v>0</v>
      </c>
      <c r="X67" s="4">
        <v>9.5060000000000002</v>
      </c>
      <c r="Y67" s="1">
        <v>9.8940000000000001</v>
      </c>
      <c r="Z67" t="s">
        <v>54</v>
      </c>
      <c r="AA67">
        <f>Furniture_Sales[[#This Row],[Sales]]-Furniture_Sales[[#This Row],[Profit]]</f>
        <v>39.575999999999993</v>
      </c>
    </row>
    <row r="68" spans="1:27" x14ac:dyDescent="0.35">
      <c r="A68" t="s">
        <v>371</v>
      </c>
      <c r="B68" s="2">
        <v>43058</v>
      </c>
      <c r="C68" s="2">
        <v>43062</v>
      </c>
      <c r="D68" t="s">
        <v>45</v>
      </c>
      <c r="E68" t="s">
        <v>372</v>
      </c>
      <c r="F68" t="s">
        <v>373</v>
      </c>
      <c r="G68" t="s">
        <v>30</v>
      </c>
      <c r="H68" t="s">
        <v>31</v>
      </c>
      <c r="I68" t="s">
        <v>139</v>
      </c>
      <c r="J68" t="s">
        <v>140</v>
      </c>
      <c r="K68">
        <v>60623</v>
      </c>
      <c r="L68" t="s">
        <v>99</v>
      </c>
      <c r="M68" t="s">
        <v>374</v>
      </c>
      <c r="N68" t="s">
        <v>36</v>
      </c>
      <c r="O68" t="s">
        <v>51</v>
      </c>
      <c r="P68" t="s">
        <v>375</v>
      </c>
      <c r="Q68">
        <v>219.07499999999999</v>
      </c>
      <c r="R68">
        <v>3</v>
      </c>
      <c r="S68" s="1">
        <v>0.5</v>
      </c>
      <c r="T68">
        <v>-131.44499999999999</v>
      </c>
      <c r="U68" t="s">
        <v>89</v>
      </c>
      <c r="V68" s="3">
        <v>-0.6</v>
      </c>
      <c r="W68" s="3">
        <v>2.28232340522652E-3</v>
      </c>
      <c r="X68" s="4">
        <v>-43.814999999999998</v>
      </c>
      <c r="Y68" s="1">
        <v>116.84</v>
      </c>
      <c r="Z68" t="s">
        <v>40</v>
      </c>
      <c r="AA68">
        <f>Furniture_Sales[[#This Row],[Sales]]-Furniture_Sales[[#This Row],[Profit]]</f>
        <v>350.52</v>
      </c>
    </row>
    <row r="69" spans="1:27" x14ac:dyDescent="0.35">
      <c r="A69" t="s">
        <v>376</v>
      </c>
      <c r="B69" s="2">
        <v>42128</v>
      </c>
      <c r="C69" s="2">
        <v>42133</v>
      </c>
      <c r="D69" t="s">
        <v>27</v>
      </c>
      <c r="E69" t="s">
        <v>377</v>
      </c>
      <c r="F69" t="s">
        <v>378</v>
      </c>
      <c r="G69" t="s">
        <v>96</v>
      </c>
      <c r="H69" t="s">
        <v>31</v>
      </c>
      <c r="I69" t="s">
        <v>179</v>
      </c>
      <c r="J69" t="s">
        <v>126</v>
      </c>
      <c r="K69">
        <v>10024</v>
      </c>
      <c r="L69" t="s">
        <v>73</v>
      </c>
      <c r="M69" t="s">
        <v>379</v>
      </c>
      <c r="N69" t="s">
        <v>36</v>
      </c>
      <c r="O69" t="s">
        <v>62</v>
      </c>
      <c r="P69" t="s">
        <v>380</v>
      </c>
      <c r="Q69">
        <v>26.8</v>
      </c>
      <c r="R69">
        <v>2</v>
      </c>
      <c r="S69" s="1">
        <v>0</v>
      </c>
      <c r="T69">
        <v>12.864000000000001</v>
      </c>
      <c r="U69" t="s">
        <v>64</v>
      </c>
      <c r="V69" s="3">
        <v>0.48</v>
      </c>
      <c r="W69" s="3">
        <v>0</v>
      </c>
      <c r="X69" s="4">
        <v>6.4320000000000004</v>
      </c>
      <c r="Y69" s="1">
        <v>6.968</v>
      </c>
      <c r="Z69" t="s">
        <v>167</v>
      </c>
      <c r="AA69">
        <f>Furniture_Sales[[#This Row],[Sales]]-Furniture_Sales[[#This Row],[Profit]]</f>
        <v>13.936</v>
      </c>
    </row>
    <row r="70" spans="1:27" x14ac:dyDescent="0.35">
      <c r="A70" t="s">
        <v>381</v>
      </c>
      <c r="B70" s="2">
        <v>42625</v>
      </c>
      <c r="C70" s="2">
        <v>42627</v>
      </c>
      <c r="D70" t="s">
        <v>27</v>
      </c>
      <c r="E70" t="s">
        <v>382</v>
      </c>
      <c r="F70" t="s">
        <v>383</v>
      </c>
      <c r="G70" t="s">
        <v>96</v>
      </c>
      <c r="H70" t="s">
        <v>31</v>
      </c>
      <c r="I70" t="s">
        <v>384</v>
      </c>
      <c r="J70" t="s">
        <v>186</v>
      </c>
      <c r="K70">
        <v>80004</v>
      </c>
      <c r="L70" t="s">
        <v>60</v>
      </c>
      <c r="M70" t="s">
        <v>385</v>
      </c>
      <c r="N70" t="s">
        <v>36</v>
      </c>
      <c r="O70" t="s">
        <v>62</v>
      </c>
      <c r="P70" t="s">
        <v>386</v>
      </c>
      <c r="Q70">
        <v>15.135999999999999</v>
      </c>
      <c r="R70">
        <v>4</v>
      </c>
      <c r="S70" s="1">
        <v>0.2</v>
      </c>
      <c r="T70">
        <v>3.5948000000000002</v>
      </c>
      <c r="U70" t="s">
        <v>76</v>
      </c>
      <c r="V70" s="3">
        <v>0.23749999999999999</v>
      </c>
      <c r="W70" s="3">
        <v>1.32135306553911E-2</v>
      </c>
      <c r="X70" s="4">
        <v>0.89870000000000005</v>
      </c>
      <c r="Y70" s="1">
        <v>2.8853</v>
      </c>
      <c r="Z70" t="s">
        <v>83</v>
      </c>
      <c r="AA70">
        <f>Furniture_Sales[[#This Row],[Sales]]-Furniture_Sales[[#This Row],[Profit]]</f>
        <v>11.5412</v>
      </c>
    </row>
    <row r="71" spans="1:27" x14ac:dyDescent="0.35">
      <c r="A71" t="s">
        <v>381</v>
      </c>
      <c r="B71" s="2">
        <v>42625</v>
      </c>
      <c r="C71" s="2">
        <v>42627</v>
      </c>
      <c r="D71" t="s">
        <v>27</v>
      </c>
      <c r="E71" t="s">
        <v>382</v>
      </c>
      <c r="F71" t="s">
        <v>383</v>
      </c>
      <c r="G71" t="s">
        <v>96</v>
      </c>
      <c r="H71" t="s">
        <v>31</v>
      </c>
      <c r="I71" t="s">
        <v>384</v>
      </c>
      <c r="J71" t="s">
        <v>186</v>
      </c>
      <c r="K71">
        <v>80004</v>
      </c>
      <c r="L71" t="s">
        <v>60</v>
      </c>
      <c r="M71" t="s">
        <v>387</v>
      </c>
      <c r="N71" t="s">
        <v>36</v>
      </c>
      <c r="O71" t="s">
        <v>42</v>
      </c>
      <c r="P71" t="s">
        <v>388</v>
      </c>
      <c r="Q71">
        <v>466.76799999999997</v>
      </c>
      <c r="R71">
        <v>2</v>
      </c>
      <c r="S71" s="1">
        <v>0.2</v>
      </c>
      <c r="T71">
        <v>52.511400000000002</v>
      </c>
      <c r="U71" t="s">
        <v>76</v>
      </c>
      <c r="V71" s="3">
        <v>0.1125</v>
      </c>
      <c r="W71" s="3">
        <v>4.28478387550132E-4</v>
      </c>
      <c r="X71" s="4">
        <v>26.255700000000001</v>
      </c>
      <c r="Y71" s="1">
        <v>207.1283</v>
      </c>
      <c r="Z71" t="s">
        <v>83</v>
      </c>
      <c r="AA71">
        <f>Furniture_Sales[[#This Row],[Sales]]-Furniture_Sales[[#This Row],[Profit]]</f>
        <v>414.25659999999999</v>
      </c>
    </row>
    <row r="72" spans="1:27" x14ac:dyDescent="0.35">
      <c r="A72" t="s">
        <v>381</v>
      </c>
      <c r="B72" s="2">
        <v>42625</v>
      </c>
      <c r="C72" s="2">
        <v>42627</v>
      </c>
      <c r="D72" t="s">
        <v>27</v>
      </c>
      <c r="E72" t="s">
        <v>382</v>
      </c>
      <c r="F72" t="s">
        <v>383</v>
      </c>
      <c r="G72" t="s">
        <v>96</v>
      </c>
      <c r="H72" t="s">
        <v>31</v>
      </c>
      <c r="I72" t="s">
        <v>384</v>
      </c>
      <c r="J72" t="s">
        <v>186</v>
      </c>
      <c r="K72">
        <v>80004</v>
      </c>
      <c r="L72" t="s">
        <v>60</v>
      </c>
      <c r="M72" t="s">
        <v>389</v>
      </c>
      <c r="N72" t="s">
        <v>36</v>
      </c>
      <c r="O72" t="s">
        <v>62</v>
      </c>
      <c r="P72" t="s">
        <v>390</v>
      </c>
      <c r="Q72">
        <v>15.231999999999999</v>
      </c>
      <c r="R72">
        <v>1</v>
      </c>
      <c r="S72" s="1">
        <v>0.2</v>
      </c>
      <c r="T72">
        <v>1.7136</v>
      </c>
      <c r="U72" t="s">
        <v>76</v>
      </c>
      <c r="V72" s="3">
        <v>0.1125</v>
      </c>
      <c r="W72" s="3">
        <v>1.31302521008403E-2</v>
      </c>
      <c r="X72" s="4">
        <v>1.7136</v>
      </c>
      <c r="Y72" s="1">
        <v>13.5184</v>
      </c>
      <c r="Z72" t="s">
        <v>83</v>
      </c>
      <c r="AA72">
        <f>Furniture_Sales[[#This Row],[Sales]]-Furniture_Sales[[#This Row],[Profit]]</f>
        <v>13.5184</v>
      </c>
    </row>
    <row r="73" spans="1:27" x14ac:dyDescent="0.35">
      <c r="A73" t="s">
        <v>391</v>
      </c>
      <c r="B73" s="2">
        <v>41909</v>
      </c>
      <c r="C73" s="2">
        <v>41915</v>
      </c>
      <c r="D73" t="s">
        <v>45</v>
      </c>
      <c r="E73" t="s">
        <v>392</v>
      </c>
      <c r="F73" t="s">
        <v>393</v>
      </c>
      <c r="G73" t="s">
        <v>96</v>
      </c>
      <c r="H73" t="s">
        <v>31</v>
      </c>
      <c r="I73" t="s">
        <v>394</v>
      </c>
      <c r="J73" t="s">
        <v>368</v>
      </c>
      <c r="K73">
        <v>7601</v>
      </c>
      <c r="L73" t="s">
        <v>73</v>
      </c>
      <c r="M73" t="s">
        <v>395</v>
      </c>
      <c r="N73" t="s">
        <v>36</v>
      </c>
      <c r="O73" t="s">
        <v>62</v>
      </c>
      <c r="P73" t="s">
        <v>396</v>
      </c>
      <c r="Q73">
        <v>87.54</v>
      </c>
      <c r="R73">
        <v>3</v>
      </c>
      <c r="S73" s="1">
        <v>0</v>
      </c>
      <c r="T73">
        <v>37.642200000000003</v>
      </c>
      <c r="U73" t="s">
        <v>135</v>
      </c>
      <c r="V73" s="3">
        <v>0.43</v>
      </c>
      <c r="W73" s="3">
        <v>0</v>
      </c>
      <c r="X73" s="4">
        <v>12.5474</v>
      </c>
      <c r="Y73" s="1">
        <v>16.6326</v>
      </c>
      <c r="Z73" t="s">
        <v>83</v>
      </c>
      <c r="AA73">
        <f>Furniture_Sales[[#This Row],[Sales]]-Furniture_Sales[[#This Row],[Profit]]</f>
        <v>49.897800000000004</v>
      </c>
    </row>
    <row r="74" spans="1:27" x14ac:dyDescent="0.35">
      <c r="A74" t="s">
        <v>397</v>
      </c>
      <c r="B74" s="2">
        <v>41947</v>
      </c>
      <c r="C74" s="2">
        <v>41952</v>
      </c>
      <c r="D74" t="s">
        <v>45</v>
      </c>
      <c r="E74" t="s">
        <v>398</v>
      </c>
      <c r="F74" t="s">
        <v>399</v>
      </c>
      <c r="G74" t="s">
        <v>106</v>
      </c>
      <c r="H74" t="s">
        <v>31</v>
      </c>
      <c r="I74" t="s">
        <v>179</v>
      </c>
      <c r="J74" t="s">
        <v>126</v>
      </c>
      <c r="K74">
        <v>10024</v>
      </c>
      <c r="L74" t="s">
        <v>73</v>
      </c>
      <c r="M74" t="s">
        <v>400</v>
      </c>
      <c r="N74" t="s">
        <v>36</v>
      </c>
      <c r="O74" t="s">
        <v>42</v>
      </c>
      <c r="P74" t="s">
        <v>401</v>
      </c>
      <c r="Q74">
        <v>135.88200000000001</v>
      </c>
      <c r="R74">
        <v>1</v>
      </c>
      <c r="S74" s="1">
        <v>0.1</v>
      </c>
      <c r="T74">
        <v>24.1568</v>
      </c>
      <c r="U74" t="s">
        <v>64</v>
      </c>
      <c r="V74" s="3">
        <v>0.17777777777777801</v>
      </c>
      <c r="W74" s="3">
        <v>7.3593264744410605E-4</v>
      </c>
      <c r="X74" s="4">
        <v>24.1568</v>
      </c>
      <c r="Y74" s="1">
        <v>111.7252</v>
      </c>
      <c r="Z74" t="s">
        <v>40</v>
      </c>
      <c r="AA74">
        <f>Furniture_Sales[[#This Row],[Sales]]-Furniture_Sales[[#This Row],[Profit]]</f>
        <v>111.7252</v>
      </c>
    </row>
    <row r="75" spans="1:27" x14ac:dyDescent="0.35">
      <c r="A75" t="s">
        <v>402</v>
      </c>
      <c r="B75" s="2">
        <v>43042</v>
      </c>
      <c r="C75" s="2">
        <v>43044</v>
      </c>
      <c r="D75" t="s">
        <v>27</v>
      </c>
      <c r="E75" t="s">
        <v>403</v>
      </c>
      <c r="F75" t="s">
        <v>404</v>
      </c>
      <c r="G75" t="s">
        <v>96</v>
      </c>
      <c r="H75" t="s">
        <v>31</v>
      </c>
      <c r="I75" t="s">
        <v>405</v>
      </c>
      <c r="J75" t="s">
        <v>147</v>
      </c>
      <c r="K75">
        <v>37130</v>
      </c>
      <c r="L75" t="s">
        <v>34</v>
      </c>
      <c r="M75" t="s">
        <v>406</v>
      </c>
      <c r="N75" t="s">
        <v>36</v>
      </c>
      <c r="O75" t="s">
        <v>62</v>
      </c>
      <c r="P75" t="s">
        <v>407</v>
      </c>
      <c r="Q75">
        <v>15.992000000000001</v>
      </c>
      <c r="R75">
        <v>1</v>
      </c>
      <c r="S75" s="1">
        <v>0.2</v>
      </c>
      <c r="T75">
        <v>0.99950000000000006</v>
      </c>
      <c r="U75" t="s">
        <v>76</v>
      </c>
      <c r="V75" s="3">
        <v>6.25E-2</v>
      </c>
      <c r="W75" s="3">
        <v>1.25062531265633E-2</v>
      </c>
      <c r="X75" s="4">
        <v>0.99950000000000006</v>
      </c>
      <c r="Y75" s="1">
        <v>14.9925</v>
      </c>
      <c r="Z75" t="s">
        <v>40</v>
      </c>
      <c r="AA75">
        <f>Furniture_Sales[[#This Row],[Sales]]-Furniture_Sales[[#This Row],[Profit]]</f>
        <v>14.992500000000001</v>
      </c>
    </row>
    <row r="76" spans="1:27" x14ac:dyDescent="0.35">
      <c r="A76" t="s">
        <v>408</v>
      </c>
      <c r="B76" s="2">
        <v>42612</v>
      </c>
      <c r="C76" s="2">
        <v>42614</v>
      </c>
      <c r="D76" t="s">
        <v>93</v>
      </c>
      <c r="E76" t="s">
        <v>409</v>
      </c>
      <c r="F76" t="s">
        <v>410</v>
      </c>
      <c r="G76" t="s">
        <v>30</v>
      </c>
      <c r="H76" t="s">
        <v>31</v>
      </c>
      <c r="I76" t="s">
        <v>71</v>
      </c>
      <c r="J76" t="s">
        <v>72</v>
      </c>
      <c r="K76">
        <v>19143</v>
      </c>
      <c r="L76" t="s">
        <v>73</v>
      </c>
      <c r="M76" t="s">
        <v>411</v>
      </c>
      <c r="N76" t="s">
        <v>36</v>
      </c>
      <c r="O76" t="s">
        <v>42</v>
      </c>
      <c r="P76" t="s">
        <v>412</v>
      </c>
      <c r="Q76">
        <v>786.74400000000003</v>
      </c>
      <c r="R76">
        <v>4</v>
      </c>
      <c r="S76" s="1">
        <v>0.3</v>
      </c>
      <c r="T76">
        <v>-258.5016</v>
      </c>
      <c r="U76" t="s">
        <v>76</v>
      </c>
      <c r="V76" s="3">
        <v>-0.32857142857142901</v>
      </c>
      <c r="W76" s="3">
        <v>3.8131844666117599E-4</v>
      </c>
      <c r="X76" s="4">
        <v>-64.625399999999999</v>
      </c>
      <c r="Y76" s="1">
        <v>261.31139999999999</v>
      </c>
      <c r="Z76" t="s">
        <v>259</v>
      </c>
      <c r="AA76">
        <f>Furniture_Sales[[#This Row],[Sales]]-Furniture_Sales[[#This Row],[Profit]]</f>
        <v>1045.2456</v>
      </c>
    </row>
    <row r="77" spans="1:27" x14ac:dyDescent="0.35">
      <c r="A77" t="s">
        <v>413</v>
      </c>
      <c r="B77" s="2">
        <v>41832</v>
      </c>
      <c r="C77" s="2">
        <v>41837</v>
      </c>
      <c r="D77" t="s">
        <v>45</v>
      </c>
      <c r="E77" t="s">
        <v>414</v>
      </c>
      <c r="F77" t="s">
        <v>415</v>
      </c>
      <c r="G77" t="s">
        <v>96</v>
      </c>
      <c r="H77" t="s">
        <v>31</v>
      </c>
      <c r="I77" t="s">
        <v>334</v>
      </c>
      <c r="J77" t="s">
        <v>59</v>
      </c>
      <c r="K77">
        <v>94122</v>
      </c>
      <c r="L77" t="s">
        <v>60</v>
      </c>
      <c r="M77" t="s">
        <v>416</v>
      </c>
      <c r="N77" t="s">
        <v>36</v>
      </c>
      <c r="O77" t="s">
        <v>51</v>
      </c>
      <c r="P77" t="s">
        <v>417</v>
      </c>
      <c r="Q77">
        <v>698.35199999999998</v>
      </c>
      <c r="R77">
        <v>3</v>
      </c>
      <c r="S77" s="1">
        <v>0.2</v>
      </c>
      <c r="T77">
        <v>-17.4588</v>
      </c>
      <c r="U77" t="s">
        <v>64</v>
      </c>
      <c r="V77" s="3">
        <v>-2.5000000000000001E-2</v>
      </c>
      <c r="W77" s="3">
        <v>2.8638852613008898E-4</v>
      </c>
      <c r="X77" s="4">
        <v>-5.8196000000000003</v>
      </c>
      <c r="Y77" s="1">
        <v>238.6036</v>
      </c>
      <c r="Z77" t="s">
        <v>77</v>
      </c>
      <c r="AA77">
        <f>Furniture_Sales[[#This Row],[Sales]]-Furniture_Sales[[#This Row],[Profit]]</f>
        <v>715.81079999999997</v>
      </c>
    </row>
    <row r="78" spans="1:27" x14ac:dyDescent="0.35">
      <c r="A78" t="s">
        <v>418</v>
      </c>
      <c r="B78" s="2">
        <v>42468</v>
      </c>
      <c r="C78" s="2">
        <v>42473</v>
      </c>
      <c r="D78" t="s">
        <v>45</v>
      </c>
      <c r="E78" t="s">
        <v>419</v>
      </c>
      <c r="F78" t="s">
        <v>420</v>
      </c>
      <c r="G78" t="s">
        <v>30</v>
      </c>
      <c r="H78" t="s">
        <v>31</v>
      </c>
      <c r="I78" t="s">
        <v>179</v>
      </c>
      <c r="J78" t="s">
        <v>126</v>
      </c>
      <c r="K78">
        <v>10035</v>
      </c>
      <c r="L78" t="s">
        <v>73</v>
      </c>
      <c r="M78" t="s">
        <v>421</v>
      </c>
      <c r="N78" t="s">
        <v>36</v>
      </c>
      <c r="O78" t="s">
        <v>37</v>
      </c>
      <c r="P78" t="s">
        <v>422</v>
      </c>
      <c r="Q78">
        <v>388.70400000000001</v>
      </c>
      <c r="R78">
        <v>6</v>
      </c>
      <c r="S78" s="1">
        <v>0.2</v>
      </c>
      <c r="T78">
        <v>-4.8587999999999996</v>
      </c>
      <c r="U78" t="s">
        <v>64</v>
      </c>
      <c r="V78" s="3">
        <v>-1.2500000000000001E-2</v>
      </c>
      <c r="W78" s="3">
        <v>5.1453033670865198E-4</v>
      </c>
      <c r="X78" s="4">
        <v>-0.80979999999999996</v>
      </c>
      <c r="Y78" s="1">
        <v>65.593800000000002</v>
      </c>
      <c r="Z78" t="s">
        <v>119</v>
      </c>
      <c r="AA78">
        <f>Furniture_Sales[[#This Row],[Sales]]-Furniture_Sales[[#This Row],[Profit]]</f>
        <v>393.56279999999998</v>
      </c>
    </row>
    <row r="79" spans="1:27" x14ac:dyDescent="0.35">
      <c r="A79" t="s">
        <v>423</v>
      </c>
      <c r="B79" s="2">
        <v>43003</v>
      </c>
      <c r="C79" s="2">
        <v>43009</v>
      </c>
      <c r="D79" t="s">
        <v>45</v>
      </c>
      <c r="E79" t="s">
        <v>424</v>
      </c>
      <c r="F79" t="s">
        <v>425</v>
      </c>
      <c r="G79" t="s">
        <v>30</v>
      </c>
      <c r="H79" t="s">
        <v>31</v>
      </c>
      <c r="I79" t="s">
        <v>179</v>
      </c>
      <c r="J79" t="s">
        <v>126</v>
      </c>
      <c r="K79">
        <v>10009</v>
      </c>
      <c r="L79" t="s">
        <v>73</v>
      </c>
      <c r="M79" t="s">
        <v>426</v>
      </c>
      <c r="N79" t="s">
        <v>36</v>
      </c>
      <c r="O79" t="s">
        <v>42</v>
      </c>
      <c r="P79" t="s">
        <v>427</v>
      </c>
      <c r="Q79">
        <v>488.64600000000002</v>
      </c>
      <c r="R79">
        <v>3</v>
      </c>
      <c r="S79" s="1">
        <v>0.1</v>
      </c>
      <c r="T79">
        <v>86.870400000000004</v>
      </c>
      <c r="U79" t="s">
        <v>135</v>
      </c>
      <c r="V79" s="3">
        <v>0.17777777777777801</v>
      </c>
      <c r="W79" s="3">
        <v>2.0464712695898501E-4</v>
      </c>
      <c r="X79" s="4">
        <v>28.956800000000001</v>
      </c>
      <c r="Y79" s="1">
        <v>133.92519999999999</v>
      </c>
      <c r="Z79" t="s">
        <v>83</v>
      </c>
      <c r="AA79">
        <f>Furniture_Sales[[#This Row],[Sales]]-Furniture_Sales[[#This Row],[Profit]]</f>
        <v>401.7756</v>
      </c>
    </row>
    <row r="80" spans="1:27" x14ac:dyDescent="0.35">
      <c r="A80" t="s">
        <v>423</v>
      </c>
      <c r="B80" s="2">
        <v>43003</v>
      </c>
      <c r="C80" s="2">
        <v>43009</v>
      </c>
      <c r="D80" t="s">
        <v>45</v>
      </c>
      <c r="E80" t="s">
        <v>424</v>
      </c>
      <c r="F80" t="s">
        <v>425</v>
      </c>
      <c r="G80" t="s">
        <v>30</v>
      </c>
      <c r="H80" t="s">
        <v>31</v>
      </c>
      <c r="I80" t="s">
        <v>179</v>
      </c>
      <c r="J80" t="s">
        <v>126</v>
      </c>
      <c r="K80">
        <v>10009</v>
      </c>
      <c r="L80" t="s">
        <v>73</v>
      </c>
      <c r="M80" t="s">
        <v>428</v>
      </c>
      <c r="N80" t="s">
        <v>36</v>
      </c>
      <c r="O80" t="s">
        <v>62</v>
      </c>
      <c r="P80" t="s">
        <v>429</v>
      </c>
      <c r="Q80">
        <v>47.12</v>
      </c>
      <c r="R80">
        <v>8</v>
      </c>
      <c r="S80" s="1">
        <v>0</v>
      </c>
      <c r="T80">
        <v>20.732800000000001</v>
      </c>
      <c r="U80" t="s">
        <v>135</v>
      </c>
      <c r="V80" s="3">
        <v>0.44</v>
      </c>
      <c r="W80" s="3">
        <v>0</v>
      </c>
      <c r="X80" s="4">
        <v>2.5916000000000001</v>
      </c>
      <c r="Y80" s="1">
        <v>3.2984</v>
      </c>
      <c r="Z80" t="s">
        <v>83</v>
      </c>
      <c r="AA80">
        <f>Furniture_Sales[[#This Row],[Sales]]-Furniture_Sales[[#This Row],[Profit]]</f>
        <v>26.387199999999996</v>
      </c>
    </row>
    <row r="81" spans="1:27" x14ac:dyDescent="0.35">
      <c r="A81" t="s">
        <v>430</v>
      </c>
      <c r="B81" s="2">
        <v>42664</v>
      </c>
      <c r="C81" s="2">
        <v>42664</v>
      </c>
      <c r="D81" t="s">
        <v>431</v>
      </c>
      <c r="E81" t="s">
        <v>432</v>
      </c>
      <c r="F81" t="s">
        <v>433</v>
      </c>
      <c r="G81" t="s">
        <v>96</v>
      </c>
      <c r="H81" t="s">
        <v>31</v>
      </c>
      <c r="I81" t="s">
        <v>434</v>
      </c>
      <c r="J81" t="s">
        <v>435</v>
      </c>
      <c r="K81">
        <v>6040</v>
      </c>
      <c r="L81" t="s">
        <v>73</v>
      </c>
      <c r="M81" t="s">
        <v>108</v>
      </c>
      <c r="N81" t="s">
        <v>36</v>
      </c>
      <c r="O81" t="s">
        <v>37</v>
      </c>
      <c r="P81" t="s">
        <v>109</v>
      </c>
      <c r="Q81">
        <v>1043.92</v>
      </c>
      <c r="R81">
        <v>4</v>
      </c>
      <c r="S81" s="1">
        <v>0</v>
      </c>
      <c r="T81">
        <v>271.41919999999999</v>
      </c>
      <c r="U81" t="s">
        <v>436</v>
      </c>
      <c r="V81" s="3">
        <v>0.26</v>
      </c>
      <c r="W81" s="3">
        <v>0</v>
      </c>
      <c r="X81" s="4">
        <v>67.854799999999997</v>
      </c>
      <c r="Y81" s="1">
        <v>193.12520000000001</v>
      </c>
      <c r="Z81" t="s">
        <v>54</v>
      </c>
      <c r="AA81">
        <f>Furniture_Sales[[#This Row],[Sales]]-Furniture_Sales[[#This Row],[Profit]]</f>
        <v>772.50080000000003</v>
      </c>
    </row>
    <row r="82" spans="1:27" x14ac:dyDescent="0.35">
      <c r="A82" t="s">
        <v>437</v>
      </c>
      <c r="B82" s="2">
        <v>42974</v>
      </c>
      <c r="C82" s="2">
        <v>42979</v>
      </c>
      <c r="D82" t="s">
        <v>45</v>
      </c>
      <c r="E82" t="s">
        <v>438</v>
      </c>
      <c r="F82" t="s">
        <v>439</v>
      </c>
      <c r="G82" t="s">
        <v>96</v>
      </c>
      <c r="H82" t="s">
        <v>31</v>
      </c>
      <c r="I82" t="s">
        <v>243</v>
      </c>
      <c r="J82" t="s">
        <v>440</v>
      </c>
      <c r="K82">
        <v>2038</v>
      </c>
      <c r="L82" t="s">
        <v>73</v>
      </c>
      <c r="M82" t="s">
        <v>441</v>
      </c>
      <c r="N82" t="s">
        <v>36</v>
      </c>
      <c r="O82" t="s">
        <v>51</v>
      </c>
      <c r="P82" t="s">
        <v>442</v>
      </c>
      <c r="Q82">
        <v>1488.424</v>
      </c>
      <c r="R82">
        <v>7</v>
      </c>
      <c r="S82" s="1">
        <v>0.3</v>
      </c>
      <c r="T82">
        <v>-297.6848</v>
      </c>
      <c r="U82" t="s">
        <v>64</v>
      </c>
      <c r="V82" s="3">
        <v>-0.2</v>
      </c>
      <c r="W82" s="3">
        <v>2.0155547075295801E-4</v>
      </c>
      <c r="X82" s="4">
        <v>-42.526400000000002</v>
      </c>
      <c r="Y82" s="1">
        <v>255.1584</v>
      </c>
      <c r="Z82" t="s">
        <v>259</v>
      </c>
      <c r="AA82">
        <f>Furniture_Sales[[#This Row],[Sales]]-Furniture_Sales[[#This Row],[Profit]]</f>
        <v>1786.1088</v>
      </c>
    </row>
    <row r="83" spans="1:27" x14ac:dyDescent="0.35">
      <c r="A83" t="s">
        <v>443</v>
      </c>
      <c r="B83" s="2">
        <v>42335</v>
      </c>
      <c r="C83" s="2">
        <v>42340</v>
      </c>
      <c r="D83" t="s">
        <v>45</v>
      </c>
      <c r="E83" t="s">
        <v>444</v>
      </c>
      <c r="F83" t="s">
        <v>445</v>
      </c>
      <c r="G83" t="s">
        <v>30</v>
      </c>
      <c r="H83" t="s">
        <v>31</v>
      </c>
      <c r="I83" t="s">
        <v>446</v>
      </c>
      <c r="J83" t="s">
        <v>49</v>
      </c>
      <c r="K83">
        <v>33024</v>
      </c>
      <c r="L83" t="s">
        <v>34</v>
      </c>
      <c r="M83" t="s">
        <v>447</v>
      </c>
      <c r="N83" t="s">
        <v>36</v>
      </c>
      <c r="O83" t="s">
        <v>51</v>
      </c>
      <c r="P83" t="s">
        <v>448</v>
      </c>
      <c r="Q83">
        <v>375.45749999999998</v>
      </c>
      <c r="R83">
        <v>3</v>
      </c>
      <c r="S83" s="1">
        <v>0.45</v>
      </c>
      <c r="T83">
        <v>-157.0095</v>
      </c>
      <c r="U83" t="s">
        <v>64</v>
      </c>
      <c r="V83" s="3">
        <v>-0.41818181818181799</v>
      </c>
      <c r="W83" s="3">
        <v>1.1985377839036401E-3</v>
      </c>
      <c r="X83" s="4">
        <v>-52.336500000000001</v>
      </c>
      <c r="Y83" s="1">
        <v>177.489</v>
      </c>
      <c r="Z83" t="s">
        <v>40</v>
      </c>
      <c r="AA83">
        <f>Furniture_Sales[[#This Row],[Sales]]-Furniture_Sales[[#This Row],[Profit]]</f>
        <v>532.46699999999998</v>
      </c>
    </row>
    <row r="84" spans="1:27" x14ac:dyDescent="0.35">
      <c r="A84" t="s">
        <v>449</v>
      </c>
      <c r="B84" s="2">
        <v>42341</v>
      </c>
      <c r="C84" s="2">
        <v>42345</v>
      </c>
      <c r="D84" t="s">
        <v>45</v>
      </c>
      <c r="E84" t="s">
        <v>450</v>
      </c>
      <c r="F84" t="s">
        <v>451</v>
      </c>
      <c r="G84" t="s">
        <v>96</v>
      </c>
      <c r="H84" t="s">
        <v>31</v>
      </c>
      <c r="I84" t="s">
        <v>71</v>
      </c>
      <c r="J84" t="s">
        <v>72</v>
      </c>
      <c r="K84">
        <v>19140</v>
      </c>
      <c r="L84" t="s">
        <v>73</v>
      </c>
      <c r="M84" t="s">
        <v>452</v>
      </c>
      <c r="N84" t="s">
        <v>36</v>
      </c>
      <c r="O84" t="s">
        <v>62</v>
      </c>
      <c r="P84" t="s">
        <v>453</v>
      </c>
      <c r="Q84">
        <v>2.96</v>
      </c>
      <c r="R84">
        <v>1</v>
      </c>
      <c r="S84" s="1">
        <v>0.2</v>
      </c>
      <c r="T84">
        <v>0.77700000000000002</v>
      </c>
      <c r="U84" t="s">
        <v>89</v>
      </c>
      <c r="V84" s="3">
        <v>0.26250000000000001</v>
      </c>
      <c r="W84" s="3">
        <v>6.7567567567567599E-2</v>
      </c>
      <c r="X84" s="4">
        <v>0.77700000000000002</v>
      </c>
      <c r="Y84" s="1">
        <v>2.1829999999999998</v>
      </c>
      <c r="Z84" t="s">
        <v>102</v>
      </c>
      <c r="AA84">
        <f>Furniture_Sales[[#This Row],[Sales]]-Furniture_Sales[[#This Row],[Profit]]</f>
        <v>2.1829999999999998</v>
      </c>
    </row>
    <row r="85" spans="1:27" x14ac:dyDescent="0.35">
      <c r="A85" t="s">
        <v>454</v>
      </c>
      <c r="B85" s="2">
        <v>42621</v>
      </c>
      <c r="C85" s="2">
        <v>42623</v>
      </c>
      <c r="D85" t="s">
        <v>27</v>
      </c>
      <c r="E85" t="s">
        <v>455</v>
      </c>
      <c r="F85" t="s">
        <v>456</v>
      </c>
      <c r="G85" t="s">
        <v>30</v>
      </c>
      <c r="H85" t="s">
        <v>31</v>
      </c>
      <c r="I85" t="s">
        <v>107</v>
      </c>
      <c r="J85" t="s">
        <v>98</v>
      </c>
      <c r="K85">
        <v>77036</v>
      </c>
      <c r="L85" t="s">
        <v>99</v>
      </c>
      <c r="M85" t="s">
        <v>87</v>
      </c>
      <c r="N85" t="s">
        <v>36</v>
      </c>
      <c r="O85" t="s">
        <v>37</v>
      </c>
      <c r="P85" t="s">
        <v>88</v>
      </c>
      <c r="Q85">
        <v>2396.2656000000002</v>
      </c>
      <c r="R85">
        <v>4</v>
      </c>
      <c r="S85" s="1">
        <v>0.32</v>
      </c>
      <c r="T85">
        <v>-317.15280000000001</v>
      </c>
      <c r="U85" t="s">
        <v>76</v>
      </c>
      <c r="V85" s="3">
        <v>-0.13235294117647101</v>
      </c>
      <c r="W85" s="3">
        <v>1.3354112332122101E-4</v>
      </c>
      <c r="X85" s="4">
        <v>-79.288200000000003</v>
      </c>
      <c r="Y85" s="1">
        <v>678.3546</v>
      </c>
      <c r="Z85" t="s">
        <v>83</v>
      </c>
      <c r="AA85">
        <f>Furniture_Sales[[#This Row],[Sales]]-Furniture_Sales[[#This Row],[Profit]]</f>
        <v>2713.4184</v>
      </c>
    </row>
    <row r="86" spans="1:27" x14ac:dyDescent="0.35">
      <c r="A86" t="s">
        <v>457</v>
      </c>
      <c r="B86" s="2">
        <v>43077</v>
      </c>
      <c r="C86" s="2">
        <v>43081</v>
      </c>
      <c r="D86" t="s">
        <v>45</v>
      </c>
      <c r="E86" t="s">
        <v>458</v>
      </c>
      <c r="F86" t="s">
        <v>459</v>
      </c>
      <c r="G86" t="s">
        <v>30</v>
      </c>
      <c r="H86" t="s">
        <v>31</v>
      </c>
      <c r="I86" t="s">
        <v>334</v>
      </c>
      <c r="J86" t="s">
        <v>59</v>
      </c>
      <c r="K86">
        <v>94110</v>
      </c>
      <c r="L86" t="s">
        <v>60</v>
      </c>
      <c r="M86" t="s">
        <v>460</v>
      </c>
      <c r="N86" t="s">
        <v>36</v>
      </c>
      <c r="O86" t="s">
        <v>51</v>
      </c>
      <c r="P86" t="s">
        <v>461</v>
      </c>
      <c r="Q86">
        <v>1004.024</v>
      </c>
      <c r="R86">
        <v>7</v>
      </c>
      <c r="S86" s="1">
        <v>0.2</v>
      </c>
      <c r="T86">
        <v>-112.95269999999999</v>
      </c>
      <c r="U86" t="s">
        <v>89</v>
      </c>
      <c r="V86" s="3">
        <v>-0.1125</v>
      </c>
      <c r="W86" s="3">
        <v>1.9919842553564501E-4</v>
      </c>
      <c r="X86" s="4">
        <v>-16.136099999999999</v>
      </c>
      <c r="Y86" s="1">
        <v>159.56809999999999</v>
      </c>
      <c r="Z86" t="s">
        <v>102</v>
      </c>
      <c r="AA86">
        <f>Furniture_Sales[[#This Row],[Sales]]-Furniture_Sales[[#This Row],[Profit]]</f>
        <v>1116.9766999999999</v>
      </c>
    </row>
    <row r="87" spans="1:27" x14ac:dyDescent="0.35">
      <c r="A87" t="s">
        <v>457</v>
      </c>
      <c r="B87" s="2">
        <v>43077</v>
      </c>
      <c r="C87" s="2">
        <v>43081</v>
      </c>
      <c r="D87" t="s">
        <v>45</v>
      </c>
      <c r="E87" t="s">
        <v>458</v>
      </c>
      <c r="F87" t="s">
        <v>459</v>
      </c>
      <c r="G87" t="s">
        <v>30</v>
      </c>
      <c r="H87" t="s">
        <v>31</v>
      </c>
      <c r="I87" t="s">
        <v>334</v>
      </c>
      <c r="J87" t="s">
        <v>59</v>
      </c>
      <c r="K87">
        <v>94110</v>
      </c>
      <c r="L87" t="s">
        <v>60</v>
      </c>
      <c r="M87" t="s">
        <v>462</v>
      </c>
      <c r="N87" t="s">
        <v>36</v>
      </c>
      <c r="O87" t="s">
        <v>37</v>
      </c>
      <c r="P87" t="s">
        <v>463</v>
      </c>
      <c r="Q87">
        <v>1336.829</v>
      </c>
      <c r="R87">
        <v>13</v>
      </c>
      <c r="S87" s="1">
        <v>0.15</v>
      </c>
      <c r="T87">
        <v>31.454799999999999</v>
      </c>
      <c r="U87" t="s">
        <v>89</v>
      </c>
      <c r="V87" s="3">
        <v>2.3529411764705899E-2</v>
      </c>
      <c r="W87" s="3">
        <v>1.1220582437993199E-4</v>
      </c>
      <c r="X87" s="4">
        <v>2.4196</v>
      </c>
      <c r="Y87" s="1">
        <v>100.4134</v>
      </c>
      <c r="Z87" t="s">
        <v>102</v>
      </c>
      <c r="AA87">
        <f>Furniture_Sales[[#This Row],[Sales]]-Furniture_Sales[[#This Row],[Profit]]</f>
        <v>1305.3742</v>
      </c>
    </row>
    <row r="88" spans="1:27" x14ac:dyDescent="0.35">
      <c r="A88" t="s">
        <v>457</v>
      </c>
      <c r="B88" s="2">
        <v>43077</v>
      </c>
      <c r="C88" s="2">
        <v>43081</v>
      </c>
      <c r="D88" t="s">
        <v>45</v>
      </c>
      <c r="E88" t="s">
        <v>458</v>
      </c>
      <c r="F88" t="s">
        <v>459</v>
      </c>
      <c r="G88" t="s">
        <v>30</v>
      </c>
      <c r="H88" t="s">
        <v>31</v>
      </c>
      <c r="I88" t="s">
        <v>334</v>
      </c>
      <c r="J88" t="s">
        <v>59</v>
      </c>
      <c r="K88">
        <v>94110</v>
      </c>
      <c r="L88" t="s">
        <v>60</v>
      </c>
      <c r="M88" t="s">
        <v>464</v>
      </c>
      <c r="N88" t="s">
        <v>36</v>
      </c>
      <c r="O88" t="s">
        <v>42</v>
      </c>
      <c r="P88" t="s">
        <v>465</v>
      </c>
      <c r="Q88">
        <v>113.568</v>
      </c>
      <c r="R88">
        <v>2</v>
      </c>
      <c r="S88" s="1">
        <v>0.2</v>
      </c>
      <c r="T88">
        <v>-18.454799999999999</v>
      </c>
      <c r="U88" t="s">
        <v>89</v>
      </c>
      <c r="V88" s="3">
        <v>-0.16250000000000001</v>
      </c>
      <c r="W88" s="3">
        <v>1.76105945336715E-3</v>
      </c>
      <c r="X88" s="4">
        <v>-9.2273999999999994</v>
      </c>
      <c r="Y88" s="1">
        <v>66.011399999999995</v>
      </c>
      <c r="Z88" t="s">
        <v>102</v>
      </c>
      <c r="AA88">
        <f>Furniture_Sales[[#This Row],[Sales]]-Furniture_Sales[[#This Row],[Profit]]</f>
        <v>132.02279999999999</v>
      </c>
    </row>
    <row r="89" spans="1:27" x14ac:dyDescent="0.35">
      <c r="A89" t="s">
        <v>466</v>
      </c>
      <c r="B89" s="2">
        <v>43042</v>
      </c>
      <c r="C89" s="2">
        <v>43046</v>
      </c>
      <c r="D89" t="s">
        <v>45</v>
      </c>
      <c r="E89" t="s">
        <v>467</v>
      </c>
      <c r="F89" t="s">
        <v>468</v>
      </c>
      <c r="G89" t="s">
        <v>96</v>
      </c>
      <c r="H89" t="s">
        <v>31</v>
      </c>
      <c r="I89" t="s">
        <v>197</v>
      </c>
      <c r="J89" t="s">
        <v>198</v>
      </c>
      <c r="K89">
        <v>98105</v>
      </c>
      <c r="L89" t="s">
        <v>60</v>
      </c>
      <c r="M89" t="s">
        <v>362</v>
      </c>
      <c r="N89" t="s">
        <v>36</v>
      </c>
      <c r="O89" t="s">
        <v>42</v>
      </c>
      <c r="P89" t="s">
        <v>363</v>
      </c>
      <c r="Q89">
        <v>307.13600000000002</v>
      </c>
      <c r="R89">
        <v>4</v>
      </c>
      <c r="S89" s="1">
        <v>0.2</v>
      </c>
      <c r="T89">
        <v>26.874400000000001</v>
      </c>
      <c r="U89" t="s">
        <v>89</v>
      </c>
      <c r="V89" s="3">
        <v>8.7499999999999994E-2</v>
      </c>
      <c r="W89" s="3">
        <v>6.5117732861012703E-4</v>
      </c>
      <c r="X89" s="4">
        <v>6.7186000000000003</v>
      </c>
      <c r="Y89" s="1">
        <v>70.065399999999997</v>
      </c>
      <c r="Z89" t="s">
        <v>40</v>
      </c>
      <c r="AA89">
        <f>Furniture_Sales[[#This Row],[Sales]]-Furniture_Sales[[#This Row],[Profit]]</f>
        <v>280.26160000000004</v>
      </c>
    </row>
    <row r="90" spans="1:27" x14ac:dyDescent="0.35">
      <c r="A90" t="s">
        <v>469</v>
      </c>
      <c r="B90" s="2">
        <v>42474</v>
      </c>
      <c r="C90" s="2">
        <v>42478</v>
      </c>
      <c r="D90" t="s">
        <v>45</v>
      </c>
      <c r="E90" t="s">
        <v>470</v>
      </c>
      <c r="F90" t="s">
        <v>471</v>
      </c>
      <c r="G90" t="s">
        <v>30</v>
      </c>
      <c r="H90" t="s">
        <v>31</v>
      </c>
      <c r="I90" t="s">
        <v>58</v>
      </c>
      <c r="J90" t="s">
        <v>59</v>
      </c>
      <c r="K90">
        <v>90004</v>
      </c>
      <c r="L90" t="s">
        <v>60</v>
      </c>
      <c r="M90" t="s">
        <v>472</v>
      </c>
      <c r="N90" t="s">
        <v>36</v>
      </c>
      <c r="O90" t="s">
        <v>42</v>
      </c>
      <c r="P90" t="s">
        <v>473</v>
      </c>
      <c r="Q90">
        <v>383.8</v>
      </c>
      <c r="R90">
        <v>5</v>
      </c>
      <c r="S90" s="1">
        <v>0.2</v>
      </c>
      <c r="T90">
        <v>38.380000000000003</v>
      </c>
      <c r="U90" t="s">
        <v>89</v>
      </c>
      <c r="V90" s="3">
        <v>0.1</v>
      </c>
      <c r="W90" s="3">
        <v>5.2110474205315296E-4</v>
      </c>
      <c r="X90" s="4">
        <v>7.6760000000000002</v>
      </c>
      <c r="Y90" s="1">
        <v>69.084000000000003</v>
      </c>
      <c r="Z90" t="s">
        <v>119</v>
      </c>
      <c r="AA90">
        <f>Furniture_Sales[[#This Row],[Sales]]-Furniture_Sales[[#This Row],[Profit]]</f>
        <v>345.42</v>
      </c>
    </row>
    <row r="91" spans="1:27" x14ac:dyDescent="0.35">
      <c r="A91" t="s">
        <v>474</v>
      </c>
      <c r="B91" s="2">
        <v>43027</v>
      </c>
      <c r="C91" s="2">
        <v>43031</v>
      </c>
      <c r="D91" t="s">
        <v>45</v>
      </c>
      <c r="E91" t="s">
        <v>475</v>
      </c>
      <c r="F91" t="s">
        <v>476</v>
      </c>
      <c r="G91" t="s">
        <v>96</v>
      </c>
      <c r="H91" t="s">
        <v>31</v>
      </c>
      <c r="I91" t="s">
        <v>477</v>
      </c>
      <c r="J91" t="s">
        <v>440</v>
      </c>
      <c r="K91">
        <v>1841</v>
      </c>
      <c r="L91" t="s">
        <v>73</v>
      </c>
      <c r="M91" t="s">
        <v>478</v>
      </c>
      <c r="N91" t="s">
        <v>36</v>
      </c>
      <c r="O91" t="s">
        <v>62</v>
      </c>
      <c r="P91" t="s">
        <v>479</v>
      </c>
      <c r="Q91">
        <v>56.56</v>
      </c>
      <c r="R91">
        <v>4</v>
      </c>
      <c r="S91" s="1">
        <v>0</v>
      </c>
      <c r="T91">
        <v>14.7056</v>
      </c>
      <c r="U91" t="s">
        <v>89</v>
      </c>
      <c r="V91" s="3">
        <v>0.26</v>
      </c>
      <c r="W91" s="3">
        <v>0</v>
      </c>
      <c r="X91" s="4">
        <v>3.6764000000000001</v>
      </c>
      <c r="Y91" s="1">
        <v>10.4636</v>
      </c>
      <c r="Z91" t="s">
        <v>54</v>
      </c>
      <c r="AA91">
        <f>Furniture_Sales[[#This Row],[Sales]]-Furniture_Sales[[#This Row],[Profit]]</f>
        <v>41.854399999999998</v>
      </c>
    </row>
    <row r="92" spans="1:27" x14ac:dyDescent="0.35">
      <c r="A92" t="s">
        <v>480</v>
      </c>
      <c r="B92" s="2">
        <v>42968</v>
      </c>
      <c r="C92" s="2">
        <v>42970</v>
      </c>
      <c r="D92" t="s">
        <v>27</v>
      </c>
      <c r="E92" t="s">
        <v>481</v>
      </c>
      <c r="F92" t="s">
        <v>482</v>
      </c>
      <c r="G92" t="s">
        <v>30</v>
      </c>
      <c r="H92" t="s">
        <v>31</v>
      </c>
      <c r="I92" t="s">
        <v>483</v>
      </c>
      <c r="J92" t="s">
        <v>484</v>
      </c>
      <c r="K92">
        <v>39212</v>
      </c>
      <c r="L92" t="s">
        <v>34</v>
      </c>
      <c r="M92" t="s">
        <v>485</v>
      </c>
      <c r="N92" t="s">
        <v>36</v>
      </c>
      <c r="O92" t="s">
        <v>42</v>
      </c>
      <c r="P92" t="s">
        <v>486</v>
      </c>
      <c r="Q92">
        <v>866.4</v>
      </c>
      <c r="R92">
        <v>4</v>
      </c>
      <c r="S92" s="1">
        <v>0</v>
      </c>
      <c r="T92">
        <v>225.26400000000001</v>
      </c>
      <c r="U92" t="s">
        <v>76</v>
      </c>
      <c r="V92" s="3">
        <v>0.26</v>
      </c>
      <c r="W92" s="3">
        <v>0</v>
      </c>
      <c r="X92" s="4">
        <v>56.316000000000003</v>
      </c>
      <c r="Y92" s="1">
        <v>160.28399999999999</v>
      </c>
      <c r="Z92" t="s">
        <v>259</v>
      </c>
      <c r="AA92">
        <f>Furniture_Sales[[#This Row],[Sales]]-Furniture_Sales[[#This Row],[Profit]]</f>
        <v>641.13599999999997</v>
      </c>
    </row>
    <row r="93" spans="1:27" x14ac:dyDescent="0.35">
      <c r="A93" t="s">
        <v>487</v>
      </c>
      <c r="B93" s="2">
        <v>43062</v>
      </c>
      <c r="C93" s="2">
        <v>43065</v>
      </c>
      <c r="D93" t="s">
        <v>27</v>
      </c>
      <c r="E93" t="s">
        <v>488</v>
      </c>
      <c r="F93" t="s">
        <v>489</v>
      </c>
      <c r="G93" t="s">
        <v>96</v>
      </c>
      <c r="H93" t="s">
        <v>31</v>
      </c>
      <c r="I93" t="s">
        <v>490</v>
      </c>
      <c r="J93" t="s">
        <v>295</v>
      </c>
      <c r="K93">
        <v>48187</v>
      </c>
      <c r="L93" t="s">
        <v>99</v>
      </c>
      <c r="M93" t="s">
        <v>491</v>
      </c>
      <c r="N93" t="s">
        <v>36</v>
      </c>
      <c r="O93" t="s">
        <v>62</v>
      </c>
      <c r="P93" t="s">
        <v>492</v>
      </c>
      <c r="Q93">
        <v>28.4</v>
      </c>
      <c r="R93">
        <v>2</v>
      </c>
      <c r="S93" s="1">
        <v>0</v>
      </c>
      <c r="T93">
        <v>11.076000000000001</v>
      </c>
      <c r="U93" t="s">
        <v>39</v>
      </c>
      <c r="V93" s="3">
        <v>0.39</v>
      </c>
      <c r="W93" s="3">
        <v>0</v>
      </c>
      <c r="X93" s="4">
        <v>5.5380000000000003</v>
      </c>
      <c r="Y93" s="1">
        <v>8.6620000000000008</v>
      </c>
      <c r="Z93" t="s">
        <v>40</v>
      </c>
      <c r="AA93">
        <f>Furniture_Sales[[#This Row],[Sales]]-Furniture_Sales[[#This Row],[Profit]]</f>
        <v>17.323999999999998</v>
      </c>
    </row>
    <row r="94" spans="1:27" x14ac:dyDescent="0.35">
      <c r="A94" t="s">
        <v>493</v>
      </c>
      <c r="B94" s="2">
        <v>42755</v>
      </c>
      <c r="C94" s="2">
        <v>42758</v>
      </c>
      <c r="D94" t="s">
        <v>27</v>
      </c>
      <c r="E94" t="s">
        <v>190</v>
      </c>
      <c r="F94" t="s">
        <v>191</v>
      </c>
      <c r="G94" t="s">
        <v>96</v>
      </c>
      <c r="H94" t="s">
        <v>31</v>
      </c>
      <c r="I94" t="s">
        <v>179</v>
      </c>
      <c r="J94" t="s">
        <v>126</v>
      </c>
      <c r="K94">
        <v>10024</v>
      </c>
      <c r="L94" t="s">
        <v>73</v>
      </c>
      <c r="M94" t="s">
        <v>494</v>
      </c>
      <c r="N94" t="s">
        <v>36</v>
      </c>
      <c r="O94" t="s">
        <v>42</v>
      </c>
      <c r="P94" t="s">
        <v>495</v>
      </c>
      <c r="Q94">
        <v>207.846</v>
      </c>
      <c r="R94">
        <v>3</v>
      </c>
      <c r="S94" s="1">
        <v>0.1</v>
      </c>
      <c r="T94">
        <v>2.3094000000000001</v>
      </c>
      <c r="U94" t="s">
        <v>39</v>
      </c>
      <c r="V94" s="3">
        <v>1.1111111111111099E-2</v>
      </c>
      <c r="W94" s="3">
        <v>4.8112544864948101E-4</v>
      </c>
      <c r="X94" s="4">
        <v>0.76980000000000004</v>
      </c>
      <c r="Y94" s="1">
        <v>68.512200000000007</v>
      </c>
      <c r="Z94" t="s">
        <v>175</v>
      </c>
      <c r="AA94">
        <f>Furniture_Sales[[#This Row],[Sales]]-Furniture_Sales[[#This Row],[Profit]]</f>
        <v>205.53659999999999</v>
      </c>
    </row>
    <row r="95" spans="1:27" x14ac:dyDescent="0.35">
      <c r="A95" t="s">
        <v>496</v>
      </c>
      <c r="B95" s="2">
        <v>42618</v>
      </c>
      <c r="C95" s="2">
        <v>42620</v>
      </c>
      <c r="D95" t="s">
        <v>27</v>
      </c>
      <c r="E95" t="s">
        <v>497</v>
      </c>
      <c r="F95" t="s">
        <v>498</v>
      </c>
      <c r="G95" t="s">
        <v>30</v>
      </c>
      <c r="H95" t="s">
        <v>31</v>
      </c>
      <c r="I95" t="s">
        <v>294</v>
      </c>
      <c r="J95" t="s">
        <v>295</v>
      </c>
      <c r="K95">
        <v>48227</v>
      </c>
      <c r="L95" t="s">
        <v>99</v>
      </c>
      <c r="M95" t="s">
        <v>499</v>
      </c>
      <c r="N95" t="s">
        <v>36</v>
      </c>
      <c r="O95" t="s">
        <v>62</v>
      </c>
      <c r="P95" t="s">
        <v>500</v>
      </c>
      <c r="Q95">
        <v>12.22</v>
      </c>
      <c r="R95">
        <v>1</v>
      </c>
      <c r="S95" s="1">
        <v>0</v>
      </c>
      <c r="T95">
        <v>3.6659999999999999</v>
      </c>
      <c r="U95" t="s">
        <v>76</v>
      </c>
      <c r="V95" s="3">
        <v>0.3</v>
      </c>
      <c r="W95" s="3">
        <v>0</v>
      </c>
      <c r="X95" s="4">
        <v>3.6659999999999999</v>
      </c>
      <c r="Y95" s="1">
        <v>8.5540000000000003</v>
      </c>
      <c r="Z95" t="s">
        <v>83</v>
      </c>
      <c r="AA95">
        <f>Furniture_Sales[[#This Row],[Sales]]-Furniture_Sales[[#This Row],[Profit]]</f>
        <v>8.5540000000000003</v>
      </c>
    </row>
    <row r="96" spans="1:27" x14ac:dyDescent="0.35">
      <c r="A96" t="s">
        <v>496</v>
      </c>
      <c r="B96" s="2">
        <v>42618</v>
      </c>
      <c r="C96" s="2">
        <v>42620</v>
      </c>
      <c r="D96" t="s">
        <v>27</v>
      </c>
      <c r="E96" t="s">
        <v>497</v>
      </c>
      <c r="F96" t="s">
        <v>498</v>
      </c>
      <c r="G96" t="s">
        <v>30</v>
      </c>
      <c r="H96" t="s">
        <v>31</v>
      </c>
      <c r="I96" t="s">
        <v>294</v>
      </c>
      <c r="J96" t="s">
        <v>295</v>
      </c>
      <c r="K96">
        <v>48227</v>
      </c>
      <c r="L96" t="s">
        <v>99</v>
      </c>
      <c r="M96" t="s">
        <v>501</v>
      </c>
      <c r="N96" t="s">
        <v>36</v>
      </c>
      <c r="O96" t="s">
        <v>42</v>
      </c>
      <c r="P96" t="s">
        <v>502</v>
      </c>
      <c r="Q96">
        <v>242.94</v>
      </c>
      <c r="R96">
        <v>3</v>
      </c>
      <c r="S96" s="1">
        <v>0</v>
      </c>
      <c r="T96">
        <v>29.152799999999999</v>
      </c>
      <c r="U96" t="s">
        <v>76</v>
      </c>
      <c r="V96" s="3">
        <v>0.12</v>
      </c>
      <c r="W96" s="3">
        <v>0</v>
      </c>
      <c r="X96" s="4">
        <v>9.7175999999999991</v>
      </c>
      <c r="Y96" s="1">
        <v>71.2624</v>
      </c>
      <c r="Z96" t="s">
        <v>83</v>
      </c>
      <c r="AA96">
        <f>Furniture_Sales[[#This Row],[Sales]]-Furniture_Sales[[#This Row],[Profit]]</f>
        <v>213.78719999999998</v>
      </c>
    </row>
    <row r="97" spans="1:27" x14ac:dyDescent="0.35">
      <c r="A97" t="s">
        <v>503</v>
      </c>
      <c r="B97" s="2">
        <v>42814</v>
      </c>
      <c r="C97" s="2">
        <v>42819</v>
      </c>
      <c r="D97" t="s">
        <v>27</v>
      </c>
      <c r="E97" t="s">
        <v>504</v>
      </c>
      <c r="F97" t="s">
        <v>505</v>
      </c>
      <c r="G97" t="s">
        <v>30</v>
      </c>
      <c r="H97" t="s">
        <v>31</v>
      </c>
      <c r="I97" t="s">
        <v>353</v>
      </c>
      <c r="J97" t="s">
        <v>116</v>
      </c>
      <c r="K97">
        <v>47201</v>
      </c>
      <c r="L97" t="s">
        <v>99</v>
      </c>
      <c r="M97" t="s">
        <v>506</v>
      </c>
      <c r="N97" t="s">
        <v>36</v>
      </c>
      <c r="O97" t="s">
        <v>62</v>
      </c>
      <c r="P97" t="s">
        <v>507</v>
      </c>
      <c r="Q97">
        <v>2.91</v>
      </c>
      <c r="R97">
        <v>1</v>
      </c>
      <c r="S97" s="1">
        <v>0</v>
      </c>
      <c r="T97">
        <v>1.3676999999999999</v>
      </c>
      <c r="U97" t="s">
        <v>64</v>
      </c>
      <c r="V97" s="3">
        <v>0.47</v>
      </c>
      <c r="W97" s="3">
        <v>0</v>
      </c>
      <c r="X97" s="4">
        <v>1.3676999999999999</v>
      </c>
      <c r="Y97" s="1">
        <v>1.5423</v>
      </c>
      <c r="Z97" t="s">
        <v>201</v>
      </c>
      <c r="AA97">
        <f>Furniture_Sales[[#This Row],[Sales]]-Furniture_Sales[[#This Row],[Profit]]</f>
        <v>1.5423000000000002</v>
      </c>
    </row>
    <row r="98" spans="1:27" x14ac:dyDescent="0.35">
      <c r="A98" t="s">
        <v>508</v>
      </c>
      <c r="B98" s="2">
        <v>43028</v>
      </c>
      <c r="C98" s="2">
        <v>43032</v>
      </c>
      <c r="D98" t="s">
        <v>45</v>
      </c>
      <c r="E98" t="s">
        <v>509</v>
      </c>
      <c r="F98" t="s">
        <v>510</v>
      </c>
      <c r="G98" t="s">
        <v>96</v>
      </c>
      <c r="H98" t="s">
        <v>31</v>
      </c>
      <c r="I98" t="s">
        <v>511</v>
      </c>
      <c r="J98" t="s">
        <v>237</v>
      </c>
      <c r="K98">
        <v>44312</v>
      </c>
      <c r="L98" t="s">
        <v>73</v>
      </c>
      <c r="M98" t="s">
        <v>66</v>
      </c>
      <c r="N98" t="s">
        <v>36</v>
      </c>
      <c r="O98" t="s">
        <v>51</v>
      </c>
      <c r="P98" t="s">
        <v>67</v>
      </c>
      <c r="Q98">
        <v>284.36399999999998</v>
      </c>
      <c r="R98">
        <v>2</v>
      </c>
      <c r="S98" s="1">
        <v>0.4</v>
      </c>
      <c r="T98">
        <v>-75.830399999999997</v>
      </c>
      <c r="U98" t="s">
        <v>89</v>
      </c>
      <c r="V98" s="3">
        <v>-0.266666666666667</v>
      </c>
      <c r="W98" s="3">
        <v>1.40664781758591E-3</v>
      </c>
      <c r="X98" s="4">
        <v>-37.915199999999999</v>
      </c>
      <c r="Y98" s="1">
        <v>180.09719999999999</v>
      </c>
      <c r="Z98" t="s">
        <v>54</v>
      </c>
      <c r="AA98">
        <f>Furniture_Sales[[#This Row],[Sales]]-Furniture_Sales[[#This Row],[Profit]]</f>
        <v>360.19439999999997</v>
      </c>
    </row>
    <row r="99" spans="1:27" x14ac:dyDescent="0.35">
      <c r="A99" t="s">
        <v>512</v>
      </c>
      <c r="B99" s="2">
        <v>41682</v>
      </c>
      <c r="C99" s="2">
        <v>41688</v>
      </c>
      <c r="D99" t="s">
        <v>45</v>
      </c>
      <c r="E99" t="s">
        <v>513</v>
      </c>
      <c r="F99" t="s">
        <v>514</v>
      </c>
      <c r="G99" t="s">
        <v>30</v>
      </c>
      <c r="H99" t="s">
        <v>31</v>
      </c>
      <c r="I99" t="s">
        <v>515</v>
      </c>
      <c r="J99" t="s">
        <v>59</v>
      </c>
      <c r="K99">
        <v>94521</v>
      </c>
      <c r="L99" t="s">
        <v>60</v>
      </c>
      <c r="M99" t="s">
        <v>516</v>
      </c>
      <c r="N99" t="s">
        <v>36</v>
      </c>
      <c r="O99" t="s">
        <v>42</v>
      </c>
      <c r="P99" t="s">
        <v>517</v>
      </c>
      <c r="Q99">
        <v>129.56800000000001</v>
      </c>
      <c r="R99">
        <v>2</v>
      </c>
      <c r="S99" s="1">
        <v>0.2</v>
      </c>
      <c r="T99">
        <v>-24.294</v>
      </c>
      <c r="U99" t="s">
        <v>135</v>
      </c>
      <c r="V99" s="3">
        <v>-0.1875</v>
      </c>
      <c r="W99" s="3">
        <v>1.5435910101259599E-3</v>
      </c>
      <c r="X99" s="4">
        <v>-12.147</v>
      </c>
      <c r="Y99" s="1">
        <v>76.930999999999997</v>
      </c>
      <c r="Z99" t="s">
        <v>303</v>
      </c>
      <c r="AA99">
        <f>Furniture_Sales[[#This Row],[Sales]]-Furniture_Sales[[#This Row],[Profit]]</f>
        <v>153.86200000000002</v>
      </c>
    </row>
    <row r="100" spans="1:27" x14ac:dyDescent="0.35">
      <c r="A100" t="s">
        <v>518</v>
      </c>
      <c r="B100" s="2">
        <v>42639</v>
      </c>
      <c r="C100" s="2">
        <v>42644</v>
      </c>
      <c r="D100" t="s">
        <v>45</v>
      </c>
      <c r="E100" t="s">
        <v>481</v>
      </c>
      <c r="F100" t="s">
        <v>482</v>
      </c>
      <c r="G100" t="s">
        <v>30</v>
      </c>
      <c r="H100" t="s">
        <v>31</v>
      </c>
      <c r="I100" t="s">
        <v>519</v>
      </c>
      <c r="J100" t="s">
        <v>140</v>
      </c>
      <c r="K100">
        <v>62521</v>
      </c>
      <c r="L100" t="s">
        <v>99</v>
      </c>
      <c r="M100" t="s">
        <v>520</v>
      </c>
      <c r="N100" t="s">
        <v>36</v>
      </c>
      <c r="O100" t="s">
        <v>42</v>
      </c>
      <c r="P100" t="s">
        <v>521</v>
      </c>
      <c r="Q100">
        <v>747.55799999999999</v>
      </c>
      <c r="R100">
        <v>3</v>
      </c>
      <c r="S100" s="1">
        <v>0.3</v>
      </c>
      <c r="T100">
        <v>-96.114599999999996</v>
      </c>
      <c r="U100" t="s">
        <v>64</v>
      </c>
      <c r="V100" s="3">
        <v>-0.128571428571429</v>
      </c>
      <c r="W100" s="3">
        <v>4.01306654466944E-4</v>
      </c>
      <c r="X100" s="4">
        <v>-32.038200000000003</v>
      </c>
      <c r="Y100" s="1">
        <v>281.2242</v>
      </c>
      <c r="Z100" t="s">
        <v>83</v>
      </c>
      <c r="AA100">
        <f>Furniture_Sales[[#This Row],[Sales]]-Furniture_Sales[[#This Row],[Profit]]</f>
        <v>843.67259999999999</v>
      </c>
    </row>
    <row r="101" spans="1:27" x14ac:dyDescent="0.35">
      <c r="A101" t="s">
        <v>522</v>
      </c>
      <c r="B101" s="2">
        <v>42482</v>
      </c>
      <c r="C101" s="2">
        <v>42489</v>
      </c>
      <c r="D101" t="s">
        <v>45</v>
      </c>
      <c r="E101" t="s">
        <v>523</v>
      </c>
      <c r="F101" t="s">
        <v>524</v>
      </c>
      <c r="G101" t="s">
        <v>106</v>
      </c>
      <c r="H101" t="s">
        <v>31</v>
      </c>
      <c r="I101" t="s">
        <v>525</v>
      </c>
      <c r="J101" t="s">
        <v>526</v>
      </c>
      <c r="K101">
        <v>85023</v>
      </c>
      <c r="L101" t="s">
        <v>60</v>
      </c>
      <c r="M101" t="s">
        <v>428</v>
      </c>
      <c r="N101" t="s">
        <v>36</v>
      </c>
      <c r="O101" t="s">
        <v>62</v>
      </c>
      <c r="P101" t="s">
        <v>429</v>
      </c>
      <c r="Q101">
        <v>23.56</v>
      </c>
      <c r="R101">
        <v>5</v>
      </c>
      <c r="S101" s="1">
        <v>0.2</v>
      </c>
      <c r="T101">
        <v>7.0679999999999996</v>
      </c>
      <c r="U101" t="s">
        <v>53</v>
      </c>
      <c r="V101" s="3">
        <v>0.3</v>
      </c>
      <c r="W101" s="3">
        <v>8.4889643463497404E-3</v>
      </c>
      <c r="X101" s="4">
        <v>1.4136</v>
      </c>
      <c r="Y101" s="1">
        <v>3.2984</v>
      </c>
      <c r="Z101" t="s">
        <v>119</v>
      </c>
      <c r="AA101">
        <f>Furniture_Sales[[#This Row],[Sales]]-Furniture_Sales[[#This Row],[Profit]]</f>
        <v>16.491999999999997</v>
      </c>
    </row>
    <row r="102" spans="1:27" x14ac:dyDescent="0.35">
      <c r="A102" t="s">
        <v>522</v>
      </c>
      <c r="B102" s="2">
        <v>42482</v>
      </c>
      <c r="C102" s="2">
        <v>42489</v>
      </c>
      <c r="D102" t="s">
        <v>45</v>
      </c>
      <c r="E102" t="s">
        <v>523</v>
      </c>
      <c r="F102" t="s">
        <v>524</v>
      </c>
      <c r="G102" t="s">
        <v>106</v>
      </c>
      <c r="H102" t="s">
        <v>31</v>
      </c>
      <c r="I102" t="s">
        <v>525</v>
      </c>
      <c r="J102" t="s">
        <v>526</v>
      </c>
      <c r="K102">
        <v>85023</v>
      </c>
      <c r="L102" t="s">
        <v>60</v>
      </c>
      <c r="M102" t="s">
        <v>527</v>
      </c>
      <c r="N102" t="s">
        <v>36</v>
      </c>
      <c r="O102" t="s">
        <v>51</v>
      </c>
      <c r="P102" t="s">
        <v>528</v>
      </c>
      <c r="Q102">
        <v>1272.6300000000001</v>
      </c>
      <c r="R102">
        <v>6</v>
      </c>
      <c r="S102" s="1">
        <v>0.5</v>
      </c>
      <c r="T102">
        <v>-814.48320000000001</v>
      </c>
      <c r="U102" t="s">
        <v>53</v>
      </c>
      <c r="V102" s="3">
        <v>-0.64</v>
      </c>
      <c r="W102" s="3">
        <v>3.9288717066232902E-4</v>
      </c>
      <c r="X102" s="4">
        <v>-135.74719999999999</v>
      </c>
      <c r="Y102" s="1">
        <v>347.85219999999998</v>
      </c>
      <c r="Z102" t="s">
        <v>119</v>
      </c>
      <c r="AA102">
        <f>Furniture_Sales[[#This Row],[Sales]]-Furniture_Sales[[#This Row],[Profit]]</f>
        <v>2087.1132000000002</v>
      </c>
    </row>
    <row r="103" spans="1:27" x14ac:dyDescent="0.35">
      <c r="A103" t="s">
        <v>529</v>
      </c>
      <c r="B103" s="2">
        <v>42021</v>
      </c>
      <c r="C103" s="2">
        <v>42028</v>
      </c>
      <c r="D103" t="s">
        <v>45</v>
      </c>
      <c r="E103" t="s">
        <v>530</v>
      </c>
      <c r="F103" t="s">
        <v>531</v>
      </c>
      <c r="G103" t="s">
        <v>106</v>
      </c>
      <c r="H103" t="s">
        <v>31</v>
      </c>
      <c r="I103" t="s">
        <v>532</v>
      </c>
      <c r="J103" t="s">
        <v>140</v>
      </c>
      <c r="K103">
        <v>60068</v>
      </c>
      <c r="L103" t="s">
        <v>99</v>
      </c>
      <c r="M103" t="s">
        <v>364</v>
      </c>
      <c r="N103" t="s">
        <v>36</v>
      </c>
      <c r="O103" t="s">
        <v>62</v>
      </c>
      <c r="P103" t="s">
        <v>365</v>
      </c>
      <c r="Q103">
        <v>254.744</v>
      </c>
      <c r="R103">
        <v>7</v>
      </c>
      <c r="S103" s="1">
        <v>0.6</v>
      </c>
      <c r="T103">
        <v>-312.06139999999999</v>
      </c>
      <c r="U103" t="s">
        <v>53</v>
      </c>
      <c r="V103" s="3">
        <v>-1.2250000000000001</v>
      </c>
      <c r="W103" s="3">
        <v>2.3553057186822802E-3</v>
      </c>
      <c r="X103" s="4">
        <v>-44.580199999999998</v>
      </c>
      <c r="Y103" s="1">
        <v>80.972200000000001</v>
      </c>
      <c r="Z103" t="s">
        <v>175</v>
      </c>
      <c r="AA103">
        <f>Furniture_Sales[[#This Row],[Sales]]-Furniture_Sales[[#This Row],[Profit]]</f>
        <v>566.80539999999996</v>
      </c>
    </row>
    <row r="104" spans="1:27" x14ac:dyDescent="0.35">
      <c r="A104" t="s">
        <v>533</v>
      </c>
      <c r="B104" s="2">
        <v>42825</v>
      </c>
      <c r="C104" s="2">
        <v>42829</v>
      </c>
      <c r="D104" t="s">
        <v>45</v>
      </c>
      <c r="E104" t="s">
        <v>292</v>
      </c>
      <c r="F104" t="s">
        <v>293</v>
      </c>
      <c r="G104" t="s">
        <v>96</v>
      </c>
      <c r="H104" t="s">
        <v>31</v>
      </c>
      <c r="I104" t="s">
        <v>534</v>
      </c>
      <c r="J104" t="s">
        <v>98</v>
      </c>
      <c r="K104">
        <v>79109</v>
      </c>
      <c r="L104" t="s">
        <v>99</v>
      </c>
      <c r="M104" t="s">
        <v>535</v>
      </c>
      <c r="N104" t="s">
        <v>36</v>
      </c>
      <c r="O104" t="s">
        <v>37</v>
      </c>
      <c r="P104" t="s">
        <v>536</v>
      </c>
      <c r="Q104">
        <v>205.33279999999999</v>
      </c>
      <c r="R104">
        <v>2</v>
      </c>
      <c r="S104" s="1">
        <v>0.32</v>
      </c>
      <c r="T104">
        <v>-36.235199999999999</v>
      </c>
      <c r="U104" t="s">
        <v>89</v>
      </c>
      <c r="V104" s="3">
        <v>-0.17647058823529399</v>
      </c>
      <c r="W104" s="3">
        <v>1.5584456063522201E-3</v>
      </c>
      <c r="X104" s="4">
        <v>-18.117599999999999</v>
      </c>
      <c r="Y104" s="1">
        <v>120.78400000000001</v>
      </c>
      <c r="Z104" t="s">
        <v>201</v>
      </c>
      <c r="AA104">
        <f>Furniture_Sales[[#This Row],[Sales]]-Furniture_Sales[[#This Row],[Profit]]</f>
        <v>241.56799999999998</v>
      </c>
    </row>
    <row r="105" spans="1:27" x14ac:dyDescent="0.35">
      <c r="A105" t="s">
        <v>537</v>
      </c>
      <c r="B105" s="2">
        <v>41952</v>
      </c>
      <c r="C105" s="2">
        <v>41954</v>
      </c>
      <c r="D105" t="s">
        <v>27</v>
      </c>
      <c r="E105" t="s">
        <v>538</v>
      </c>
      <c r="F105" t="s">
        <v>539</v>
      </c>
      <c r="G105" t="s">
        <v>30</v>
      </c>
      <c r="H105" t="s">
        <v>31</v>
      </c>
      <c r="I105" t="s">
        <v>334</v>
      </c>
      <c r="J105" t="s">
        <v>59</v>
      </c>
      <c r="K105">
        <v>94110</v>
      </c>
      <c r="L105" t="s">
        <v>60</v>
      </c>
      <c r="M105" t="s">
        <v>540</v>
      </c>
      <c r="N105" t="s">
        <v>36</v>
      </c>
      <c r="O105" t="s">
        <v>37</v>
      </c>
      <c r="P105" t="s">
        <v>541</v>
      </c>
      <c r="Q105">
        <v>222.666</v>
      </c>
      <c r="R105">
        <v>2</v>
      </c>
      <c r="S105" s="1">
        <v>0.15</v>
      </c>
      <c r="T105">
        <v>10.478400000000001</v>
      </c>
      <c r="U105" t="s">
        <v>76</v>
      </c>
      <c r="V105" s="3">
        <v>4.7058823529411799E-2</v>
      </c>
      <c r="W105" s="3">
        <v>6.7365471154105197E-4</v>
      </c>
      <c r="X105" s="4">
        <v>5.2392000000000003</v>
      </c>
      <c r="Y105" s="1">
        <v>106.0938</v>
      </c>
      <c r="Z105" t="s">
        <v>40</v>
      </c>
      <c r="AA105">
        <f>Furniture_Sales[[#This Row],[Sales]]-Furniture_Sales[[#This Row],[Profit]]</f>
        <v>212.1876</v>
      </c>
    </row>
    <row r="106" spans="1:27" x14ac:dyDescent="0.35">
      <c r="A106" t="s">
        <v>542</v>
      </c>
      <c r="B106" s="2">
        <v>42670</v>
      </c>
      <c r="C106" s="2">
        <v>42676</v>
      </c>
      <c r="D106" t="s">
        <v>45</v>
      </c>
      <c r="E106" t="s">
        <v>543</v>
      </c>
      <c r="F106" t="s">
        <v>544</v>
      </c>
      <c r="G106" t="s">
        <v>30</v>
      </c>
      <c r="H106" t="s">
        <v>31</v>
      </c>
      <c r="I106" t="s">
        <v>125</v>
      </c>
      <c r="J106" t="s">
        <v>126</v>
      </c>
      <c r="K106">
        <v>12180</v>
      </c>
      <c r="L106" t="s">
        <v>73</v>
      </c>
      <c r="M106" t="s">
        <v>379</v>
      </c>
      <c r="N106" t="s">
        <v>36</v>
      </c>
      <c r="O106" t="s">
        <v>62</v>
      </c>
      <c r="P106" t="s">
        <v>380</v>
      </c>
      <c r="Q106">
        <v>40.200000000000003</v>
      </c>
      <c r="R106">
        <v>3</v>
      </c>
      <c r="S106" s="1">
        <v>0</v>
      </c>
      <c r="T106">
        <v>19.295999999999999</v>
      </c>
      <c r="U106" t="s">
        <v>135</v>
      </c>
      <c r="V106" s="3">
        <v>0.48</v>
      </c>
      <c r="W106" s="3">
        <v>0</v>
      </c>
      <c r="X106" s="4">
        <v>6.4320000000000004</v>
      </c>
      <c r="Y106" s="1">
        <v>6.968</v>
      </c>
      <c r="Z106" t="s">
        <v>54</v>
      </c>
      <c r="AA106">
        <f>Furniture_Sales[[#This Row],[Sales]]-Furniture_Sales[[#This Row],[Profit]]</f>
        <v>20.904000000000003</v>
      </c>
    </row>
    <row r="107" spans="1:27" x14ac:dyDescent="0.35">
      <c r="A107" t="s">
        <v>545</v>
      </c>
      <c r="B107" s="2">
        <v>42896</v>
      </c>
      <c r="C107" s="2">
        <v>42899</v>
      </c>
      <c r="D107" t="s">
        <v>93</v>
      </c>
      <c r="E107" t="s">
        <v>546</v>
      </c>
      <c r="F107" t="s">
        <v>547</v>
      </c>
      <c r="G107" t="s">
        <v>106</v>
      </c>
      <c r="H107" t="s">
        <v>31</v>
      </c>
      <c r="I107" t="s">
        <v>58</v>
      </c>
      <c r="J107" t="s">
        <v>59</v>
      </c>
      <c r="K107">
        <v>90045</v>
      </c>
      <c r="L107" t="s">
        <v>60</v>
      </c>
      <c r="M107" t="s">
        <v>548</v>
      </c>
      <c r="N107" t="s">
        <v>36</v>
      </c>
      <c r="O107" t="s">
        <v>37</v>
      </c>
      <c r="P107" t="s">
        <v>549</v>
      </c>
      <c r="Q107">
        <v>514.16499999999996</v>
      </c>
      <c r="R107">
        <v>5</v>
      </c>
      <c r="S107" s="1">
        <v>0.15</v>
      </c>
      <c r="T107">
        <v>-30.245000000000001</v>
      </c>
      <c r="U107" t="s">
        <v>39</v>
      </c>
      <c r="V107" s="3">
        <v>-5.8823529411764698E-2</v>
      </c>
      <c r="W107" s="3">
        <v>2.9173514338782299E-4</v>
      </c>
      <c r="X107" s="4">
        <v>-6.0490000000000004</v>
      </c>
      <c r="Y107" s="1">
        <v>108.88200000000001</v>
      </c>
      <c r="Z107" t="s">
        <v>65</v>
      </c>
      <c r="AA107">
        <f>Furniture_Sales[[#This Row],[Sales]]-Furniture_Sales[[#This Row],[Profit]]</f>
        <v>544.41</v>
      </c>
    </row>
    <row r="108" spans="1:27" x14ac:dyDescent="0.35">
      <c r="A108" t="s">
        <v>550</v>
      </c>
      <c r="B108" s="2">
        <v>42447</v>
      </c>
      <c r="C108" s="2">
        <v>42450</v>
      </c>
      <c r="D108" t="s">
        <v>27</v>
      </c>
      <c r="E108" t="s">
        <v>551</v>
      </c>
      <c r="F108" t="s">
        <v>552</v>
      </c>
      <c r="G108" t="s">
        <v>30</v>
      </c>
      <c r="H108" t="s">
        <v>31</v>
      </c>
      <c r="I108" t="s">
        <v>146</v>
      </c>
      <c r="J108" t="s">
        <v>147</v>
      </c>
      <c r="K108">
        <v>38109</v>
      </c>
      <c r="L108" t="s">
        <v>34</v>
      </c>
      <c r="M108" t="s">
        <v>553</v>
      </c>
      <c r="N108" t="s">
        <v>36</v>
      </c>
      <c r="O108" t="s">
        <v>51</v>
      </c>
      <c r="P108" t="s">
        <v>554</v>
      </c>
      <c r="Q108">
        <v>189.88200000000001</v>
      </c>
      <c r="R108">
        <v>3</v>
      </c>
      <c r="S108" s="1">
        <v>0.4</v>
      </c>
      <c r="T108">
        <v>-94.941000000000003</v>
      </c>
      <c r="U108" t="s">
        <v>39</v>
      </c>
      <c r="V108" s="3">
        <v>-0.5</v>
      </c>
      <c r="W108" s="3">
        <v>2.1065714496371398E-3</v>
      </c>
      <c r="X108" s="4">
        <v>-31.646999999999998</v>
      </c>
      <c r="Y108" s="1">
        <v>94.941000000000003</v>
      </c>
      <c r="Z108" t="s">
        <v>201</v>
      </c>
      <c r="AA108">
        <f>Furniture_Sales[[#This Row],[Sales]]-Furniture_Sales[[#This Row],[Profit]]</f>
        <v>284.82299999999998</v>
      </c>
    </row>
    <row r="109" spans="1:27" x14ac:dyDescent="0.35">
      <c r="A109" t="s">
        <v>555</v>
      </c>
      <c r="B109" s="2">
        <v>42576</v>
      </c>
      <c r="C109" s="2">
        <v>42582</v>
      </c>
      <c r="D109" t="s">
        <v>45</v>
      </c>
      <c r="E109" t="s">
        <v>513</v>
      </c>
      <c r="F109" t="s">
        <v>514</v>
      </c>
      <c r="G109" t="s">
        <v>30</v>
      </c>
      <c r="H109" t="s">
        <v>31</v>
      </c>
      <c r="I109" t="s">
        <v>556</v>
      </c>
      <c r="J109" t="s">
        <v>59</v>
      </c>
      <c r="K109">
        <v>92627</v>
      </c>
      <c r="L109" t="s">
        <v>60</v>
      </c>
      <c r="M109" t="s">
        <v>557</v>
      </c>
      <c r="N109" t="s">
        <v>36</v>
      </c>
      <c r="O109" t="s">
        <v>62</v>
      </c>
      <c r="P109" t="s">
        <v>558</v>
      </c>
      <c r="Q109">
        <v>255.76</v>
      </c>
      <c r="R109">
        <v>4</v>
      </c>
      <c r="S109" s="1">
        <v>0</v>
      </c>
      <c r="T109">
        <v>81.843199999999996</v>
      </c>
      <c r="U109" t="s">
        <v>135</v>
      </c>
      <c r="V109" s="3">
        <v>0.32</v>
      </c>
      <c r="W109" s="3">
        <v>0</v>
      </c>
      <c r="X109" s="4">
        <v>20.460799999999999</v>
      </c>
      <c r="Y109" s="1">
        <v>43.479199999999999</v>
      </c>
      <c r="Z109" t="s">
        <v>77</v>
      </c>
      <c r="AA109">
        <f>Furniture_Sales[[#This Row],[Sales]]-Furniture_Sales[[#This Row],[Profit]]</f>
        <v>173.91679999999999</v>
      </c>
    </row>
    <row r="110" spans="1:27" x14ac:dyDescent="0.35">
      <c r="A110" t="s">
        <v>555</v>
      </c>
      <c r="B110" s="2">
        <v>42576</v>
      </c>
      <c r="C110" s="2">
        <v>42582</v>
      </c>
      <c r="D110" t="s">
        <v>45</v>
      </c>
      <c r="E110" t="s">
        <v>513</v>
      </c>
      <c r="F110" t="s">
        <v>514</v>
      </c>
      <c r="G110" t="s">
        <v>30</v>
      </c>
      <c r="H110" t="s">
        <v>31</v>
      </c>
      <c r="I110" t="s">
        <v>556</v>
      </c>
      <c r="J110" t="s">
        <v>59</v>
      </c>
      <c r="K110">
        <v>92627</v>
      </c>
      <c r="L110" t="s">
        <v>60</v>
      </c>
      <c r="M110" t="s">
        <v>400</v>
      </c>
      <c r="N110" t="s">
        <v>36</v>
      </c>
      <c r="O110" t="s">
        <v>42</v>
      </c>
      <c r="P110" t="s">
        <v>401</v>
      </c>
      <c r="Q110">
        <v>241.56800000000001</v>
      </c>
      <c r="R110">
        <v>2</v>
      </c>
      <c r="S110" s="1">
        <v>0.2</v>
      </c>
      <c r="T110">
        <v>18.117599999999999</v>
      </c>
      <c r="U110" t="s">
        <v>135</v>
      </c>
      <c r="V110" s="3">
        <v>7.4999999999999997E-2</v>
      </c>
      <c r="W110" s="3">
        <v>8.2792422837461898E-4</v>
      </c>
      <c r="X110" s="4">
        <v>9.0587999999999997</v>
      </c>
      <c r="Y110" s="1">
        <v>111.7252</v>
      </c>
      <c r="Z110" t="s">
        <v>77</v>
      </c>
      <c r="AA110">
        <f>Furniture_Sales[[#This Row],[Sales]]-Furniture_Sales[[#This Row],[Profit]]</f>
        <v>223.4504</v>
      </c>
    </row>
    <row r="111" spans="1:27" x14ac:dyDescent="0.35">
      <c r="A111" t="s">
        <v>555</v>
      </c>
      <c r="B111" s="2">
        <v>42576</v>
      </c>
      <c r="C111" s="2">
        <v>42582</v>
      </c>
      <c r="D111" t="s">
        <v>45</v>
      </c>
      <c r="E111" t="s">
        <v>513</v>
      </c>
      <c r="F111" t="s">
        <v>514</v>
      </c>
      <c r="G111" t="s">
        <v>30</v>
      </c>
      <c r="H111" t="s">
        <v>31</v>
      </c>
      <c r="I111" t="s">
        <v>556</v>
      </c>
      <c r="J111" t="s">
        <v>59</v>
      </c>
      <c r="K111">
        <v>92627</v>
      </c>
      <c r="L111" t="s">
        <v>60</v>
      </c>
      <c r="M111" t="s">
        <v>559</v>
      </c>
      <c r="N111" t="s">
        <v>36</v>
      </c>
      <c r="O111" t="s">
        <v>62</v>
      </c>
      <c r="P111" t="s">
        <v>560</v>
      </c>
      <c r="Q111">
        <v>69.3</v>
      </c>
      <c r="R111">
        <v>9</v>
      </c>
      <c r="S111" s="1">
        <v>0</v>
      </c>
      <c r="T111">
        <v>22.869</v>
      </c>
      <c r="U111" t="s">
        <v>135</v>
      </c>
      <c r="V111" s="3">
        <v>0.33</v>
      </c>
      <c r="W111" s="3">
        <v>0</v>
      </c>
      <c r="X111" s="4">
        <v>2.5409999999999999</v>
      </c>
      <c r="Y111" s="1">
        <v>5.1589999999999998</v>
      </c>
      <c r="Z111" t="s">
        <v>77</v>
      </c>
      <c r="AA111">
        <f>Furniture_Sales[[#This Row],[Sales]]-Furniture_Sales[[#This Row],[Profit]]</f>
        <v>46.430999999999997</v>
      </c>
    </row>
    <row r="112" spans="1:27" x14ac:dyDescent="0.35">
      <c r="A112" t="s">
        <v>561</v>
      </c>
      <c r="B112" s="2">
        <v>42520</v>
      </c>
      <c r="C112" s="2">
        <v>42525</v>
      </c>
      <c r="D112" t="s">
        <v>45</v>
      </c>
      <c r="E112" t="s">
        <v>562</v>
      </c>
      <c r="F112" t="s">
        <v>563</v>
      </c>
      <c r="G112" t="s">
        <v>96</v>
      </c>
      <c r="H112" t="s">
        <v>31</v>
      </c>
      <c r="I112" t="s">
        <v>564</v>
      </c>
      <c r="J112" t="s">
        <v>186</v>
      </c>
      <c r="K112">
        <v>80134</v>
      </c>
      <c r="L112" t="s">
        <v>60</v>
      </c>
      <c r="M112" t="s">
        <v>565</v>
      </c>
      <c r="N112" t="s">
        <v>36</v>
      </c>
      <c r="O112" t="s">
        <v>42</v>
      </c>
      <c r="P112" t="s">
        <v>566</v>
      </c>
      <c r="Q112">
        <v>801.56799999999998</v>
      </c>
      <c r="R112">
        <v>2</v>
      </c>
      <c r="S112" s="1">
        <v>0.2</v>
      </c>
      <c r="T112">
        <v>50.097999999999999</v>
      </c>
      <c r="U112" t="s">
        <v>64</v>
      </c>
      <c r="V112" s="3">
        <v>6.25E-2</v>
      </c>
      <c r="W112" s="3">
        <v>2.4951095852129802E-4</v>
      </c>
      <c r="X112" s="4">
        <v>25.048999999999999</v>
      </c>
      <c r="Y112" s="1">
        <v>375.73500000000001</v>
      </c>
      <c r="Z112" t="s">
        <v>167</v>
      </c>
      <c r="AA112">
        <f>Furniture_Sales[[#This Row],[Sales]]-Furniture_Sales[[#This Row],[Profit]]</f>
        <v>751.47</v>
      </c>
    </row>
    <row r="113" spans="1:27" x14ac:dyDescent="0.35">
      <c r="A113" t="s">
        <v>567</v>
      </c>
      <c r="B113" s="2">
        <v>43065</v>
      </c>
      <c r="C113" s="2">
        <v>43066</v>
      </c>
      <c r="D113" t="s">
        <v>93</v>
      </c>
      <c r="E113" t="s">
        <v>568</v>
      </c>
      <c r="F113" t="s">
        <v>569</v>
      </c>
      <c r="G113" t="s">
        <v>30</v>
      </c>
      <c r="H113" t="s">
        <v>31</v>
      </c>
      <c r="I113" t="s">
        <v>570</v>
      </c>
      <c r="J113" t="s">
        <v>571</v>
      </c>
      <c r="K113">
        <v>64118</v>
      </c>
      <c r="L113" t="s">
        <v>99</v>
      </c>
      <c r="M113" t="s">
        <v>572</v>
      </c>
      <c r="N113" t="s">
        <v>36</v>
      </c>
      <c r="O113" t="s">
        <v>62</v>
      </c>
      <c r="P113" t="s">
        <v>573</v>
      </c>
      <c r="Q113">
        <v>126.3</v>
      </c>
      <c r="R113">
        <v>3</v>
      </c>
      <c r="S113" s="1">
        <v>0</v>
      </c>
      <c r="T113">
        <v>40.415999999999997</v>
      </c>
      <c r="U113" t="s">
        <v>129</v>
      </c>
      <c r="V113" s="3">
        <v>0.32</v>
      </c>
      <c r="W113" s="3">
        <v>0</v>
      </c>
      <c r="X113" s="4">
        <v>13.472</v>
      </c>
      <c r="Y113" s="1">
        <v>28.628</v>
      </c>
      <c r="Z113" t="s">
        <v>40</v>
      </c>
      <c r="AA113">
        <f>Furniture_Sales[[#This Row],[Sales]]-Furniture_Sales[[#This Row],[Profit]]</f>
        <v>85.884</v>
      </c>
    </row>
    <row r="114" spans="1:27" x14ac:dyDescent="0.35">
      <c r="A114" t="s">
        <v>574</v>
      </c>
      <c r="B114" s="2">
        <v>42758</v>
      </c>
      <c r="C114" s="2">
        <v>42760</v>
      </c>
      <c r="D114" t="s">
        <v>93</v>
      </c>
      <c r="E114" t="s">
        <v>575</v>
      </c>
      <c r="F114" t="s">
        <v>576</v>
      </c>
      <c r="G114" t="s">
        <v>96</v>
      </c>
      <c r="H114" t="s">
        <v>31</v>
      </c>
      <c r="I114" t="s">
        <v>294</v>
      </c>
      <c r="J114" t="s">
        <v>295</v>
      </c>
      <c r="K114">
        <v>48234</v>
      </c>
      <c r="L114" t="s">
        <v>99</v>
      </c>
      <c r="M114" t="s">
        <v>553</v>
      </c>
      <c r="N114" t="s">
        <v>36</v>
      </c>
      <c r="O114" t="s">
        <v>51</v>
      </c>
      <c r="P114" t="s">
        <v>554</v>
      </c>
      <c r="Q114">
        <v>210.98</v>
      </c>
      <c r="R114">
        <v>2</v>
      </c>
      <c r="S114" s="1">
        <v>0</v>
      </c>
      <c r="T114">
        <v>21.097999999999999</v>
      </c>
      <c r="U114" t="s">
        <v>76</v>
      </c>
      <c r="V114" s="3">
        <v>0.1</v>
      </c>
      <c r="W114" s="3">
        <v>0</v>
      </c>
      <c r="X114" s="4">
        <v>10.548999999999999</v>
      </c>
      <c r="Y114" s="1">
        <v>94.941000000000003</v>
      </c>
      <c r="Z114" t="s">
        <v>175</v>
      </c>
      <c r="AA114">
        <f>Furniture_Sales[[#This Row],[Sales]]-Furniture_Sales[[#This Row],[Profit]]</f>
        <v>189.88200000000001</v>
      </c>
    </row>
    <row r="115" spans="1:27" x14ac:dyDescent="0.35">
      <c r="A115" t="s">
        <v>577</v>
      </c>
      <c r="B115" s="2">
        <v>43029</v>
      </c>
      <c r="C115" s="2">
        <v>43034</v>
      </c>
      <c r="D115" t="s">
        <v>45</v>
      </c>
      <c r="E115" t="s">
        <v>578</v>
      </c>
      <c r="F115" t="s">
        <v>579</v>
      </c>
      <c r="G115" t="s">
        <v>106</v>
      </c>
      <c r="H115" t="s">
        <v>31</v>
      </c>
      <c r="I115" t="s">
        <v>580</v>
      </c>
      <c r="J115" t="s">
        <v>49</v>
      </c>
      <c r="K115">
        <v>33801</v>
      </c>
      <c r="L115" t="s">
        <v>34</v>
      </c>
      <c r="M115" t="s">
        <v>581</v>
      </c>
      <c r="N115" t="s">
        <v>36</v>
      </c>
      <c r="O115" t="s">
        <v>42</v>
      </c>
      <c r="P115" t="s">
        <v>582</v>
      </c>
      <c r="Q115">
        <v>683.952</v>
      </c>
      <c r="R115">
        <v>3</v>
      </c>
      <c r="S115" s="1">
        <v>0.2</v>
      </c>
      <c r="T115">
        <v>42.747</v>
      </c>
      <c r="U115" t="s">
        <v>64</v>
      </c>
      <c r="V115" s="3">
        <v>6.25E-2</v>
      </c>
      <c r="W115" s="3">
        <v>2.9241818139284602E-4</v>
      </c>
      <c r="X115" s="4">
        <v>14.249000000000001</v>
      </c>
      <c r="Y115" s="1">
        <v>213.73500000000001</v>
      </c>
      <c r="Z115" t="s">
        <v>54</v>
      </c>
      <c r="AA115">
        <f>Furniture_Sales[[#This Row],[Sales]]-Furniture_Sales[[#This Row],[Profit]]</f>
        <v>641.20500000000004</v>
      </c>
    </row>
    <row r="116" spans="1:27" x14ac:dyDescent="0.35">
      <c r="A116" t="s">
        <v>577</v>
      </c>
      <c r="B116" s="2">
        <v>43029</v>
      </c>
      <c r="C116" s="2">
        <v>43034</v>
      </c>
      <c r="D116" t="s">
        <v>45</v>
      </c>
      <c r="E116" t="s">
        <v>578</v>
      </c>
      <c r="F116" t="s">
        <v>579</v>
      </c>
      <c r="G116" t="s">
        <v>106</v>
      </c>
      <c r="H116" t="s">
        <v>31</v>
      </c>
      <c r="I116" t="s">
        <v>580</v>
      </c>
      <c r="J116" t="s">
        <v>49</v>
      </c>
      <c r="K116">
        <v>33801</v>
      </c>
      <c r="L116" t="s">
        <v>34</v>
      </c>
      <c r="M116" t="s">
        <v>389</v>
      </c>
      <c r="N116" t="s">
        <v>36</v>
      </c>
      <c r="O116" t="s">
        <v>62</v>
      </c>
      <c r="P116" t="s">
        <v>390</v>
      </c>
      <c r="Q116">
        <v>45.695999999999998</v>
      </c>
      <c r="R116">
        <v>3</v>
      </c>
      <c r="S116" s="1">
        <v>0.2</v>
      </c>
      <c r="T116">
        <v>5.1407999999999996</v>
      </c>
      <c r="U116" t="s">
        <v>64</v>
      </c>
      <c r="V116" s="3">
        <v>0.1125</v>
      </c>
      <c r="W116" s="3">
        <v>4.3767507002801104E-3</v>
      </c>
      <c r="X116" s="4">
        <v>1.7136</v>
      </c>
      <c r="Y116" s="1">
        <v>13.5184</v>
      </c>
      <c r="Z116" t="s">
        <v>54</v>
      </c>
      <c r="AA116">
        <f>Furniture_Sales[[#This Row],[Sales]]-Furniture_Sales[[#This Row],[Profit]]</f>
        <v>40.555199999999999</v>
      </c>
    </row>
    <row r="117" spans="1:27" x14ac:dyDescent="0.35">
      <c r="A117" t="s">
        <v>583</v>
      </c>
      <c r="B117" s="2">
        <v>42315</v>
      </c>
      <c r="C117" s="2">
        <v>42317</v>
      </c>
      <c r="D117" t="s">
        <v>27</v>
      </c>
      <c r="E117" t="s">
        <v>584</v>
      </c>
      <c r="F117" t="s">
        <v>585</v>
      </c>
      <c r="G117" t="s">
        <v>96</v>
      </c>
      <c r="H117" t="s">
        <v>31</v>
      </c>
      <c r="I117" t="s">
        <v>58</v>
      </c>
      <c r="J117" t="s">
        <v>59</v>
      </c>
      <c r="K117">
        <v>90036</v>
      </c>
      <c r="L117" t="s">
        <v>60</v>
      </c>
      <c r="M117" t="s">
        <v>586</v>
      </c>
      <c r="N117" t="s">
        <v>36</v>
      </c>
      <c r="O117" t="s">
        <v>42</v>
      </c>
      <c r="P117" t="s">
        <v>587</v>
      </c>
      <c r="Q117">
        <v>190.72</v>
      </c>
      <c r="R117">
        <v>1</v>
      </c>
      <c r="S117" s="1">
        <v>0.2</v>
      </c>
      <c r="T117">
        <v>11.92</v>
      </c>
      <c r="U117" t="s">
        <v>76</v>
      </c>
      <c r="V117" s="3">
        <v>6.25E-2</v>
      </c>
      <c r="W117" s="3">
        <v>1.0486577181208099E-3</v>
      </c>
      <c r="X117" s="4">
        <v>11.92</v>
      </c>
      <c r="Y117" s="1">
        <v>178.8</v>
      </c>
      <c r="Z117" t="s">
        <v>40</v>
      </c>
      <c r="AA117">
        <f>Furniture_Sales[[#This Row],[Sales]]-Furniture_Sales[[#This Row],[Profit]]</f>
        <v>178.8</v>
      </c>
    </row>
    <row r="118" spans="1:27" x14ac:dyDescent="0.35">
      <c r="A118" t="s">
        <v>588</v>
      </c>
      <c r="B118" s="2">
        <v>42985</v>
      </c>
      <c r="C118" s="2">
        <v>42989</v>
      </c>
      <c r="D118" t="s">
        <v>45</v>
      </c>
      <c r="E118" t="s">
        <v>589</v>
      </c>
      <c r="F118" t="s">
        <v>590</v>
      </c>
      <c r="G118" t="s">
        <v>30</v>
      </c>
      <c r="H118" t="s">
        <v>31</v>
      </c>
      <c r="I118" t="s">
        <v>58</v>
      </c>
      <c r="J118" t="s">
        <v>59</v>
      </c>
      <c r="K118">
        <v>90032</v>
      </c>
      <c r="L118" t="s">
        <v>60</v>
      </c>
      <c r="M118" t="s">
        <v>591</v>
      </c>
      <c r="N118" t="s">
        <v>36</v>
      </c>
      <c r="O118" t="s">
        <v>62</v>
      </c>
      <c r="P118" t="s">
        <v>592</v>
      </c>
      <c r="Q118">
        <v>47.94</v>
      </c>
      <c r="R118">
        <v>3</v>
      </c>
      <c r="S118" s="1">
        <v>0</v>
      </c>
      <c r="T118">
        <v>2.3969999999999998</v>
      </c>
      <c r="U118" t="s">
        <v>89</v>
      </c>
      <c r="V118" s="3">
        <v>0.05</v>
      </c>
      <c r="W118" s="3">
        <v>0</v>
      </c>
      <c r="X118" s="4">
        <v>0.79900000000000004</v>
      </c>
      <c r="Y118" s="1">
        <v>15.180999999999999</v>
      </c>
      <c r="Z118" t="s">
        <v>83</v>
      </c>
      <c r="AA118">
        <f>Furniture_Sales[[#This Row],[Sales]]-Furniture_Sales[[#This Row],[Profit]]</f>
        <v>45.542999999999999</v>
      </c>
    </row>
    <row r="119" spans="1:27" x14ac:dyDescent="0.35">
      <c r="A119" t="s">
        <v>593</v>
      </c>
      <c r="B119" s="2">
        <v>42345</v>
      </c>
      <c r="C119" s="2">
        <v>42349</v>
      </c>
      <c r="D119" t="s">
        <v>45</v>
      </c>
      <c r="E119" t="s">
        <v>594</v>
      </c>
      <c r="F119" t="s">
        <v>595</v>
      </c>
      <c r="G119" t="s">
        <v>30</v>
      </c>
      <c r="H119" t="s">
        <v>31</v>
      </c>
      <c r="I119" t="s">
        <v>32</v>
      </c>
      <c r="J119" t="s">
        <v>33</v>
      </c>
      <c r="K119">
        <v>42420</v>
      </c>
      <c r="L119" t="s">
        <v>34</v>
      </c>
      <c r="M119" t="s">
        <v>596</v>
      </c>
      <c r="N119" t="s">
        <v>36</v>
      </c>
      <c r="O119" t="s">
        <v>42</v>
      </c>
      <c r="P119" t="s">
        <v>597</v>
      </c>
      <c r="Q119">
        <v>283.92</v>
      </c>
      <c r="R119">
        <v>4</v>
      </c>
      <c r="S119" s="1">
        <v>0</v>
      </c>
      <c r="T119">
        <v>70.98</v>
      </c>
      <c r="U119" t="s">
        <v>89</v>
      </c>
      <c r="V119" s="3">
        <v>0.25</v>
      </c>
      <c r="W119" s="3">
        <v>0</v>
      </c>
      <c r="X119" s="4">
        <v>17.745000000000001</v>
      </c>
      <c r="Y119" s="1">
        <v>53.234999999999999</v>
      </c>
      <c r="Z119" t="s">
        <v>102</v>
      </c>
      <c r="AA119">
        <f>Furniture_Sales[[#This Row],[Sales]]-Furniture_Sales[[#This Row],[Profit]]</f>
        <v>212.94</v>
      </c>
    </row>
    <row r="120" spans="1:27" x14ac:dyDescent="0.35">
      <c r="A120" t="s">
        <v>598</v>
      </c>
      <c r="B120" s="2">
        <v>41770</v>
      </c>
      <c r="C120" s="2">
        <v>41775</v>
      </c>
      <c r="D120" t="s">
        <v>45</v>
      </c>
      <c r="E120" t="s">
        <v>599</v>
      </c>
      <c r="F120" t="s">
        <v>600</v>
      </c>
      <c r="G120" t="s">
        <v>30</v>
      </c>
      <c r="H120" t="s">
        <v>31</v>
      </c>
      <c r="I120" t="s">
        <v>601</v>
      </c>
      <c r="J120" t="s">
        <v>98</v>
      </c>
      <c r="K120">
        <v>76106</v>
      </c>
      <c r="L120" t="s">
        <v>99</v>
      </c>
      <c r="M120" t="s">
        <v>602</v>
      </c>
      <c r="N120" t="s">
        <v>36</v>
      </c>
      <c r="O120" t="s">
        <v>62</v>
      </c>
      <c r="P120" t="s">
        <v>603</v>
      </c>
      <c r="Q120">
        <v>66.111999999999995</v>
      </c>
      <c r="R120">
        <v>4</v>
      </c>
      <c r="S120" s="1">
        <v>0.6</v>
      </c>
      <c r="T120">
        <v>-84.2928</v>
      </c>
      <c r="U120" t="s">
        <v>64</v>
      </c>
      <c r="V120" s="3">
        <v>-1.2749999999999999</v>
      </c>
      <c r="W120" s="3">
        <v>9.0755082284608001E-3</v>
      </c>
      <c r="X120" s="4">
        <v>-21.0732</v>
      </c>
      <c r="Y120" s="1">
        <v>37.601199999999999</v>
      </c>
      <c r="Z120" t="s">
        <v>167</v>
      </c>
      <c r="AA120">
        <f>Furniture_Sales[[#This Row],[Sales]]-Furniture_Sales[[#This Row],[Profit]]</f>
        <v>150.40479999999999</v>
      </c>
    </row>
    <row r="121" spans="1:27" x14ac:dyDescent="0.35">
      <c r="A121" t="s">
        <v>604</v>
      </c>
      <c r="B121" s="2">
        <v>42475</v>
      </c>
      <c r="C121" s="2">
        <v>42477</v>
      </c>
      <c r="D121" t="s">
        <v>27</v>
      </c>
      <c r="E121" t="s">
        <v>605</v>
      </c>
      <c r="F121" t="s">
        <v>606</v>
      </c>
      <c r="G121" t="s">
        <v>30</v>
      </c>
      <c r="H121" t="s">
        <v>31</v>
      </c>
      <c r="I121" t="s">
        <v>334</v>
      </c>
      <c r="J121" t="s">
        <v>59</v>
      </c>
      <c r="K121">
        <v>94110</v>
      </c>
      <c r="L121" t="s">
        <v>60</v>
      </c>
      <c r="M121" t="s">
        <v>607</v>
      </c>
      <c r="N121" t="s">
        <v>36</v>
      </c>
      <c r="O121" t="s">
        <v>42</v>
      </c>
      <c r="P121" t="s">
        <v>608</v>
      </c>
      <c r="Q121">
        <v>1121.568</v>
      </c>
      <c r="R121">
        <v>2</v>
      </c>
      <c r="S121" s="1">
        <v>0.2</v>
      </c>
      <c r="T121">
        <v>0</v>
      </c>
      <c r="U121" t="s">
        <v>76</v>
      </c>
      <c r="V121" s="3">
        <v>0</v>
      </c>
      <c r="W121" s="3">
        <v>1.7832177808211399E-4</v>
      </c>
      <c r="X121" s="4">
        <v>0</v>
      </c>
      <c r="Y121" s="1">
        <v>560.78399999999999</v>
      </c>
      <c r="Z121" t="s">
        <v>119</v>
      </c>
      <c r="AA121">
        <f>Furniture_Sales[[#This Row],[Sales]]-Furniture_Sales[[#This Row],[Profit]]</f>
        <v>1121.568</v>
      </c>
    </row>
    <row r="122" spans="1:27" x14ac:dyDescent="0.35">
      <c r="A122" t="s">
        <v>609</v>
      </c>
      <c r="B122" s="2">
        <v>42989</v>
      </c>
      <c r="C122" s="2">
        <v>42990</v>
      </c>
      <c r="D122" t="s">
        <v>93</v>
      </c>
      <c r="E122" t="s">
        <v>610</v>
      </c>
      <c r="F122" t="s">
        <v>611</v>
      </c>
      <c r="G122" t="s">
        <v>30</v>
      </c>
      <c r="H122" t="s">
        <v>31</v>
      </c>
      <c r="I122" t="s">
        <v>612</v>
      </c>
      <c r="J122" t="s">
        <v>49</v>
      </c>
      <c r="K122">
        <v>32216</v>
      </c>
      <c r="L122" t="s">
        <v>34</v>
      </c>
      <c r="M122" t="s">
        <v>613</v>
      </c>
      <c r="N122" t="s">
        <v>36</v>
      </c>
      <c r="O122" t="s">
        <v>62</v>
      </c>
      <c r="P122" t="s">
        <v>614</v>
      </c>
      <c r="Q122">
        <v>34.503999999999998</v>
      </c>
      <c r="R122">
        <v>1</v>
      </c>
      <c r="S122" s="1">
        <v>0.2</v>
      </c>
      <c r="T122">
        <v>6.0381999999999998</v>
      </c>
      <c r="U122" t="s">
        <v>129</v>
      </c>
      <c r="V122" s="3">
        <v>0.17499999999999999</v>
      </c>
      <c r="W122" s="3">
        <v>5.79642939948992E-3</v>
      </c>
      <c r="X122" s="4">
        <v>6.0381999999999998</v>
      </c>
      <c r="Y122" s="1">
        <v>28.465800000000002</v>
      </c>
      <c r="Z122" t="s">
        <v>83</v>
      </c>
      <c r="AA122">
        <f>Furniture_Sales[[#This Row],[Sales]]-Furniture_Sales[[#This Row],[Profit]]</f>
        <v>28.465799999999998</v>
      </c>
    </row>
    <row r="123" spans="1:27" x14ac:dyDescent="0.35">
      <c r="A123" t="s">
        <v>615</v>
      </c>
      <c r="B123" s="2">
        <v>42531</v>
      </c>
      <c r="C123" s="2">
        <v>42536</v>
      </c>
      <c r="D123" t="s">
        <v>45</v>
      </c>
      <c r="E123" t="s">
        <v>616</v>
      </c>
      <c r="F123" t="s">
        <v>617</v>
      </c>
      <c r="G123" t="s">
        <v>30</v>
      </c>
      <c r="H123" t="s">
        <v>31</v>
      </c>
      <c r="I123" t="s">
        <v>58</v>
      </c>
      <c r="J123" t="s">
        <v>59</v>
      </c>
      <c r="K123">
        <v>90045</v>
      </c>
      <c r="L123" t="s">
        <v>60</v>
      </c>
      <c r="M123" t="s">
        <v>618</v>
      </c>
      <c r="N123" t="s">
        <v>36</v>
      </c>
      <c r="O123" t="s">
        <v>51</v>
      </c>
      <c r="P123" t="s">
        <v>619</v>
      </c>
      <c r="Q123">
        <v>1335.68</v>
      </c>
      <c r="R123">
        <v>4</v>
      </c>
      <c r="S123" s="1">
        <v>0.2</v>
      </c>
      <c r="T123">
        <v>-217.048</v>
      </c>
      <c r="U123" t="s">
        <v>64</v>
      </c>
      <c r="V123" s="3">
        <v>-0.16250000000000001</v>
      </c>
      <c r="W123" s="3">
        <v>1.4973646382366999E-4</v>
      </c>
      <c r="X123" s="4">
        <v>-54.262</v>
      </c>
      <c r="Y123" s="1">
        <v>388.18200000000002</v>
      </c>
      <c r="Z123" t="s">
        <v>65</v>
      </c>
      <c r="AA123">
        <f>Furniture_Sales[[#This Row],[Sales]]-Furniture_Sales[[#This Row],[Profit]]</f>
        <v>1552.7280000000001</v>
      </c>
    </row>
    <row r="124" spans="1:27" x14ac:dyDescent="0.35">
      <c r="A124" t="s">
        <v>620</v>
      </c>
      <c r="B124" s="2">
        <v>43059</v>
      </c>
      <c r="C124" s="2">
        <v>43061</v>
      </c>
      <c r="D124" t="s">
        <v>27</v>
      </c>
      <c r="E124" t="s">
        <v>621</v>
      </c>
      <c r="F124" t="s">
        <v>622</v>
      </c>
      <c r="G124" t="s">
        <v>30</v>
      </c>
      <c r="H124" t="s">
        <v>31</v>
      </c>
      <c r="I124" t="s">
        <v>334</v>
      </c>
      <c r="J124" t="s">
        <v>59</v>
      </c>
      <c r="K124">
        <v>94110</v>
      </c>
      <c r="L124" t="s">
        <v>60</v>
      </c>
      <c r="M124" t="s">
        <v>491</v>
      </c>
      <c r="N124" t="s">
        <v>36</v>
      </c>
      <c r="O124" t="s">
        <v>62</v>
      </c>
      <c r="P124" t="s">
        <v>492</v>
      </c>
      <c r="Q124">
        <v>42.6</v>
      </c>
      <c r="R124">
        <v>3</v>
      </c>
      <c r="S124" s="1">
        <v>0</v>
      </c>
      <c r="T124">
        <v>16.614000000000001</v>
      </c>
      <c r="U124" t="s">
        <v>76</v>
      </c>
      <c r="V124" s="3">
        <v>0.39</v>
      </c>
      <c r="W124" s="3">
        <v>0</v>
      </c>
      <c r="X124" s="4">
        <v>5.5380000000000003</v>
      </c>
      <c r="Y124" s="1">
        <v>8.6620000000000008</v>
      </c>
      <c r="Z124" t="s">
        <v>40</v>
      </c>
      <c r="AA124">
        <f>Furniture_Sales[[#This Row],[Sales]]-Furniture_Sales[[#This Row],[Profit]]</f>
        <v>25.986000000000001</v>
      </c>
    </row>
    <row r="125" spans="1:27" x14ac:dyDescent="0.35">
      <c r="A125" t="s">
        <v>623</v>
      </c>
      <c r="B125" s="2">
        <v>41896</v>
      </c>
      <c r="C125" s="2">
        <v>41900</v>
      </c>
      <c r="D125" t="s">
        <v>27</v>
      </c>
      <c r="E125" t="s">
        <v>624</v>
      </c>
      <c r="F125" t="s">
        <v>625</v>
      </c>
      <c r="G125" t="s">
        <v>30</v>
      </c>
      <c r="H125" t="s">
        <v>31</v>
      </c>
      <c r="I125" t="s">
        <v>309</v>
      </c>
      <c r="J125" t="s">
        <v>49</v>
      </c>
      <c r="K125">
        <v>33614</v>
      </c>
      <c r="L125" t="s">
        <v>34</v>
      </c>
      <c r="M125" t="s">
        <v>626</v>
      </c>
      <c r="N125" t="s">
        <v>36</v>
      </c>
      <c r="O125" t="s">
        <v>62</v>
      </c>
      <c r="P125" t="s">
        <v>627</v>
      </c>
      <c r="Q125">
        <v>13.128</v>
      </c>
      <c r="R125">
        <v>3</v>
      </c>
      <c r="S125" s="1">
        <v>0.2</v>
      </c>
      <c r="T125">
        <v>3.7743000000000002</v>
      </c>
      <c r="U125" t="s">
        <v>89</v>
      </c>
      <c r="V125" s="3">
        <v>0.28749999999999998</v>
      </c>
      <c r="W125" s="3">
        <v>1.52346130408288E-2</v>
      </c>
      <c r="X125" s="4">
        <v>1.2581</v>
      </c>
      <c r="Y125" s="1">
        <v>3.1179000000000001</v>
      </c>
      <c r="Z125" t="s">
        <v>83</v>
      </c>
      <c r="AA125">
        <f>Furniture_Sales[[#This Row],[Sales]]-Furniture_Sales[[#This Row],[Profit]]</f>
        <v>9.3536999999999999</v>
      </c>
    </row>
    <row r="126" spans="1:27" x14ac:dyDescent="0.35">
      <c r="A126" t="s">
        <v>628</v>
      </c>
      <c r="B126" s="2">
        <v>43009</v>
      </c>
      <c r="C126" s="2">
        <v>43016</v>
      </c>
      <c r="D126" t="s">
        <v>45</v>
      </c>
      <c r="E126" t="s">
        <v>629</v>
      </c>
      <c r="F126" t="s">
        <v>630</v>
      </c>
      <c r="G126" t="s">
        <v>96</v>
      </c>
      <c r="H126" t="s">
        <v>31</v>
      </c>
      <c r="I126" t="s">
        <v>197</v>
      </c>
      <c r="J126" t="s">
        <v>198</v>
      </c>
      <c r="K126">
        <v>98105</v>
      </c>
      <c r="L126" t="s">
        <v>60</v>
      </c>
      <c r="M126" t="s">
        <v>631</v>
      </c>
      <c r="N126" t="s">
        <v>36</v>
      </c>
      <c r="O126" t="s">
        <v>42</v>
      </c>
      <c r="P126" t="s">
        <v>632</v>
      </c>
      <c r="Q126">
        <v>451.15199999999999</v>
      </c>
      <c r="R126">
        <v>3</v>
      </c>
      <c r="S126" s="1">
        <v>0.2</v>
      </c>
      <c r="T126">
        <v>0</v>
      </c>
      <c r="U126" t="s">
        <v>53</v>
      </c>
      <c r="V126" s="3">
        <v>0</v>
      </c>
      <c r="W126" s="3">
        <v>4.4330957194027701E-4</v>
      </c>
      <c r="X126" s="4">
        <v>0</v>
      </c>
      <c r="Y126" s="1">
        <v>150.38399999999999</v>
      </c>
      <c r="Z126" t="s">
        <v>54</v>
      </c>
      <c r="AA126">
        <f>Furniture_Sales[[#This Row],[Sales]]-Furniture_Sales[[#This Row],[Profit]]</f>
        <v>451.15199999999999</v>
      </c>
    </row>
    <row r="127" spans="1:27" x14ac:dyDescent="0.35">
      <c r="A127" t="s">
        <v>633</v>
      </c>
      <c r="B127" s="2">
        <v>42936</v>
      </c>
      <c r="C127" s="2">
        <v>42942</v>
      </c>
      <c r="D127" t="s">
        <v>45</v>
      </c>
      <c r="E127" t="s">
        <v>634</v>
      </c>
      <c r="F127" t="s">
        <v>635</v>
      </c>
      <c r="G127" t="s">
        <v>30</v>
      </c>
      <c r="H127" t="s">
        <v>31</v>
      </c>
      <c r="I127" t="s">
        <v>139</v>
      </c>
      <c r="J127" t="s">
        <v>140</v>
      </c>
      <c r="K127">
        <v>60610</v>
      </c>
      <c r="L127" t="s">
        <v>99</v>
      </c>
      <c r="M127" t="s">
        <v>636</v>
      </c>
      <c r="N127" t="s">
        <v>36</v>
      </c>
      <c r="O127" t="s">
        <v>62</v>
      </c>
      <c r="P127" t="s">
        <v>637</v>
      </c>
      <c r="Q127">
        <v>8.7919999999999998</v>
      </c>
      <c r="R127">
        <v>1</v>
      </c>
      <c r="S127" s="1">
        <v>0.6</v>
      </c>
      <c r="T127">
        <v>-5.7148000000000003</v>
      </c>
      <c r="U127" t="s">
        <v>135</v>
      </c>
      <c r="V127" s="3">
        <v>-0.65</v>
      </c>
      <c r="W127" s="3">
        <v>6.8243858052775205E-2</v>
      </c>
      <c r="X127" s="4">
        <v>-5.7148000000000003</v>
      </c>
      <c r="Y127" s="1">
        <v>14.5068</v>
      </c>
      <c r="Z127" t="s">
        <v>77</v>
      </c>
      <c r="AA127">
        <f>Furniture_Sales[[#This Row],[Sales]]-Furniture_Sales[[#This Row],[Profit]]</f>
        <v>14.5068</v>
      </c>
    </row>
    <row r="128" spans="1:27" x14ac:dyDescent="0.35">
      <c r="A128" t="s">
        <v>638</v>
      </c>
      <c r="B128" s="2">
        <v>42188</v>
      </c>
      <c r="C128" s="2">
        <v>42194</v>
      </c>
      <c r="D128" t="s">
        <v>45</v>
      </c>
      <c r="E128" t="s">
        <v>639</v>
      </c>
      <c r="F128" t="s">
        <v>640</v>
      </c>
      <c r="G128" t="s">
        <v>30</v>
      </c>
      <c r="H128" t="s">
        <v>31</v>
      </c>
      <c r="I128" t="s">
        <v>641</v>
      </c>
      <c r="J128" t="s">
        <v>33</v>
      </c>
      <c r="K128">
        <v>40475</v>
      </c>
      <c r="L128" t="s">
        <v>34</v>
      </c>
      <c r="M128" t="s">
        <v>464</v>
      </c>
      <c r="N128" t="s">
        <v>36</v>
      </c>
      <c r="O128" t="s">
        <v>42</v>
      </c>
      <c r="P128" t="s">
        <v>465</v>
      </c>
      <c r="Q128">
        <v>70.98</v>
      </c>
      <c r="R128">
        <v>1</v>
      </c>
      <c r="S128" s="1">
        <v>0</v>
      </c>
      <c r="T128">
        <v>4.9686000000000003</v>
      </c>
      <c r="U128" t="s">
        <v>135</v>
      </c>
      <c r="V128" s="3">
        <v>7.0000000000000007E-2</v>
      </c>
      <c r="W128" s="3">
        <v>0</v>
      </c>
      <c r="X128" s="4">
        <v>4.9686000000000003</v>
      </c>
      <c r="Y128" s="1">
        <v>66.011399999999995</v>
      </c>
      <c r="Z128" t="s">
        <v>77</v>
      </c>
      <c r="AA128">
        <f>Furniture_Sales[[#This Row],[Sales]]-Furniture_Sales[[#This Row],[Profit]]</f>
        <v>66.011400000000009</v>
      </c>
    </row>
    <row r="129" spans="1:27" x14ac:dyDescent="0.35">
      <c r="A129" t="s">
        <v>642</v>
      </c>
      <c r="B129" s="2">
        <v>41859</v>
      </c>
      <c r="C129" s="2">
        <v>41866</v>
      </c>
      <c r="D129" t="s">
        <v>45</v>
      </c>
      <c r="E129" t="s">
        <v>643</v>
      </c>
      <c r="F129" t="s">
        <v>644</v>
      </c>
      <c r="G129" t="s">
        <v>30</v>
      </c>
      <c r="H129" t="s">
        <v>31</v>
      </c>
      <c r="I129" t="s">
        <v>645</v>
      </c>
      <c r="J129" t="s">
        <v>59</v>
      </c>
      <c r="K129">
        <v>92024</v>
      </c>
      <c r="L129" t="s">
        <v>60</v>
      </c>
      <c r="M129" t="s">
        <v>646</v>
      </c>
      <c r="N129" t="s">
        <v>36</v>
      </c>
      <c r="O129" t="s">
        <v>62</v>
      </c>
      <c r="P129" t="s">
        <v>647</v>
      </c>
      <c r="Q129">
        <v>327.76</v>
      </c>
      <c r="R129">
        <v>8</v>
      </c>
      <c r="S129" s="1">
        <v>0</v>
      </c>
      <c r="T129">
        <v>91.772800000000004</v>
      </c>
      <c r="U129" t="s">
        <v>53</v>
      </c>
      <c r="V129" s="3">
        <v>0.28000000000000003</v>
      </c>
      <c r="W129" s="3">
        <v>0</v>
      </c>
      <c r="X129" s="4">
        <v>11.4716</v>
      </c>
      <c r="Y129" s="1">
        <v>29.4984</v>
      </c>
      <c r="Z129" t="s">
        <v>259</v>
      </c>
      <c r="AA129">
        <f>Furniture_Sales[[#This Row],[Sales]]-Furniture_Sales[[#This Row],[Profit]]</f>
        <v>235.98719999999997</v>
      </c>
    </row>
    <row r="130" spans="1:27" x14ac:dyDescent="0.35">
      <c r="A130" t="s">
        <v>648</v>
      </c>
      <c r="B130" s="2">
        <v>41713</v>
      </c>
      <c r="C130" s="2">
        <v>41717</v>
      </c>
      <c r="D130" t="s">
        <v>45</v>
      </c>
      <c r="E130" t="s">
        <v>649</v>
      </c>
      <c r="F130" t="s">
        <v>650</v>
      </c>
      <c r="G130" t="s">
        <v>30</v>
      </c>
      <c r="H130" t="s">
        <v>31</v>
      </c>
      <c r="I130" t="s">
        <v>309</v>
      </c>
      <c r="J130" t="s">
        <v>49</v>
      </c>
      <c r="K130">
        <v>33614</v>
      </c>
      <c r="L130" t="s">
        <v>34</v>
      </c>
      <c r="M130" t="s">
        <v>389</v>
      </c>
      <c r="N130" t="s">
        <v>36</v>
      </c>
      <c r="O130" t="s">
        <v>62</v>
      </c>
      <c r="P130" t="s">
        <v>390</v>
      </c>
      <c r="Q130">
        <v>45.695999999999998</v>
      </c>
      <c r="R130">
        <v>3</v>
      </c>
      <c r="S130" s="1">
        <v>0.2</v>
      </c>
      <c r="T130">
        <v>5.1407999999999996</v>
      </c>
      <c r="U130" t="s">
        <v>89</v>
      </c>
      <c r="V130" s="3">
        <v>0.1125</v>
      </c>
      <c r="W130" s="3">
        <v>4.3767507002801104E-3</v>
      </c>
      <c r="X130" s="4">
        <v>1.7136</v>
      </c>
      <c r="Y130" s="1">
        <v>13.5184</v>
      </c>
      <c r="Z130" t="s">
        <v>201</v>
      </c>
      <c r="AA130">
        <f>Furniture_Sales[[#This Row],[Sales]]-Furniture_Sales[[#This Row],[Profit]]</f>
        <v>40.555199999999999</v>
      </c>
    </row>
    <row r="131" spans="1:27" x14ac:dyDescent="0.35">
      <c r="A131" t="s">
        <v>651</v>
      </c>
      <c r="B131" s="2">
        <v>42965</v>
      </c>
      <c r="C131" s="2">
        <v>42970</v>
      </c>
      <c r="D131" t="s">
        <v>27</v>
      </c>
      <c r="E131" t="s">
        <v>652</v>
      </c>
      <c r="F131" t="s">
        <v>653</v>
      </c>
      <c r="G131" t="s">
        <v>96</v>
      </c>
      <c r="H131" t="s">
        <v>31</v>
      </c>
      <c r="I131" t="s">
        <v>179</v>
      </c>
      <c r="J131" t="s">
        <v>126</v>
      </c>
      <c r="K131">
        <v>10011</v>
      </c>
      <c r="L131" t="s">
        <v>73</v>
      </c>
      <c r="M131" t="s">
        <v>654</v>
      </c>
      <c r="N131" t="s">
        <v>36</v>
      </c>
      <c r="O131" t="s">
        <v>62</v>
      </c>
      <c r="P131" t="s">
        <v>655</v>
      </c>
      <c r="Q131">
        <v>40.479999999999997</v>
      </c>
      <c r="R131">
        <v>2</v>
      </c>
      <c r="S131" s="1">
        <v>0</v>
      </c>
      <c r="T131">
        <v>15.7872</v>
      </c>
      <c r="U131" t="s">
        <v>64</v>
      </c>
      <c r="V131" s="3">
        <v>0.39</v>
      </c>
      <c r="W131" s="3">
        <v>0</v>
      </c>
      <c r="X131" s="4">
        <v>7.8936000000000002</v>
      </c>
      <c r="Y131" s="1">
        <v>12.346399999999999</v>
      </c>
      <c r="Z131" t="s">
        <v>259</v>
      </c>
      <c r="AA131">
        <f>Furniture_Sales[[#This Row],[Sales]]-Furniture_Sales[[#This Row],[Profit]]</f>
        <v>24.692799999999998</v>
      </c>
    </row>
    <row r="132" spans="1:27" x14ac:dyDescent="0.35">
      <c r="A132" t="s">
        <v>651</v>
      </c>
      <c r="B132" s="2">
        <v>42965</v>
      </c>
      <c r="C132" s="2">
        <v>42970</v>
      </c>
      <c r="D132" t="s">
        <v>27</v>
      </c>
      <c r="E132" t="s">
        <v>652</v>
      </c>
      <c r="F132" t="s">
        <v>653</v>
      </c>
      <c r="G132" t="s">
        <v>96</v>
      </c>
      <c r="H132" t="s">
        <v>31</v>
      </c>
      <c r="I132" t="s">
        <v>179</v>
      </c>
      <c r="J132" t="s">
        <v>126</v>
      </c>
      <c r="K132">
        <v>10011</v>
      </c>
      <c r="L132" t="s">
        <v>73</v>
      </c>
      <c r="M132" t="s">
        <v>656</v>
      </c>
      <c r="N132" t="s">
        <v>36</v>
      </c>
      <c r="O132" t="s">
        <v>62</v>
      </c>
      <c r="P132" t="s">
        <v>657</v>
      </c>
      <c r="Q132">
        <v>9.94</v>
      </c>
      <c r="R132">
        <v>2</v>
      </c>
      <c r="S132" s="1">
        <v>0</v>
      </c>
      <c r="T132">
        <v>3.0813999999999999</v>
      </c>
      <c r="U132" t="s">
        <v>64</v>
      </c>
      <c r="V132" s="3">
        <v>0.31</v>
      </c>
      <c r="W132" s="3">
        <v>0</v>
      </c>
      <c r="X132" s="4">
        <v>1.5407</v>
      </c>
      <c r="Y132" s="1">
        <v>3.4293</v>
      </c>
      <c r="Z132" t="s">
        <v>259</v>
      </c>
      <c r="AA132">
        <f>Furniture_Sales[[#This Row],[Sales]]-Furniture_Sales[[#This Row],[Profit]]</f>
        <v>6.8585999999999991</v>
      </c>
    </row>
    <row r="133" spans="1:27" x14ac:dyDescent="0.35">
      <c r="A133" t="s">
        <v>651</v>
      </c>
      <c r="B133" s="2">
        <v>42965</v>
      </c>
      <c r="C133" s="2">
        <v>42970</v>
      </c>
      <c r="D133" t="s">
        <v>27</v>
      </c>
      <c r="E133" t="s">
        <v>652</v>
      </c>
      <c r="F133" t="s">
        <v>653</v>
      </c>
      <c r="G133" t="s">
        <v>96</v>
      </c>
      <c r="H133" t="s">
        <v>31</v>
      </c>
      <c r="I133" t="s">
        <v>179</v>
      </c>
      <c r="J133" t="s">
        <v>126</v>
      </c>
      <c r="K133">
        <v>10011</v>
      </c>
      <c r="L133" t="s">
        <v>73</v>
      </c>
      <c r="M133" t="s">
        <v>238</v>
      </c>
      <c r="N133" t="s">
        <v>36</v>
      </c>
      <c r="O133" t="s">
        <v>62</v>
      </c>
      <c r="P133" t="s">
        <v>239</v>
      </c>
      <c r="Q133">
        <v>88.02</v>
      </c>
      <c r="R133">
        <v>3</v>
      </c>
      <c r="S133" s="1">
        <v>0</v>
      </c>
      <c r="T133">
        <v>27.286200000000001</v>
      </c>
      <c r="U133" t="s">
        <v>64</v>
      </c>
      <c r="V133" s="3">
        <v>0.31</v>
      </c>
      <c r="W133" s="3">
        <v>0</v>
      </c>
      <c r="X133" s="4">
        <v>9.0953999999999997</v>
      </c>
      <c r="Y133" s="1">
        <v>20.244599999999998</v>
      </c>
      <c r="Z133" t="s">
        <v>259</v>
      </c>
      <c r="AA133">
        <f>Furniture_Sales[[#This Row],[Sales]]-Furniture_Sales[[#This Row],[Profit]]</f>
        <v>60.733799999999995</v>
      </c>
    </row>
    <row r="134" spans="1:27" x14ac:dyDescent="0.35">
      <c r="A134" t="s">
        <v>658</v>
      </c>
      <c r="B134" s="2">
        <v>42337</v>
      </c>
      <c r="C134" s="2">
        <v>42341</v>
      </c>
      <c r="D134" t="s">
        <v>45</v>
      </c>
      <c r="E134" t="s">
        <v>659</v>
      </c>
      <c r="F134" t="s">
        <v>660</v>
      </c>
      <c r="G134" t="s">
        <v>96</v>
      </c>
      <c r="H134" t="s">
        <v>31</v>
      </c>
      <c r="I134" t="s">
        <v>661</v>
      </c>
      <c r="J134" t="s">
        <v>295</v>
      </c>
      <c r="K134">
        <v>48126</v>
      </c>
      <c r="L134" t="s">
        <v>99</v>
      </c>
      <c r="M134" t="s">
        <v>662</v>
      </c>
      <c r="N134" t="s">
        <v>36</v>
      </c>
      <c r="O134" t="s">
        <v>42</v>
      </c>
      <c r="P134" t="s">
        <v>663</v>
      </c>
      <c r="Q134">
        <v>301.95999999999998</v>
      </c>
      <c r="R134">
        <v>2</v>
      </c>
      <c r="S134" s="1">
        <v>0</v>
      </c>
      <c r="T134">
        <v>87.568399999999997</v>
      </c>
      <c r="U134" t="s">
        <v>89</v>
      </c>
      <c r="V134" s="3">
        <v>0.28999999999999998</v>
      </c>
      <c r="W134" s="3">
        <v>0</v>
      </c>
      <c r="X134" s="4">
        <v>43.784199999999998</v>
      </c>
      <c r="Y134" s="1">
        <v>107.19580000000001</v>
      </c>
      <c r="Z134" t="s">
        <v>40</v>
      </c>
      <c r="AA134">
        <f>Furniture_Sales[[#This Row],[Sales]]-Furniture_Sales[[#This Row],[Profit]]</f>
        <v>214.39159999999998</v>
      </c>
    </row>
    <row r="135" spans="1:27" x14ac:dyDescent="0.35">
      <c r="A135" t="s">
        <v>664</v>
      </c>
      <c r="B135" s="2">
        <v>42993</v>
      </c>
      <c r="C135" s="2">
        <v>42997</v>
      </c>
      <c r="D135" t="s">
        <v>45</v>
      </c>
      <c r="E135" t="s">
        <v>665</v>
      </c>
      <c r="F135" t="s">
        <v>666</v>
      </c>
      <c r="G135" t="s">
        <v>106</v>
      </c>
      <c r="H135" t="s">
        <v>31</v>
      </c>
      <c r="I135" t="s">
        <v>179</v>
      </c>
      <c r="J135" t="s">
        <v>126</v>
      </c>
      <c r="K135">
        <v>10009</v>
      </c>
      <c r="L135" t="s">
        <v>73</v>
      </c>
      <c r="M135" t="s">
        <v>667</v>
      </c>
      <c r="N135" t="s">
        <v>36</v>
      </c>
      <c r="O135" t="s">
        <v>62</v>
      </c>
      <c r="P135" t="s">
        <v>668</v>
      </c>
      <c r="Q135">
        <v>35.56</v>
      </c>
      <c r="R135">
        <v>7</v>
      </c>
      <c r="S135" s="1">
        <v>0</v>
      </c>
      <c r="T135">
        <v>12.090400000000001</v>
      </c>
      <c r="U135" t="s">
        <v>89</v>
      </c>
      <c r="V135" s="3">
        <v>0.34</v>
      </c>
      <c r="W135" s="3">
        <v>0</v>
      </c>
      <c r="X135" s="4">
        <v>1.7272000000000001</v>
      </c>
      <c r="Y135" s="1">
        <v>3.3527999999999998</v>
      </c>
      <c r="Z135" t="s">
        <v>83</v>
      </c>
      <c r="AA135">
        <f>Furniture_Sales[[#This Row],[Sales]]-Furniture_Sales[[#This Row],[Profit]]</f>
        <v>23.4696</v>
      </c>
    </row>
    <row r="136" spans="1:27" x14ac:dyDescent="0.35">
      <c r="A136" t="s">
        <v>669</v>
      </c>
      <c r="B136" s="2">
        <v>42281</v>
      </c>
      <c r="C136" s="2">
        <v>42286</v>
      </c>
      <c r="D136" t="s">
        <v>27</v>
      </c>
      <c r="E136" t="s">
        <v>670</v>
      </c>
      <c r="F136" t="s">
        <v>671</v>
      </c>
      <c r="G136" t="s">
        <v>96</v>
      </c>
      <c r="H136" t="s">
        <v>31</v>
      </c>
      <c r="I136" t="s">
        <v>672</v>
      </c>
      <c r="J136" t="s">
        <v>673</v>
      </c>
      <c r="K136">
        <v>31088</v>
      </c>
      <c r="L136" t="s">
        <v>34</v>
      </c>
      <c r="M136" t="s">
        <v>674</v>
      </c>
      <c r="N136" t="s">
        <v>36</v>
      </c>
      <c r="O136" t="s">
        <v>42</v>
      </c>
      <c r="P136" t="s">
        <v>675</v>
      </c>
      <c r="Q136">
        <v>392.94</v>
      </c>
      <c r="R136">
        <v>3</v>
      </c>
      <c r="S136" s="1">
        <v>0</v>
      </c>
      <c r="T136">
        <v>43.223399999999998</v>
      </c>
      <c r="U136" t="s">
        <v>64</v>
      </c>
      <c r="V136" s="3">
        <v>0.11</v>
      </c>
      <c r="W136" s="3">
        <v>0</v>
      </c>
      <c r="X136" s="4">
        <v>14.4078</v>
      </c>
      <c r="Y136" s="1">
        <v>116.5722</v>
      </c>
      <c r="Z136" t="s">
        <v>54</v>
      </c>
      <c r="AA136">
        <f>Furniture_Sales[[#This Row],[Sales]]-Furniture_Sales[[#This Row],[Profit]]</f>
        <v>349.71659999999997</v>
      </c>
    </row>
    <row r="137" spans="1:27" x14ac:dyDescent="0.35">
      <c r="A137" t="s">
        <v>676</v>
      </c>
      <c r="B137" s="2">
        <v>42510</v>
      </c>
      <c r="C137" s="2">
        <v>42515</v>
      </c>
      <c r="D137" t="s">
        <v>45</v>
      </c>
      <c r="E137" t="s">
        <v>677</v>
      </c>
      <c r="F137" t="s">
        <v>678</v>
      </c>
      <c r="G137" t="s">
        <v>106</v>
      </c>
      <c r="H137" t="s">
        <v>31</v>
      </c>
      <c r="I137" t="s">
        <v>679</v>
      </c>
      <c r="J137" t="s">
        <v>59</v>
      </c>
      <c r="K137">
        <v>94591</v>
      </c>
      <c r="L137" t="s">
        <v>60</v>
      </c>
      <c r="M137" t="s">
        <v>319</v>
      </c>
      <c r="N137" t="s">
        <v>36</v>
      </c>
      <c r="O137" t="s">
        <v>62</v>
      </c>
      <c r="P137" t="s">
        <v>320</v>
      </c>
      <c r="Q137">
        <v>1049.2</v>
      </c>
      <c r="R137">
        <v>5</v>
      </c>
      <c r="S137" s="1">
        <v>0</v>
      </c>
      <c r="T137">
        <v>272.79199999999997</v>
      </c>
      <c r="U137" t="s">
        <v>64</v>
      </c>
      <c r="V137" s="3">
        <v>0.26</v>
      </c>
      <c r="W137" s="3">
        <v>0</v>
      </c>
      <c r="X137" s="4">
        <v>54.558399999999999</v>
      </c>
      <c r="Y137" s="1">
        <v>155.2816</v>
      </c>
      <c r="Z137" t="s">
        <v>167</v>
      </c>
      <c r="AA137">
        <f>Furniture_Sales[[#This Row],[Sales]]-Furniture_Sales[[#This Row],[Profit]]</f>
        <v>776.40800000000013</v>
      </c>
    </row>
    <row r="138" spans="1:27" x14ac:dyDescent="0.35">
      <c r="A138" t="s">
        <v>680</v>
      </c>
      <c r="B138" s="2">
        <v>42722</v>
      </c>
      <c r="C138" s="2">
        <v>42726</v>
      </c>
      <c r="D138" t="s">
        <v>45</v>
      </c>
      <c r="E138" t="s">
        <v>681</v>
      </c>
      <c r="F138" t="s">
        <v>682</v>
      </c>
      <c r="G138" t="s">
        <v>96</v>
      </c>
      <c r="H138" t="s">
        <v>31</v>
      </c>
      <c r="I138" t="s">
        <v>171</v>
      </c>
      <c r="J138" t="s">
        <v>172</v>
      </c>
      <c r="K138">
        <v>55407</v>
      </c>
      <c r="L138" t="s">
        <v>99</v>
      </c>
      <c r="M138" t="s">
        <v>683</v>
      </c>
      <c r="N138" t="s">
        <v>36</v>
      </c>
      <c r="O138" t="s">
        <v>62</v>
      </c>
      <c r="P138" t="s">
        <v>684</v>
      </c>
      <c r="Q138">
        <v>18.84</v>
      </c>
      <c r="R138">
        <v>3</v>
      </c>
      <c r="S138" s="1">
        <v>0</v>
      </c>
      <c r="T138">
        <v>6.0288000000000004</v>
      </c>
      <c r="U138" t="s">
        <v>89</v>
      </c>
      <c r="V138" s="3">
        <v>0.32</v>
      </c>
      <c r="W138" s="3">
        <v>0</v>
      </c>
      <c r="X138" s="4">
        <v>2.0095999999999998</v>
      </c>
      <c r="Y138" s="1">
        <v>4.2704000000000004</v>
      </c>
      <c r="Z138" t="s">
        <v>102</v>
      </c>
      <c r="AA138">
        <f>Furniture_Sales[[#This Row],[Sales]]-Furniture_Sales[[#This Row],[Profit]]</f>
        <v>12.811199999999999</v>
      </c>
    </row>
    <row r="139" spans="1:27" x14ac:dyDescent="0.35">
      <c r="A139" t="s">
        <v>685</v>
      </c>
      <c r="B139" s="2">
        <v>42715</v>
      </c>
      <c r="C139" s="2">
        <v>42720</v>
      </c>
      <c r="D139" t="s">
        <v>27</v>
      </c>
      <c r="E139" t="s">
        <v>686</v>
      </c>
      <c r="F139" t="s">
        <v>687</v>
      </c>
      <c r="G139" t="s">
        <v>96</v>
      </c>
      <c r="H139" t="s">
        <v>31</v>
      </c>
      <c r="I139" t="s">
        <v>688</v>
      </c>
      <c r="J139" t="s">
        <v>198</v>
      </c>
      <c r="K139">
        <v>98661</v>
      </c>
      <c r="L139" t="s">
        <v>60</v>
      </c>
      <c r="M139" t="s">
        <v>452</v>
      </c>
      <c r="N139" t="s">
        <v>36</v>
      </c>
      <c r="O139" t="s">
        <v>62</v>
      </c>
      <c r="P139" t="s">
        <v>453</v>
      </c>
      <c r="Q139">
        <v>14.8</v>
      </c>
      <c r="R139">
        <v>4</v>
      </c>
      <c r="S139" s="1">
        <v>0</v>
      </c>
      <c r="T139">
        <v>6.0679999999999996</v>
      </c>
      <c r="U139" t="s">
        <v>64</v>
      </c>
      <c r="V139" s="3">
        <v>0.41</v>
      </c>
      <c r="W139" s="3">
        <v>0</v>
      </c>
      <c r="X139" s="4">
        <v>1.5169999999999999</v>
      </c>
      <c r="Y139" s="1">
        <v>2.1829999999999998</v>
      </c>
      <c r="Z139" t="s">
        <v>102</v>
      </c>
      <c r="AA139">
        <f>Furniture_Sales[[#This Row],[Sales]]-Furniture_Sales[[#This Row],[Profit]]</f>
        <v>8.7320000000000011</v>
      </c>
    </row>
    <row r="140" spans="1:27" x14ac:dyDescent="0.35">
      <c r="A140" t="s">
        <v>689</v>
      </c>
      <c r="B140" s="2">
        <v>42632</v>
      </c>
      <c r="C140" s="2">
        <v>42632</v>
      </c>
      <c r="D140" t="s">
        <v>431</v>
      </c>
      <c r="E140" t="s">
        <v>690</v>
      </c>
      <c r="F140" t="s">
        <v>691</v>
      </c>
      <c r="G140" t="s">
        <v>106</v>
      </c>
      <c r="H140" t="s">
        <v>31</v>
      </c>
      <c r="I140" t="s">
        <v>185</v>
      </c>
      <c r="J140" t="s">
        <v>140</v>
      </c>
      <c r="K140">
        <v>60505</v>
      </c>
      <c r="L140" t="s">
        <v>99</v>
      </c>
      <c r="M140" t="s">
        <v>565</v>
      </c>
      <c r="N140" t="s">
        <v>36</v>
      </c>
      <c r="O140" t="s">
        <v>42</v>
      </c>
      <c r="P140" t="s">
        <v>566</v>
      </c>
      <c r="Q140">
        <v>701.37199999999996</v>
      </c>
      <c r="R140">
        <v>2</v>
      </c>
      <c r="S140" s="1">
        <v>0.3</v>
      </c>
      <c r="T140">
        <v>-50.097999999999999</v>
      </c>
      <c r="U140" t="s">
        <v>436</v>
      </c>
      <c r="V140" s="3">
        <v>-7.1428571428571397E-2</v>
      </c>
      <c r="W140" s="3">
        <v>4.27733071750797E-4</v>
      </c>
      <c r="X140" s="4">
        <v>-25.048999999999999</v>
      </c>
      <c r="Y140" s="1">
        <v>375.73500000000001</v>
      </c>
      <c r="Z140" t="s">
        <v>83</v>
      </c>
      <c r="AA140">
        <f>Furniture_Sales[[#This Row],[Sales]]-Furniture_Sales[[#This Row],[Profit]]</f>
        <v>751.46999999999991</v>
      </c>
    </row>
    <row r="141" spans="1:27" x14ac:dyDescent="0.35">
      <c r="A141" t="s">
        <v>692</v>
      </c>
      <c r="B141" s="2">
        <v>42240</v>
      </c>
      <c r="C141" s="2">
        <v>42244</v>
      </c>
      <c r="D141" t="s">
        <v>45</v>
      </c>
      <c r="E141" t="s">
        <v>693</v>
      </c>
      <c r="F141" t="s">
        <v>694</v>
      </c>
      <c r="G141" t="s">
        <v>30</v>
      </c>
      <c r="H141" t="s">
        <v>31</v>
      </c>
      <c r="I141" t="s">
        <v>695</v>
      </c>
      <c r="J141" t="s">
        <v>98</v>
      </c>
      <c r="K141">
        <v>76017</v>
      </c>
      <c r="L141" t="s">
        <v>99</v>
      </c>
      <c r="M141" t="s">
        <v>199</v>
      </c>
      <c r="N141" t="s">
        <v>36</v>
      </c>
      <c r="O141" t="s">
        <v>51</v>
      </c>
      <c r="P141" t="s">
        <v>200</v>
      </c>
      <c r="Q141">
        <v>918.78499999999997</v>
      </c>
      <c r="R141">
        <v>5</v>
      </c>
      <c r="S141" s="1">
        <v>0.3</v>
      </c>
      <c r="T141">
        <v>-118.12949999999999</v>
      </c>
      <c r="U141" t="s">
        <v>89</v>
      </c>
      <c r="V141" s="3">
        <v>-0.128571428571429</v>
      </c>
      <c r="W141" s="3">
        <v>3.2651817345733799E-4</v>
      </c>
      <c r="X141" s="4">
        <v>-23.625900000000001</v>
      </c>
      <c r="Y141" s="1">
        <v>207.38290000000001</v>
      </c>
      <c r="Z141" t="s">
        <v>259</v>
      </c>
      <c r="AA141">
        <f>Furniture_Sales[[#This Row],[Sales]]-Furniture_Sales[[#This Row],[Profit]]</f>
        <v>1036.9144999999999</v>
      </c>
    </row>
    <row r="142" spans="1:27" x14ac:dyDescent="0.35">
      <c r="A142" t="s">
        <v>696</v>
      </c>
      <c r="B142" s="2">
        <v>41997</v>
      </c>
      <c r="C142" s="2">
        <v>41999</v>
      </c>
      <c r="D142" t="s">
        <v>93</v>
      </c>
      <c r="E142" t="s">
        <v>697</v>
      </c>
      <c r="F142" t="s">
        <v>698</v>
      </c>
      <c r="G142" t="s">
        <v>30</v>
      </c>
      <c r="H142" t="s">
        <v>31</v>
      </c>
      <c r="I142" t="s">
        <v>699</v>
      </c>
      <c r="J142" t="s">
        <v>237</v>
      </c>
      <c r="K142">
        <v>44105</v>
      </c>
      <c r="L142" t="s">
        <v>73</v>
      </c>
      <c r="M142" t="s">
        <v>700</v>
      </c>
      <c r="N142" t="s">
        <v>36</v>
      </c>
      <c r="O142" t="s">
        <v>62</v>
      </c>
      <c r="P142" t="s">
        <v>701</v>
      </c>
      <c r="Q142">
        <v>30.36</v>
      </c>
      <c r="R142">
        <v>5</v>
      </c>
      <c r="S142" s="1">
        <v>0.2</v>
      </c>
      <c r="T142">
        <v>8.7285000000000004</v>
      </c>
      <c r="U142" t="s">
        <v>76</v>
      </c>
      <c r="V142" s="3">
        <v>0.28749999999999998</v>
      </c>
      <c r="W142" s="3">
        <v>6.5876152832674596E-3</v>
      </c>
      <c r="X142" s="4">
        <v>1.7457</v>
      </c>
      <c r="Y142" s="1">
        <v>4.3262999999999998</v>
      </c>
      <c r="Z142" t="s">
        <v>102</v>
      </c>
      <c r="AA142">
        <f>Furniture_Sales[[#This Row],[Sales]]-Furniture_Sales[[#This Row],[Profit]]</f>
        <v>21.631499999999999</v>
      </c>
    </row>
    <row r="143" spans="1:27" x14ac:dyDescent="0.35">
      <c r="A143" t="s">
        <v>702</v>
      </c>
      <c r="B143" s="2">
        <v>42895</v>
      </c>
      <c r="C143" s="2">
        <v>42899</v>
      </c>
      <c r="D143" t="s">
        <v>45</v>
      </c>
      <c r="E143" t="s">
        <v>665</v>
      </c>
      <c r="F143" t="s">
        <v>666</v>
      </c>
      <c r="G143" t="s">
        <v>106</v>
      </c>
      <c r="H143" t="s">
        <v>31</v>
      </c>
      <c r="I143" t="s">
        <v>139</v>
      </c>
      <c r="J143" t="s">
        <v>140</v>
      </c>
      <c r="K143">
        <v>60653</v>
      </c>
      <c r="L143" t="s">
        <v>99</v>
      </c>
      <c r="M143" t="s">
        <v>703</v>
      </c>
      <c r="N143" t="s">
        <v>36</v>
      </c>
      <c r="O143" t="s">
        <v>62</v>
      </c>
      <c r="P143" t="s">
        <v>704</v>
      </c>
      <c r="Q143">
        <v>23.975999999999999</v>
      </c>
      <c r="R143">
        <v>3</v>
      </c>
      <c r="S143" s="1">
        <v>0.6</v>
      </c>
      <c r="T143">
        <v>-14.3856</v>
      </c>
      <c r="U143" t="s">
        <v>89</v>
      </c>
      <c r="V143" s="3">
        <v>-0.6</v>
      </c>
      <c r="W143" s="3">
        <v>2.5025025025024999E-2</v>
      </c>
      <c r="X143" s="4">
        <v>-4.7952000000000004</v>
      </c>
      <c r="Y143" s="1">
        <v>12.7872</v>
      </c>
      <c r="Z143" t="s">
        <v>65</v>
      </c>
      <c r="AA143">
        <f>Furniture_Sales[[#This Row],[Sales]]-Furniture_Sales[[#This Row],[Profit]]</f>
        <v>38.361599999999996</v>
      </c>
    </row>
    <row r="144" spans="1:27" x14ac:dyDescent="0.35">
      <c r="A144" t="s">
        <v>702</v>
      </c>
      <c r="B144" s="2">
        <v>42895</v>
      </c>
      <c r="C144" s="2">
        <v>42899</v>
      </c>
      <c r="D144" t="s">
        <v>45</v>
      </c>
      <c r="E144" t="s">
        <v>665</v>
      </c>
      <c r="F144" t="s">
        <v>666</v>
      </c>
      <c r="G144" t="s">
        <v>106</v>
      </c>
      <c r="H144" t="s">
        <v>31</v>
      </c>
      <c r="I144" t="s">
        <v>139</v>
      </c>
      <c r="J144" t="s">
        <v>140</v>
      </c>
      <c r="K144">
        <v>60653</v>
      </c>
      <c r="L144" t="s">
        <v>99</v>
      </c>
      <c r="M144" t="s">
        <v>705</v>
      </c>
      <c r="N144" t="s">
        <v>36</v>
      </c>
      <c r="O144" t="s">
        <v>51</v>
      </c>
      <c r="P144" t="s">
        <v>706</v>
      </c>
      <c r="Q144">
        <v>108.925</v>
      </c>
      <c r="R144">
        <v>1</v>
      </c>
      <c r="S144" s="1">
        <v>0.5</v>
      </c>
      <c r="T144">
        <v>-71.890500000000003</v>
      </c>
      <c r="U144" t="s">
        <v>89</v>
      </c>
      <c r="V144" s="3">
        <v>-0.66</v>
      </c>
      <c r="W144" s="3">
        <v>4.5903144365389004E-3</v>
      </c>
      <c r="X144" s="4">
        <v>-71.890500000000003</v>
      </c>
      <c r="Y144" s="1">
        <v>180.81549999999999</v>
      </c>
      <c r="Z144" t="s">
        <v>65</v>
      </c>
      <c r="AA144">
        <f>Furniture_Sales[[#This Row],[Sales]]-Furniture_Sales[[#This Row],[Profit]]</f>
        <v>180.81549999999999</v>
      </c>
    </row>
    <row r="145" spans="1:27" x14ac:dyDescent="0.35">
      <c r="A145" t="s">
        <v>707</v>
      </c>
      <c r="B145" s="2">
        <v>42812</v>
      </c>
      <c r="C145" s="2">
        <v>42817</v>
      </c>
      <c r="D145" t="s">
        <v>45</v>
      </c>
      <c r="E145" t="s">
        <v>708</v>
      </c>
      <c r="F145" t="s">
        <v>709</v>
      </c>
      <c r="G145" t="s">
        <v>30</v>
      </c>
      <c r="H145" t="s">
        <v>31</v>
      </c>
      <c r="I145" t="s">
        <v>710</v>
      </c>
      <c r="J145" t="s">
        <v>98</v>
      </c>
      <c r="K145">
        <v>75701</v>
      </c>
      <c r="L145" t="s">
        <v>99</v>
      </c>
      <c r="M145" t="s">
        <v>711</v>
      </c>
      <c r="N145" t="s">
        <v>36</v>
      </c>
      <c r="O145" t="s">
        <v>62</v>
      </c>
      <c r="P145" t="s">
        <v>712</v>
      </c>
      <c r="Q145">
        <v>82.524000000000001</v>
      </c>
      <c r="R145">
        <v>3</v>
      </c>
      <c r="S145" s="1">
        <v>0.6</v>
      </c>
      <c r="T145">
        <v>-41.262</v>
      </c>
      <c r="U145" t="s">
        <v>64</v>
      </c>
      <c r="V145" s="3">
        <v>-0.5</v>
      </c>
      <c r="W145" s="3">
        <v>7.2706121855460196E-3</v>
      </c>
      <c r="X145" s="4">
        <v>-13.754</v>
      </c>
      <c r="Y145" s="1">
        <v>41.262</v>
      </c>
      <c r="Z145" t="s">
        <v>201</v>
      </c>
      <c r="AA145">
        <f>Furniture_Sales[[#This Row],[Sales]]-Furniture_Sales[[#This Row],[Profit]]</f>
        <v>123.786</v>
      </c>
    </row>
    <row r="146" spans="1:27" x14ac:dyDescent="0.35">
      <c r="A146" t="s">
        <v>713</v>
      </c>
      <c r="B146" s="2">
        <v>43094</v>
      </c>
      <c r="C146" s="2">
        <v>43098</v>
      </c>
      <c r="D146" t="s">
        <v>45</v>
      </c>
      <c r="E146" t="s">
        <v>714</v>
      </c>
      <c r="F146" t="s">
        <v>715</v>
      </c>
      <c r="G146" t="s">
        <v>30</v>
      </c>
      <c r="H146" t="s">
        <v>31</v>
      </c>
      <c r="I146" t="s">
        <v>179</v>
      </c>
      <c r="J146" t="s">
        <v>126</v>
      </c>
      <c r="K146">
        <v>10035</v>
      </c>
      <c r="L146" t="s">
        <v>73</v>
      </c>
      <c r="M146" t="s">
        <v>716</v>
      </c>
      <c r="N146" t="s">
        <v>36</v>
      </c>
      <c r="O146" t="s">
        <v>37</v>
      </c>
      <c r="P146" t="s">
        <v>717</v>
      </c>
      <c r="Q146">
        <v>191.98400000000001</v>
      </c>
      <c r="R146">
        <v>2</v>
      </c>
      <c r="S146" s="1">
        <v>0.2</v>
      </c>
      <c r="T146">
        <v>4.7995999999999999</v>
      </c>
      <c r="U146" t="s">
        <v>89</v>
      </c>
      <c r="V146" s="3">
        <v>2.5000000000000001E-2</v>
      </c>
      <c r="W146" s="3">
        <v>1.0417534794566201E-3</v>
      </c>
      <c r="X146" s="4">
        <v>2.3997999999999999</v>
      </c>
      <c r="Y146" s="1">
        <v>93.592200000000005</v>
      </c>
      <c r="Z146" t="s">
        <v>102</v>
      </c>
      <c r="AA146">
        <f>Furniture_Sales[[#This Row],[Sales]]-Furniture_Sales[[#This Row],[Profit]]</f>
        <v>187.18440000000001</v>
      </c>
    </row>
    <row r="147" spans="1:27" x14ac:dyDescent="0.35">
      <c r="A147" t="s">
        <v>718</v>
      </c>
      <c r="B147" s="2">
        <v>41811</v>
      </c>
      <c r="C147" s="2">
        <v>41813</v>
      </c>
      <c r="D147" t="s">
        <v>27</v>
      </c>
      <c r="E147" t="s">
        <v>719</v>
      </c>
      <c r="F147" t="s">
        <v>720</v>
      </c>
      <c r="G147" t="s">
        <v>30</v>
      </c>
      <c r="H147" t="s">
        <v>31</v>
      </c>
      <c r="I147" t="s">
        <v>721</v>
      </c>
      <c r="J147" t="s">
        <v>722</v>
      </c>
      <c r="K147">
        <v>22980</v>
      </c>
      <c r="L147" t="s">
        <v>34</v>
      </c>
      <c r="M147" t="s">
        <v>723</v>
      </c>
      <c r="N147" t="s">
        <v>36</v>
      </c>
      <c r="O147" t="s">
        <v>62</v>
      </c>
      <c r="P147" t="s">
        <v>724</v>
      </c>
      <c r="Q147">
        <v>104.01</v>
      </c>
      <c r="R147">
        <v>1</v>
      </c>
      <c r="S147" s="1">
        <v>0</v>
      </c>
      <c r="T147">
        <v>14.561400000000001</v>
      </c>
      <c r="U147" t="s">
        <v>76</v>
      </c>
      <c r="V147" s="3">
        <v>0.14000000000000001</v>
      </c>
      <c r="W147" s="3">
        <v>0</v>
      </c>
      <c r="X147" s="4">
        <v>14.561400000000001</v>
      </c>
      <c r="Y147" s="1">
        <v>89.448599999999999</v>
      </c>
      <c r="Z147" t="s">
        <v>65</v>
      </c>
      <c r="AA147">
        <f>Furniture_Sales[[#This Row],[Sales]]-Furniture_Sales[[#This Row],[Profit]]</f>
        <v>89.448599999999999</v>
      </c>
    </row>
    <row r="148" spans="1:27" x14ac:dyDescent="0.35">
      <c r="A148" t="s">
        <v>725</v>
      </c>
      <c r="B148" s="2">
        <v>42980</v>
      </c>
      <c r="C148" s="2">
        <v>42986</v>
      </c>
      <c r="D148" t="s">
        <v>45</v>
      </c>
      <c r="E148" t="s">
        <v>726</v>
      </c>
      <c r="F148" t="s">
        <v>727</v>
      </c>
      <c r="G148" t="s">
        <v>96</v>
      </c>
      <c r="H148" t="s">
        <v>31</v>
      </c>
      <c r="I148" t="s">
        <v>699</v>
      </c>
      <c r="J148" t="s">
        <v>237</v>
      </c>
      <c r="K148">
        <v>44105</v>
      </c>
      <c r="L148" t="s">
        <v>73</v>
      </c>
      <c r="M148" t="s">
        <v>277</v>
      </c>
      <c r="N148" t="s">
        <v>36</v>
      </c>
      <c r="O148" t="s">
        <v>62</v>
      </c>
      <c r="P148" t="s">
        <v>278</v>
      </c>
      <c r="Q148">
        <v>15.071999999999999</v>
      </c>
      <c r="R148">
        <v>3</v>
      </c>
      <c r="S148" s="1">
        <v>0.2</v>
      </c>
      <c r="T148">
        <v>4.1448</v>
      </c>
      <c r="U148" t="s">
        <v>135</v>
      </c>
      <c r="V148" s="3">
        <v>0.27500000000000002</v>
      </c>
      <c r="W148" s="3">
        <v>1.32696390658174E-2</v>
      </c>
      <c r="X148" s="4">
        <v>1.3815999999999999</v>
      </c>
      <c r="Y148" s="1">
        <v>3.6423999999999999</v>
      </c>
      <c r="Z148" t="s">
        <v>83</v>
      </c>
      <c r="AA148">
        <f>Furniture_Sales[[#This Row],[Sales]]-Furniture_Sales[[#This Row],[Profit]]</f>
        <v>10.927199999999999</v>
      </c>
    </row>
    <row r="149" spans="1:27" x14ac:dyDescent="0.35">
      <c r="A149" t="s">
        <v>728</v>
      </c>
      <c r="B149" s="2">
        <v>42678</v>
      </c>
      <c r="C149" s="2">
        <v>42682</v>
      </c>
      <c r="D149" t="s">
        <v>27</v>
      </c>
      <c r="E149" t="s">
        <v>729</v>
      </c>
      <c r="F149" t="s">
        <v>730</v>
      </c>
      <c r="G149" t="s">
        <v>96</v>
      </c>
      <c r="H149" t="s">
        <v>31</v>
      </c>
      <c r="I149" t="s">
        <v>197</v>
      </c>
      <c r="J149" t="s">
        <v>198</v>
      </c>
      <c r="K149">
        <v>98103</v>
      </c>
      <c r="L149" t="s">
        <v>60</v>
      </c>
      <c r="M149" t="s">
        <v>731</v>
      </c>
      <c r="N149" t="s">
        <v>36</v>
      </c>
      <c r="O149" t="s">
        <v>62</v>
      </c>
      <c r="P149" t="s">
        <v>732</v>
      </c>
      <c r="Q149">
        <v>209.88</v>
      </c>
      <c r="R149">
        <v>3</v>
      </c>
      <c r="S149" s="1">
        <v>0</v>
      </c>
      <c r="T149">
        <v>35.679600000000001</v>
      </c>
      <c r="U149" t="s">
        <v>89</v>
      </c>
      <c r="V149" s="3">
        <v>0.17</v>
      </c>
      <c r="W149" s="3">
        <v>0</v>
      </c>
      <c r="X149" s="4">
        <v>11.8932</v>
      </c>
      <c r="Y149" s="1">
        <v>58.066800000000001</v>
      </c>
      <c r="Z149" t="s">
        <v>40</v>
      </c>
      <c r="AA149">
        <f>Furniture_Sales[[#This Row],[Sales]]-Furniture_Sales[[#This Row],[Profit]]</f>
        <v>174.2004</v>
      </c>
    </row>
    <row r="150" spans="1:27" x14ac:dyDescent="0.35">
      <c r="A150" t="s">
        <v>733</v>
      </c>
      <c r="B150" s="2">
        <v>42103</v>
      </c>
      <c r="C150" s="2">
        <v>42108</v>
      </c>
      <c r="D150" t="s">
        <v>45</v>
      </c>
      <c r="E150" t="s">
        <v>734</v>
      </c>
      <c r="F150" t="s">
        <v>735</v>
      </c>
      <c r="G150" t="s">
        <v>30</v>
      </c>
      <c r="H150" t="s">
        <v>31</v>
      </c>
      <c r="I150" t="s">
        <v>736</v>
      </c>
      <c r="J150" t="s">
        <v>59</v>
      </c>
      <c r="K150">
        <v>90805</v>
      </c>
      <c r="L150" t="s">
        <v>60</v>
      </c>
      <c r="M150" t="s">
        <v>737</v>
      </c>
      <c r="N150" t="s">
        <v>36</v>
      </c>
      <c r="O150" t="s">
        <v>51</v>
      </c>
      <c r="P150" t="s">
        <v>738</v>
      </c>
      <c r="Q150">
        <v>369.91199999999998</v>
      </c>
      <c r="R150">
        <v>3</v>
      </c>
      <c r="S150" s="1">
        <v>0.2</v>
      </c>
      <c r="T150">
        <v>-13.871700000000001</v>
      </c>
      <c r="U150" t="s">
        <v>64</v>
      </c>
      <c r="V150" s="3">
        <v>-3.7499999999999999E-2</v>
      </c>
      <c r="W150" s="3">
        <v>5.4066913211790898E-4</v>
      </c>
      <c r="X150" s="4">
        <v>-4.6238999999999999</v>
      </c>
      <c r="Y150" s="1">
        <v>127.92789999999999</v>
      </c>
      <c r="Z150" t="s">
        <v>119</v>
      </c>
      <c r="AA150">
        <f>Furniture_Sales[[#This Row],[Sales]]-Furniture_Sales[[#This Row],[Profit]]</f>
        <v>383.78369999999995</v>
      </c>
    </row>
    <row r="151" spans="1:27" x14ac:dyDescent="0.35">
      <c r="A151" t="s">
        <v>739</v>
      </c>
      <c r="B151" s="2">
        <v>41975</v>
      </c>
      <c r="C151" s="2">
        <v>41977</v>
      </c>
      <c r="D151" t="s">
        <v>93</v>
      </c>
      <c r="E151" t="s">
        <v>740</v>
      </c>
      <c r="F151" t="s">
        <v>741</v>
      </c>
      <c r="G151" t="s">
        <v>30</v>
      </c>
      <c r="H151" t="s">
        <v>31</v>
      </c>
      <c r="I151" t="s">
        <v>179</v>
      </c>
      <c r="J151" t="s">
        <v>126</v>
      </c>
      <c r="K151">
        <v>10035</v>
      </c>
      <c r="L151" t="s">
        <v>73</v>
      </c>
      <c r="M151" t="s">
        <v>742</v>
      </c>
      <c r="N151" t="s">
        <v>36</v>
      </c>
      <c r="O151" t="s">
        <v>37</v>
      </c>
      <c r="P151" t="s">
        <v>743</v>
      </c>
      <c r="Q151">
        <v>883.92</v>
      </c>
      <c r="R151">
        <v>5</v>
      </c>
      <c r="S151" s="1">
        <v>0.2</v>
      </c>
      <c r="T151">
        <v>-110.49</v>
      </c>
      <c r="U151" t="s">
        <v>76</v>
      </c>
      <c r="V151" s="3">
        <v>-0.125</v>
      </c>
      <c r="W151" s="3">
        <v>2.2626482034573299E-4</v>
      </c>
      <c r="X151" s="4">
        <v>-22.097999999999999</v>
      </c>
      <c r="Y151" s="1">
        <v>198.88200000000001</v>
      </c>
      <c r="Z151" t="s">
        <v>102</v>
      </c>
      <c r="AA151">
        <f>Furniture_Sales[[#This Row],[Sales]]-Furniture_Sales[[#This Row],[Profit]]</f>
        <v>994.41</v>
      </c>
    </row>
    <row r="152" spans="1:27" x14ac:dyDescent="0.35">
      <c r="A152" t="s">
        <v>744</v>
      </c>
      <c r="B152" s="2">
        <v>41650</v>
      </c>
      <c r="C152" s="2">
        <v>41653</v>
      </c>
      <c r="D152" t="s">
        <v>93</v>
      </c>
      <c r="E152" t="s">
        <v>745</v>
      </c>
      <c r="F152" t="s">
        <v>746</v>
      </c>
      <c r="G152" t="s">
        <v>30</v>
      </c>
      <c r="H152" t="s">
        <v>31</v>
      </c>
      <c r="I152" t="s">
        <v>747</v>
      </c>
      <c r="J152" t="s">
        <v>206</v>
      </c>
      <c r="K152">
        <v>19901</v>
      </c>
      <c r="L152" t="s">
        <v>73</v>
      </c>
      <c r="M152" t="s">
        <v>656</v>
      </c>
      <c r="N152" t="s">
        <v>36</v>
      </c>
      <c r="O152" t="s">
        <v>62</v>
      </c>
      <c r="P152" t="s">
        <v>657</v>
      </c>
      <c r="Q152">
        <v>9.94</v>
      </c>
      <c r="R152">
        <v>2</v>
      </c>
      <c r="S152" s="1">
        <v>0</v>
      </c>
      <c r="T152">
        <v>3.0813999999999999</v>
      </c>
      <c r="U152" t="s">
        <v>39</v>
      </c>
      <c r="V152" s="3">
        <v>0.31</v>
      </c>
      <c r="W152" s="3">
        <v>0</v>
      </c>
      <c r="X152" s="4">
        <v>1.5407</v>
      </c>
      <c r="Y152" s="1">
        <v>3.4293</v>
      </c>
      <c r="Z152" t="s">
        <v>175</v>
      </c>
      <c r="AA152">
        <f>Furniture_Sales[[#This Row],[Sales]]-Furniture_Sales[[#This Row],[Profit]]</f>
        <v>6.8585999999999991</v>
      </c>
    </row>
    <row r="153" spans="1:27" x14ac:dyDescent="0.35">
      <c r="A153" t="s">
        <v>748</v>
      </c>
      <c r="B153" s="2">
        <v>43002</v>
      </c>
      <c r="C153" s="2">
        <v>43007</v>
      </c>
      <c r="D153" t="s">
        <v>45</v>
      </c>
      <c r="E153" t="s">
        <v>749</v>
      </c>
      <c r="F153" t="s">
        <v>750</v>
      </c>
      <c r="G153" t="s">
        <v>30</v>
      </c>
      <c r="H153" t="s">
        <v>31</v>
      </c>
      <c r="I153" t="s">
        <v>236</v>
      </c>
      <c r="J153" t="s">
        <v>237</v>
      </c>
      <c r="K153">
        <v>43055</v>
      </c>
      <c r="L153" t="s">
        <v>73</v>
      </c>
      <c r="M153" t="s">
        <v>751</v>
      </c>
      <c r="N153" t="s">
        <v>36</v>
      </c>
      <c r="O153" t="s">
        <v>62</v>
      </c>
      <c r="P153" t="s">
        <v>752</v>
      </c>
      <c r="Q153">
        <v>103.056</v>
      </c>
      <c r="R153">
        <v>3</v>
      </c>
      <c r="S153" s="1">
        <v>0.2</v>
      </c>
      <c r="T153">
        <v>24.4758</v>
      </c>
      <c r="U153" t="s">
        <v>64</v>
      </c>
      <c r="V153" s="3">
        <v>0.23749999999999999</v>
      </c>
      <c r="W153" s="3">
        <v>1.94069243906226E-3</v>
      </c>
      <c r="X153" s="4">
        <v>8.1585999999999999</v>
      </c>
      <c r="Y153" s="1">
        <v>26.1934</v>
      </c>
      <c r="Z153" t="s">
        <v>83</v>
      </c>
      <c r="AA153">
        <f>Furniture_Sales[[#This Row],[Sales]]-Furniture_Sales[[#This Row],[Profit]]</f>
        <v>78.580199999999991</v>
      </c>
    </row>
    <row r="154" spans="1:27" x14ac:dyDescent="0.35">
      <c r="A154" t="s">
        <v>753</v>
      </c>
      <c r="B154" s="2">
        <v>41792</v>
      </c>
      <c r="C154" s="2">
        <v>41797</v>
      </c>
      <c r="D154" t="s">
        <v>45</v>
      </c>
      <c r="E154" t="s">
        <v>754</v>
      </c>
      <c r="F154" t="s">
        <v>755</v>
      </c>
      <c r="G154" t="s">
        <v>106</v>
      </c>
      <c r="H154" t="s">
        <v>31</v>
      </c>
      <c r="I154" t="s">
        <v>81</v>
      </c>
      <c r="J154" t="s">
        <v>82</v>
      </c>
      <c r="K154">
        <v>84057</v>
      </c>
      <c r="L154" t="s">
        <v>60</v>
      </c>
      <c r="M154" t="s">
        <v>499</v>
      </c>
      <c r="N154" t="s">
        <v>36</v>
      </c>
      <c r="O154" t="s">
        <v>62</v>
      </c>
      <c r="P154" t="s">
        <v>500</v>
      </c>
      <c r="Q154">
        <v>73.319999999999993</v>
      </c>
      <c r="R154">
        <v>6</v>
      </c>
      <c r="S154" s="1">
        <v>0</v>
      </c>
      <c r="T154">
        <v>21.995999999999999</v>
      </c>
      <c r="U154" t="s">
        <v>64</v>
      </c>
      <c r="V154" s="3">
        <v>0.3</v>
      </c>
      <c r="W154" s="3">
        <v>0</v>
      </c>
      <c r="X154" s="4">
        <v>3.6659999999999999</v>
      </c>
      <c r="Y154" s="1">
        <v>8.5540000000000003</v>
      </c>
      <c r="Z154" t="s">
        <v>65</v>
      </c>
      <c r="AA154">
        <f>Furniture_Sales[[#This Row],[Sales]]-Furniture_Sales[[#This Row],[Profit]]</f>
        <v>51.323999999999998</v>
      </c>
    </row>
    <row r="155" spans="1:27" x14ac:dyDescent="0.35">
      <c r="A155" t="s">
        <v>756</v>
      </c>
      <c r="B155" s="2">
        <v>42719</v>
      </c>
      <c r="C155" s="2">
        <v>42723</v>
      </c>
      <c r="D155" t="s">
        <v>45</v>
      </c>
      <c r="E155" t="s">
        <v>475</v>
      </c>
      <c r="F155" t="s">
        <v>476</v>
      </c>
      <c r="G155" t="s">
        <v>96</v>
      </c>
      <c r="H155" t="s">
        <v>31</v>
      </c>
      <c r="I155" t="s">
        <v>294</v>
      </c>
      <c r="J155" t="s">
        <v>295</v>
      </c>
      <c r="K155">
        <v>48205</v>
      </c>
      <c r="L155" t="s">
        <v>99</v>
      </c>
      <c r="M155" t="s">
        <v>757</v>
      </c>
      <c r="N155" t="s">
        <v>36</v>
      </c>
      <c r="O155" t="s">
        <v>51</v>
      </c>
      <c r="P155" t="s">
        <v>758</v>
      </c>
      <c r="Q155">
        <v>1652.94</v>
      </c>
      <c r="R155">
        <v>3</v>
      </c>
      <c r="S155" s="1">
        <v>0</v>
      </c>
      <c r="T155">
        <v>231.41159999999999</v>
      </c>
      <c r="U155" t="s">
        <v>89</v>
      </c>
      <c r="V155" s="3">
        <v>0.14000000000000001</v>
      </c>
      <c r="W155" s="3">
        <v>0</v>
      </c>
      <c r="X155" s="4">
        <v>77.137200000000007</v>
      </c>
      <c r="Y155" s="1">
        <v>473.84280000000001</v>
      </c>
      <c r="Z155" t="s">
        <v>102</v>
      </c>
      <c r="AA155">
        <f>Furniture_Sales[[#This Row],[Sales]]-Furniture_Sales[[#This Row],[Profit]]</f>
        <v>1421.5284000000001</v>
      </c>
    </row>
    <row r="156" spans="1:27" x14ac:dyDescent="0.35">
      <c r="A156" t="s">
        <v>759</v>
      </c>
      <c r="B156" s="2">
        <v>41919</v>
      </c>
      <c r="C156" s="2">
        <v>41925</v>
      </c>
      <c r="D156" t="s">
        <v>45</v>
      </c>
      <c r="E156" t="s">
        <v>760</v>
      </c>
      <c r="F156" t="s">
        <v>761</v>
      </c>
      <c r="G156" t="s">
        <v>106</v>
      </c>
      <c r="H156" t="s">
        <v>31</v>
      </c>
      <c r="I156" t="s">
        <v>71</v>
      </c>
      <c r="J156" t="s">
        <v>72</v>
      </c>
      <c r="K156">
        <v>19140</v>
      </c>
      <c r="L156" t="s">
        <v>73</v>
      </c>
      <c r="M156" t="s">
        <v>762</v>
      </c>
      <c r="N156" t="s">
        <v>36</v>
      </c>
      <c r="O156" t="s">
        <v>62</v>
      </c>
      <c r="P156" t="s">
        <v>763</v>
      </c>
      <c r="Q156">
        <v>129.91999999999999</v>
      </c>
      <c r="R156">
        <v>5</v>
      </c>
      <c r="S156" s="1">
        <v>0.2</v>
      </c>
      <c r="T156">
        <v>21.111999999999998</v>
      </c>
      <c r="U156" t="s">
        <v>135</v>
      </c>
      <c r="V156" s="3">
        <v>0.16250000000000001</v>
      </c>
      <c r="W156" s="3">
        <v>1.5394088669950701E-3</v>
      </c>
      <c r="X156" s="4">
        <v>4.2224000000000004</v>
      </c>
      <c r="Y156" s="1">
        <v>21.761600000000001</v>
      </c>
      <c r="Z156" t="s">
        <v>54</v>
      </c>
      <c r="AA156">
        <f>Furniture_Sales[[#This Row],[Sales]]-Furniture_Sales[[#This Row],[Profit]]</f>
        <v>108.80799999999999</v>
      </c>
    </row>
    <row r="157" spans="1:27" x14ac:dyDescent="0.35">
      <c r="A157" t="s">
        <v>764</v>
      </c>
      <c r="B157" s="2">
        <v>42707</v>
      </c>
      <c r="C157" s="2">
        <v>42710</v>
      </c>
      <c r="D157" t="s">
        <v>93</v>
      </c>
      <c r="E157" t="s">
        <v>765</v>
      </c>
      <c r="F157" t="s">
        <v>766</v>
      </c>
      <c r="G157" t="s">
        <v>30</v>
      </c>
      <c r="H157" t="s">
        <v>31</v>
      </c>
      <c r="I157" t="s">
        <v>767</v>
      </c>
      <c r="J157" t="s">
        <v>126</v>
      </c>
      <c r="K157">
        <v>11572</v>
      </c>
      <c r="L157" t="s">
        <v>73</v>
      </c>
      <c r="M157" t="s">
        <v>768</v>
      </c>
      <c r="N157" t="s">
        <v>36</v>
      </c>
      <c r="O157" t="s">
        <v>51</v>
      </c>
      <c r="P157" t="s">
        <v>769</v>
      </c>
      <c r="Q157">
        <v>400.03199999999998</v>
      </c>
      <c r="R157">
        <v>2</v>
      </c>
      <c r="S157" s="1">
        <v>0.4</v>
      </c>
      <c r="T157">
        <v>-153.34559999999999</v>
      </c>
      <c r="U157" t="s">
        <v>39</v>
      </c>
      <c r="V157" s="3">
        <v>-0.38333333333333303</v>
      </c>
      <c r="W157" s="3">
        <v>9.9992000639948799E-4</v>
      </c>
      <c r="X157" s="4">
        <v>-76.672799999999995</v>
      </c>
      <c r="Y157" s="1">
        <v>276.68880000000001</v>
      </c>
      <c r="Z157" t="s">
        <v>102</v>
      </c>
      <c r="AA157">
        <f>Furniture_Sales[[#This Row],[Sales]]-Furniture_Sales[[#This Row],[Profit]]</f>
        <v>553.37760000000003</v>
      </c>
    </row>
    <row r="158" spans="1:27" x14ac:dyDescent="0.35">
      <c r="A158" t="s">
        <v>764</v>
      </c>
      <c r="B158" s="2">
        <v>42707</v>
      </c>
      <c r="C158" s="2">
        <v>42710</v>
      </c>
      <c r="D158" t="s">
        <v>93</v>
      </c>
      <c r="E158" t="s">
        <v>765</v>
      </c>
      <c r="F158" t="s">
        <v>766</v>
      </c>
      <c r="G158" t="s">
        <v>30</v>
      </c>
      <c r="H158" t="s">
        <v>31</v>
      </c>
      <c r="I158" t="s">
        <v>767</v>
      </c>
      <c r="J158" t="s">
        <v>126</v>
      </c>
      <c r="K158">
        <v>11572</v>
      </c>
      <c r="L158" t="s">
        <v>73</v>
      </c>
      <c r="M158" t="s">
        <v>335</v>
      </c>
      <c r="N158" t="s">
        <v>36</v>
      </c>
      <c r="O158" t="s">
        <v>42</v>
      </c>
      <c r="P158" t="s">
        <v>336</v>
      </c>
      <c r="Q158">
        <v>542.64599999999996</v>
      </c>
      <c r="R158">
        <v>3</v>
      </c>
      <c r="S158" s="1">
        <v>0.1</v>
      </c>
      <c r="T158">
        <v>102.49979999999999</v>
      </c>
      <c r="U158" t="s">
        <v>39</v>
      </c>
      <c r="V158" s="3">
        <v>0.18888888888888899</v>
      </c>
      <c r="W158" s="3">
        <v>1.84282202393457E-4</v>
      </c>
      <c r="X158" s="4">
        <v>34.166600000000003</v>
      </c>
      <c r="Y158" s="1">
        <v>146.71539999999999</v>
      </c>
      <c r="Z158" t="s">
        <v>102</v>
      </c>
      <c r="AA158">
        <f>Furniture_Sales[[#This Row],[Sales]]-Furniture_Sales[[#This Row],[Profit]]</f>
        <v>440.14619999999996</v>
      </c>
    </row>
    <row r="159" spans="1:27" x14ac:dyDescent="0.35">
      <c r="A159" t="s">
        <v>770</v>
      </c>
      <c r="B159" s="2">
        <v>42756</v>
      </c>
      <c r="C159" s="2">
        <v>42760</v>
      </c>
      <c r="D159" t="s">
        <v>45</v>
      </c>
      <c r="E159" t="s">
        <v>771</v>
      </c>
      <c r="F159" t="s">
        <v>772</v>
      </c>
      <c r="G159" t="s">
        <v>106</v>
      </c>
      <c r="H159" t="s">
        <v>31</v>
      </c>
      <c r="I159" t="s">
        <v>197</v>
      </c>
      <c r="J159" t="s">
        <v>198</v>
      </c>
      <c r="K159">
        <v>98115</v>
      </c>
      <c r="L159" t="s">
        <v>60</v>
      </c>
      <c r="M159" t="s">
        <v>773</v>
      </c>
      <c r="N159" t="s">
        <v>36</v>
      </c>
      <c r="O159" t="s">
        <v>37</v>
      </c>
      <c r="P159" t="s">
        <v>774</v>
      </c>
      <c r="Q159">
        <v>84.98</v>
      </c>
      <c r="R159">
        <v>1</v>
      </c>
      <c r="S159" s="1">
        <v>0</v>
      </c>
      <c r="T159">
        <v>18.695599999999999</v>
      </c>
      <c r="U159" t="s">
        <v>89</v>
      </c>
      <c r="V159" s="3">
        <v>0.22</v>
      </c>
      <c r="W159" s="3">
        <v>0</v>
      </c>
      <c r="X159" s="4">
        <v>18.695599999999999</v>
      </c>
      <c r="Y159" s="1">
        <v>66.284400000000005</v>
      </c>
      <c r="Z159" t="s">
        <v>175</v>
      </c>
      <c r="AA159">
        <f>Furniture_Sales[[#This Row],[Sales]]-Furniture_Sales[[#This Row],[Profit]]</f>
        <v>66.284400000000005</v>
      </c>
    </row>
    <row r="160" spans="1:27" x14ac:dyDescent="0.35">
      <c r="A160" t="s">
        <v>775</v>
      </c>
      <c r="B160" s="2">
        <v>41786</v>
      </c>
      <c r="C160" s="2">
        <v>41786</v>
      </c>
      <c r="D160" t="s">
        <v>431</v>
      </c>
      <c r="E160" t="s">
        <v>776</v>
      </c>
      <c r="F160" t="s">
        <v>777</v>
      </c>
      <c r="G160" t="s">
        <v>96</v>
      </c>
      <c r="H160" t="s">
        <v>31</v>
      </c>
      <c r="I160" t="s">
        <v>645</v>
      </c>
      <c r="J160" t="s">
        <v>59</v>
      </c>
      <c r="K160">
        <v>92105</v>
      </c>
      <c r="L160" t="s">
        <v>60</v>
      </c>
      <c r="M160" t="s">
        <v>323</v>
      </c>
      <c r="N160" t="s">
        <v>36</v>
      </c>
      <c r="O160" t="s">
        <v>51</v>
      </c>
      <c r="P160" t="s">
        <v>324</v>
      </c>
      <c r="Q160">
        <v>567.12</v>
      </c>
      <c r="R160">
        <v>10</v>
      </c>
      <c r="S160" s="1">
        <v>0.2</v>
      </c>
      <c r="T160">
        <v>-28.356000000000002</v>
      </c>
      <c r="U160" t="s">
        <v>436</v>
      </c>
      <c r="V160" s="3">
        <v>-0.05</v>
      </c>
      <c r="W160" s="3">
        <v>3.52659049231203E-4</v>
      </c>
      <c r="X160" s="4">
        <v>-2.8355999999999999</v>
      </c>
      <c r="Y160" s="1">
        <v>59.547600000000003</v>
      </c>
      <c r="Z160" t="s">
        <v>167</v>
      </c>
      <c r="AA160">
        <f>Furniture_Sales[[#This Row],[Sales]]-Furniture_Sales[[#This Row],[Profit]]</f>
        <v>595.476</v>
      </c>
    </row>
    <row r="161" spans="1:27" x14ac:dyDescent="0.35">
      <c r="A161" t="s">
        <v>778</v>
      </c>
      <c r="B161" s="2">
        <v>43010</v>
      </c>
      <c r="C161" s="2">
        <v>43014</v>
      </c>
      <c r="D161" t="s">
        <v>45</v>
      </c>
      <c r="E161" t="s">
        <v>779</v>
      </c>
      <c r="F161" t="s">
        <v>780</v>
      </c>
      <c r="G161" t="s">
        <v>30</v>
      </c>
      <c r="H161" t="s">
        <v>31</v>
      </c>
      <c r="I161" t="s">
        <v>781</v>
      </c>
      <c r="J161" t="s">
        <v>295</v>
      </c>
      <c r="K161">
        <v>48183</v>
      </c>
      <c r="L161" t="s">
        <v>99</v>
      </c>
      <c r="M161" t="s">
        <v>782</v>
      </c>
      <c r="N161" t="s">
        <v>36</v>
      </c>
      <c r="O161" t="s">
        <v>62</v>
      </c>
      <c r="P161" t="s">
        <v>783</v>
      </c>
      <c r="Q161">
        <v>157.74</v>
      </c>
      <c r="R161">
        <v>11</v>
      </c>
      <c r="S161" s="1">
        <v>0</v>
      </c>
      <c r="T161">
        <v>56.7864</v>
      </c>
      <c r="U161" t="s">
        <v>89</v>
      </c>
      <c r="V161" s="3">
        <v>0.36</v>
      </c>
      <c r="W161" s="3">
        <v>0</v>
      </c>
      <c r="X161" s="4">
        <v>5.1623999999999999</v>
      </c>
      <c r="Y161" s="1">
        <v>9.1776</v>
      </c>
      <c r="Z161" t="s">
        <v>54</v>
      </c>
      <c r="AA161">
        <f>Furniture_Sales[[#This Row],[Sales]]-Furniture_Sales[[#This Row],[Profit]]</f>
        <v>100.95360000000001</v>
      </c>
    </row>
    <row r="162" spans="1:27" x14ac:dyDescent="0.35">
      <c r="A162" t="s">
        <v>784</v>
      </c>
      <c r="B162" s="2">
        <v>42345</v>
      </c>
      <c r="C162" s="2">
        <v>42350</v>
      </c>
      <c r="D162" t="s">
        <v>45</v>
      </c>
      <c r="E162" t="s">
        <v>785</v>
      </c>
      <c r="F162" t="s">
        <v>786</v>
      </c>
      <c r="G162" t="s">
        <v>30</v>
      </c>
      <c r="H162" t="s">
        <v>31</v>
      </c>
      <c r="I162" t="s">
        <v>58</v>
      </c>
      <c r="J162" t="s">
        <v>59</v>
      </c>
      <c r="K162">
        <v>90036</v>
      </c>
      <c r="L162" t="s">
        <v>60</v>
      </c>
      <c r="M162" t="s">
        <v>703</v>
      </c>
      <c r="N162" t="s">
        <v>36</v>
      </c>
      <c r="O162" t="s">
        <v>62</v>
      </c>
      <c r="P162" t="s">
        <v>704</v>
      </c>
      <c r="Q162">
        <v>79.92</v>
      </c>
      <c r="R162">
        <v>4</v>
      </c>
      <c r="S162" s="1">
        <v>0</v>
      </c>
      <c r="T162">
        <v>28.7712</v>
      </c>
      <c r="U162" t="s">
        <v>64</v>
      </c>
      <c r="V162" s="3">
        <v>0.36</v>
      </c>
      <c r="W162" s="3">
        <v>0</v>
      </c>
      <c r="X162" s="4">
        <v>7.1928000000000001</v>
      </c>
      <c r="Y162" s="1">
        <v>12.7872</v>
      </c>
      <c r="Z162" t="s">
        <v>102</v>
      </c>
      <c r="AA162">
        <f>Furniture_Sales[[#This Row],[Sales]]-Furniture_Sales[[#This Row],[Profit]]</f>
        <v>51.148800000000001</v>
      </c>
    </row>
    <row r="163" spans="1:27" x14ac:dyDescent="0.35">
      <c r="A163" t="s">
        <v>787</v>
      </c>
      <c r="B163" s="2">
        <v>42631</v>
      </c>
      <c r="C163" s="2">
        <v>42635</v>
      </c>
      <c r="D163" t="s">
        <v>45</v>
      </c>
      <c r="E163" t="s">
        <v>788</v>
      </c>
      <c r="F163" t="s">
        <v>789</v>
      </c>
      <c r="G163" t="s">
        <v>96</v>
      </c>
      <c r="H163" t="s">
        <v>31</v>
      </c>
      <c r="I163" t="s">
        <v>612</v>
      </c>
      <c r="J163" t="s">
        <v>49</v>
      </c>
      <c r="K163">
        <v>32216</v>
      </c>
      <c r="L163" t="s">
        <v>34</v>
      </c>
      <c r="M163" t="s">
        <v>790</v>
      </c>
      <c r="N163" t="s">
        <v>36</v>
      </c>
      <c r="O163" t="s">
        <v>51</v>
      </c>
      <c r="P163" t="s">
        <v>791</v>
      </c>
      <c r="Q163">
        <v>383.43799999999999</v>
      </c>
      <c r="R163">
        <v>4</v>
      </c>
      <c r="S163" s="1">
        <v>0.45</v>
      </c>
      <c r="T163">
        <v>-167.3184</v>
      </c>
      <c r="U163" t="s">
        <v>89</v>
      </c>
      <c r="V163" s="3">
        <v>-0.43636363636363601</v>
      </c>
      <c r="W163" s="3">
        <v>1.17359260167224E-3</v>
      </c>
      <c r="X163" s="4">
        <v>-41.829599999999999</v>
      </c>
      <c r="Y163" s="1">
        <v>137.6891</v>
      </c>
      <c r="Z163" t="s">
        <v>83</v>
      </c>
      <c r="AA163">
        <f>Furniture_Sales[[#This Row],[Sales]]-Furniture_Sales[[#This Row],[Profit]]</f>
        <v>550.75639999999999</v>
      </c>
    </row>
    <row r="164" spans="1:27" x14ac:dyDescent="0.35">
      <c r="A164" t="s">
        <v>792</v>
      </c>
      <c r="B164" s="2">
        <v>41773</v>
      </c>
      <c r="C164" s="2">
        <v>41779</v>
      </c>
      <c r="D164" t="s">
        <v>45</v>
      </c>
      <c r="E164" t="s">
        <v>793</v>
      </c>
      <c r="F164" t="s">
        <v>794</v>
      </c>
      <c r="G164" t="s">
        <v>96</v>
      </c>
      <c r="H164" t="s">
        <v>31</v>
      </c>
      <c r="I164" t="s">
        <v>795</v>
      </c>
      <c r="J164" t="s">
        <v>49</v>
      </c>
      <c r="K164">
        <v>33710</v>
      </c>
      <c r="L164" t="s">
        <v>34</v>
      </c>
      <c r="M164" t="s">
        <v>796</v>
      </c>
      <c r="N164" t="s">
        <v>36</v>
      </c>
      <c r="O164" t="s">
        <v>62</v>
      </c>
      <c r="P164" t="s">
        <v>797</v>
      </c>
      <c r="Q164">
        <v>310.88</v>
      </c>
      <c r="R164">
        <v>2</v>
      </c>
      <c r="S164" s="1">
        <v>0.2</v>
      </c>
      <c r="T164">
        <v>23.315999999999999</v>
      </c>
      <c r="U164" t="s">
        <v>135</v>
      </c>
      <c r="V164" s="3">
        <v>7.4999999999999997E-2</v>
      </c>
      <c r="W164" s="3">
        <v>6.4333504889346402E-4</v>
      </c>
      <c r="X164" s="4">
        <v>11.657999999999999</v>
      </c>
      <c r="Y164" s="1">
        <v>143.78200000000001</v>
      </c>
      <c r="Z164" t="s">
        <v>167</v>
      </c>
      <c r="AA164">
        <f>Furniture_Sales[[#This Row],[Sales]]-Furniture_Sales[[#This Row],[Profit]]</f>
        <v>287.56400000000002</v>
      </c>
    </row>
    <row r="165" spans="1:27" x14ac:dyDescent="0.35">
      <c r="A165" t="s">
        <v>798</v>
      </c>
      <c r="B165" s="2">
        <v>42509</v>
      </c>
      <c r="C165" s="2">
        <v>42514</v>
      </c>
      <c r="D165" t="s">
        <v>45</v>
      </c>
      <c r="E165" t="s">
        <v>799</v>
      </c>
      <c r="F165" t="s">
        <v>800</v>
      </c>
      <c r="G165" t="s">
        <v>30</v>
      </c>
      <c r="H165" t="s">
        <v>31</v>
      </c>
      <c r="I165" t="s">
        <v>695</v>
      </c>
      <c r="J165" t="s">
        <v>722</v>
      </c>
      <c r="K165">
        <v>22204</v>
      </c>
      <c r="L165" t="s">
        <v>34</v>
      </c>
      <c r="M165" t="s">
        <v>801</v>
      </c>
      <c r="N165" t="s">
        <v>36</v>
      </c>
      <c r="O165" t="s">
        <v>42</v>
      </c>
      <c r="P165" t="s">
        <v>802</v>
      </c>
      <c r="Q165">
        <v>641.96</v>
      </c>
      <c r="R165">
        <v>2</v>
      </c>
      <c r="S165" s="1">
        <v>0</v>
      </c>
      <c r="T165">
        <v>179.74879999999999</v>
      </c>
      <c r="U165" t="s">
        <v>64</v>
      </c>
      <c r="V165" s="3">
        <v>0.28000000000000003</v>
      </c>
      <c r="W165" s="3">
        <v>0</v>
      </c>
      <c r="X165" s="4">
        <v>89.874399999999994</v>
      </c>
      <c r="Y165" s="1">
        <v>231.10560000000001</v>
      </c>
      <c r="Z165" t="s">
        <v>167</v>
      </c>
      <c r="AA165">
        <f>Furniture_Sales[[#This Row],[Sales]]-Furniture_Sales[[#This Row],[Profit]]</f>
        <v>462.21120000000008</v>
      </c>
    </row>
    <row r="166" spans="1:27" x14ac:dyDescent="0.35">
      <c r="A166" t="s">
        <v>803</v>
      </c>
      <c r="B166" s="2">
        <v>42765</v>
      </c>
      <c r="C166" s="2">
        <v>42771</v>
      </c>
      <c r="D166" t="s">
        <v>45</v>
      </c>
      <c r="E166" t="s">
        <v>804</v>
      </c>
      <c r="F166" t="s">
        <v>805</v>
      </c>
      <c r="G166" t="s">
        <v>96</v>
      </c>
      <c r="H166" t="s">
        <v>31</v>
      </c>
      <c r="I166" t="s">
        <v>806</v>
      </c>
      <c r="J166" t="s">
        <v>807</v>
      </c>
      <c r="K166">
        <v>50315</v>
      </c>
      <c r="L166" t="s">
        <v>99</v>
      </c>
      <c r="M166" t="s">
        <v>808</v>
      </c>
      <c r="N166" t="s">
        <v>36</v>
      </c>
      <c r="O166" t="s">
        <v>62</v>
      </c>
      <c r="P166" t="s">
        <v>809</v>
      </c>
      <c r="Q166">
        <v>34.58</v>
      </c>
      <c r="R166">
        <v>7</v>
      </c>
      <c r="S166" s="1">
        <v>0</v>
      </c>
      <c r="T166">
        <v>14.5236</v>
      </c>
      <c r="U166" t="s">
        <v>135</v>
      </c>
      <c r="V166" s="3">
        <v>0.42</v>
      </c>
      <c r="W166" s="3">
        <v>0</v>
      </c>
      <c r="X166" s="4">
        <v>2.0748000000000002</v>
      </c>
      <c r="Y166" s="1">
        <v>2.8652000000000002</v>
      </c>
      <c r="Z166" t="s">
        <v>175</v>
      </c>
      <c r="AA166">
        <f>Furniture_Sales[[#This Row],[Sales]]-Furniture_Sales[[#This Row],[Profit]]</f>
        <v>20.056399999999996</v>
      </c>
    </row>
    <row r="167" spans="1:27" x14ac:dyDescent="0.35">
      <c r="A167" t="s">
        <v>810</v>
      </c>
      <c r="B167" s="2">
        <v>42237</v>
      </c>
      <c r="C167" s="2">
        <v>42239</v>
      </c>
      <c r="D167" t="s">
        <v>93</v>
      </c>
      <c r="E167" t="s">
        <v>351</v>
      </c>
      <c r="F167" t="s">
        <v>352</v>
      </c>
      <c r="G167" t="s">
        <v>106</v>
      </c>
      <c r="H167" t="s">
        <v>31</v>
      </c>
      <c r="I167" t="s">
        <v>334</v>
      </c>
      <c r="J167" t="s">
        <v>59</v>
      </c>
      <c r="K167">
        <v>94110</v>
      </c>
      <c r="L167" t="s">
        <v>60</v>
      </c>
      <c r="M167" t="s">
        <v>811</v>
      </c>
      <c r="N167" t="s">
        <v>36</v>
      </c>
      <c r="O167" t="s">
        <v>42</v>
      </c>
      <c r="P167" t="s">
        <v>812</v>
      </c>
      <c r="Q167">
        <v>544.00800000000004</v>
      </c>
      <c r="R167">
        <v>3</v>
      </c>
      <c r="S167" s="1">
        <v>0.2</v>
      </c>
      <c r="T167">
        <v>40.800600000000003</v>
      </c>
      <c r="U167" t="s">
        <v>76</v>
      </c>
      <c r="V167" s="3">
        <v>7.4999999999999997E-2</v>
      </c>
      <c r="W167" s="3">
        <v>3.6764165232864199E-4</v>
      </c>
      <c r="X167" s="4">
        <v>13.600199999999999</v>
      </c>
      <c r="Y167" s="1">
        <v>167.73580000000001</v>
      </c>
      <c r="Z167" t="s">
        <v>259</v>
      </c>
      <c r="AA167">
        <f>Furniture_Sales[[#This Row],[Sales]]-Furniture_Sales[[#This Row],[Profit]]</f>
        <v>503.20740000000001</v>
      </c>
    </row>
    <row r="168" spans="1:27" x14ac:dyDescent="0.35">
      <c r="A168" t="s">
        <v>813</v>
      </c>
      <c r="B168" s="2">
        <v>42280</v>
      </c>
      <c r="C168" s="2">
        <v>42283</v>
      </c>
      <c r="D168" t="s">
        <v>27</v>
      </c>
      <c r="E168" t="s">
        <v>814</v>
      </c>
      <c r="F168" t="s">
        <v>815</v>
      </c>
      <c r="G168" t="s">
        <v>30</v>
      </c>
      <c r="H168" t="s">
        <v>31</v>
      </c>
      <c r="I168" t="s">
        <v>353</v>
      </c>
      <c r="J168" t="s">
        <v>237</v>
      </c>
      <c r="K168">
        <v>43229</v>
      </c>
      <c r="L168" t="s">
        <v>73</v>
      </c>
      <c r="M168" t="s">
        <v>816</v>
      </c>
      <c r="N168" t="s">
        <v>36</v>
      </c>
      <c r="O168" t="s">
        <v>37</v>
      </c>
      <c r="P168" t="s">
        <v>817</v>
      </c>
      <c r="Q168">
        <v>35.49</v>
      </c>
      <c r="R168">
        <v>1</v>
      </c>
      <c r="S168" s="1">
        <v>0.5</v>
      </c>
      <c r="T168">
        <v>-15.615600000000001</v>
      </c>
      <c r="U168" t="s">
        <v>39</v>
      </c>
      <c r="V168" s="3">
        <v>-0.44</v>
      </c>
      <c r="W168" s="3">
        <v>1.40884756269372E-2</v>
      </c>
      <c r="X168" s="4">
        <v>-15.615600000000001</v>
      </c>
      <c r="Y168" s="1">
        <v>51.105600000000003</v>
      </c>
      <c r="Z168" t="s">
        <v>54</v>
      </c>
      <c r="AA168">
        <f>Furniture_Sales[[#This Row],[Sales]]-Furniture_Sales[[#This Row],[Profit]]</f>
        <v>51.105600000000003</v>
      </c>
    </row>
    <row r="169" spans="1:27" x14ac:dyDescent="0.35">
      <c r="A169" t="s">
        <v>818</v>
      </c>
      <c r="B169" s="2">
        <v>42350</v>
      </c>
      <c r="C169" s="2">
        <v>42354</v>
      </c>
      <c r="D169" t="s">
        <v>45</v>
      </c>
      <c r="E169" t="s">
        <v>819</v>
      </c>
      <c r="F169" t="s">
        <v>820</v>
      </c>
      <c r="G169" t="s">
        <v>30</v>
      </c>
      <c r="H169" t="s">
        <v>31</v>
      </c>
      <c r="I169" t="s">
        <v>821</v>
      </c>
      <c r="J169" t="s">
        <v>59</v>
      </c>
      <c r="K169">
        <v>93534</v>
      </c>
      <c r="L169" t="s">
        <v>60</v>
      </c>
      <c r="M169" t="s">
        <v>822</v>
      </c>
      <c r="N169" t="s">
        <v>36</v>
      </c>
      <c r="O169" t="s">
        <v>42</v>
      </c>
      <c r="P169" t="s">
        <v>823</v>
      </c>
      <c r="Q169">
        <v>348.928</v>
      </c>
      <c r="R169">
        <v>2</v>
      </c>
      <c r="S169" s="1">
        <v>0.2</v>
      </c>
      <c r="T169">
        <v>34.892800000000001</v>
      </c>
      <c r="U169" t="s">
        <v>89</v>
      </c>
      <c r="V169" s="3">
        <v>0.1</v>
      </c>
      <c r="W169" s="3">
        <v>5.7318415260454903E-4</v>
      </c>
      <c r="X169" s="4">
        <v>17.446400000000001</v>
      </c>
      <c r="Y169" s="1">
        <v>157.01759999999999</v>
      </c>
      <c r="Z169" t="s">
        <v>102</v>
      </c>
      <c r="AA169">
        <f>Furniture_Sales[[#This Row],[Sales]]-Furniture_Sales[[#This Row],[Profit]]</f>
        <v>314.03519999999997</v>
      </c>
    </row>
    <row r="170" spans="1:27" x14ac:dyDescent="0.35">
      <c r="A170" t="s">
        <v>824</v>
      </c>
      <c r="B170" s="2">
        <v>42181</v>
      </c>
      <c r="C170" s="2">
        <v>42185</v>
      </c>
      <c r="D170" t="s">
        <v>45</v>
      </c>
      <c r="E170" t="s">
        <v>825</v>
      </c>
      <c r="F170" t="s">
        <v>826</v>
      </c>
      <c r="G170" t="s">
        <v>30</v>
      </c>
      <c r="H170" t="s">
        <v>31</v>
      </c>
      <c r="I170" t="s">
        <v>641</v>
      </c>
      <c r="J170" t="s">
        <v>722</v>
      </c>
      <c r="K170">
        <v>23223</v>
      </c>
      <c r="L170" t="s">
        <v>34</v>
      </c>
      <c r="M170" t="s">
        <v>827</v>
      </c>
      <c r="N170" t="s">
        <v>36</v>
      </c>
      <c r="O170" t="s">
        <v>42</v>
      </c>
      <c r="P170" t="s">
        <v>828</v>
      </c>
      <c r="Q170">
        <v>332.94</v>
      </c>
      <c r="R170">
        <v>3</v>
      </c>
      <c r="S170" s="1">
        <v>0</v>
      </c>
      <c r="T170">
        <v>79.905600000000007</v>
      </c>
      <c r="U170" t="s">
        <v>89</v>
      </c>
      <c r="V170" s="3">
        <v>0.24</v>
      </c>
      <c r="W170" s="3">
        <v>0</v>
      </c>
      <c r="X170" s="4">
        <v>26.635200000000001</v>
      </c>
      <c r="Y170" s="1">
        <v>84.344800000000006</v>
      </c>
      <c r="Z170" t="s">
        <v>65</v>
      </c>
      <c r="AA170">
        <f>Furniture_Sales[[#This Row],[Sales]]-Furniture_Sales[[#This Row],[Profit]]</f>
        <v>253.03440000000001</v>
      </c>
    </row>
    <row r="171" spans="1:27" x14ac:dyDescent="0.35">
      <c r="A171" t="s">
        <v>829</v>
      </c>
      <c r="B171" s="2">
        <v>42335</v>
      </c>
      <c r="C171" s="2">
        <v>42341</v>
      </c>
      <c r="D171" t="s">
        <v>45</v>
      </c>
      <c r="E171" t="s">
        <v>830</v>
      </c>
      <c r="F171" t="s">
        <v>831</v>
      </c>
      <c r="G171" t="s">
        <v>30</v>
      </c>
      <c r="H171" t="s">
        <v>31</v>
      </c>
      <c r="I171" t="s">
        <v>832</v>
      </c>
      <c r="J171" t="s">
        <v>59</v>
      </c>
      <c r="K171">
        <v>92530</v>
      </c>
      <c r="L171" t="s">
        <v>60</v>
      </c>
      <c r="M171" t="s">
        <v>596</v>
      </c>
      <c r="N171" t="s">
        <v>36</v>
      </c>
      <c r="O171" t="s">
        <v>42</v>
      </c>
      <c r="P171" t="s">
        <v>597</v>
      </c>
      <c r="Q171">
        <v>283.92</v>
      </c>
      <c r="R171">
        <v>5</v>
      </c>
      <c r="S171" s="1">
        <v>0.2</v>
      </c>
      <c r="T171">
        <v>17.745000000000001</v>
      </c>
      <c r="U171" t="s">
        <v>135</v>
      </c>
      <c r="V171" s="3">
        <v>6.25E-2</v>
      </c>
      <c r="W171" s="3">
        <v>7.0442378134685801E-4</v>
      </c>
      <c r="X171" s="4">
        <v>3.5489999999999999</v>
      </c>
      <c r="Y171" s="1">
        <v>53.234999999999999</v>
      </c>
      <c r="Z171" t="s">
        <v>40</v>
      </c>
      <c r="AA171">
        <f>Furniture_Sales[[#This Row],[Sales]]-Furniture_Sales[[#This Row],[Profit]]</f>
        <v>266.17500000000001</v>
      </c>
    </row>
    <row r="172" spans="1:27" x14ac:dyDescent="0.35">
      <c r="A172" t="s">
        <v>833</v>
      </c>
      <c r="B172" s="2">
        <v>42786</v>
      </c>
      <c r="C172" s="2">
        <v>42789</v>
      </c>
      <c r="D172" t="s">
        <v>93</v>
      </c>
      <c r="E172" t="s">
        <v>834</v>
      </c>
      <c r="F172" t="s">
        <v>835</v>
      </c>
      <c r="G172" t="s">
        <v>96</v>
      </c>
      <c r="H172" t="s">
        <v>31</v>
      </c>
      <c r="I172" t="s">
        <v>645</v>
      </c>
      <c r="J172" t="s">
        <v>59</v>
      </c>
      <c r="K172">
        <v>92105</v>
      </c>
      <c r="L172" t="s">
        <v>60</v>
      </c>
      <c r="M172" t="s">
        <v>836</v>
      </c>
      <c r="N172" t="s">
        <v>36</v>
      </c>
      <c r="O172" t="s">
        <v>62</v>
      </c>
      <c r="P172" t="s">
        <v>837</v>
      </c>
      <c r="Q172">
        <v>22.23</v>
      </c>
      <c r="R172">
        <v>1</v>
      </c>
      <c r="S172" s="1">
        <v>0</v>
      </c>
      <c r="T172">
        <v>7.3358999999999996</v>
      </c>
      <c r="U172" t="s">
        <v>39</v>
      </c>
      <c r="V172" s="3">
        <v>0.33</v>
      </c>
      <c r="W172" s="3">
        <v>0</v>
      </c>
      <c r="X172" s="4">
        <v>7.3358999999999996</v>
      </c>
      <c r="Y172" s="1">
        <v>14.8941</v>
      </c>
      <c r="Z172" t="s">
        <v>303</v>
      </c>
      <c r="AA172">
        <f>Furniture_Sales[[#This Row],[Sales]]-Furniture_Sales[[#This Row],[Profit]]</f>
        <v>14.894100000000002</v>
      </c>
    </row>
    <row r="173" spans="1:27" x14ac:dyDescent="0.35">
      <c r="A173" t="s">
        <v>838</v>
      </c>
      <c r="B173" s="2">
        <v>42847</v>
      </c>
      <c r="C173" s="2">
        <v>42849</v>
      </c>
      <c r="D173" t="s">
        <v>93</v>
      </c>
      <c r="E173" t="s">
        <v>839</v>
      </c>
      <c r="F173" t="s">
        <v>840</v>
      </c>
      <c r="G173" t="s">
        <v>30</v>
      </c>
      <c r="H173" t="s">
        <v>31</v>
      </c>
      <c r="I173" t="s">
        <v>334</v>
      </c>
      <c r="J173" t="s">
        <v>59</v>
      </c>
      <c r="K173">
        <v>94122</v>
      </c>
      <c r="L173" t="s">
        <v>60</v>
      </c>
      <c r="M173" t="s">
        <v>841</v>
      </c>
      <c r="N173" t="s">
        <v>36</v>
      </c>
      <c r="O173" t="s">
        <v>62</v>
      </c>
      <c r="P173" t="s">
        <v>842</v>
      </c>
      <c r="Q173">
        <v>18.28</v>
      </c>
      <c r="R173">
        <v>2</v>
      </c>
      <c r="S173" s="1">
        <v>0</v>
      </c>
      <c r="T173">
        <v>6.2152000000000003</v>
      </c>
      <c r="U173" t="s">
        <v>76</v>
      </c>
      <c r="V173" s="3">
        <v>0.34</v>
      </c>
      <c r="W173" s="3">
        <v>0</v>
      </c>
      <c r="X173" s="4">
        <v>3.1076000000000001</v>
      </c>
      <c r="Y173" s="1">
        <v>6.0324</v>
      </c>
      <c r="Z173" t="s">
        <v>119</v>
      </c>
      <c r="AA173">
        <f>Furniture_Sales[[#This Row],[Sales]]-Furniture_Sales[[#This Row],[Profit]]</f>
        <v>12.064800000000002</v>
      </c>
    </row>
    <row r="174" spans="1:27" x14ac:dyDescent="0.35">
      <c r="A174" t="s">
        <v>843</v>
      </c>
      <c r="B174" s="2">
        <v>42038</v>
      </c>
      <c r="C174" s="2">
        <v>42040</v>
      </c>
      <c r="D174" t="s">
        <v>93</v>
      </c>
      <c r="E174" t="s">
        <v>844</v>
      </c>
      <c r="F174" t="s">
        <v>845</v>
      </c>
      <c r="G174" t="s">
        <v>30</v>
      </c>
      <c r="H174" t="s">
        <v>31</v>
      </c>
      <c r="I174" t="s">
        <v>846</v>
      </c>
      <c r="J174" t="s">
        <v>847</v>
      </c>
      <c r="K174">
        <v>68104</v>
      </c>
      <c r="L174" t="s">
        <v>99</v>
      </c>
      <c r="M174" t="s">
        <v>491</v>
      </c>
      <c r="N174" t="s">
        <v>36</v>
      </c>
      <c r="O174" t="s">
        <v>62</v>
      </c>
      <c r="P174" t="s">
        <v>492</v>
      </c>
      <c r="Q174">
        <v>28.4</v>
      </c>
      <c r="R174">
        <v>2</v>
      </c>
      <c r="S174" s="1">
        <v>0</v>
      </c>
      <c r="T174">
        <v>11.076000000000001</v>
      </c>
      <c r="U174" t="s">
        <v>76</v>
      </c>
      <c r="V174" s="3">
        <v>0.39</v>
      </c>
      <c r="W174" s="3">
        <v>0</v>
      </c>
      <c r="X174" s="4">
        <v>5.5380000000000003</v>
      </c>
      <c r="Y174" s="1">
        <v>8.6620000000000008</v>
      </c>
      <c r="Z174" t="s">
        <v>303</v>
      </c>
      <c r="AA174">
        <f>Furniture_Sales[[#This Row],[Sales]]-Furniture_Sales[[#This Row],[Profit]]</f>
        <v>17.323999999999998</v>
      </c>
    </row>
    <row r="175" spans="1:27" x14ac:dyDescent="0.35">
      <c r="A175" t="s">
        <v>848</v>
      </c>
      <c r="B175" s="2">
        <v>41925</v>
      </c>
      <c r="C175" s="2">
        <v>41927</v>
      </c>
      <c r="D175" t="s">
        <v>93</v>
      </c>
      <c r="E175" t="s">
        <v>849</v>
      </c>
      <c r="F175" t="s">
        <v>850</v>
      </c>
      <c r="G175" t="s">
        <v>30</v>
      </c>
      <c r="H175" t="s">
        <v>31</v>
      </c>
      <c r="I175" t="s">
        <v>851</v>
      </c>
      <c r="J175" t="s">
        <v>198</v>
      </c>
      <c r="K175">
        <v>98026</v>
      </c>
      <c r="L175" t="s">
        <v>60</v>
      </c>
      <c r="M175" t="s">
        <v>348</v>
      </c>
      <c r="N175" t="s">
        <v>36</v>
      </c>
      <c r="O175" t="s">
        <v>51</v>
      </c>
      <c r="P175" t="s">
        <v>349</v>
      </c>
      <c r="Q175">
        <v>1298.55</v>
      </c>
      <c r="R175">
        <v>5</v>
      </c>
      <c r="S175" s="1">
        <v>0</v>
      </c>
      <c r="T175">
        <v>311.65199999999999</v>
      </c>
      <c r="U175" t="s">
        <v>76</v>
      </c>
      <c r="V175" s="3">
        <v>0.24</v>
      </c>
      <c r="W175" s="3">
        <v>0</v>
      </c>
      <c r="X175" s="4">
        <v>62.330399999999997</v>
      </c>
      <c r="Y175" s="1">
        <v>197.37960000000001</v>
      </c>
      <c r="Z175" t="s">
        <v>54</v>
      </c>
      <c r="AA175">
        <f>Furniture_Sales[[#This Row],[Sales]]-Furniture_Sales[[#This Row],[Profit]]</f>
        <v>986.89799999999991</v>
      </c>
    </row>
    <row r="176" spans="1:27" x14ac:dyDescent="0.35">
      <c r="A176" t="s">
        <v>852</v>
      </c>
      <c r="B176" s="2">
        <v>42869</v>
      </c>
      <c r="C176" s="2">
        <v>42869</v>
      </c>
      <c r="D176" t="s">
        <v>431</v>
      </c>
      <c r="E176" t="s">
        <v>853</v>
      </c>
      <c r="F176" t="s">
        <v>854</v>
      </c>
      <c r="G176" t="s">
        <v>30</v>
      </c>
      <c r="H176" t="s">
        <v>31</v>
      </c>
      <c r="I176" t="s">
        <v>855</v>
      </c>
      <c r="J176" t="s">
        <v>59</v>
      </c>
      <c r="K176">
        <v>92704</v>
      </c>
      <c r="L176" t="s">
        <v>60</v>
      </c>
      <c r="M176" t="s">
        <v>841</v>
      </c>
      <c r="N176" t="s">
        <v>36</v>
      </c>
      <c r="O176" t="s">
        <v>62</v>
      </c>
      <c r="P176" t="s">
        <v>842</v>
      </c>
      <c r="Q176">
        <v>18.28</v>
      </c>
      <c r="R176">
        <v>2</v>
      </c>
      <c r="S176" s="1">
        <v>0</v>
      </c>
      <c r="T176">
        <v>6.2152000000000003</v>
      </c>
      <c r="U176" t="s">
        <v>436</v>
      </c>
      <c r="V176" s="3">
        <v>0.34</v>
      </c>
      <c r="W176" s="3">
        <v>0</v>
      </c>
      <c r="X176" s="4">
        <v>3.1076000000000001</v>
      </c>
      <c r="Y176" s="1">
        <v>6.0324</v>
      </c>
      <c r="Z176" t="s">
        <v>167</v>
      </c>
      <c r="AA176">
        <f>Furniture_Sales[[#This Row],[Sales]]-Furniture_Sales[[#This Row],[Profit]]</f>
        <v>12.064800000000002</v>
      </c>
    </row>
    <row r="177" spans="1:27" x14ac:dyDescent="0.35">
      <c r="A177" t="s">
        <v>856</v>
      </c>
      <c r="B177" s="2">
        <v>41818</v>
      </c>
      <c r="C177" s="2">
        <v>41822</v>
      </c>
      <c r="D177" t="s">
        <v>45</v>
      </c>
      <c r="E177" t="s">
        <v>624</v>
      </c>
      <c r="F177" t="s">
        <v>625</v>
      </c>
      <c r="G177" t="s">
        <v>30</v>
      </c>
      <c r="H177" t="s">
        <v>31</v>
      </c>
      <c r="I177" t="s">
        <v>71</v>
      </c>
      <c r="J177" t="s">
        <v>72</v>
      </c>
      <c r="K177">
        <v>19140</v>
      </c>
      <c r="L177" t="s">
        <v>73</v>
      </c>
      <c r="M177" t="s">
        <v>857</v>
      </c>
      <c r="N177" t="s">
        <v>36</v>
      </c>
      <c r="O177" t="s">
        <v>42</v>
      </c>
      <c r="P177" t="s">
        <v>858</v>
      </c>
      <c r="Q177">
        <v>1228.4649999999999</v>
      </c>
      <c r="R177">
        <v>5</v>
      </c>
      <c r="S177" s="1">
        <v>0.3</v>
      </c>
      <c r="T177">
        <v>0</v>
      </c>
      <c r="U177" t="s">
        <v>89</v>
      </c>
      <c r="V177" s="3">
        <v>0</v>
      </c>
      <c r="W177" s="3">
        <v>2.4420720167037699E-4</v>
      </c>
      <c r="X177" s="4">
        <v>0</v>
      </c>
      <c r="Y177" s="1">
        <v>245.69300000000001</v>
      </c>
      <c r="Z177" t="s">
        <v>65</v>
      </c>
      <c r="AA177">
        <f>Furniture_Sales[[#This Row],[Sales]]-Furniture_Sales[[#This Row],[Profit]]</f>
        <v>1228.4649999999999</v>
      </c>
    </row>
    <row r="178" spans="1:27" x14ac:dyDescent="0.35">
      <c r="A178" t="s">
        <v>859</v>
      </c>
      <c r="B178" s="2">
        <v>42902</v>
      </c>
      <c r="C178" s="2">
        <v>42907</v>
      </c>
      <c r="D178" t="s">
        <v>27</v>
      </c>
      <c r="E178" t="s">
        <v>144</v>
      </c>
      <c r="F178" t="s">
        <v>145</v>
      </c>
      <c r="G178" t="s">
        <v>30</v>
      </c>
      <c r="H178" t="s">
        <v>31</v>
      </c>
      <c r="I178" t="s">
        <v>860</v>
      </c>
      <c r="J178" t="s">
        <v>33</v>
      </c>
      <c r="K178">
        <v>41042</v>
      </c>
      <c r="L178" t="s">
        <v>34</v>
      </c>
      <c r="M178" t="s">
        <v>861</v>
      </c>
      <c r="N178" t="s">
        <v>36</v>
      </c>
      <c r="O178" t="s">
        <v>42</v>
      </c>
      <c r="P178" t="s">
        <v>862</v>
      </c>
      <c r="Q178">
        <v>301.95999999999998</v>
      </c>
      <c r="R178">
        <v>2</v>
      </c>
      <c r="S178" s="1">
        <v>0</v>
      </c>
      <c r="T178">
        <v>90.587999999999994</v>
      </c>
      <c r="U178" t="s">
        <v>64</v>
      </c>
      <c r="V178" s="3">
        <v>0.3</v>
      </c>
      <c r="W178" s="3">
        <v>0</v>
      </c>
      <c r="X178" s="4">
        <v>45.293999999999997</v>
      </c>
      <c r="Y178" s="1">
        <v>105.68600000000001</v>
      </c>
      <c r="Z178" t="s">
        <v>65</v>
      </c>
      <c r="AA178">
        <f>Furniture_Sales[[#This Row],[Sales]]-Furniture_Sales[[#This Row],[Profit]]</f>
        <v>211.37199999999999</v>
      </c>
    </row>
    <row r="179" spans="1:27" x14ac:dyDescent="0.35">
      <c r="A179" t="s">
        <v>863</v>
      </c>
      <c r="B179" s="2">
        <v>42328</v>
      </c>
      <c r="C179" s="2">
        <v>42333</v>
      </c>
      <c r="D179" t="s">
        <v>45</v>
      </c>
      <c r="E179" t="s">
        <v>864</v>
      </c>
      <c r="F179" t="s">
        <v>865</v>
      </c>
      <c r="G179" t="s">
        <v>96</v>
      </c>
      <c r="H179" t="s">
        <v>31</v>
      </c>
      <c r="I179" t="s">
        <v>179</v>
      </c>
      <c r="J179" t="s">
        <v>126</v>
      </c>
      <c r="K179">
        <v>10035</v>
      </c>
      <c r="L179" t="s">
        <v>73</v>
      </c>
      <c r="M179" t="s">
        <v>866</v>
      </c>
      <c r="N179" t="s">
        <v>36</v>
      </c>
      <c r="O179" t="s">
        <v>37</v>
      </c>
      <c r="P179" t="s">
        <v>867</v>
      </c>
      <c r="Q179">
        <v>186.048</v>
      </c>
      <c r="R179">
        <v>4</v>
      </c>
      <c r="S179" s="1">
        <v>0.2</v>
      </c>
      <c r="T179">
        <v>9.3024000000000004</v>
      </c>
      <c r="U179" t="s">
        <v>64</v>
      </c>
      <c r="V179" s="3">
        <v>0.05</v>
      </c>
      <c r="W179" s="3">
        <v>1.0749914000688001E-3</v>
      </c>
      <c r="X179" s="4">
        <v>2.3256000000000001</v>
      </c>
      <c r="Y179" s="1">
        <v>44.186399999999999</v>
      </c>
      <c r="Z179" t="s">
        <v>40</v>
      </c>
      <c r="AA179">
        <f>Furniture_Sales[[#This Row],[Sales]]-Furniture_Sales[[#This Row],[Profit]]</f>
        <v>176.7456</v>
      </c>
    </row>
    <row r="180" spans="1:27" x14ac:dyDescent="0.35">
      <c r="A180" t="s">
        <v>868</v>
      </c>
      <c r="B180" s="2">
        <v>42290</v>
      </c>
      <c r="C180" s="2">
        <v>42294</v>
      </c>
      <c r="D180" t="s">
        <v>45</v>
      </c>
      <c r="E180" t="s">
        <v>869</v>
      </c>
      <c r="F180" t="s">
        <v>870</v>
      </c>
      <c r="G180" t="s">
        <v>30</v>
      </c>
      <c r="H180" t="s">
        <v>31</v>
      </c>
      <c r="I180" t="s">
        <v>871</v>
      </c>
      <c r="J180" t="s">
        <v>33</v>
      </c>
      <c r="K180">
        <v>40214</v>
      </c>
      <c r="L180" t="s">
        <v>34</v>
      </c>
      <c r="M180" t="s">
        <v>362</v>
      </c>
      <c r="N180" t="s">
        <v>36</v>
      </c>
      <c r="O180" t="s">
        <v>42</v>
      </c>
      <c r="P180" t="s">
        <v>363</v>
      </c>
      <c r="Q180">
        <v>287.94</v>
      </c>
      <c r="R180">
        <v>3</v>
      </c>
      <c r="S180" s="1">
        <v>0</v>
      </c>
      <c r="T180">
        <v>77.743799999999993</v>
      </c>
      <c r="U180" t="s">
        <v>89</v>
      </c>
      <c r="V180" s="3">
        <v>0.27</v>
      </c>
      <c r="W180" s="3">
        <v>0</v>
      </c>
      <c r="X180" s="4">
        <v>25.9146</v>
      </c>
      <c r="Y180" s="1">
        <v>70.065399999999997</v>
      </c>
      <c r="Z180" t="s">
        <v>54</v>
      </c>
      <c r="AA180">
        <f>Furniture_Sales[[#This Row],[Sales]]-Furniture_Sales[[#This Row],[Profit]]</f>
        <v>210.1962</v>
      </c>
    </row>
    <row r="181" spans="1:27" x14ac:dyDescent="0.35">
      <c r="A181" t="s">
        <v>872</v>
      </c>
      <c r="B181" s="2">
        <v>42736</v>
      </c>
      <c r="C181" s="2">
        <v>42741</v>
      </c>
      <c r="D181" t="s">
        <v>45</v>
      </c>
      <c r="E181" t="s">
        <v>873</v>
      </c>
      <c r="F181" t="s">
        <v>874</v>
      </c>
      <c r="G181" t="s">
        <v>30</v>
      </c>
      <c r="H181" t="s">
        <v>31</v>
      </c>
      <c r="I181" t="s">
        <v>875</v>
      </c>
      <c r="J181" t="s">
        <v>237</v>
      </c>
      <c r="K181">
        <v>44052</v>
      </c>
      <c r="L181" t="s">
        <v>73</v>
      </c>
      <c r="M181" t="s">
        <v>876</v>
      </c>
      <c r="N181" t="s">
        <v>36</v>
      </c>
      <c r="O181" t="s">
        <v>62</v>
      </c>
      <c r="P181" t="s">
        <v>877</v>
      </c>
      <c r="Q181">
        <v>48.896000000000001</v>
      </c>
      <c r="R181">
        <v>4</v>
      </c>
      <c r="S181" s="1">
        <v>0.2</v>
      </c>
      <c r="T181">
        <v>8.5568000000000008</v>
      </c>
      <c r="U181" t="s">
        <v>64</v>
      </c>
      <c r="V181" s="3">
        <v>0.17499999999999999</v>
      </c>
      <c r="W181" s="3">
        <v>4.0903141361256501E-3</v>
      </c>
      <c r="X181" s="4">
        <v>2.1392000000000002</v>
      </c>
      <c r="Y181" s="1">
        <v>10.0848</v>
      </c>
      <c r="Z181" t="s">
        <v>175</v>
      </c>
      <c r="AA181">
        <f>Furniture_Sales[[#This Row],[Sales]]-Furniture_Sales[[#This Row],[Profit]]</f>
        <v>40.339199999999998</v>
      </c>
    </row>
    <row r="182" spans="1:27" x14ac:dyDescent="0.35">
      <c r="A182" t="s">
        <v>878</v>
      </c>
      <c r="B182" s="2">
        <v>42419</v>
      </c>
      <c r="C182" s="2">
        <v>42424</v>
      </c>
      <c r="D182" t="s">
        <v>45</v>
      </c>
      <c r="E182" t="s">
        <v>879</v>
      </c>
      <c r="F182" t="s">
        <v>880</v>
      </c>
      <c r="G182" t="s">
        <v>30</v>
      </c>
      <c r="H182" t="s">
        <v>31</v>
      </c>
      <c r="I182" t="s">
        <v>179</v>
      </c>
      <c r="J182" t="s">
        <v>126</v>
      </c>
      <c r="K182">
        <v>10035</v>
      </c>
      <c r="L182" t="s">
        <v>73</v>
      </c>
      <c r="M182" t="s">
        <v>836</v>
      </c>
      <c r="N182" t="s">
        <v>36</v>
      </c>
      <c r="O182" t="s">
        <v>62</v>
      </c>
      <c r="P182" t="s">
        <v>837</v>
      </c>
      <c r="Q182">
        <v>44.46</v>
      </c>
      <c r="R182">
        <v>2</v>
      </c>
      <c r="S182" s="1">
        <v>0</v>
      </c>
      <c r="T182">
        <v>14.671799999999999</v>
      </c>
      <c r="U182" t="s">
        <v>64</v>
      </c>
      <c r="V182" s="3">
        <v>0.33</v>
      </c>
      <c r="W182" s="3">
        <v>0</v>
      </c>
      <c r="X182" s="4">
        <v>7.3358999999999996</v>
      </c>
      <c r="Y182" s="1">
        <v>14.8941</v>
      </c>
      <c r="Z182" t="s">
        <v>303</v>
      </c>
      <c r="AA182">
        <f>Furniture_Sales[[#This Row],[Sales]]-Furniture_Sales[[#This Row],[Profit]]</f>
        <v>29.788200000000003</v>
      </c>
    </row>
    <row r="183" spans="1:27" x14ac:dyDescent="0.35">
      <c r="A183" t="s">
        <v>881</v>
      </c>
      <c r="B183" s="2">
        <v>41649</v>
      </c>
      <c r="C183" s="2">
        <v>41654</v>
      </c>
      <c r="D183" t="s">
        <v>45</v>
      </c>
      <c r="E183" t="s">
        <v>882</v>
      </c>
      <c r="F183" t="s">
        <v>883</v>
      </c>
      <c r="G183" t="s">
        <v>96</v>
      </c>
      <c r="H183" t="s">
        <v>31</v>
      </c>
      <c r="I183" t="s">
        <v>884</v>
      </c>
      <c r="J183" t="s">
        <v>722</v>
      </c>
      <c r="K183">
        <v>22153</v>
      </c>
      <c r="L183" t="s">
        <v>34</v>
      </c>
      <c r="M183" t="s">
        <v>885</v>
      </c>
      <c r="N183" t="s">
        <v>36</v>
      </c>
      <c r="O183" t="s">
        <v>62</v>
      </c>
      <c r="P183" t="s">
        <v>886</v>
      </c>
      <c r="Q183">
        <v>51.94</v>
      </c>
      <c r="R183">
        <v>1</v>
      </c>
      <c r="S183" s="1">
        <v>0</v>
      </c>
      <c r="T183">
        <v>21.295400000000001</v>
      </c>
      <c r="U183" t="s">
        <v>64</v>
      </c>
      <c r="V183" s="3">
        <v>0.41</v>
      </c>
      <c r="W183" s="3">
        <v>0</v>
      </c>
      <c r="X183" s="4">
        <v>21.295400000000001</v>
      </c>
      <c r="Y183" s="1">
        <v>30.644600000000001</v>
      </c>
      <c r="Z183" t="s">
        <v>175</v>
      </c>
      <c r="AA183">
        <f>Furniture_Sales[[#This Row],[Sales]]-Furniture_Sales[[#This Row],[Profit]]</f>
        <v>30.644599999999997</v>
      </c>
    </row>
    <row r="184" spans="1:27" x14ac:dyDescent="0.35">
      <c r="A184" t="s">
        <v>887</v>
      </c>
      <c r="B184" s="2">
        <v>42386</v>
      </c>
      <c r="C184" s="2">
        <v>42390</v>
      </c>
      <c r="D184" t="s">
        <v>45</v>
      </c>
      <c r="E184" t="s">
        <v>888</v>
      </c>
      <c r="F184" t="s">
        <v>889</v>
      </c>
      <c r="G184" t="s">
        <v>106</v>
      </c>
      <c r="H184" t="s">
        <v>31</v>
      </c>
      <c r="I184" t="s">
        <v>515</v>
      </c>
      <c r="J184" t="s">
        <v>890</v>
      </c>
      <c r="K184">
        <v>3301</v>
      </c>
      <c r="L184" t="s">
        <v>73</v>
      </c>
      <c r="M184" t="s">
        <v>314</v>
      </c>
      <c r="N184" t="s">
        <v>36</v>
      </c>
      <c r="O184" t="s">
        <v>62</v>
      </c>
      <c r="P184" t="s">
        <v>315</v>
      </c>
      <c r="Q184">
        <v>322.58999999999997</v>
      </c>
      <c r="R184">
        <v>3</v>
      </c>
      <c r="S184" s="1">
        <v>0</v>
      </c>
      <c r="T184">
        <v>64.518000000000001</v>
      </c>
      <c r="U184" t="s">
        <v>89</v>
      </c>
      <c r="V184" s="3">
        <v>0.2</v>
      </c>
      <c r="W184" s="3">
        <v>0</v>
      </c>
      <c r="X184" s="4">
        <v>21.506</v>
      </c>
      <c r="Y184" s="1">
        <v>86.024000000000001</v>
      </c>
      <c r="Z184" t="s">
        <v>175</v>
      </c>
      <c r="AA184">
        <f>Furniture_Sales[[#This Row],[Sales]]-Furniture_Sales[[#This Row],[Profit]]</f>
        <v>258.072</v>
      </c>
    </row>
    <row r="185" spans="1:27" x14ac:dyDescent="0.35">
      <c r="A185" t="s">
        <v>891</v>
      </c>
      <c r="B185" s="2">
        <v>43069</v>
      </c>
      <c r="C185" s="2">
        <v>43071</v>
      </c>
      <c r="D185" t="s">
        <v>27</v>
      </c>
      <c r="E185" t="s">
        <v>892</v>
      </c>
      <c r="F185" t="s">
        <v>893</v>
      </c>
      <c r="G185" t="s">
        <v>106</v>
      </c>
      <c r="H185" t="s">
        <v>31</v>
      </c>
      <c r="I185" t="s">
        <v>179</v>
      </c>
      <c r="J185" t="s">
        <v>126</v>
      </c>
      <c r="K185">
        <v>10024</v>
      </c>
      <c r="L185" t="s">
        <v>73</v>
      </c>
      <c r="M185" t="s">
        <v>252</v>
      </c>
      <c r="N185" t="s">
        <v>36</v>
      </c>
      <c r="O185" t="s">
        <v>42</v>
      </c>
      <c r="P185" t="s">
        <v>253</v>
      </c>
      <c r="Q185">
        <v>1242.9000000000001</v>
      </c>
      <c r="R185">
        <v>5</v>
      </c>
      <c r="S185" s="1">
        <v>0.1</v>
      </c>
      <c r="T185">
        <v>262.39</v>
      </c>
      <c r="U185" t="s">
        <v>76</v>
      </c>
      <c r="V185" s="3">
        <v>0.211111111111111</v>
      </c>
      <c r="W185" s="3">
        <v>8.0456995735779193E-5</v>
      </c>
      <c r="X185" s="4">
        <v>52.478000000000002</v>
      </c>
      <c r="Y185" s="1">
        <v>196.102</v>
      </c>
      <c r="Z185" t="s">
        <v>40</v>
      </c>
      <c r="AA185">
        <f>Furniture_Sales[[#This Row],[Sales]]-Furniture_Sales[[#This Row],[Profit]]</f>
        <v>980.5100000000001</v>
      </c>
    </row>
    <row r="186" spans="1:27" x14ac:dyDescent="0.35">
      <c r="A186" t="s">
        <v>894</v>
      </c>
      <c r="B186" s="2">
        <v>42665</v>
      </c>
      <c r="C186" s="2">
        <v>42667</v>
      </c>
      <c r="D186" t="s">
        <v>93</v>
      </c>
      <c r="E186" t="s">
        <v>895</v>
      </c>
      <c r="F186" t="s">
        <v>896</v>
      </c>
      <c r="G186" t="s">
        <v>106</v>
      </c>
      <c r="H186" t="s">
        <v>31</v>
      </c>
      <c r="I186" t="s">
        <v>294</v>
      </c>
      <c r="J186" t="s">
        <v>295</v>
      </c>
      <c r="K186">
        <v>48227</v>
      </c>
      <c r="L186" t="s">
        <v>99</v>
      </c>
      <c r="M186" t="s">
        <v>683</v>
      </c>
      <c r="N186" t="s">
        <v>36</v>
      </c>
      <c r="O186" t="s">
        <v>62</v>
      </c>
      <c r="P186" t="s">
        <v>684</v>
      </c>
      <c r="Q186">
        <v>31.4</v>
      </c>
      <c r="R186">
        <v>5</v>
      </c>
      <c r="S186" s="1">
        <v>0</v>
      </c>
      <c r="T186">
        <v>10.048</v>
      </c>
      <c r="U186" t="s">
        <v>76</v>
      </c>
      <c r="V186" s="3">
        <v>0.32</v>
      </c>
      <c r="W186" s="3">
        <v>0</v>
      </c>
      <c r="X186" s="4">
        <v>2.0095999999999998</v>
      </c>
      <c r="Y186" s="1">
        <v>4.2704000000000004</v>
      </c>
      <c r="Z186" t="s">
        <v>54</v>
      </c>
      <c r="AA186">
        <f>Furniture_Sales[[#This Row],[Sales]]-Furniture_Sales[[#This Row],[Profit]]</f>
        <v>21.351999999999997</v>
      </c>
    </row>
    <row r="187" spans="1:27" x14ac:dyDescent="0.35">
      <c r="A187" t="s">
        <v>897</v>
      </c>
      <c r="B187" s="2">
        <v>41758</v>
      </c>
      <c r="C187" s="2">
        <v>41763</v>
      </c>
      <c r="D187" t="s">
        <v>45</v>
      </c>
      <c r="E187" t="s">
        <v>898</v>
      </c>
      <c r="F187" t="s">
        <v>899</v>
      </c>
      <c r="G187" t="s">
        <v>30</v>
      </c>
      <c r="H187" t="s">
        <v>31</v>
      </c>
      <c r="I187" t="s">
        <v>900</v>
      </c>
      <c r="J187" t="s">
        <v>126</v>
      </c>
      <c r="K187">
        <v>14609</v>
      </c>
      <c r="L187" t="s">
        <v>73</v>
      </c>
      <c r="M187" t="s">
        <v>901</v>
      </c>
      <c r="N187" t="s">
        <v>36</v>
      </c>
      <c r="O187" t="s">
        <v>62</v>
      </c>
      <c r="P187" t="s">
        <v>902</v>
      </c>
      <c r="Q187">
        <v>17.46</v>
      </c>
      <c r="R187">
        <v>2</v>
      </c>
      <c r="S187" s="1">
        <v>0</v>
      </c>
      <c r="T187">
        <v>5.9363999999999999</v>
      </c>
      <c r="U187" t="s">
        <v>64</v>
      </c>
      <c r="V187" s="3">
        <v>0.34</v>
      </c>
      <c r="W187" s="3">
        <v>0</v>
      </c>
      <c r="X187" s="4">
        <v>2.9681999999999999</v>
      </c>
      <c r="Y187" s="1">
        <v>5.7618</v>
      </c>
      <c r="Z187" t="s">
        <v>119</v>
      </c>
      <c r="AA187">
        <f>Furniture_Sales[[#This Row],[Sales]]-Furniture_Sales[[#This Row],[Profit]]</f>
        <v>11.523600000000002</v>
      </c>
    </row>
    <row r="188" spans="1:27" x14ac:dyDescent="0.35">
      <c r="A188" t="s">
        <v>903</v>
      </c>
      <c r="B188" s="2">
        <v>43099</v>
      </c>
      <c r="C188" s="2">
        <v>43103</v>
      </c>
      <c r="D188" t="s">
        <v>45</v>
      </c>
      <c r="E188" t="s">
        <v>161</v>
      </c>
      <c r="F188" t="s">
        <v>162</v>
      </c>
      <c r="G188" t="s">
        <v>30</v>
      </c>
      <c r="H188" t="s">
        <v>31</v>
      </c>
      <c r="I188" t="s">
        <v>179</v>
      </c>
      <c r="J188" t="s">
        <v>126</v>
      </c>
      <c r="K188">
        <v>10009</v>
      </c>
      <c r="L188" t="s">
        <v>73</v>
      </c>
      <c r="M188" t="s">
        <v>904</v>
      </c>
      <c r="N188" t="s">
        <v>36</v>
      </c>
      <c r="O188" t="s">
        <v>37</v>
      </c>
      <c r="P188" t="s">
        <v>905</v>
      </c>
      <c r="Q188">
        <v>323.13600000000002</v>
      </c>
      <c r="R188">
        <v>4</v>
      </c>
      <c r="S188" s="1">
        <v>0.2</v>
      </c>
      <c r="T188">
        <v>12.117599999999999</v>
      </c>
      <c r="U188" t="s">
        <v>89</v>
      </c>
      <c r="V188" s="3">
        <v>3.7499999999999999E-2</v>
      </c>
      <c r="W188" s="3">
        <v>6.1893444246385399E-4</v>
      </c>
      <c r="X188" s="4">
        <v>3.0293999999999999</v>
      </c>
      <c r="Y188" s="1">
        <v>77.754599999999996</v>
      </c>
      <c r="Z188" t="s">
        <v>102</v>
      </c>
      <c r="AA188">
        <f>Furniture_Sales[[#This Row],[Sales]]-Furniture_Sales[[#This Row],[Profit]]</f>
        <v>311.01840000000004</v>
      </c>
    </row>
    <row r="189" spans="1:27" x14ac:dyDescent="0.35">
      <c r="A189" t="s">
        <v>906</v>
      </c>
      <c r="B189" s="2">
        <v>42155</v>
      </c>
      <c r="C189" s="2">
        <v>42162</v>
      </c>
      <c r="D189" t="s">
        <v>45</v>
      </c>
      <c r="E189" t="s">
        <v>907</v>
      </c>
      <c r="F189" t="s">
        <v>908</v>
      </c>
      <c r="G189" t="s">
        <v>106</v>
      </c>
      <c r="H189" t="s">
        <v>31</v>
      </c>
      <c r="I189" t="s">
        <v>909</v>
      </c>
      <c r="J189" t="s">
        <v>435</v>
      </c>
      <c r="K189">
        <v>6360</v>
      </c>
      <c r="L189" t="s">
        <v>73</v>
      </c>
      <c r="M189" t="s">
        <v>452</v>
      </c>
      <c r="N189" t="s">
        <v>36</v>
      </c>
      <c r="O189" t="s">
        <v>62</v>
      </c>
      <c r="P189" t="s">
        <v>453</v>
      </c>
      <c r="Q189">
        <v>22.2</v>
      </c>
      <c r="R189">
        <v>6</v>
      </c>
      <c r="S189" s="1">
        <v>0</v>
      </c>
      <c r="T189">
        <v>9.1020000000000003</v>
      </c>
      <c r="U189" t="s">
        <v>53</v>
      </c>
      <c r="V189" s="3">
        <v>0.41</v>
      </c>
      <c r="W189" s="3">
        <v>0</v>
      </c>
      <c r="X189" s="4">
        <v>1.5169999999999999</v>
      </c>
      <c r="Y189" s="1">
        <v>2.1829999999999998</v>
      </c>
      <c r="Z189" t="s">
        <v>167</v>
      </c>
      <c r="AA189">
        <f>Furniture_Sales[[#This Row],[Sales]]-Furniture_Sales[[#This Row],[Profit]]</f>
        <v>13.097999999999999</v>
      </c>
    </row>
    <row r="190" spans="1:27" x14ac:dyDescent="0.35">
      <c r="A190" t="s">
        <v>910</v>
      </c>
      <c r="B190" s="2">
        <v>43066</v>
      </c>
      <c r="C190" s="2">
        <v>43068</v>
      </c>
      <c r="D190" t="s">
        <v>93</v>
      </c>
      <c r="E190" t="s">
        <v>864</v>
      </c>
      <c r="F190" t="s">
        <v>865</v>
      </c>
      <c r="G190" t="s">
        <v>96</v>
      </c>
      <c r="H190" t="s">
        <v>31</v>
      </c>
      <c r="I190" t="s">
        <v>911</v>
      </c>
      <c r="J190" t="s">
        <v>244</v>
      </c>
      <c r="K190">
        <v>53209</v>
      </c>
      <c r="L190" t="s">
        <v>99</v>
      </c>
      <c r="M190" t="s">
        <v>360</v>
      </c>
      <c r="N190" t="s">
        <v>36</v>
      </c>
      <c r="O190" t="s">
        <v>62</v>
      </c>
      <c r="P190" t="s">
        <v>361</v>
      </c>
      <c r="Q190">
        <v>46.94</v>
      </c>
      <c r="R190">
        <v>1</v>
      </c>
      <c r="S190" s="1">
        <v>0</v>
      </c>
      <c r="T190">
        <v>19.2454</v>
      </c>
      <c r="U190" t="s">
        <v>76</v>
      </c>
      <c r="V190" s="3">
        <v>0.41</v>
      </c>
      <c r="W190" s="3">
        <v>0</v>
      </c>
      <c r="X190" s="4">
        <v>19.2454</v>
      </c>
      <c r="Y190" s="1">
        <v>27.694600000000001</v>
      </c>
      <c r="Z190" t="s">
        <v>40</v>
      </c>
      <c r="AA190">
        <f>Furniture_Sales[[#This Row],[Sales]]-Furniture_Sales[[#This Row],[Profit]]</f>
        <v>27.694599999999998</v>
      </c>
    </row>
    <row r="191" spans="1:27" x14ac:dyDescent="0.35">
      <c r="A191" t="s">
        <v>912</v>
      </c>
      <c r="B191" s="2">
        <v>41805</v>
      </c>
      <c r="C191" s="2">
        <v>41811</v>
      </c>
      <c r="D191" t="s">
        <v>45</v>
      </c>
      <c r="E191" t="s">
        <v>357</v>
      </c>
      <c r="F191" t="s">
        <v>358</v>
      </c>
      <c r="G191" t="s">
        <v>96</v>
      </c>
      <c r="H191" t="s">
        <v>31</v>
      </c>
      <c r="I191" t="s">
        <v>251</v>
      </c>
      <c r="J191" t="s">
        <v>98</v>
      </c>
      <c r="K191">
        <v>78207</v>
      </c>
      <c r="L191" t="s">
        <v>99</v>
      </c>
      <c r="M191" t="s">
        <v>913</v>
      </c>
      <c r="N191" t="s">
        <v>36</v>
      </c>
      <c r="O191" t="s">
        <v>51</v>
      </c>
      <c r="P191" t="s">
        <v>914</v>
      </c>
      <c r="Q191">
        <v>99.918000000000006</v>
      </c>
      <c r="R191">
        <v>2</v>
      </c>
      <c r="S191" s="1">
        <v>0.3</v>
      </c>
      <c r="T191">
        <v>-18.5562</v>
      </c>
      <c r="U191" t="s">
        <v>135</v>
      </c>
      <c r="V191" s="3">
        <v>-0.185714285714286</v>
      </c>
      <c r="W191" s="3">
        <v>3.0024620188554602E-3</v>
      </c>
      <c r="X191" s="4">
        <v>-9.2781000000000002</v>
      </c>
      <c r="Y191" s="1">
        <v>59.237099999999998</v>
      </c>
      <c r="Z191" t="s">
        <v>65</v>
      </c>
      <c r="AA191">
        <f>Furniture_Sales[[#This Row],[Sales]]-Furniture_Sales[[#This Row],[Profit]]</f>
        <v>118.47420000000001</v>
      </c>
    </row>
    <row r="192" spans="1:27" x14ac:dyDescent="0.35">
      <c r="A192" t="s">
        <v>912</v>
      </c>
      <c r="B192" s="2">
        <v>41805</v>
      </c>
      <c r="C192" s="2">
        <v>41811</v>
      </c>
      <c r="D192" t="s">
        <v>45</v>
      </c>
      <c r="E192" t="s">
        <v>357</v>
      </c>
      <c r="F192" t="s">
        <v>358</v>
      </c>
      <c r="G192" t="s">
        <v>96</v>
      </c>
      <c r="H192" t="s">
        <v>31</v>
      </c>
      <c r="I192" t="s">
        <v>251</v>
      </c>
      <c r="J192" t="s">
        <v>98</v>
      </c>
      <c r="K192">
        <v>78207</v>
      </c>
      <c r="L192" t="s">
        <v>99</v>
      </c>
      <c r="M192" t="s">
        <v>581</v>
      </c>
      <c r="N192" t="s">
        <v>36</v>
      </c>
      <c r="O192" t="s">
        <v>42</v>
      </c>
      <c r="P192" t="s">
        <v>582</v>
      </c>
      <c r="Q192">
        <v>797.94399999999996</v>
      </c>
      <c r="R192">
        <v>4</v>
      </c>
      <c r="S192" s="1">
        <v>0.3</v>
      </c>
      <c r="T192">
        <v>-56.996000000000002</v>
      </c>
      <c r="U192" t="s">
        <v>135</v>
      </c>
      <c r="V192" s="3">
        <v>-7.1428571428571397E-2</v>
      </c>
      <c r="W192" s="3">
        <v>3.7596623321937397E-4</v>
      </c>
      <c r="X192" s="4">
        <v>-14.249000000000001</v>
      </c>
      <c r="Y192" s="1">
        <v>213.73500000000001</v>
      </c>
      <c r="Z192" t="s">
        <v>65</v>
      </c>
      <c r="AA192">
        <f>Furniture_Sales[[#This Row],[Sales]]-Furniture_Sales[[#This Row],[Profit]]</f>
        <v>854.93999999999994</v>
      </c>
    </row>
    <row r="193" spans="1:27" x14ac:dyDescent="0.35">
      <c r="A193" t="s">
        <v>915</v>
      </c>
      <c r="B193" s="2">
        <v>42717</v>
      </c>
      <c r="C193" s="2">
        <v>42724</v>
      </c>
      <c r="D193" t="s">
        <v>45</v>
      </c>
      <c r="E193" t="s">
        <v>916</v>
      </c>
      <c r="F193" t="s">
        <v>917</v>
      </c>
      <c r="G193" t="s">
        <v>96</v>
      </c>
      <c r="H193" t="s">
        <v>31</v>
      </c>
      <c r="I193" t="s">
        <v>918</v>
      </c>
      <c r="J193" t="s">
        <v>59</v>
      </c>
      <c r="K193">
        <v>90503</v>
      </c>
      <c r="L193" t="s">
        <v>60</v>
      </c>
      <c r="M193" t="s">
        <v>50</v>
      </c>
      <c r="N193" t="s">
        <v>36</v>
      </c>
      <c r="O193" t="s">
        <v>51</v>
      </c>
      <c r="P193" t="s">
        <v>52</v>
      </c>
      <c r="Q193">
        <v>1114.2719999999999</v>
      </c>
      <c r="R193">
        <v>4</v>
      </c>
      <c r="S193" s="1">
        <v>0.2</v>
      </c>
      <c r="T193">
        <v>41.785200000000003</v>
      </c>
      <c r="U193" t="s">
        <v>53</v>
      </c>
      <c r="V193" s="3">
        <v>3.7499999999999999E-2</v>
      </c>
      <c r="W193" s="3">
        <v>1.7948938858734699E-4</v>
      </c>
      <c r="X193" s="4">
        <v>10.446300000000001</v>
      </c>
      <c r="Y193" s="1">
        <v>268.12169999999998</v>
      </c>
      <c r="Z193" t="s">
        <v>102</v>
      </c>
      <c r="AA193">
        <f>Furniture_Sales[[#This Row],[Sales]]-Furniture_Sales[[#This Row],[Profit]]</f>
        <v>1072.4867999999999</v>
      </c>
    </row>
    <row r="194" spans="1:27" x14ac:dyDescent="0.35">
      <c r="A194" t="s">
        <v>919</v>
      </c>
      <c r="B194" s="2">
        <v>42211</v>
      </c>
      <c r="C194" s="2">
        <v>42213</v>
      </c>
      <c r="D194" t="s">
        <v>93</v>
      </c>
      <c r="E194" t="s">
        <v>624</v>
      </c>
      <c r="F194" t="s">
        <v>625</v>
      </c>
      <c r="G194" t="s">
        <v>30</v>
      </c>
      <c r="H194" t="s">
        <v>31</v>
      </c>
      <c r="I194" t="s">
        <v>920</v>
      </c>
      <c r="J194" t="s">
        <v>526</v>
      </c>
      <c r="K194">
        <v>85204</v>
      </c>
      <c r="L194" t="s">
        <v>60</v>
      </c>
      <c r="M194" t="s">
        <v>921</v>
      </c>
      <c r="N194" t="s">
        <v>36</v>
      </c>
      <c r="O194" t="s">
        <v>51</v>
      </c>
      <c r="P194" t="s">
        <v>922</v>
      </c>
      <c r="Q194">
        <v>393.16500000000002</v>
      </c>
      <c r="R194">
        <v>3</v>
      </c>
      <c r="S194" s="1">
        <v>0.5</v>
      </c>
      <c r="T194">
        <v>-204.44579999999999</v>
      </c>
      <c r="U194" t="s">
        <v>76</v>
      </c>
      <c r="V194" s="3">
        <v>-0.52</v>
      </c>
      <c r="W194" s="3">
        <v>1.2717306983073299E-3</v>
      </c>
      <c r="X194" s="4">
        <v>-68.148600000000002</v>
      </c>
      <c r="Y194" s="1">
        <v>199.20359999999999</v>
      </c>
      <c r="Z194" t="s">
        <v>77</v>
      </c>
      <c r="AA194">
        <f>Furniture_Sales[[#This Row],[Sales]]-Furniture_Sales[[#This Row],[Profit]]</f>
        <v>597.61080000000004</v>
      </c>
    </row>
    <row r="195" spans="1:27" x14ac:dyDescent="0.35">
      <c r="A195" t="s">
        <v>923</v>
      </c>
      <c r="B195" s="2">
        <v>43067</v>
      </c>
      <c r="C195" s="2">
        <v>43071</v>
      </c>
      <c r="D195" t="s">
        <v>45</v>
      </c>
      <c r="E195" t="s">
        <v>924</v>
      </c>
      <c r="F195" t="s">
        <v>925</v>
      </c>
      <c r="G195" t="s">
        <v>106</v>
      </c>
      <c r="H195" t="s">
        <v>31</v>
      </c>
      <c r="I195" t="s">
        <v>71</v>
      </c>
      <c r="J195" t="s">
        <v>72</v>
      </c>
      <c r="K195">
        <v>19120</v>
      </c>
      <c r="L195" t="s">
        <v>73</v>
      </c>
      <c r="M195" t="s">
        <v>926</v>
      </c>
      <c r="N195" t="s">
        <v>36</v>
      </c>
      <c r="O195" t="s">
        <v>62</v>
      </c>
      <c r="P195" t="s">
        <v>927</v>
      </c>
      <c r="Q195">
        <v>516.48800000000006</v>
      </c>
      <c r="R195">
        <v>7</v>
      </c>
      <c r="S195" s="1">
        <v>0.2</v>
      </c>
      <c r="T195">
        <v>-12.9122</v>
      </c>
      <c r="U195" t="s">
        <v>89</v>
      </c>
      <c r="V195" s="3">
        <v>-2.5000000000000001E-2</v>
      </c>
      <c r="W195" s="3">
        <v>3.8723068106132199E-4</v>
      </c>
      <c r="X195" s="4">
        <v>-1.8446</v>
      </c>
      <c r="Y195" s="1">
        <v>75.628600000000006</v>
      </c>
      <c r="Z195" t="s">
        <v>40</v>
      </c>
      <c r="AA195">
        <f>Furniture_Sales[[#This Row],[Sales]]-Furniture_Sales[[#This Row],[Profit]]</f>
        <v>529.40020000000004</v>
      </c>
    </row>
    <row r="196" spans="1:27" x14ac:dyDescent="0.35">
      <c r="A196" t="s">
        <v>923</v>
      </c>
      <c r="B196" s="2">
        <v>43067</v>
      </c>
      <c r="C196" s="2">
        <v>43071</v>
      </c>
      <c r="D196" t="s">
        <v>45</v>
      </c>
      <c r="E196" t="s">
        <v>924</v>
      </c>
      <c r="F196" t="s">
        <v>925</v>
      </c>
      <c r="G196" t="s">
        <v>106</v>
      </c>
      <c r="H196" t="s">
        <v>31</v>
      </c>
      <c r="I196" t="s">
        <v>71</v>
      </c>
      <c r="J196" t="s">
        <v>72</v>
      </c>
      <c r="K196">
        <v>19120</v>
      </c>
      <c r="L196" t="s">
        <v>73</v>
      </c>
      <c r="M196" t="s">
        <v>319</v>
      </c>
      <c r="N196" t="s">
        <v>36</v>
      </c>
      <c r="O196" t="s">
        <v>62</v>
      </c>
      <c r="P196" t="s">
        <v>320</v>
      </c>
      <c r="Q196">
        <v>1007.232</v>
      </c>
      <c r="R196">
        <v>6</v>
      </c>
      <c r="S196" s="1">
        <v>0.2</v>
      </c>
      <c r="T196">
        <v>75.542400000000001</v>
      </c>
      <c r="U196" t="s">
        <v>89</v>
      </c>
      <c r="V196" s="3">
        <v>7.4999999999999997E-2</v>
      </c>
      <c r="W196" s="3">
        <v>1.9856398525861001E-4</v>
      </c>
      <c r="X196" s="4">
        <v>12.590400000000001</v>
      </c>
      <c r="Y196" s="1">
        <v>155.2816</v>
      </c>
      <c r="Z196" t="s">
        <v>40</v>
      </c>
      <c r="AA196">
        <f>Furniture_Sales[[#This Row],[Sales]]-Furniture_Sales[[#This Row],[Profit]]</f>
        <v>931.68959999999993</v>
      </c>
    </row>
    <row r="197" spans="1:27" x14ac:dyDescent="0.35">
      <c r="A197" t="s">
        <v>923</v>
      </c>
      <c r="B197" s="2">
        <v>43067</v>
      </c>
      <c r="C197" s="2">
        <v>43071</v>
      </c>
      <c r="D197" t="s">
        <v>45</v>
      </c>
      <c r="E197" t="s">
        <v>924</v>
      </c>
      <c r="F197" t="s">
        <v>925</v>
      </c>
      <c r="G197" t="s">
        <v>106</v>
      </c>
      <c r="H197" t="s">
        <v>31</v>
      </c>
      <c r="I197" t="s">
        <v>71</v>
      </c>
      <c r="J197" t="s">
        <v>72</v>
      </c>
      <c r="K197">
        <v>19120</v>
      </c>
      <c r="L197" t="s">
        <v>73</v>
      </c>
      <c r="M197" t="s">
        <v>928</v>
      </c>
      <c r="N197" t="s">
        <v>36</v>
      </c>
      <c r="O197" t="s">
        <v>51</v>
      </c>
      <c r="P197" t="s">
        <v>929</v>
      </c>
      <c r="Q197">
        <v>2065.3200000000002</v>
      </c>
      <c r="R197">
        <v>12</v>
      </c>
      <c r="S197" s="1">
        <v>0.4</v>
      </c>
      <c r="T197">
        <v>-619.596</v>
      </c>
      <c r="U197" t="s">
        <v>89</v>
      </c>
      <c r="V197" s="3">
        <v>-0.3</v>
      </c>
      <c r="W197" s="3">
        <v>1.9367458795731401E-4</v>
      </c>
      <c r="X197" s="4">
        <v>-51.633000000000003</v>
      </c>
      <c r="Y197" s="1">
        <v>223.74299999999999</v>
      </c>
      <c r="Z197" t="s">
        <v>40</v>
      </c>
      <c r="AA197">
        <f>Furniture_Sales[[#This Row],[Sales]]-Furniture_Sales[[#This Row],[Profit]]</f>
        <v>2684.9160000000002</v>
      </c>
    </row>
    <row r="198" spans="1:27" x14ac:dyDescent="0.35">
      <c r="A198" t="s">
        <v>930</v>
      </c>
      <c r="B198" s="2">
        <v>42828</v>
      </c>
      <c r="C198" s="2">
        <v>42832</v>
      </c>
      <c r="D198" t="s">
        <v>45</v>
      </c>
      <c r="E198" t="s">
        <v>931</v>
      </c>
      <c r="F198" t="s">
        <v>932</v>
      </c>
      <c r="G198" t="s">
        <v>30</v>
      </c>
      <c r="H198" t="s">
        <v>31</v>
      </c>
      <c r="I198" t="s">
        <v>71</v>
      </c>
      <c r="J198" t="s">
        <v>72</v>
      </c>
      <c r="K198">
        <v>19143</v>
      </c>
      <c r="L198" t="s">
        <v>73</v>
      </c>
      <c r="M198" t="s">
        <v>933</v>
      </c>
      <c r="N198" t="s">
        <v>36</v>
      </c>
      <c r="O198" t="s">
        <v>62</v>
      </c>
      <c r="P198" t="s">
        <v>322</v>
      </c>
      <c r="Q198">
        <v>25.472000000000001</v>
      </c>
      <c r="R198">
        <v>4</v>
      </c>
      <c r="S198" s="1">
        <v>0.2</v>
      </c>
      <c r="T198">
        <v>7.6416000000000004</v>
      </c>
      <c r="U198" t="s">
        <v>89</v>
      </c>
      <c r="V198" s="3">
        <v>0.3</v>
      </c>
      <c r="W198" s="3">
        <v>7.8517587939698503E-3</v>
      </c>
      <c r="X198" s="4">
        <v>1.9104000000000001</v>
      </c>
      <c r="Y198" s="1">
        <v>4.4576000000000002</v>
      </c>
      <c r="Z198" t="s">
        <v>119</v>
      </c>
      <c r="AA198">
        <f>Furniture_Sales[[#This Row],[Sales]]-Furniture_Sales[[#This Row],[Profit]]</f>
        <v>17.830400000000001</v>
      </c>
    </row>
    <row r="199" spans="1:27" x14ac:dyDescent="0.35">
      <c r="A199" t="s">
        <v>934</v>
      </c>
      <c r="B199" s="2">
        <v>43097</v>
      </c>
      <c r="C199" s="2">
        <v>43101</v>
      </c>
      <c r="D199" t="s">
        <v>45</v>
      </c>
      <c r="E199" t="s">
        <v>935</v>
      </c>
      <c r="F199" t="s">
        <v>936</v>
      </c>
      <c r="G199" t="s">
        <v>30</v>
      </c>
      <c r="H199" t="s">
        <v>31</v>
      </c>
      <c r="I199" t="s">
        <v>937</v>
      </c>
      <c r="J199" t="s">
        <v>98</v>
      </c>
      <c r="K199">
        <v>78664</v>
      </c>
      <c r="L199" t="s">
        <v>99</v>
      </c>
      <c r="M199" t="s">
        <v>354</v>
      </c>
      <c r="N199" t="s">
        <v>36</v>
      </c>
      <c r="O199" t="s">
        <v>37</v>
      </c>
      <c r="P199" t="s">
        <v>355</v>
      </c>
      <c r="Q199">
        <v>78.852800000000002</v>
      </c>
      <c r="R199">
        <v>2</v>
      </c>
      <c r="S199" s="1">
        <v>0.32</v>
      </c>
      <c r="T199">
        <v>-11.596</v>
      </c>
      <c r="U199" t="s">
        <v>89</v>
      </c>
      <c r="V199" s="3">
        <v>-0.14705882352941199</v>
      </c>
      <c r="W199" s="3">
        <v>4.05819450926283E-3</v>
      </c>
      <c r="X199" s="4">
        <v>-5.798</v>
      </c>
      <c r="Y199" s="1">
        <v>45.224400000000003</v>
      </c>
      <c r="Z199" t="s">
        <v>102</v>
      </c>
      <c r="AA199">
        <f>Furniture_Sales[[#This Row],[Sales]]-Furniture_Sales[[#This Row],[Profit]]</f>
        <v>90.448800000000006</v>
      </c>
    </row>
    <row r="200" spans="1:27" x14ac:dyDescent="0.35">
      <c r="A200" t="s">
        <v>938</v>
      </c>
      <c r="B200" s="2">
        <v>42269</v>
      </c>
      <c r="C200" s="2">
        <v>42269</v>
      </c>
      <c r="D200" t="s">
        <v>431</v>
      </c>
      <c r="E200" t="s">
        <v>939</v>
      </c>
      <c r="F200" t="s">
        <v>940</v>
      </c>
      <c r="G200" t="s">
        <v>30</v>
      </c>
      <c r="H200" t="s">
        <v>31</v>
      </c>
      <c r="I200" t="s">
        <v>767</v>
      </c>
      <c r="J200" t="s">
        <v>59</v>
      </c>
      <c r="K200">
        <v>92054</v>
      </c>
      <c r="L200" t="s">
        <v>60</v>
      </c>
      <c r="M200" t="s">
        <v>941</v>
      </c>
      <c r="N200" t="s">
        <v>36</v>
      </c>
      <c r="O200" t="s">
        <v>62</v>
      </c>
      <c r="P200" t="s">
        <v>942</v>
      </c>
      <c r="Q200">
        <v>204.6</v>
      </c>
      <c r="R200">
        <v>2</v>
      </c>
      <c r="S200" s="1">
        <v>0</v>
      </c>
      <c r="T200">
        <v>53.195999999999998</v>
      </c>
      <c r="U200" t="s">
        <v>436</v>
      </c>
      <c r="V200" s="3">
        <v>0.26</v>
      </c>
      <c r="W200" s="3">
        <v>0</v>
      </c>
      <c r="X200" s="4">
        <v>26.597999999999999</v>
      </c>
      <c r="Y200" s="1">
        <v>75.701999999999998</v>
      </c>
      <c r="Z200" t="s">
        <v>83</v>
      </c>
      <c r="AA200">
        <f>Furniture_Sales[[#This Row],[Sales]]-Furniture_Sales[[#This Row],[Profit]]</f>
        <v>151.404</v>
      </c>
    </row>
    <row r="201" spans="1:27" x14ac:dyDescent="0.35">
      <c r="A201" t="s">
        <v>943</v>
      </c>
      <c r="B201" s="2">
        <v>43053</v>
      </c>
      <c r="C201" s="2">
        <v>43058</v>
      </c>
      <c r="D201" t="s">
        <v>45</v>
      </c>
      <c r="E201" t="s">
        <v>944</v>
      </c>
      <c r="F201" t="s">
        <v>945</v>
      </c>
      <c r="G201" t="s">
        <v>96</v>
      </c>
      <c r="H201" t="s">
        <v>31</v>
      </c>
      <c r="I201" t="s">
        <v>334</v>
      </c>
      <c r="J201" t="s">
        <v>59</v>
      </c>
      <c r="K201">
        <v>94110</v>
      </c>
      <c r="L201" t="s">
        <v>60</v>
      </c>
      <c r="M201" t="s">
        <v>335</v>
      </c>
      <c r="N201" t="s">
        <v>36</v>
      </c>
      <c r="O201" t="s">
        <v>42</v>
      </c>
      <c r="P201" t="s">
        <v>336</v>
      </c>
      <c r="Q201">
        <v>321.56799999999998</v>
      </c>
      <c r="R201">
        <v>2</v>
      </c>
      <c r="S201" s="1">
        <v>0.2</v>
      </c>
      <c r="T201">
        <v>28.1372</v>
      </c>
      <c r="U201" t="s">
        <v>64</v>
      </c>
      <c r="V201" s="3">
        <v>8.7499999999999994E-2</v>
      </c>
      <c r="W201" s="3">
        <v>6.2195243307791798E-4</v>
      </c>
      <c r="X201" s="4">
        <v>14.0686</v>
      </c>
      <c r="Y201" s="1">
        <v>146.71539999999999</v>
      </c>
      <c r="Z201" t="s">
        <v>40</v>
      </c>
      <c r="AA201">
        <f>Furniture_Sales[[#This Row],[Sales]]-Furniture_Sales[[#This Row],[Profit]]</f>
        <v>293.43079999999998</v>
      </c>
    </row>
    <row r="202" spans="1:27" x14ac:dyDescent="0.35">
      <c r="A202" t="s">
        <v>946</v>
      </c>
      <c r="B202" s="2">
        <v>41655</v>
      </c>
      <c r="C202" s="2">
        <v>41657</v>
      </c>
      <c r="D202" t="s">
        <v>27</v>
      </c>
      <c r="E202" t="s">
        <v>947</v>
      </c>
      <c r="F202" t="s">
        <v>948</v>
      </c>
      <c r="G202" t="s">
        <v>30</v>
      </c>
      <c r="H202" t="s">
        <v>31</v>
      </c>
      <c r="I202" t="s">
        <v>71</v>
      </c>
      <c r="J202" t="s">
        <v>72</v>
      </c>
      <c r="K202">
        <v>19134</v>
      </c>
      <c r="L202" t="s">
        <v>73</v>
      </c>
      <c r="M202" t="s">
        <v>949</v>
      </c>
      <c r="N202" t="s">
        <v>36</v>
      </c>
      <c r="O202" t="s">
        <v>62</v>
      </c>
      <c r="P202" t="s">
        <v>950</v>
      </c>
      <c r="Q202">
        <v>127.104</v>
      </c>
      <c r="R202">
        <v>6</v>
      </c>
      <c r="S202" s="1">
        <v>0.2</v>
      </c>
      <c r="T202">
        <v>28.598400000000002</v>
      </c>
      <c r="U202" t="s">
        <v>76</v>
      </c>
      <c r="V202" s="3">
        <v>0.22500000000000001</v>
      </c>
      <c r="W202" s="3">
        <v>1.5735146022155099E-3</v>
      </c>
      <c r="X202" s="4">
        <v>4.7664</v>
      </c>
      <c r="Y202" s="1">
        <v>16.4176</v>
      </c>
      <c r="Z202" t="s">
        <v>175</v>
      </c>
      <c r="AA202">
        <f>Furniture_Sales[[#This Row],[Sales]]-Furniture_Sales[[#This Row],[Profit]]</f>
        <v>98.505600000000001</v>
      </c>
    </row>
    <row r="203" spans="1:27" x14ac:dyDescent="0.35">
      <c r="A203" t="s">
        <v>951</v>
      </c>
      <c r="B203" s="2">
        <v>42646</v>
      </c>
      <c r="C203" s="2">
        <v>42651</v>
      </c>
      <c r="D203" t="s">
        <v>45</v>
      </c>
      <c r="E203" t="s">
        <v>79</v>
      </c>
      <c r="F203" t="s">
        <v>80</v>
      </c>
      <c r="G203" t="s">
        <v>30</v>
      </c>
      <c r="H203" t="s">
        <v>31</v>
      </c>
      <c r="I203" t="s">
        <v>179</v>
      </c>
      <c r="J203" t="s">
        <v>126</v>
      </c>
      <c r="K203">
        <v>10035</v>
      </c>
      <c r="L203" t="s">
        <v>73</v>
      </c>
      <c r="M203" t="s">
        <v>827</v>
      </c>
      <c r="N203" t="s">
        <v>36</v>
      </c>
      <c r="O203" t="s">
        <v>42</v>
      </c>
      <c r="P203" t="s">
        <v>828</v>
      </c>
      <c r="Q203">
        <v>599.29200000000003</v>
      </c>
      <c r="R203">
        <v>6</v>
      </c>
      <c r="S203" s="1">
        <v>0.1</v>
      </c>
      <c r="T203">
        <v>93.223200000000006</v>
      </c>
      <c r="U203" t="s">
        <v>64</v>
      </c>
      <c r="V203" s="3">
        <v>0.155555555555556</v>
      </c>
      <c r="W203" s="3">
        <v>1.66863565674162E-4</v>
      </c>
      <c r="X203" s="4">
        <v>15.5372</v>
      </c>
      <c r="Y203" s="1">
        <v>84.344800000000006</v>
      </c>
      <c r="Z203" t="s">
        <v>54</v>
      </c>
      <c r="AA203">
        <f>Furniture_Sales[[#This Row],[Sales]]-Furniture_Sales[[#This Row],[Profit]]</f>
        <v>506.06880000000001</v>
      </c>
    </row>
    <row r="204" spans="1:27" x14ac:dyDescent="0.35">
      <c r="A204" t="s">
        <v>952</v>
      </c>
      <c r="B204" s="2">
        <v>41954</v>
      </c>
      <c r="C204" s="2">
        <v>41957</v>
      </c>
      <c r="D204" t="s">
        <v>27</v>
      </c>
      <c r="E204" t="s">
        <v>953</v>
      </c>
      <c r="F204" t="s">
        <v>954</v>
      </c>
      <c r="G204" t="s">
        <v>30</v>
      </c>
      <c r="H204" t="s">
        <v>31</v>
      </c>
      <c r="I204" t="s">
        <v>871</v>
      </c>
      <c r="J204" t="s">
        <v>186</v>
      </c>
      <c r="K204">
        <v>80027</v>
      </c>
      <c r="L204" t="s">
        <v>60</v>
      </c>
      <c r="M204" t="s">
        <v>861</v>
      </c>
      <c r="N204" t="s">
        <v>36</v>
      </c>
      <c r="O204" t="s">
        <v>42</v>
      </c>
      <c r="P204" t="s">
        <v>862</v>
      </c>
      <c r="Q204">
        <v>603.91999999999996</v>
      </c>
      <c r="R204">
        <v>5</v>
      </c>
      <c r="S204" s="1">
        <v>0.2</v>
      </c>
      <c r="T204">
        <v>75.489999999999995</v>
      </c>
      <c r="U204" t="s">
        <v>39</v>
      </c>
      <c r="V204" s="3">
        <v>0.125</v>
      </c>
      <c r="W204" s="3">
        <v>3.31169691349848E-4</v>
      </c>
      <c r="X204" s="4">
        <v>15.098000000000001</v>
      </c>
      <c r="Y204" s="1">
        <v>105.68600000000001</v>
      </c>
      <c r="Z204" t="s">
        <v>40</v>
      </c>
      <c r="AA204">
        <f>Furniture_Sales[[#This Row],[Sales]]-Furniture_Sales[[#This Row],[Profit]]</f>
        <v>528.42999999999995</v>
      </c>
    </row>
    <row r="205" spans="1:27" x14ac:dyDescent="0.35">
      <c r="A205" t="s">
        <v>955</v>
      </c>
      <c r="B205" s="2">
        <v>42876</v>
      </c>
      <c r="C205" s="2">
        <v>42881</v>
      </c>
      <c r="D205" t="s">
        <v>45</v>
      </c>
      <c r="E205" t="s">
        <v>956</v>
      </c>
      <c r="F205" t="s">
        <v>957</v>
      </c>
      <c r="G205" t="s">
        <v>96</v>
      </c>
      <c r="H205" t="s">
        <v>31</v>
      </c>
      <c r="I205" t="s">
        <v>958</v>
      </c>
      <c r="J205" t="s">
        <v>126</v>
      </c>
      <c r="K205">
        <v>13021</v>
      </c>
      <c r="L205" t="s">
        <v>73</v>
      </c>
      <c r="M205" t="s">
        <v>723</v>
      </c>
      <c r="N205" t="s">
        <v>36</v>
      </c>
      <c r="O205" t="s">
        <v>62</v>
      </c>
      <c r="P205" t="s">
        <v>724</v>
      </c>
      <c r="Q205">
        <v>520.04999999999995</v>
      </c>
      <c r="R205">
        <v>5</v>
      </c>
      <c r="S205" s="1">
        <v>0</v>
      </c>
      <c r="T205">
        <v>72.807000000000002</v>
      </c>
      <c r="U205" t="s">
        <v>64</v>
      </c>
      <c r="V205" s="3">
        <v>0.14000000000000001</v>
      </c>
      <c r="W205" s="3">
        <v>0</v>
      </c>
      <c r="X205" s="4">
        <v>14.561400000000001</v>
      </c>
      <c r="Y205" s="1">
        <v>89.448599999999999</v>
      </c>
      <c r="Z205" t="s">
        <v>167</v>
      </c>
      <c r="AA205">
        <f>Furniture_Sales[[#This Row],[Sales]]-Furniture_Sales[[#This Row],[Profit]]</f>
        <v>447.24299999999994</v>
      </c>
    </row>
    <row r="206" spans="1:27" x14ac:dyDescent="0.35">
      <c r="A206" t="s">
        <v>959</v>
      </c>
      <c r="B206" s="2">
        <v>42092</v>
      </c>
      <c r="C206" s="2">
        <v>42094</v>
      </c>
      <c r="D206" t="s">
        <v>27</v>
      </c>
      <c r="E206" t="s">
        <v>960</v>
      </c>
      <c r="F206" t="s">
        <v>961</v>
      </c>
      <c r="G206" t="s">
        <v>106</v>
      </c>
      <c r="H206" t="s">
        <v>31</v>
      </c>
      <c r="I206" t="s">
        <v>612</v>
      </c>
      <c r="J206" t="s">
        <v>49</v>
      </c>
      <c r="K206">
        <v>32216</v>
      </c>
      <c r="L206" t="s">
        <v>34</v>
      </c>
      <c r="M206" t="s">
        <v>387</v>
      </c>
      <c r="N206" t="s">
        <v>36</v>
      </c>
      <c r="O206" t="s">
        <v>42</v>
      </c>
      <c r="P206" t="s">
        <v>388</v>
      </c>
      <c r="Q206">
        <v>1166.92</v>
      </c>
      <c r="R206">
        <v>5</v>
      </c>
      <c r="S206" s="1">
        <v>0.2</v>
      </c>
      <c r="T206">
        <v>131.27850000000001</v>
      </c>
      <c r="U206" t="s">
        <v>76</v>
      </c>
      <c r="V206" s="3">
        <v>0.1125</v>
      </c>
      <c r="W206" s="3">
        <v>1.71391355020053E-4</v>
      </c>
      <c r="X206" s="4">
        <v>26.255700000000001</v>
      </c>
      <c r="Y206" s="1">
        <v>207.1283</v>
      </c>
      <c r="Z206" t="s">
        <v>201</v>
      </c>
      <c r="AA206">
        <f>Furniture_Sales[[#This Row],[Sales]]-Furniture_Sales[[#This Row],[Profit]]</f>
        <v>1035.6415000000002</v>
      </c>
    </row>
    <row r="207" spans="1:27" x14ac:dyDescent="0.35">
      <c r="A207" t="s">
        <v>962</v>
      </c>
      <c r="B207" s="2">
        <v>42305</v>
      </c>
      <c r="C207" s="2">
        <v>42311</v>
      </c>
      <c r="D207" t="s">
        <v>45</v>
      </c>
      <c r="E207" t="s">
        <v>963</v>
      </c>
      <c r="F207" t="s">
        <v>964</v>
      </c>
      <c r="G207" t="s">
        <v>30</v>
      </c>
      <c r="H207" t="s">
        <v>31</v>
      </c>
      <c r="I207" t="s">
        <v>32</v>
      </c>
      <c r="J207" t="s">
        <v>33</v>
      </c>
      <c r="K207">
        <v>42420</v>
      </c>
      <c r="L207" t="s">
        <v>34</v>
      </c>
      <c r="M207" t="s">
        <v>965</v>
      </c>
      <c r="N207" t="s">
        <v>36</v>
      </c>
      <c r="O207" t="s">
        <v>62</v>
      </c>
      <c r="P207" t="s">
        <v>966</v>
      </c>
      <c r="Q207">
        <v>24.1</v>
      </c>
      <c r="R207">
        <v>5</v>
      </c>
      <c r="S207" s="1">
        <v>0</v>
      </c>
      <c r="T207">
        <v>9.1579999999999995</v>
      </c>
      <c r="U207" t="s">
        <v>135</v>
      </c>
      <c r="V207" s="3">
        <v>0.38</v>
      </c>
      <c r="W207" s="3">
        <v>0</v>
      </c>
      <c r="X207" s="4">
        <v>1.8315999999999999</v>
      </c>
      <c r="Y207" s="1">
        <v>2.9883999999999999</v>
      </c>
      <c r="Z207" t="s">
        <v>54</v>
      </c>
      <c r="AA207">
        <f>Furniture_Sales[[#This Row],[Sales]]-Furniture_Sales[[#This Row],[Profit]]</f>
        <v>14.942000000000002</v>
      </c>
    </row>
    <row r="208" spans="1:27" x14ac:dyDescent="0.35">
      <c r="A208" t="s">
        <v>962</v>
      </c>
      <c r="B208" s="2">
        <v>42305</v>
      </c>
      <c r="C208" s="2">
        <v>42311</v>
      </c>
      <c r="D208" t="s">
        <v>45</v>
      </c>
      <c r="E208" t="s">
        <v>963</v>
      </c>
      <c r="F208" t="s">
        <v>964</v>
      </c>
      <c r="G208" t="s">
        <v>30</v>
      </c>
      <c r="H208" t="s">
        <v>31</v>
      </c>
      <c r="I208" t="s">
        <v>32</v>
      </c>
      <c r="J208" t="s">
        <v>33</v>
      </c>
      <c r="K208">
        <v>42420</v>
      </c>
      <c r="L208" t="s">
        <v>34</v>
      </c>
      <c r="M208" t="s">
        <v>385</v>
      </c>
      <c r="N208" t="s">
        <v>36</v>
      </c>
      <c r="O208" t="s">
        <v>62</v>
      </c>
      <c r="P208" t="s">
        <v>386</v>
      </c>
      <c r="Q208">
        <v>33.11</v>
      </c>
      <c r="R208">
        <v>7</v>
      </c>
      <c r="S208" s="1">
        <v>0</v>
      </c>
      <c r="T208">
        <v>12.9129</v>
      </c>
      <c r="U208" t="s">
        <v>135</v>
      </c>
      <c r="V208" s="3">
        <v>0.39</v>
      </c>
      <c r="W208" s="3">
        <v>0</v>
      </c>
      <c r="X208" s="4">
        <v>1.8447</v>
      </c>
      <c r="Y208" s="1">
        <v>2.8853</v>
      </c>
      <c r="Z208" t="s">
        <v>54</v>
      </c>
      <c r="AA208">
        <f>Furniture_Sales[[#This Row],[Sales]]-Furniture_Sales[[#This Row],[Profit]]</f>
        <v>20.197099999999999</v>
      </c>
    </row>
    <row r="209" spans="1:27" x14ac:dyDescent="0.35">
      <c r="A209" t="s">
        <v>967</v>
      </c>
      <c r="B209" s="2">
        <v>42216</v>
      </c>
      <c r="C209" s="2">
        <v>42216</v>
      </c>
      <c r="D209" t="s">
        <v>431</v>
      </c>
      <c r="E209" t="s">
        <v>968</v>
      </c>
      <c r="F209" t="s">
        <v>969</v>
      </c>
      <c r="G209" t="s">
        <v>30</v>
      </c>
      <c r="H209" t="s">
        <v>31</v>
      </c>
      <c r="I209" t="s">
        <v>179</v>
      </c>
      <c r="J209" t="s">
        <v>126</v>
      </c>
      <c r="K209">
        <v>10024</v>
      </c>
      <c r="L209" t="s">
        <v>73</v>
      </c>
      <c r="M209" t="s">
        <v>348</v>
      </c>
      <c r="N209" t="s">
        <v>36</v>
      </c>
      <c r="O209" t="s">
        <v>51</v>
      </c>
      <c r="P209" t="s">
        <v>349</v>
      </c>
      <c r="Q209">
        <v>1090.7819999999999</v>
      </c>
      <c r="R209">
        <v>7</v>
      </c>
      <c r="S209" s="1">
        <v>0.4</v>
      </c>
      <c r="T209">
        <v>-290.87520000000001</v>
      </c>
      <c r="U209" t="s">
        <v>436</v>
      </c>
      <c r="V209" s="3">
        <v>-0.266666666666667</v>
      </c>
      <c r="W209" s="3">
        <v>3.6670938831040499E-4</v>
      </c>
      <c r="X209" s="4">
        <v>-41.553600000000003</v>
      </c>
      <c r="Y209" s="1">
        <v>197.37960000000001</v>
      </c>
      <c r="Z209" t="s">
        <v>77</v>
      </c>
      <c r="AA209">
        <f>Furniture_Sales[[#This Row],[Sales]]-Furniture_Sales[[#This Row],[Profit]]</f>
        <v>1381.6571999999999</v>
      </c>
    </row>
    <row r="210" spans="1:27" x14ac:dyDescent="0.35">
      <c r="A210" t="s">
        <v>970</v>
      </c>
      <c r="B210" s="2">
        <v>41967</v>
      </c>
      <c r="C210" s="2">
        <v>41969</v>
      </c>
      <c r="D210" t="s">
        <v>93</v>
      </c>
      <c r="E210" t="s">
        <v>971</v>
      </c>
      <c r="F210" t="s">
        <v>972</v>
      </c>
      <c r="G210" t="s">
        <v>30</v>
      </c>
      <c r="H210" t="s">
        <v>31</v>
      </c>
      <c r="I210" t="s">
        <v>645</v>
      </c>
      <c r="J210" t="s">
        <v>59</v>
      </c>
      <c r="K210">
        <v>92037</v>
      </c>
      <c r="L210" t="s">
        <v>60</v>
      </c>
      <c r="M210" t="s">
        <v>973</v>
      </c>
      <c r="N210" t="s">
        <v>36</v>
      </c>
      <c r="O210" t="s">
        <v>62</v>
      </c>
      <c r="P210" t="s">
        <v>974</v>
      </c>
      <c r="Q210">
        <v>151.72</v>
      </c>
      <c r="R210">
        <v>4</v>
      </c>
      <c r="S210" s="1">
        <v>0</v>
      </c>
      <c r="T210">
        <v>27.3096</v>
      </c>
      <c r="U210" t="s">
        <v>76</v>
      </c>
      <c r="V210" s="3">
        <v>0.18</v>
      </c>
      <c r="W210" s="3">
        <v>0</v>
      </c>
      <c r="X210" s="4">
        <v>6.8273999999999999</v>
      </c>
      <c r="Y210" s="1">
        <v>31.102599999999999</v>
      </c>
      <c r="Z210" t="s">
        <v>40</v>
      </c>
      <c r="AA210">
        <f>Furniture_Sales[[#This Row],[Sales]]-Furniture_Sales[[#This Row],[Profit]]</f>
        <v>124.4104</v>
      </c>
    </row>
    <row r="211" spans="1:27" x14ac:dyDescent="0.35">
      <c r="A211" t="s">
        <v>975</v>
      </c>
      <c r="B211" s="2">
        <v>42903</v>
      </c>
      <c r="C211" s="2">
        <v>42907</v>
      </c>
      <c r="D211" t="s">
        <v>27</v>
      </c>
      <c r="E211" t="s">
        <v>215</v>
      </c>
      <c r="F211" t="s">
        <v>216</v>
      </c>
      <c r="G211" t="s">
        <v>30</v>
      </c>
      <c r="H211" t="s">
        <v>31</v>
      </c>
      <c r="I211" t="s">
        <v>976</v>
      </c>
      <c r="J211" t="s">
        <v>198</v>
      </c>
      <c r="K211">
        <v>98502</v>
      </c>
      <c r="L211" t="s">
        <v>60</v>
      </c>
      <c r="M211" t="s">
        <v>90</v>
      </c>
      <c r="N211" t="s">
        <v>36</v>
      </c>
      <c r="O211" t="s">
        <v>62</v>
      </c>
      <c r="P211" t="s">
        <v>91</v>
      </c>
      <c r="Q211">
        <v>155.25</v>
      </c>
      <c r="R211">
        <v>3</v>
      </c>
      <c r="S211" s="1">
        <v>0</v>
      </c>
      <c r="T211">
        <v>46.575000000000003</v>
      </c>
      <c r="U211" t="s">
        <v>89</v>
      </c>
      <c r="V211" s="3">
        <v>0.3</v>
      </c>
      <c r="W211" s="3">
        <v>0</v>
      </c>
      <c r="X211" s="4">
        <v>15.525</v>
      </c>
      <c r="Y211" s="1">
        <v>36.225000000000001</v>
      </c>
      <c r="Z211" t="s">
        <v>65</v>
      </c>
      <c r="AA211">
        <f>Furniture_Sales[[#This Row],[Sales]]-Furniture_Sales[[#This Row],[Profit]]</f>
        <v>108.675</v>
      </c>
    </row>
    <row r="212" spans="1:27" x14ac:dyDescent="0.35">
      <c r="A212" t="s">
        <v>977</v>
      </c>
      <c r="B212" s="2">
        <v>42359</v>
      </c>
      <c r="C212" s="2">
        <v>42362</v>
      </c>
      <c r="D212" t="s">
        <v>27</v>
      </c>
      <c r="E212" t="s">
        <v>978</v>
      </c>
      <c r="F212" t="s">
        <v>979</v>
      </c>
      <c r="G212" t="s">
        <v>30</v>
      </c>
      <c r="H212" t="s">
        <v>31</v>
      </c>
      <c r="I212" t="s">
        <v>197</v>
      </c>
      <c r="J212" t="s">
        <v>198</v>
      </c>
      <c r="K212">
        <v>98103</v>
      </c>
      <c r="L212" t="s">
        <v>60</v>
      </c>
      <c r="M212" t="s">
        <v>296</v>
      </c>
      <c r="N212" t="s">
        <v>36</v>
      </c>
      <c r="O212" t="s">
        <v>51</v>
      </c>
      <c r="P212" t="s">
        <v>297</v>
      </c>
      <c r="Q212">
        <v>1618.37</v>
      </c>
      <c r="R212">
        <v>13</v>
      </c>
      <c r="S212" s="1">
        <v>0</v>
      </c>
      <c r="T212">
        <v>356.04140000000001</v>
      </c>
      <c r="U212" t="s">
        <v>39</v>
      </c>
      <c r="V212" s="3">
        <v>0.22</v>
      </c>
      <c r="W212" s="3">
        <v>0</v>
      </c>
      <c r="X212" s="4">
        <v>27.387799999999999</v>
      </c>
      <c r="Y212" s="1">
        <v>97.102199999999996</v>
      </c>
      <c r="Z212" t="s">
        <v>102</v>
      </c>
      <c r="AA212">
        <f>Furniture_Sales[[#This Row],[Sales]]-Furniture_Sales[[#This Row],[Profit]]</f>
        <v>1262.3285999999998</v>
      </c>
    </row>
    <row r="213" spans="1:27" x14ac:dyDescent="0.35">
      <c r="A213" t="s">
        <v>980</v>
      </c>
      <c r="B213" s="2">
        <v>42191</v>
      </c>
      <c r="C213" s="2">
        <v>42195</v>
      </c>
      <c r="D213" t="s">
        <v>45</v>
      </c>
      <c r="E213" t="s">
        <v>981</v>
      </c>
      <c r="F213" t="s">
        <v>982</v>
      </c>
      <c r="G213" t="s">
        <v>96</v>
      </c>
      <c r="H213" t="s">
        <v>31</v>
      </c>
      <c r="I213" t="s">
        <v>179</v>
      </c>
      <c r="J213" t="s">
        <v>126</v>
      </c>
      <c r="K213">
        <v>10011</v>
      </c>
      <c r="L213" t="s">
        <v>73</v>
      </c>
      <c r="M213" t="s">
        <v>983</v>
      </c>
      <c r="N213" t="s">
        <v>36</v>
      </c>
      <c r="O213" t="s">
        <v>62</v>
      </c>
      <c r="P213" t="s">
        <v>984</v>
      </c>
      <c r="Q213">
        <v>13.96</v>
      </c>
      <c r="R213">
        <v>2</v>
      </c>
      <c r="S213" s="1">
        <v>0</v>
      </c>
      <c r="T213">
        <v>6.7008000000000001</v>
      </c>
      <c r="U213" t="s">
        <v>89</v>
      </c>
      <c r="V213" s="3">
        <v>0.48</v>
      </c>
      <c r="W213" s="3">
        <v>0</v>
      </c>
      <c r="X213" s="4">
        <v>3.3504</v>
      </c>
      <c r="Y213" s="1">
        <v>3.6295999999999999</v>
      </c>
      <c r="Z213" t="s">
        <v>77</v>
      </c>
      <c r="AA213">
        <f>Furniture_Sales[[#This Row],[Sales]]-Furniture_Sales[[#This Row],[Profit]]</f>
        <v>7.2592000000000008</v>
      </c>
    </row>
    <row r="214" spans="1:27" x14ac:dyDescent="0.35">
      <c r="A214" t="s">
        <v>980</v>
      </c>
      <c r="B214" s="2">
        <v>42191</v>
      </c>
      <c r="C214" s="2">
        <v>42195</v>
      </c>
      <c r="D214" t="s">
        <v>45</v>
      </c>
      <c r="E214" t="s">
        <v>981</v>
      </c>
      <c r="F214" t="s">
        <v>982</v>
      </c>
      <c r="G214" t="s">
        <v>96</v>
      </c>
      <c r="H214" t="s">
        <v>31</v>
      </c>
      <c r="I214" t="s">
        <v>179</v>
      </c>
      <c r="J214" t="s">
        <v>126</v>
      </c>
      <c r="K214">
        <v>10011</v>
      </c>
      <c r="L214" t="s">
        <v>73</v>
      </c>
      <c r="M214" t="s">
        <v>885</v>
      </c>
      <c r="N214" t="s">
        <v>36</v>
      </c>
      <c r="O214" t="s">
        <v>62</v>
      </c>
      <c r="P214" t="s">
        <v>886</v>
      </c>
      <c r="Q214">
        <v>155.82</v>
      </c>
      <c r="R214">
        <v>3</v>
      </c>
      <c r="S214" s="1">
        <v>0</v>
      </c>
      <c r="T214">
        <v>63.886200000000002</v>
      </c>
      <c r="U214" t="s">
        <v>89</v>
      </c>
      <c r="V214" s="3">
        <v>0.41</v>
      </c>
      <c r="W214" s="3">
        <v>0</v>
      </c>
      <c r="X214" s="4">
        <v>21.295400000000001</v>
      </c>
      <c r="Y214" s="1">
        <v>30.644600000000001</v>
      </c>
      <c r="Z214" t="s">
        <v>77</v>
      </c>
      <c r="AA214">
        <f>Furniture_Sales[[#This Row],[Sales]]-Furniture_Sales[[#This Row],[Profit]]</f>
        <v>91.933799999999991</v>
      </c>
    </row>
    <row r="215" spans="1:27" x14ac:dyDescent="0.35">
      <c r="A215" t="s">
        <v>985</v>
      </c>
      <c r="B215" s="2">
        <v>42121</v>
      </c>
      <c r="C215" s="2">
        <v>42127</v>
      </c>
      <c r="D215" t="s">
        <v>45</v>
      </c>
      <c r="E215" t="s">
        <v>879</v>
      </c>
      <c r="F215" t="s">
        <v>880</v>
      </c>
      <c r="G215" t="s">
        <v>30</v>
      </c>
      <c r="H215" t="s">
        <v>31</v>
      </c>
      <c r="I215" t="s">
        <v>198</v>
      </c>
      <c r="J215" t="s">
        <v>986</v>
      </c>
      <c r="K215">
        <v>20016</v>
      </c>
      <c r="L215" t="s">
        <v>73</v>
      </c>
      <c r="M215" t="s">
        <v>987</v>
      </c>
      <c r="N215" t="s">
        <v>36</v>
      </c>
      <c r="O215" t="s">
        <v>42</v>
      </c>
      <c r="P215" t="s">
        <v>988</v>
      </c>
      <c r="Q215">
        <v>1267.53</v>
      </c>
      <c r="R215">
        <v>3</v>
      </c>
      <c r="S215" s="1">
        <v>0</v>
      </c>
      <c r="T215">
        <v>316.88249999999999</v>
      </c>
      <c r="U215" t="s">
        <v>135</v>
      </c>
      <c r="V215" s="3">
        <v>0.25</v>
      </c>
      <c r="W215" s="3">
        <v>0</v>
      </c>
      <c r="X215" s="4">
        <v>105.6275</v>
      </c>
      <c r="Y215" s="1">
        <v>316.88249999999999</v>
      </c>
      <c r="Z215" t="s">
        <v>119</v>
      </c>
      <c r="AA215">
        <f>Furniture_Sales[[#This Row],[Sales]]-Furniture_Sales[[#This Row],[Profit]]</f>
        <v>950.64750000000004</v>
      </c>
    </row>
    <row r="216" spans="1:27" x14ac:dyDescent="0.35">
      <c r="A216" t="s">
        <v>989</v>
      </c>
      <c r="B216" s="2">
        <v>41831</v>
      </c>
      <c r="C216" s="2">
        <v>41835</v>
      </c>
      <c r="D216" t="s">
        <v>45</v>
      </c>
      <c r="E216" t="s">
        <v>990</v>
      </c>
      <c r="F216" t="s">
        <v>991</v>
      </c>
      <c r="G216" t="s">
        <v>96</v>
      </c>
      <c r="H216" t="s">
        <v>31</v>
      </c>
      <c r="I216" t="s">
        <v>394</v>
      </c>
      <c r="J216" t="s">
        <v>368</v>
      </c>
      <c r="K216">
        <v>7601</v>
      </c>
      <c r="L216" t="s">
        <v>73</v>
      </c>
      <c r="M216" t="s">
        <v>581</v>
      </c>
      <c r="N216" t="s">
        <v>36</v>
      </c>
      <c r="O216" t="s">
        <v>42</v>
      </c>
      <c r="P216" t="s">
        <v>582</v>
      </c>
      <c r="Q216">
        <v>854.94</v>
      </c>
      <c r="R216">
        <v>3</v>
      </c>
      <c r="S216" s="1">
        <v>0</v>
      </c>
      <c r="T216">
        <v>213.73500000000001</v>
      </c>
      <c r="U216" t="s">
        <v>89</v>
      </c>
      <c r="V216" s="3">
        <v>0.25</v>
      </c>
      <c r="W216" s="3">
        <v>0</v>
      </c>
      <c r="X216" s="4">
        <v>71.245000000000005</v>
      </c>
      <c r="Y216" s="1">
        <v>213.73500000000001</v>
      </c>
      <c r="Z216" t="s">
        <v>77</v>
      </c>
      <c r="AA216">
        <f>Furniture_Sales[[#This Row],[Sales]]-Furniture_Sales[[#This Row],[Profit]]</f>
        <v>641.20500000000004</v>
      </c>
    </row>
    <row r="217" spans="1:27" x14ac:dyDescent="0.35">
      <c r="A217" t="s">
        <v>989</v>
      </c>
      <c r="B217" s="2">
        <v>41831</v>
      </c>
      <c r="C217" s="2">
        <v>41835</v>
      </c>
      <c r="D217" t="s">
        <v>45</v>
      </c>
      <c r="E217" t="s">
        <v>990</v>
      </c>
      <c r="F217" t="s">
        <v>991</v>
      </c>
      <c r="G217" t="s">
        <v>96</v>
      </c>
      <c r="H217" t="s">
        <v>31</v>
      </c>
      <c r="I217" t="s">
        <v>394</v>
      </c>
      <c r="J217" t="s">
        <v>368</v>
      </c>
      <c r="K217">
        <v>7601</v>
      </c>
      <c r="L217" t="s">
        <v>73</v>
      </c>
      <c r="M217" t="s">
        <v>180</v>
      </c>
      <c r="N217" t="s">
        <v>36</v>
      </c>
      <c r="O217" t="s">
        <v>62</v>
      </c>
      <c r="P217" t="s">
        <v>181</v>
      </c>
      <c r="Q217">
        <v>124.11</v>
      </c>
      <c r="R217">
        <v>9</v>
      </c>
      <c r="S217" s="1">
        <v>0</v>
      </c>
      <c r="T217">
        <v>52.126199999999997</v>
      </c>
      <c r="U217" t="s">
        <v>89</v>
      </c>
      <c r="V217" s="3">
        <v>0.42</v>
      </c>
      <c r="W217" s="3">
        <v>0</v>
      </c>
      <c r="X217" s="4">
        <v>5.7918000000000003</v>
      </c>
      <c r="Y217" s="1">
        <v>7.9981999999999998</v>
      </c>
      <c r="Z217" t="s">
        <v>77</v>
      </c>
      <c r="AA217">
        <f>Furniture_Sales[[#This Row],[Sales]]-Furniture_Sales[[#This Row],[Profit]]</f>
        <v>71.983800000000002</v>
      </c>
    </row>
    <row r="218" spans="1:27" x14ac:dyDescent="0.35">
      <c r="A218" t="s">
        <v>992</v>
      </c>
      <c r="B218" s="2">
        <v>42482</v>
      </c>
      <c r="C218" s="2">
        <v>42486</v>
      </c>
      <c r="D218" t="s">
        <v>45</v>
      </c>
      <c r="E218" t="s">
        <v>993</v>
      </c>
      <c r="F218" t="s">
        <v>994</v>
      </c>
      <c r="G218" t="s">
        <v>106</v>
      </c>
      <c r="H218" t="s">
        <v>31</v>
      </c>
      <c r="I218" t="s">
        <v>995</v>
      </c>
      <c r="J218" t="s">
        <v>571</v>
      </c>
      <c r="K218">
        <v>65109</v>
      </c>
      <c r="L218" t="s">
        <v>99</v>
      </c>
      <c r="M218" t="s">
        <v>996</v>
      </c>
      <c r="N218" t="s">
        <v>36</v>
      </c>
      <c r="O218" t="s">
        <v>62</v>
      </c>
      <c r="P218" t="s">
        <v>997</v>
      </c>
      <c r="Q218">
        <v>86.62</v>
      </c>
      <c r="R218">
        <v>2</v>
      </c>
      <c r="S218" s="1">
        <v>0</v>
      </c>
      <c r="T218">
        <v>8.6620000000000008</v>
      </c>
      <c r="U218" t="s">
        <v>89</v>
      </c>
      <c r="V218" s="3">
        <v>0.1</v>
      </c>
      <c r="W218" s="3">
        <v>0</v>
      </c>
      <c r="X218" s="4">
        <v>4.3310000000000004</v>
      </c>
      <c r="Y218" s="1">
        <v>38.978999999999999</v>
      </c>
      <c r="Z218" t="s">
        <v>119</v>
      </c>
      <c r="AA218">
        <f>Furniture_Sales[[#This Row],[Sales]]-Furniture_Sales[[#This Row],[Profit]]</f>
        <v>77.957999999999998</v>
      </c>
    </row>
    <row r="219" spans="1:27" x14ac:dyDescent="0.35">
      <c r="A219" t="s">
        <v>998</v>
      </c>
      <c r="B219" s="2">
        <v>42449</v>
      </c>
      <c r="C219" s="2">
        <v>42453</v>
      </c>
      <c r="D219" t="s">
        <v>45</v>
      </c>
      <c r="E219" t="s">
        <v>999</v>
      </c>
      <c r="F219" t="s">
        <v>1000</v>
      </c>
      <c r="G219" t="s">
        <v>106</v>
      </c>
      <c r="H219" t="s">
        <v>31</v>
      </c>
      <c r="I219" t="s">
        <v>1001</v>
      </c>
      <c r="J219" t="s">
        <v>571</v>
      </c>
      <c r="K219">
        <v>63376</v>
      </c>
      <c r="L219" t="s">
        <v>99</v>
      </c>
      <c r="M219" t="s">
        <v>790</v>
      </c>
      <c r="N219" t="s">
        <v>36</v>
      </c>
      <c r="O219" t="s">
        <v>51</v>
      </c>
      <c r="P219" t="s">
        <v>791</v>
      </c>
      <c r="Q219">
        <v>697.16</v>
      </c>
      <c r="R219">
        <v>4</v>
      </c>
      <c r="S219" s="1">
        <v>0</v>
      </c>
      <c r="T219">
        <v>146.40360000000001</v>
      </c>
      <c r="U219" t="s">
        <v>89</v>
      </c>
      <c r="V219" s="3">
        <v>0.21</v>
      </c>
      <c r="W219" s="3">
        <v>0</v>
      </c>
      <c r="X219" s="4">
        <v>36.600900000000003</v>
      </c>
      <c r="Y219" s="1">
        <v>137.6891</v>
      </c>
      <c r="Z219" t="s">
        <v>201</v>
      </c>
      <c r="AA219">
        <f>Furniture_Sales[[#This Row],[Sales]]-Furniture_Sales[[#This Row],[Profit]]</f>
        <v>550.75639999999999</v>
      </c>
    </row>
    <row r="220" spans="1:27" x14ac:dyDescent="0.35">
      <c r="A220" t="s">
        <v>1002</v>
      </c>
      <c r="B220" s="2">
        <v>42619</v>
      </c>
      <c r="C220" s="2">
        <v>42622</v>
      </c>
      <c r="D220" t="s">
        <v>27</v>
      </c>
      <c r="E220" t="s">
        <v>1003</v>
      </c>
      <c r="F220" t="s">
        <v>1004</v>
      </c>
      <c r="G220" t="s">
        <v>30</v>
      </c>
      <c r="H220" t="s">
        <v>31</v>
      </c>
      <c r="I220" t="s">
        <v>179</v>
      </c>
      <c r="J220" t="s">
        <v>126</v>
      </c>
      <c r="K220">
        <v>10035</v>
      </c>
      <c r="L220" t="s">
        <v>73</v>
      </c>
      <c r="M220" t="s">
        <v>1005</v>
      </c>
      <c r="N220" t="s">
        <v>36</v>
      </c>
      <c r="O220" t="s">
        <v>37</v>
      </c>
      <c r="P220" t="s">
        <v>1006</v>
      </c>
      <c r="Q220">
        <v>722.35199999999998</v>
      </c>
      <c r="R220">
        <v>3</v>
      </c>
      <c r="S220" s="1">
        <v>0.2</v>
      </c>
      <c r="T220">
        <v>90.293999999999997</v>
      </c>
      <c r="U220" t="s">
        <v>39</v>
      </c>
      <c r="V220" s="3">
        <v>0.125</v>
      </c>
      <c r="W220" s="3">
        <v>2.7687332491638402E-4</v>
      </c>
      <c r="X220" s="4">
        <v>30.097999999999999</v>
      </c>
      <c r="Y220" s="1">
        <v>210.68600000000001</v>
      </c>
      <c r="Z220" t="s">
        <v>83</v>
      </c>
      <c r="AA220">
        <f>Furniture_Sales[[#This Row],[Sales]]-Furniture_Sales[[#This Row],[Profit]]</f>
        <v>632.05799999999999</v>
      </c>
    </row>
    <row r="221" spans="1:27" x14ac:dyDescent="0.35">
      <c r="A221" t="s">
        <v>1007</v>
      </c>
      <c r="B221" s="2">
        <v>43020</v>
      </c>
      <c r="C221" s="2">
        <v>43024</v>
      </c>
      <c r="D221" t="s">
        <v>45</v>
      </c>
      <c r="E221" t="s">
        <v>104</v>
      </c>
      <c r="F221" t="s">
        <v>105</v>
      </c>
      <c r="G221" t="s">
        <v>106</v>
      </c>
      <c r="H221" t="s">
        <v>31</v>
      </c>
      <c r="I221" t="s">
        <v>1008</v>
      </c>
      <c r="J221" t="s">
        <v>140</v>
      </c>
      <c r="K221">
        <v>61107</v>
      </c>
      <c r="L221" t="s">
        <v>99</v>
      </c>
      <c r="M221" t="s">
        <v>1009</v>
      </c>
      <c r="N221" t="s">
        <v>36</v>
      </c>
      <c r="O221" t="s">
        <v>42</v>
      </c>
      <c r="P221" t="s">
        <v>1010</v>
      </c>
      <c r="Q221">
        <v>254.60400000000001</v>
      </c>
      <c r="R221">
        <v>14</v>
      </c>
      <c r="S221" s="1">
        <v>0.3</v>
      </c>
      <c r="T221">
        <v>-18.186</v>
      </c>
      <c r="U221" t="s">
        <v>89</v>
      </c>
      <c r="V221" s="3">
        <v>-7.1428571428571397E-2</v>
      </c>
      <c r="W221" s="3">
        <v>1.17830041947495E-3</v>
      </c>
      <c r="X221" s="4">
        <v>-1.2989999999999999</v>
      </c>
      <c r="Y221" s="1">
        <v>19.484999999999999</v>
      </c>
      <c r="Z221" t="s">
        <v>54</v>
      </c>
      <c r="AA221">
        <f>Furniture_Sales[[#This Row],[Sales]]-Furniture_Sales[[#This Row],[Profit]]</f>
        <v>272.79000000000002</v>
      </c>
    </row>
    <row r="222" spans="1:27" x14ac:dyDescent="0.35">
      <c r="A222" t="s">
        <v>1011</v>
      </c>
      <c r="B222" s="2">
        <v>42437</v>
      </c>
      <c r="C222" s="2">
        <v>42442</v>
      </c>
      <c r="D222" t="s">
        <v>45</v>
      </c>
      <c r="E222" t="s">
        <v>849</v>
      </c>
      <c r="F222" t="s">
        <v>850</v>
      </c>
      <c r="G222" t="s">
        <v>30</v>
      </c>
      <c r="H222" t="s">
        <v>31</v>
      </c>
      <c r="I222" t="s">
        <v>1012</v>
      </c>
      <c r="J222" t="s">
        <v>49</v>
      </c>
      <c r="K222">
        <v>33142</v>
      </c>
      <c r="L222" t="s">
        <v>34</v>
      </c>
      <c r="M222" t="s">
        <v>187</v>
      </c>
      <c r="N222" t="s">
        <v>36</v>
      </c>
      <c r="O222" t="s">
        <v>62</v>
      </c>
      <c r="P222" t="s">
        <v>188</v>
      </c>
      <c r="Q222">
        <v>102.36</v>
      </c>
      <c r="R222">
        <v>3</v>
      </c>
      <c r="S222" s="1">
        <v>0.2</v>
      </c>
      <c r="T222">
        <v>-3.8384999999999998</v>
      </c>
      <c r="U222" t="s">
        <v>64</v>
      </c>
      <c r="V222" s="3">
        <v>-3.7499999999999999E-2</v>
      </c>
      <c r="W222" s="3">
        <v>1.95388823759281E-3</v>
      </c>
      <c r="X222" s="4">
        <v>-1.2795000000000001</v>
      </c>
      <c r="Y222" s="1">
        <v>35.399500000000003</v>
      </c>
      <c r="Z222" t="s">
        <v>201</v>
      </c>
      <c r="AA222">
        <f>Furniture_Sales[[#This Row],[Sales]]-Furniture_Sales[[#This Row],[Profit]]</f>
        <v>106.1985</v>
      </c>
    </row>
    <row r="223" spans="1:27" x14ac:dyDescent="0.35">
      <c r="A223" t="s">
        <v>1013</v>
      </c>
      <c r="B223" s="2">
        <v>42188</v>
      </c>
      <c r="C223" s="2">
        <v>42190</v>
      </c>
      <c r="D223" t="s">
        <v>93</v>
      </c>
      <c r="E223" t="s">
        <v>1014</v>
      </c>
      <c r="F223" t="s">
        <v>1015</v>
      </c>
      <c r="G223" t="s">
        <v>96</v>
      </c>
      <c r="H223" t="s">
        <v>31</v>
      </c>
      <c r="I223" t="s">
        <v>71</v>
      </c>
      <c r="J223" t="s">
        <v>72</v>
      </c>
      <c r="K223">
        <v>19134</v>
      </c>
      <c r="L223" t="s">
        <v>73</v>
      </c>
      <c r="M223" t="s">
        <v>1016</v>
      </c>
      <c r="N223" t="s">
        <v>36</v>
      </c>
      <c r="O223" t="s">
        <v>62</v>
      </c>
      <c r="P223" t="s">
        <v>1017</v>
      </c>
      <c r="Q223">
        <v>168.464</v>
      </c>
      <c r="R223">
        <v>2</v>
      </c>
      <c r="S223" s="1">
        <v>0.2</v>
      </c>
      <c r="T223">
        <v>-29.481200000000001</v>
      </c>
      <c r="U223" t="s">
        <v>76</v>
      </c>
      <c r="V223" s="3">
        <v>-0.17499999999999999</v>
      </c>
      <c r="W223" s="3">
        <v>1.1871972646975001E-3</v>
      </c>
      <c r="X223" s="4">
        <v>-14.740600000000001</v>
      </c>
      <c r="Y223" s="1">
        <v>98.9726</v>
      </c>
      <c r="Z223" t="s">
        <v>77</v>
      </c>
      <c r="AA223">
        <f>Furniture_Sales[[#This Row],[Sales]]-Furniture_Sales[[#This Row],[Profit]]</f>
        <v>197.9452</v>
      </c>
    </row>
    <row r="224" spans="1:27" x14ac:dyDescent="0.35">
      <c r="A224" t="s">
        <v>1013</v>
      </c>
      <c r="B224" s="2">
        <v>42188</v>
      </c>
      <c r="C224" s="2">
        <v>42190</v>
      </c>
      <c r="D224" t="s">
        <v>93</v>
      </c>
      <c r="E224" t="s">
        <v>1014</v>
      </c>
      <c r="F224" t="s">
        <v>1015</v>
      </c>
      <c r="G224" t="s">
        <v>96</v>
      </c>
      <c r="H224" t="s">
        <v>31</v>
      </c>
      <c r="I224" t="s">
        <v>71</v>
      </c>
      <c r="J224" t="s">
        <v>72</v>
      </c>
      <c r="K224">
        <v>19134</v>
      </c>
      <c r="L224" t="s">
        <v>73</v>
      </c>
      <c r="M224" t="s">
        <v>1018</v>
      </c>
      <c r="N224" t="s">
        <v>36</v>
      </c>
      <c r="O224" t="s">
        <v>62</v>
      </c>
      <c r="P224" t="s">
        <v>1019</v>
      </c>
      <c r="Q224">
        <v>282.88799999999998</v>
      </c>
      <c r="R224">
        <v>9</v>
      </c>
      <c r="S224" s="1">
        <v>0.2</v>
      </c>
      <c r="T224">
        <v>56.577599999999997</v>
      </c>
      <c r="U224" t="s">
        <v>76</v>
      </c>
      <c r="V224" s="3">
        <v>0.2</v>
      </c>
      <c r="W224" s="3">
        <v>7.0699358049828903E-4</v>
      </c>
      <c r="X224" s="4">
        <v>6.2864000000000004</v>
      </c>
      <c r="Y224" s="1">
        <v>25.145600000000002</v>
      </c>
      <c r="Z224" t="s">
        <v>77</v>
      </c>
      <c r="AA224">
        <f>Furniture_Sales[[#This Row],[Sales]]-Furniture_Sales[[#This Row],[Profit]]</f>
        <v>226.31039999999999</v>
      </c>
    </row>
    <row r="225" spans="1:27" x14ac:dyDescent="0.35">
      <c r="A225" t="s">
        <v>1020</v>
      </c>
      <c r="B225" s="2">
        <v>42098</v>
      </c>
      <c r="C225" s="2">
        <v>42102</v>
      </c>
      <c r="D225" t="s">
        <v>45</v>
      </c>
      <c r="E225" t="s">
        <v>1021</v>
      </c>
      <c r="F225" t="s">
        <v>1022</v>
      </c>
      <c r="G225" t="s">
        <v>106</v>
      </c>
      <c r="H225" t="s">
        <v>31</v>
      </c>
      <c r="I225" t="s">
        <v>179</v>
      </c>
      <c r="J225" t="s">
        <v>126</v>
      </c>
      <c r="K225">
        <v>10009</v>
      </c>
      <c r="L225" t="s">
        <v>73</v>
      </c>
      <c r="M225" t="s">
        <v>1023</v>
      </c>
      <c r="N225" t="s">
        <v>36</v>
      </c>
      <c r="O225" t="s">
        <v>62</v>
      </c>
      <c r="P225" t="s">
        <v>1024</v>
      </c>
      <c r="Q225">
        <v>108.4</v>
      </c>
      <c r="R225">
        <v>2</v>
      </c>
      <c r="S225" s="1">
        <v>0</v>
      </c>
      <c r="T225">
        <v>22.763999999999999</v>
      </c>
      <c r="U225" t="s">
        <v>89</v>
      </c>
      <c r="V225" s="3">
        <v>0.21</v>
      </c>
      <c r="W225" s="3">
        <v>0</v>
      </c>
      <c r="X225" s="4">
        <v>11.382</v>
      </c>
      <c r="Y225" s="1">
        <v>42.817999999999998</v>
      </c>
      <c r="Z225" t="s">
        <v>119</v>
      </c>
      <c r="AA225">
        <f>Furniture_Sales[[#This Row],[Sales]]-Furniture_Sales[[#This Row],[Profit]]</f>
        <v>85.63600000000001</v>
      </c>
    </row>
    <row r="226" spans="1:27" x14ac:dyDescent="0.35">
      <c r="A226" t="s">
        <v>1025</v>
      </c>
      <c r="B226" s="2">
        <v>42086</v>
      </c>
      <c r="C226" s="2">
        <v>42092</v>
      </c>
      <c r="D226" t="s">
        <v>45</v>
      </c>
      <c r="E226" t="s">
        <v>1026</v>
      </c>
      <c r="F226" t="s">
        <v>1027</v>
      </c>
      <c r="G226" t="s">
        <v>30</v>
      </c>
      <c r="H226" t="s">
        <v>31</v>
      </c>
      <c r="I226" t="s">
        <v>107</v>
      </c>
      <c r="J226" t="s">
        <v>98</v>
      </c>
      <c r="K226">
        <v>77095</v>
      </c>
      <c r="L226" t="s">
        <v>99</v>
      </c>
      <c r="M226" t="s">
        <v>494</v>
      </c>
      <c r="N226" t="s">
        <v>36</v>
      </c>
      <c r="O226" t="s">
        <v>42</v>
      </c>
      <c r="P226" t="s">
        <v>495</v>
      </c>
      <c r="Q226">
        <v>107.77200000000001</v>
      </c>
      <c r="R226">
        <v>2</v>
      </c>
      <c r="S226" s="1">
        <v>0.3</v>
      </c>
      <c r="T226">
        <v>-29.252400000000002</v>
      </c>
      <c r="U226" t="s">
        <v>135</v>
      </c>
      <c r="V226" s="3">
        <v>-0.27142857142857102</v>
      </c>
      <c r="W226" s="3">
        <v>2.7836543814719998E-3</v>
      </c>
      <c r="X226" s="4">
        <v>-14.626200000000001</v>
      </c>
      <c r="Y226" s="1">
        <v>68.512200000000007</v>
      </c>
      <c r="Z226" t="s">
        <v>201</v>
      </c>
      <c r="AA226">
        <f>Furniture_Sales[[#This Row],[Sales]]-Furniture_Sales[[#This Row],[Profit]]</f>
        <v>137.02440000000001</v>
      </c>
    </row>
    <row r="227" spans="1:27" x14ac:dyDescent="0.35">
      <c r="A227" t="s">
        <v>1028</v>
      </c>
      <c r="B227" s="2">
        <v>42644</v>
      </c>
      <c r="C227" s="2">
        <v>42645</v>
      </c>
      <c r="D227" t="s">
        <v>93</v>
      </c>
      <c r="E227" t="s">
        <v>1029</v>
      </c>
      <c r="F227" t="s">
        <v>1030</v>
      </c>
      <c r="G227" t="s">
        <v>30</v>
      </c>
      <c r="H227" t="s">
        <v>31</v>
      </c>
      <c r="I227" t="s">
        <v>334</v>
      </c>
      <c r="J227" t="s">
        <v>59</v>
      </c>
      <c r="K227">
        <v>94122</v>
      </c>
      <c r="L227" t="s">
        <v>60</v>
      </c>
      <c r="M227" t="s">
        <v>141</v>
      </c>
      <c r="N227" t="s">
        <v>36</v>
      </c>
      <c r="O227" t="s">
        <v>42</v>
      </c>
      <c r="P227" t="s">
        <v>142</v>
      </c>
      <c r="Q227">
        <v>194.84800000000001</v>
      </c>
      <c r="R227">
        <v>4</v>
      </c>
      <c r="S227" s="1">
        <v>0.2</v>
      </c>
      <c r="T227">
        <v>12.178000000000001</v>
      </c>
      <c r="U227" t="s">
        <v>129</v>
      </c>
      <c r="V227" s="3">
        <v>6.25E-2</v>
      </c>
      <c r="W227" s="3">
        <v>1.02644112333717E-3</v>
      </c>
      <c r="X227" s="4">
        <v>3.0445000000000002</v>
      </c>
      <c r="Y227" s="1">
        <v>45.667499999999997</v>
      </c>
      <c r="Z227" t="s">
        <v>54</v>
      </c>
      <c r="AA227">
        <f>Furniture_Sales[[#This Row],[Sales]]-Furniture_Sales[[#This Row],[Profit]]</f>
        <v>182.67000000000002</v>
      </c>
    </row>
    <row r="228" spans="1:27" x14ac:dyDescent="0.35">
      <c r="A228" t="s">
        <v>1031</v>
      </c>
      <c r="B228" s="2">
        <v>42337</v>
      </c>
      <c r="C228" s="2">
        <v>42342</v>
      </c>
      <c r="D228" t="s">
        <v>45</v>
      </c>
      <c r="E228" t="s">
        <v>1032</v>
      </c>
      <c r="F228" t="s">
        <v>1033</v>
      </c>
      <c r="G228" t="s">
        <v>96</v>
      </c>
      <c r="H228" t="s">
        <v>31</v>
      </c>
      <c r="I228" t="s">
        <v>294</v>
      </c>
      <c r="J228" t="s">
        <v>295</v>
      </c>
      <c r="K228">
        <v>48227</v>
      </c>
      <c r="L228" t="s">
        <v>99</v>
      </c>
      <c r="M228" t="s">
        <v>1034</v>
      </c>
      <c r="N228" t="s">
        <v>36</v>
      </c>
      <c r="O228" t="s">
        <v>42</v>
      </c>
      <c r="P228" t="s">
        <v>1035</v>
      </c>
      <c r="Q228">
        <v>1106.9100000000001</v>
      </c>
      <c r="R228">
        <v>9</v>
      </c>
      <c r="S228" s="1">
        <v>0</v>
      </c>
      <c r="T228">
        <v>121.76009999999999</v>
      </c>
      <c r="U228" t="s">
        <v>64</v>
      </c>
      <c r="V228" s="3">
        <v>0.11</v>
      </c>
      <c r="W228" s="3">
        <v>0</v>
      </c>
      <c r="X228" s="4">
        <v>13.5289</v>
      </c>
      <c r="Y228" s="1">
        <v>109.4611</v>
      </c>
      <c r="Z228" t="s">
        <v>40</v>
      </c>
      <c r="AA228">
        <f>Furniture_Sales[[#This Row],[Sales]]-Furniture_Sales[[#This Row],[Profit]]</f>
        <v>985.14990000000012</v>
      </c>
    </row>
    <row r="229" spans="1:27" x14ac:dyDescent="0.35">
      <c r="A229" t="s">
        <v>1036</v>
      </c>
      <c r="B229" s="2">
        <v>42430</v>
      </c>
      <c r="C229" s="2">
        <v>42434</v>
      </c>
      <c r="D229" t="s">
        <v>45</v>
      </c>
      <c r="E229" t="s">
        <v>1037</v>
      </c>
      <c r="F229" t="s">
        <v>1038</v>
      </c>
      <c r="G229" t="s">
        <v>30</v>
      </c>
      <c r="H229" t="s">
        <v>31</v>
      </c>
      <c r="I229" t="s">
        <v>1039</v>
      </c>
      <c r="J229" t="s">
        <v>126</v>
      </c>
      <c r="K229">
        <v>10701</v>
      </c>
      <c r="L229" t="s">
        <v>73</v>
      </c>
      <c r="M229" t="s">
        <v>790</v>
      </c>
      <c r="N229" t="s">
        <v>36</v>
      </c>
      <c r="O229" t="s">
        <v>51</v>
      </c>
      <c r="P229" t="s">
        <v>791</v>
      </c>
      <c r="Q229">
        <v>836.59199999999998</v>
      </c>
      <c r="R229">
        <v>8</v>
      </c>
      <c r="S229" s="1">
        <v>0.4</v>
      </c>
      <c r="T229">
        <v>-264.92079999999999</v>
      </c>
      <c r="U229" t="s">
        <v>89</v>
      </c>
      <c r="V229" s="3">
        <v>-0.31666666666666698</v>
      </c>
      <c r="W229" s="3">
        <v>4.7813031919980098E-4</v>
      </c>
      <c r="X229" s="4">
        <v>-33.115099999999998</v>
      </c>
      <c r="Y229" s="1">
        <v>137.6891</v>
      </c>
      <c r="Z229" t="s">
        <v>201</v>
      </c>
      <c r="AA229">
        <f>Furniture_Sales[[#This Row],[Sales]]-Furniture_Sales[[#This Row],[Profit]]</f>
        <v>1101.5128</v>
      </c>
    </row>
    <row r="230" spans="1:27" x14ac:dyDescent="0.35">
      <c r="A230" t="s">
        <v>1040</v>
      </c>
      <c r="B230" s="2">
        <v>42890</v>
      </c>
      <c r="C230" s="2">
        <v>42896</v>
      </c>
      <c r="D230" t="s">
        <v>45</v>
      </c>
      <c r="E230" t="s">
        <v>944</v>
      </c>
      <c r="F230" t="s">
        <v>945</v>
      </c>
      <c r="G230" t="s">
        <v>96</v>
      </c>
      <c r="H230" t="s">
        <v>31</v>
      </c>
      <c r="I230" t="s">
        <v>1041</v>
      </c>
      <c r="J230" t="s">
        <v>1042</v>
      </c>
      <c r="K230">
        <v>28110</v>
      </c>
      <c r="L230" t="s">
        <v>34</v>
      </c>
      <c r="M230" t="s">
        <v>406</v>
      </c>
      <c r="N230" t="s">
        <v>36</v>
      </c>
      <c r="O230" t="s">
        <v>62</v>
      </c>
      <c r="P230" t="s">
        <v>407</v>
      </c>
      <c r="Q230">
        <v>31.984000000000002</v>
      </c>
      <c r="R230">
        <v>2</v>
      </c>
      <c r="S230" s="1">
        <v>0.2</v>
      </c>
      <c r="T230">
        <v>1.9990000000000001</v>
      </c>
      <c r="U230" t="s">
        <v>135</v>
      </c>
      <c r="V230" s="3">
        <v>6.25E-2</v>
      </c>
      <c r="W230" s="3">
        <v>6.2531265632816404E-3</v>
      </c>
      <c r="X230" s="4">
        <v>0.99950000000000006</v>
      </c>
      <c r="Y230" s="1">
        <v>14.9925</v>
      </c>
      <c r="Z230" t="s">
        <v>65</v>
      </c>
      <c r="AA230">
        <f>Furniture_Sales[[#This Row],[Sales]]-Furniture_Sales[[#This Row],[Profit]]</f>
        <v>29.985000000000003</v>
      </c>
    </row>
    <row r="231" spans="1:27" x14ac:dyDescent="0.35">
      <c r="A231" t="s">
        <v>1043</v>
      </c>
      <c r="B231" s="2">
        <v>41815</v>
      </c>
      <c r="C231" s="2">
        <v>41818</v>
      </c>
      <c r="D231" t="s">
        <v>93</v>
      </c>
      <c r="E231" t="s">
        <v>1044</v>
      </c>
      <c r="F231" t="s">
        <v>1045</v>
      </c>
      <c r="G231" t="s">
        <v>96</v>
      </c>
      <c r="H231" t="s">
        <v>31</v>
      </c>
      <c r="I231" t="s">
        <v>58</v>
      </c>
      <c r="J231" t="s">
        <v>59</v>
      </c>
      <c r="K231">
        <v>90049</v>
      </c>
      <c r="L231" t="s">
        <v>60</v>
      </c>
      <c r="M231" t="s">
        <v>1046</v>
      </c>
      <c r="N231" t="s">
        <v>36</v>
      </c>
      <c r="O231" t="s">
        <v>51</v>
      </c>
      <c r="P231" t="s">
        <v>1047</v>
      </c>
      <c r="Q231">
        <v>447.84</v>
      </c>
      <c r="R231">
        <v>5</v>
      </c>
      <c r="S231" s="1">
        <v>0.2</v>
      </c>
      <c r="T231">
        <v>11.196</v>
      </c>
      <c r="U231" t="s">
        <v>39</v>
      </c>
      <c r="V231" s="3">
        <v>2.5000000000000001E-2</v>
      </c>
      <c r="W231" s="3">
        <v>4.4658806716684499E-4</v>
      </c>
      <c r="X231" s="4">
        <v>2.2391999999999999</v>
      </c>
      <c r="Y231" s="1">
        <v>87.328800000000001</v>
      </c>
      <c r="Z231" t="s">
        <v>65</v>
      </c>
      <c r="AA231">
        <f>Furniture_Sales[[#This Row],[Sales]]-Furniture_Sales[[#This Row],[Profit]]</f>
        <v>436.64399999999995</v>
      </c>
    </row>
    <row r="232" spans="1:27" x14ac:dyDescent="0.35">
      <c r="A232" t="s">
        <v>1048</v>
      </c>
      <c r="B232" s="2">
        <v>42535</v>
      </c>
      <c r="C232" s="2">
        <v>42538</v>
      </c>
      <c r="D232" t="s">
        <v>93</v>
      </c>
      <c r="E232" t="s">
        <v>1049</v>
      </c>
      <c r="F232" t="s">
        <v>1050</v>
      </c>
      <c r="G232" t="s">
        <v>106</v>
      </c>
      <c r="H232" t="s">
        <v>31</v>
      </c>
      <c r="I232" t="s">
        <v>334</v>
      </c>
      <c r="J232" t="s">
        <v>59</v>
      </c>
      <c r="K232">
        <v>94122</v>
      </c>
      <c r="L232" t="s">
        <v>60</v>
      </c>
      <c r="M232" t="s">
        <v>506</v>
      </c>
      <c r="N232" t="s">
        <v>36</v>
      </c>
      <c r="O232" t="s">
        <v>62</v>
      </c>
      <c r="P232" t="s">
        <v>507</v>
      </c>
      <c r="Q232">
        <v>8.73</v>
      </c>
      <c r="R232">
        <v>3</v>
      </c>
      <c r="S232" s="1">
        <v>0</v>
      </c>
      <c r="T232">
        <v>4.1031000000000004</v>
      </c>
      <c r="U232" t="s">
        <v>39</v>
      </c>
      <c r="V232" s="3">
        <v>0.47</v>
      </c>
      <c r="W232" s="3">
        <v>0</v>
      </c>
      <c r="X232" s="4">
        <v>1.3676999999999999</v>
      </c>
      <c r="Y232" s="1">
        <v>1.5423</v>
      </c>
      <c r="Z232" t="s">
        <v>65</v>
      </c>
      <c r="AA232">
        <f>Furniture_Sales[[#This Row],[Sales]]-Furniture_Sales[[#This Row],[Profit]]</f>
        <v>4.6269</v>
      </c>
    </row>
    <row r="233" spans="1:27" x14ac:dyDescent="0.35">
      <c r="A233" t="s">
        <v>1051</v>
      </c>
      <c r="B233" s="2">
        <v>42693</v>
      </c>
      <c r="C233" s="2">
        <v>42698</v>
      </c>
      <c r="D233" t="s">
        <v>45</v>
      </c>
      <c r="E233" t="s">
        <v>1052</v>
      </c>
      <c r="F233" t="s">
        <v>1053</v>
      </c>
      <c r="G233" t="s">
        <v>30</v>
      </c>
      <c r="H233" t="s">
        <v>31</v>
      </c>
      <c r="I233" t="s">
        <v>107</v>
      </c>
      <c r="J233" t="s">
        <v>98</v>
      </c>
      <c r="K233">
        <v>77041</v>
      </c>
      <c r="L233" t="s">
        <v>99</v>
      </c>
      <c r="M233" t="s">
        <v>506</v>
      </c>
      <c r="N233" t="s">
        <v>36</v>
      </c>
      <c r="O233" t="s">
        <v>62</v>
      </c>
      <c r="P233" t="s">
        <v>507</v>
      </c>
      <c r="Q233">
        <v>2.3279999999999998</v>
      </c>
      <c r="R233">
        <v>2</v>
      </c>
      <c r="S233" s="1">
        <v>0.6</v>
      </c>
      <c r="T233">
        <v>-0.75660000000000005</v>
      </c>
      <c r="U233" t="s">
        <v>64</v>
      </c>
      <c r="V233" s="3">
        <v>-0.32500000000000001</v>
      </c>
      <c r="W233" s="3">
        <v>0.25773195876288701</v>
      </c>
      <c r="X233" s="4">
        <v>-0.37830000000000003</v>
      </c>
      <c r="Y233" s="1">
        <v>1.5423</v>
      </c>
      <c r="Z233" t="s">
        <v>40</v>
      </c>
      <c r="AA233">
        <f>Furniture_Sales[[#This Row],[Sales]]-Furniture_Sales[[#This Row],[Profit]]</f>
        <v>3.0846</v>
      </c>
    </row>
    <row r="234" spans="1:27" x14ac:dyDescent="0.35">
      <c r="A234" t="s">
        <v>1054</v>
      </c>
      <c r="B234" s="2">
        <v>43087</v>
      </c>
      <c r="C234" s="2">
        <v>43092</v>
      </c>
      <c r="D234" t="s">
        <v>27</v>
      </c>
      <c r="E234" t="s">
        <v>1055</v>
      </c>
      <c r="F234" t="s">
        <v>1056</v>
      </c>
      <c r="G234" t="s">
        <v>30</v>
      </c>
      <c r="H234" t="s">
        <v>31</v>
      </c>
      <c r="I234" t="s">
        <v>1057</v>
      </c>
      <c r="J234" t="s">
        <v>59</v>
      </c>
      <c r="K234">
        <v>92024</v>
      </c>
      <c r="L234" t="s">
        <v>60</v>
      </c>
      <c r="M234" t="s">
        <v>1058</v>
      </c>
      <c r="N234" t="s">
        <v>36</v>
      </c>
      <c r="O234" t="s">
        <v>37</v>
      </c>
      <c r="P234" t="s">
        <v>1059</v>
      </c>
      <c r="Q234">
        <v>119.833</v>
      </c>
      <c r="R234">
        <v>1</v>
      </c>
      <c r="S234" s="1">
        <v>0.15</v>
      </c>
      <c r="T234">
        <v>-12.6882</v>
      </c>
      <c r="U234" t="s">
        <v>64</v>
      </c>
      <c r="V234" s="3">
        <v>-0.105882352941176</v>
      </c>
      <c r="W234" s="3">
        <v>1.25174200762728E-3</v>
      </c>
      <c r="X234" s="4">
        <v>-12.6882</v>
      </c>
      <c r="Y234" s="1">
        <v>132.52119999999999</v>
      </c>
      <c r="Z234" t="s">
        <v>102</v>
      </c>
      <c r="AA234">
        <f>Furniture_Sales[[#This Row],[Sales]]-Furniture_Sales[[#This Row],[Profit]]</f>
        <v>132.52119999999999</v>
      </c>
    </row>
    <row r="235" spans="1:27" x14ac:dyDescent="0.35">
      <c r="A235" t="s">
        <v>1060</v>
      </c>
      <c r="B235" s="2">
        <v>41659</v>
      </c>
      <c r="C235" s="2">
        <v>41665</v>
      </c>
      <c r="D235" t="s">
        <v>45</v>
      </c>
      <c r="E235" t="s">
        <v>1061</v>
      </c>
      <c r="F235" t="s">
        <v>1062</v>
      </c>
      <c r="G235" t="s">
        <v>30</v>
      </c>
      <c r="H235" t="s">
        <v>31</v>
      </c>
      <c r="I235" t="s">
        <v>1063</v>
      </c>
      <c r="J235" t="s">
        <v>1064</v>
      </c>
      <c r="K235">
        <v>72401</v>
      </c>
      <c r="L235" t="s">
        <v>34</v>
      </c>
      <c r="M235" t="s">
        <v>158</v>
      </c>
      <c r="N235" t="s">
        <v>36</v>
      </c>
      <c r="O235" t="s">
        <v>62</v>
      </c>
      <c r="P235" t="s">
        <v>159</v>
      </c>
      <c r="Q235">
        <v>38.6</v>
      </c>
      <c r="R235">
        <v>4</v>
      </c>
      <c r="S235" s="1">
        <v>0</v>
      </c>
      <c r="T235">
        <v>11.58</v>
      </c>
      <c r="U235" t="s">
        <v>135</v>
      </c>
      <c r="V235" s="3">
        <v>0.3</v>
      </c>
      <c r="W235" s="3">
        <v>0</v>
      </c>
      <c r="X235" s="4">
        <v>2.895</v>
      </c>
      <c r="Y235" s="1">
        <v>6.7549999999999999</v>
      </c>
      <c r="Z235" t="s">
        <v>175</v>
      </c>
      <c r="AA235">
        <f>Furniture_Sales[[#This Row],[Sales]]-Furniture_Sales[[#This Row],[Profit]]</f>
        <v>27.020000000000003</v>
      </c>
    </row>
    <row r="236" spans="1:27" x14ac:dyDescent="0.35">
      <c r="A236" t="s">
        <v>1060</v>
      </c>
      <c r="B236" s="2">
        <v>41659</v>
      </c>
      <c r="C236" s="2">
        <v>41665</v>
      </c>
      <c r="D236" t="s">
        <v>45</v>
      </c>
      <c r="E236" t="s">
        <v>1061</v>
      </c>
      <c r="F236" t="s">
        <v>1062</v>
      </c>
      <c r="G236" t="s">
        <v>30</v>
      </c>
      <c r="H236" t="s">
        <v>31</v>
      </c>
      <c r="I236" t="s">
        <v>1063</v>
      </c>
      <c r="J236" t="s">
        <v>1064</v>
      </c>
      <c r="K236">
        <v>72401</v>
      </c>
      <c r="L236" t="s">
        <v>34</v>
      </c>
      <c r="M236" t="s">
        <v>520</v>
      </c>
      <c r="N236" t="s">
        <v>36</v>
      </c>
      <c r="O236" t="s">
        <v>42</v>
      </c>
      <c r="P236" t="s">
        <v>521</v>
      </c>
      <c r="Q236">
        <v>1067.94</v>
      </c>
      <c r="R236">
        <v>3</v>
      </c>
      <c r="S236" s="1">
        <v>0</v>
      </c>
      <c r="T236">
        <v>224.26740000000001</v>
      </c>
      <c r="U236" t="s">
        <v>135</v>
      </c>
      <c r="V236" s="3">
        <v>0.21</v>
      </c>
      <c r="W236" s="3">
        <v>0</v>
      </c>
      <c r="X236" s="4">
        <v>74.755799999999994</v>
      </c>
      <c r="Y236" s="1">
        <v>281.2242</v>
      </c>
      <c r="Z236" t="s">
        <v>175</v>
      </c>
      <c r="AA236">
        <f>Furniture_Sales[[#This Row],[Sales]]-Furniture_Sales[[#This Row],[Profit]]</f>
        <v>843.6726000000001</v>
      </c>
    </row>
    <row r="237" spans="1:27" x14ac:dyDescent="0.35">
      <c r="A237" t="s">
        <v>1065</v>
      </c>
      <c r="B237" s="2">
        <v>42472</v>
      </c>
      <c r="C237" s="2">
        <v>42476</v>
      </c>
      <c r="D237" t="s">
        <v>45</v>
      </c>
      <c r="E237" t="s">
        <v>1066</v>
      </c>
      <c r="F237" t="s">
        <v>1067</v>
      </c>
      <c r="G237" t="s">
        <v>30</v>
      </c>
      <c r="H237" t="s">
        <v>31</v>
      </c>
      <c r="I237" t="s">
        <v>884</v>
      </c>
      <c r="J237" t="s">
        <v>722</v>
      </c>
      <c r="K237">
        <v>22153</v>
      </c>
      <c r="L237" t="s">
        <v>34</v>
      </c>
      <c r="M237" t="s">
        <v>1068</v>
      </c>
      <c r="N237" t="s">
        <v>36</v>
      </c>
      <c r="O237" t="s">
        <v>51</v>
      </c>
      <c r="P237" t="s">
        <v>1069</v>
      </c>
      <c r="Q237">
        <v>343.92</v>
      </c>
      <c r="R237">
        <v>4</v>
      </c>
      <c r="S237" s="1">
        <v>0</v>
      </c>
      <c r="T237">
        <v>75.662400000000005</v>
      </c>
      <c r="U237" t="s">
        <v>89</v>
      </c>
      <c r="V237" s="3">
        <v>0.22</v>
      </c>
      <c r="W237" s="3">
        <v>0</v>
      </c>
      <c r="X237" s="4">
        <v>18.915600000000001</v>
      </c>
      <c r="Y237" s="1">
        <v>67.064400000000006</v>
      </c>
      <c r="Z237" t="s">
        <v>119</v>
      </c>
      <c r="AA237">
        <f>Furniture_Sales[[#This Row],[Sales]]-Furniture_Sales[[#This Row],[Profit]]</f>
        <v>268.25760000000002</v>
      </c>
    </row>
    <row r="238" spans="1:27" x14ac:dyDescent="0.35">
      <c r="A238" t="s">
        <v>1070</v>
      </c>
      <c r="B238" s="2">
        <v>41911</v>
      </c>
      <c r="C238" s="2">
        <v>41915</v>
      </c>
      <c r="D238" t="s">
        <v>45</v>
      </c>
      <c r="E238" t="s">
        <v>1071</v>
      </c>
      <c r="F238" t="s">
        <v>1072</v>
      </c>
      <c r="G238" t="s">
        <v>30</v>
      </c>
      <c r="H238" t="s">
        <v>31</v>
      </c>
      <c r="I238" t="s">
        <v>58</v>
      </c>
      <c r="J238" t="s">
        <v>59</v>
      </c>
      <c r="K238">
        <v>90045</v>
      </c>
      <c r="L238" t="s">
        <v>60</v>
      </c>
      <c r="M238" t="s">
        <v>941</v>
      </c>
      <c r="N238" t="s">
        <v>36</v>
      </c>
      <c r="O238" t="s">
        <v>62</v>
      </c>
      <c r="P238" t="s">
        <v>942</v>
      </c>
      <c r="Q238">
        <v>204.6</v>
      </c>
      <c r="R238">
        <v>2</v>
      </c>
      <c r="S238" s="1">
        <v>0</v>
      </c>
      <c r="T238">
        <v>53.195999999999998</v>
      </c>
      <c r="U238" t="s">
        <v>89</v>
      </c>
      <c r="V238" s="3">
        <v>0.26</v>
      </c>
      <c r="W238" s="3">
        <v>0</v>
      </c>
      <c r="X238" s="4">
        <v>26.597999999999999</v>
      </c>
      <c r="Y238" s="1">
        <v>75.701999999999998</v>
      </c>
      <c r="Z238" t="s">
        <v>83</v>
      </c>
      <c r="AA238">
        <f>Furniture_Sales[[#This Row],[Sales]]-Furniture_Sales[[#This Row],[Profit]]</f>
        <v>151.404</v>
      </c>
    </row>
    <row r="239" spans="1:27" x14ac:dyDescent="0.35">
      <c r="A239" t="s">
        <v>1073</v>
      </c>
      <c r="B239" s="2">
        <v>42132</v>
      </c>
      <c r="C239" s="2">
        <v>42138</v>
      </c>
      <c r="D239" t="s">
        <v>45</v>
      </c>
      <c r="E239" t="s">
        <v>1074</v>
      </c>
      <c r="F239" t="s">
        <v>1075</v>
      </c>
      <c r="G239" t="s">
        <v>96</v>
      </c>
      <c r="H239" t="s">
        <v>31</v>
      </c>
      <c r="I239" t="s">
        <v>1076</v>
      </c>
      <c r="J239" t="s">
        <v>237</v>
      </c>
      <c r="K239">
        <v>44221</v>
      </c>
      <c r="L239" t="s">
        <v>73</v>
      </c>
      <c r="M239" t="s">
        <v>1077</v>
      </c>
      <c r="N239" t="s">
        <v>36</v>
      </c>
      <c r="O239" t="s">
        <v>62</v>
      </c>
      <c r="P239" t="s">
        <v>1078</v>
      </c>
      <c r="Q239">
        <v>8.3520000000000003</v>
      </c>
      <c r="R239">
        <v>6</v>
      </c>
      <c r="S239" s="1">
        <v>0.2</v>
      </c>
      <c r="T239">
        <v>1.2527999999999999</v>
      </c>
      <c r="U239" t="s">
        <v>135</v>
      </c>
      <c r="V239" s="3">
        <v>0.15</v>
      </c>
      <c r="W239" s="3">
        <v>2.3946360153256699E-2</v>
      </c>
      <c r="X239" s="4">
        <v>0.20880000000000001</v>
      </c>
      <c r="Y239" s="1">
        <v>1.1832</v>
      </c>
      <c r="Z239" t="s">
        <v>167</v>
      </c>
      <c r="AA239">
        <f>Furniture_Sales[[#This Row],[Sales]]-Furniture_Sales[[#This Row],[Profit]]</f>
        <v>7.0992000000000006</v>
      </c>
    </row>
    <row r="240" spans="1:27" x14ac:dyDescent="0.35">
      <c r="A240" t="s">
        <v>1079</v>
      </c>
      <c r="B240" s="2">
        <v>41993</v>
      </c>
      <c r="C240" s="2">
        <v>41994</v>
      </c>
      <c r="D240" t="s">
        <v>93</v>
      </c>
      <c r="E240" t="s">
        <v>1080</v>
      </c>
      <c r="F240" t="s">
        <v>1081</v>
      </c>
      <c r="G240" t="s">
        <v>106</v>
      </c>
      <c r="H240" t="s">
        <v>31</v>
      </c>
      <c r="I240" t="s">
        <v>1082</v>
      </c>
      <c r="J240" t="s">
        <v>722</v>
      </c>
      <c r="K240">
        <v>22801</v>
      </c>
      <c r="L240" t="s">
        <v>34</v>
      </c>
      <c r="M240" t="s">
        <v>1083</v>
      </c>
      <c r="N240" t="s">
        <v>36</v>
      </c>
      <c r="O240" t="s">
        <v>51</v>
      </c>
      <c r="P240" t="s">
        <v>1084</v>
      </c>
      <c r="Q240">
        <v>2244.48</v>
      </c>
      <c r="R240">
        <v>7</v>
      </c>
      <c r="S240" s="1">
        <v>0</v>
      </c>
      <c r="T240">
        <v>493.78559999999999</v>
      </c>
      <c r="U240" t="s">
        <v>129</v>
      </c>
      <c r="V240" s="3">
        <v>0.22</v>
      </c>
      <c r="W240" s="3">
        <v>0</v>
      </c>
      <c r="X240" s="4">
        <v>70.540800000000004</v>
      </c>
      <c r="Y240" s="1">
        <v>250.0992</v>
      </c>
      <c r="Z240" t="s">
        <v>102</v>
      </c>
      <c r="AA240">
        <f>Furniture_Sales[[#This Row],[Sales]]-Furniture_Sales[[#This Row],[Profit]]</f>
        <v>1750.6944000000001</v>
      </c>
    </row>
    <row r="241" spans="1:27" x14ac:dyDescent="0.35">
      <c r="A241" t="s">
        <v>1079</v>
      </c>
      <c r="B241" s="2">
        <v>41993</v>
      </c>
      <c r="C241" s="2">
        <v>41994</v>
      </c>
      <c r="D241" t="s">
        <v>93</v>
      </c>
      <c r="E241" t="s">
        <v>1080</v>
      </c>
      <c r="F241" t="s">
        <v>1081</v>
      </c>
      <c r="G241" t="s">
        <v>106</v>
      </c>
      <c r="H241" t="s">
        <v>31</v>
      </c>
      <c r="I241" t="s">
        <v>1082</v>
      </c>
      <c r="J241" t="s">
        <v>722</v>
      </c>
      <c r="K241">
        <v>22801</v>
      </c>
      <c r="L241" t="s">
        <v>34</v>
      </c>
      <c r="M241" t="s">
        <v>447</v>
      </c>
      <c r="N241" t="s">
        <v>36</v>
      </c>
      <c r="O241" t="s">
        <v>51</v>
      </c>
      <c r="P241" t="s">
        <v>448</v>
      </c>
      <c r="Q241">
        <v>455.1</v>
      </c>
      <c r="R241">
        <v>2</v>
      </c>
      <c r="S241" s="1">
        <v>0</v>
      </c>
      <c r="T241">
        <v>100.122</v>
      </c>
      <c r="U241" t="s">
        <v>129</v>
      </c>
      <c r="V241" s="3">
        <v>0.22</v>
      </c>
      <c r="W241" s="3">
        <v>0</v>
      </c>
      <c r="X241" s="4">
        <v>50.061</v>
      </c>
      <c r="Y241" s="1">
        <v>177.489</v>
      </c>
      <c r="Z241" t="s">
        <v>102</v>
      </c>
      <c r="AA241">
        <f>Furniture_Sales[[#This Row],[Sales]]-Furniture_Sales[[#This Row],[Profit]]</f>
        <v>354.97800000000001</v>
      </c>
    </row>
    <row r="242" spans="1:27" x14ac:dyDescent="0.35">
      <c r="A242" t="s">
        <v>1085</v>
      </c>
      <c r="B242" s="2">
        <v>42553</v>
      </c>
      <c r="C242" s="2">
        <v>42558</v>
      </c>
      <c r="D242" t="s">
        <v>27</v>
      </c>
      <c r="E242" t="s">
        <v>1086</v>
      </c>
      <c r="F242" t="s">
        <v>1087</v>
      </c>
      <c r="G242" t="s">
        <v>96</v>
      </c>
      <c r="H242" t="s">
        <v>31</v>
      </c>
      <c r="I242" t="s">
        <v>58</v>
      </c>
      <c r="J242" t="s">
        <v>59</v>
      </c>
      <c r="K242">
        <v>90004</v>
      </c>
      <c r="L242" t="s">
        <v>60</v>
      </c>
      <c r="M242" t="s">
        <v>1088</v>
      </c>
      <c r="N242" t="s">
        <v>36</v>
      </c>
      <c r="O242" t="s">
        <v>42</v>
      </c>
      <c r="P242" t="s">
        <v>1089</v>
      </c>
      <c r="Q242">
        <v>195.184</v>
      </c>
      <c r="R242">
        <v>1</v>
      </c>
      <c r="S242" s="1">
        <v>0.2</v>
      </c>
      <c r="T242">
        <v>19.5184</v>
      </c>
      <c r="U242" t="s">
        <v>64</v>
      </c>
      <c r="V242" s="3">
        <v>0.1</v>
      </c>
      <c r="W242" s="3">
        <v>1.0246741536191499E-3</v>
      </c>
      <c r="X242" s="4">
        <v>19.5184</v>
      </c>
      <c r="Y242" s="1">
        <v>175.66560000000001</v>
      </c>
      <c r="Z242" t="s">
        <v>77</v>
      </c>
      <c r="AA242">
        <f>Furniture_Sales[[#This Row],[Sales]]-Furniture_Sales[[#This Row],[Profit]]</f>
        <v>175.66559999999998</v>
      </c>
    </row>
    <row r="243" spans="1:27" x14ac:dyDescent="0.35">
      <c r="A243" t="s">
        <v>1090</v>
      </c>
      <c r="B243" s="2">
        <v>43077</v>
      </c>
      <c r="C243" s="2">
        <v>43079</v>
      </c>
      <c r="D243" t="s">
        <v>27</v>
      </c>
      <c r="E243" t="s">
        <v>947</v>
      </c>
      <c r="F243" t="s">
        <v>948</v>
      </c>
      <c r="G243" t="s">
        <v>30</v>
      </c>
      <c r="H243" t="s">
        <v>31</v>
      </c>
      <c r="I243" t="s">
        <v>179</v>
      </c>
      <c r="J243" t="s">
        <v>126</v>
      </c>
      <c r="K243">
        <v>10035</v>
      </c>
      <c r="L243" t="s">
        <v>73</v>
      </c>
      <c r="M243" t="s">
        <v>1091</v>
      </c>
      <c r="N243" t="s">
        <v>36</v>
      </c>
      <c r="O243" t="s">
        <v>62</v>
      </c>
      <c r="P243" t="s">
        <v>1092</v>
      </c>
      <c r="Q243">
        <v>109.48</v>
      </c>
      <c r="R243">
        <v>2</v>
      </c>
      <c r="S243" s="1">
        <v>0</v>
      </c>
      <c r="T243">
        <v>33.938800000000001</v>
      </c>
      <c r="U243" t="s">
        <v>76</v>
      </c>
      <c r="V243" s="3">
        <v>0.31</v>
      </c>
      <c r="W243" s="3">
        <v>0</v>
      </c>
      <c r="X243" s="4">
        <v>16.9694</v>
      </c>
      <c r="Y243" s="1">
        <v>37.770600000000002</v>
      </c>
      <c r="Z243" t="s">
        <v>102</v>
      </c>
      <c r="AA243">
        <f>Furniture_Sales[[#This Row],[Sales]]-Furniture_Sales[[#This Row],[Profit]]</f>
        <v>75.541200000000003</v>
      </c>
    </row>
    <row r="244" spans="1:27" x14ac:dyDescent="0.35">
      <c r="A244" t="s">
        <v>1093</v>
      </c>
      <c r="B244" s="2">
        <v>42705</v>
      </c>
      <c r="C244" s="2">
        <v>42709</v>
      </c>
      <c r="D244" t="s">
        <v>45</v>
      </c>
      <c r="E244" t="s">
        <v>144</v>
      </c>
      <c r="F244" t="s">
        <v>145</v>
      </c>
      <c r="G244" t="s">
        <v>30</v>
      </c>
      <c r="H244" t="s">
        <v>31</v>
      </c>
      <c r="I244" t="s">
        <v>1094</v>
      </c>
      <c r="J244" t="s">
        <v>1095</v>
      </c>
      <c r="K244">
        <v>20852</v>
      </c>
      <c r="L244" t="s">
        <v>73</v>
      </c>
      <c r="M244" t="s">
        <v>1096</v>
      </c>
      <c r="N244" t="s">
        <v>36</v>
      </c>
      <c r="O244" t="s">
        <v>42</v>
      </c>
      <c r="P244" t="s">
        <v>1097</v>
      </c>
      <c r="Q244">
        <v>172.5</v>
      </c>
      <c r="R244">
        <v>2</v>
      </c>
      <c r="S244" s="1">
        <v>0</v>
      </c>
      <c r="T244">
        <v>51.75</v>
      </c>
      <c r="U244" t="s">
        <v>89</v>
      </c>
      <c r="V244" s="3">
        <v>0.3</v>
      </c>
      <c r="W244" s="3">
        <v>0</v>
      </c>
      <c r="X244" s="4">
        <v>25.875</v>
      </c>
      <c r="Y244" s="1">
        <v>60.375</v>
      </c>
      <c r="Z244" t="s">
        <v>102</v>
      </c>
      <c r="AA244">
        <f>Furniture_Sales[[#This Row],[Sales]]-Furniture_Sales[[#This Row],[Profit]]</f>
        <v>120.75</v>
      </c>
    </row>
    <row r="245" spans="1:27" x14ac:dyDescent="0.35">
      <c r="A245" t="s">
        <v>1098</v>
      </c>
      <c r="B245" s="2">
        <v>42792</v>
      </c>
      <c r="C245" s="2">
        <v>42794</v>
      </c>
      <c r="D245" t="s">
        <v>27</v>
      </c>
      <c r="E245" t="s">
        <v>1099</v>
      </c>
      <c r="F245" t="s">
        <v>1100</v>
      </c>
      <c r="G245" t="s">
        <v>106</v>
      </c>
      <c r="H245" t="s">
        <v>31</v>
      </c>
      <c r="I245" t="s">
        <v>58</v>
      </c>
      <c r="J245" t="s">
        <v>59</v>
      </c>
      <c r="K245">
        <v>90036</v>
      </c>
      <c r="L245" t="s">
        <v>60</v>
      </c>
      <c r="M245" t="s">
        <v>1101</v>
      </c>
      <c r="N245" t="s">
        <v>36</v>
      </c>
      <c r="O245" t="s">
        <v>42</v>
      </c>
      <c r="P245" t="s">
        <v>1102</v>
      </c>
      <c r="Q245">
        <v>892.22400000000005</v>
      </c>
      <c r="R245">
        <v>3</v>
      </c>
      <c r="S245" s="1">
        <v>0.2</v>
      </c>
      <c r="T245">
        <v>89.222399999999993</v>
      </c>
      <c r="U245" t="s">
        <v>76</v>
      </c>
      <c r="V245" s="3">
        <v>0.1</v>
      </c>
      <c r="W245" s="3">
        <v>2.2415895559859401E-4</v>
      </c>
      <c r="X245" s="4">
        <v>29.7408</v>
      </c>
      <c r="Y245" s="1">
        <v>267.66719999999998</v>
      </c>
      <c r="Z245" t="s">
        <v>303</v>
      </c>
      <c r="AA245">
        <f>Furniture_Sales[[#This Row],[Sales]]-Furniture_Sales[[#This Row],[Profit]]</f>
        <v>803.00160000000005</v>
      </c>
    </row>
    <row r="246" spans="1:27" x14ac:dyDescent="0.35">
      <c r="A246" t="s">
        <v>1103</v>
      </c>
      <c r="B246" s="2">
        <v>42262</v>
      </c>
      <c r="C246" s="2">
        <v>42262</v>
      </c>
      <c r="D246" t="s">
        <v>431</v>
      </c>
      <c r="E246" t="s">
        <v>652</v>
      </c>
      <c r="F246" t="s">
        <v>653</v>
      </c>
      <c r="G246" t="s">
        <v>96</v>
      </c>
      <c r="H246" t="s">
        <v>31</v>
      </c>
      <c r="I246" t="s">
        <v>1104</v>
      </c>
      <c r="J246" t="s">
        <v>49</v>
      </c>
      <c r="K246">
        <v>33065</v>
      </c>
      <c r="L246" t="s">
        <v>34</v>
      </c>
      <c r="M246" t="s">
        <v>1105</v>
      </c>
      <c r="N246" t="s">
        <v>36</v>
      </c>
      <c r="O246" t="s">
        <v>62</v>
      </c>
      <c r="P246" t="s">
        <v>1106</v>
      </c>
      <c r="Q246">
        <v>15.712</v>
      </c>
      <c r="R246">
        <v>4</v>
      </c>
      <c r="S246" s="1">
        <v>0.2</v>
      </c>
      <c r="T246">
        <v>2.5531999999999999</v>
      </c>
      <c r="U246" t="s">
        <v>436</v>
      </c>
      <c r="V246" s="3">
        <v>0.16250000000000001</v>
      </c>
      <c r="W246" s="3">
        <v>1.27291242362525E-2</v>
      </c>
      <c r="X246" s="4">
        <v>0.63829999999999998</v>
      </c>
      <c r="Y246" s="1">
        <v>3.2896999999999998</v>
      </c>
      <c r="Z246" t="s">
        <v>83</v>
      </c>
      <c r="AA246">
        <f>Furniture_Sales[[#This Row],[Sales]]-Furniture_Sales[[#This Row],[Profit]]</f>
        <v>13.158799999999999</v>
      </c>
    </row>
    <row r="247" spans="1:27" x14ac:dyDescent="0.35">
      <c r="A247" t="s">
        <v>1103</v>
      </c>
      <c r="B247" s="2">
        <v>42262</v>
      </c>
      <c r="C247" s="2">
        <v>42262</v>
      </c>
      <c r="D247" t="s">
        <v>431</v>
      </c>
      <c r="E247" t="s">
        <v>652</v>
      </c>
      <c r="F247" t="s">
        <v>653</v>
      </c>
      <c r="G247" t="s">
        <v>96</v>
      </c>
      <c r="H247" t="s">
        <v>31</v>
      </c>
      <c r="I247" t="s">
        <v>1104</v>
      </c>
      <c r="J247" t="s">
        <v>49</v>
      </c>
      <c r="K247">
        <v>33065</v>
      </c>
      <c r="L247" t="s">
        <v>34</v>
      </c>
      <c r="M247" t="s">
        <v>731</v>
      </c>
      <c r="N247" t="s">
        <v>36</v>
      </c>
      <c r="O247" t="s">
        <v>62</v>
      </c>
      <c r="P247" t="s">
        <v>732</v>
      </c>
      <c r="Q247">
        <v>55.968000000000004</v>
      </c>
      <c r="R247">
        <v>1</v>
      </c>
      <c r="S247" s="1">
        <v>0.2</v>
      </c>
      <c r="T247">
        <v>-2.0988000000000002</v>
      </c>
      <c r="U247" t="s">
        <v>436</v>
      </c>
      <c r="V247" s="3">
        <v>-3.7499999999999999E-2</v>
      </c>
      <c r="W247" s="3">
        <v>3.5734705546026299E-3</v>
      </c>
      <c r="X247" s="4">
        <v>-2.0988000000000002</v>
      </c>
      <c r="Y247" s="1">
        <v>58.066800000000001</v>
      </c>
      <c r="Z247" t="s">
        <v>83</v>
      </c>
      <c r="AA247">
        <f>Furniture_Sales[[#This Row],[Sales]]-Furniture_Sales[[#This Row],[Profit]]</f>
        <v>58.066800000000001</v>
      </c>
    </row>
    <row r="248" spans="1:27" x14ac:dyDescent="0.35">
      <c r="A248" t="s">
        <v>1107</v>
      </c>
      <c r="B248" s="2">
        <v>42468</v>
      </c>
      <c r="C248" s="2">
        <v>42472</v>
      </c>
      <c r="D248" t="s">
        <v>45</v>
      </c>
      <c r="E248" t="s">
        <v>849</v>
      </c>
      <c r="F248" t="s">
        <v>850</v>
      </c>
      <c r="G248" t="s">
        <v>30</v>
      </c>
      <c r="H248" t="s">
        <v>31</v>
      </c>
      <c r="I248" t="s">
        <v>107</v>
      </c>
      <c r="J248" t="s">
        <v>98</v>
      </c>
      <c r="K248">
        <v>77041</v>
      </c>
      <c r="L248" t="s">
        <v>99</v>
      </c>
      <c r="M248" t="s">
        <v>1108</v>
      </c>
      <c r="N248" t="s">
        <v>36</v>
      </c>
      <c r="O248" t="s">
        <v>42</v>
      </c>
      <c r="P248" t="s">
        <v>1109</v>
      </c>
      <c r="Q248">
        <v>95.983999999999995</v>
      </c>
      <c r="R248">
        <v>4</v>
      </c>
      <c r="S248" s="1">
        <v>0.3</v>
      </c>
      <c r="T248">
        <v>-4.1135999999999999</v>
      </c>
      <c r="U248" t="s">
        <v>89</v>
      </c>
      <c r="V248" s="3">
        <v>-4.2857142857142899E-2</v>
      </c>
      <c r="W248" s="3">
        <v>3.1255209201533599E-3</v>
      </c>
      <c r="X248" s="4">
        <v>-1.0284</v>
      </c>
      <c r="Y248" s="1">
        <v>25.0244</v>
      </c>
      <c r="Z248" t="s">
        <v>119</v>
      </c>
      <c r="AA248">
        <f>Furniture_Sales[[#This Row],[Sales]]-Furniture_Sales[[#This Row],[Profit]]</f>
        <v>100.0976</v>
      </c>
    </row>
    <row r="249" spans="1:27" x14ac:dyDescent="0.35">
      <c r="A249" t="s">
        <v>1110</v>
      </c>
      <c r="B249" s="2">
        <v>42569</v>
      </c>
      <c r="C249" s="2">
        <v>42575</v>
      </c>
      <c r="D249" t="s">
        <v>45</v>
      </c>
      <c r="E249" t="s">
        <v>1111</v>
      </c>
      <c r="F249" t="s">
        <v>1112</v>
      </c>
      <c r="G249" t="s">
        <v>96</v>
      </c>
      <c r="H249" t="s">
        <v>31</v>
      </c>
      <c r="I249" t="s">
        <v>271</v>
      </c>
      <c r="J249" t="s">
        <v>186</v>
      </c>
      <c r="K249">
        <v>80219</v>
      </c>
      <c r="L249" t="s">
        <v>60</v>
      </c>
      <c r="M249" t="s">
        <v>811</v>
      </c>
      <c r="N249" t="s">
        <v>36</v>
      </c>
      <c r="O249" t="s">
        <v>42</v>
      </c>
      <c r="P249" t="s">
        <v>812</v>
      </c>
      <c r="Q249">
        <v>544.00800000000004</v>
      </c>
      <c r="R249">
        <v>3</v>
      </c>
      <c r="S249" s="1">
        <v>0.2</v>
      </c>
      <c r="T249">
        <v>40.800600000000003</v>
      </c>
      <c r="U249" t="s">
        <v>135</v>
      </c>
      <c r="V249" s="3">
        <v>7.4999999999999997E-2</v>
      </c>
      <c r="W249" s="3">
        <v>3.6764165232864199E-4</v>
      </c>
      <c r="X249" s="4">
        <v>13.600199999999999</v>
      </c>
      <c r="Y249" s="1">
        <v>167.73580000000001</v>
      </c>
      <c r="Z249" t="s">
        <v>77</v>
      </c>
      <c r="AA249">
        <f>Furniture_Sales[[#This Row],[Sales]]-Furniture_Sales[[#This Row],[Profit]]</f>
        <v>503.20740000000001</v>
      </c>
    </row>
    <row r="250" spans="1:27" x14ac:dyDescent="0.35">
      <c r="A250" t="s">
        <v>1110</v>
      </c>
      <c r="B250" s="2">
        <v>42569</v>
      </c>
      <c r="C250" s="2">
        <v>42575</v>
      </c>
      <c r="D250" t="s">
        <v>45</v>
      </c>
      <c r="E250" t="s">
        <v>1111</v>
      </c>
      <c r="F250" t="s">
        <v>1112</v>
      </c>
      <c r="G250" t="s">
        <v>96</v>
      </c>
      <c r="H250" t="s">
        <v>31</v>
      </c>
      <c r="I250" t="s">
        <v>271</v>
      </c>
      <c r="J250" t="s">
        <v>186</v>
      </c>
      <c r="K250">
        <v>80219</v>
      </c>
      <c r="L250" t="s">
        <v>60</v>
      </c>
      <c r="M250" t="s">
        <v>520</v>
      </c>
      <c r="N250" t="s">
        <v>36</v>
      </c>
      <c r="O250" t="s">
        <v>42</v>
      </c>
      <c r="P250" t="s">
        <v>521</v>
      </c>
      <c r="Q250">
        <v>854.35199999999998</v>
      </c>
      <c r="R250">
        <v>3</v>
      </c>
      <c r="S250" s="1">
        <v>0.2</v>
      </c>
      <c r="T250">
        <v>10.679399999999999</v>
      </c>
      <c r="U250" t="s">
        <v>135</v>
      </c>
      <c r="V250" s="3">
        <v>1.2500000000000001E-2</v>
      </c>
      <c r="W250" s="3">
        <v>2.3409554843905101E-4</v>
      </c>
      <c r="X250" s="4">
        <v>3.5598000000000001</v>
      </c>
      <c r="Y250" s="1">
        <v>281.2242</v>
      </c>
      <c r="Z250" t="s">
        <v>77</v>
      </c>
      <c r="AA250">
        <f>Furniture_Sales[[#This Row],[Sales]]-Furniture_Sales[[#This Row],[Profit]]</f>
        <v>843.67259999999999</v>
      </c>
    </row>
    <row r="251" spans="1:27" x14ac:dyDescent="0.35">
      <c r="A251" t="s">
        <v>1113</v>
      </c>
      <c r="B251" s="2">
        <v>42565</v>
      </c>
      <c r="C251" s="2">
        <v>42569</v>
      </c>
      <c r="D251" t="s">
        <v>27</v>
      </c>
      <c r="E251" t="s">
        <v>1114</v>
      </c>
      <c r="F251" t="s">
        <v>1115</v>
      </c>
      <c r="G251" t="s">
        <v>96</v>
      </c>
      <c r="H251" t="s">
        <v>31</v>
      </c>
      <c r="I251" t="s">
        <v>179</v>
      </c>
      <c r="J251" t="s">
        <v>126</v>
      </c>
      <c r="K251">
        <v>10009</v>
      </c>
      <c r="L251" t="s">
        <v>73</v>
      </c>
      <c r="M251" t="s">
        <v>283</v>
      </c>
      <c r="N251" t="s">
        <v>36</v>
      </c>
      <c r="O251" t="s">
        <v>37</v>
      </c>
      <c r="P251" t="s">
        <v>284</v>
      </c>
      <c r="Q251">
        <v>579.13599999999997</v>
      </c>
      <c r="R251">
        <v>4</v>
      </c>
      <c r="S251" s="1">
        <v>0.2</v>
      </c>
      <c r="T251">
        <v>21.717600000000001</v>
      </c>
      <c r="U251" t="s">
        <v>89</v>
      </c>
      <c r="V251" s="3">
        <v>3.7499999999999999E-2</v>
      </c>
      <c r="W251" s="3">
        <v>3.45342026743287E-4</v>
      </c>
      <c r="X251" s="4">
        <v>5.4294000000000002</v>
      </c>
      <c r="Y251" s="1">
        <v>139.3546</v>
      </c>
      <c r="Z251" t="s">
        <v>77</v>
      </c>
      <c r="AA251">
        <f>Furniture_Sales[[#This Row],[Sales]]-Furniture_Sales[[#This Row],[Profit]]</f>
        <v>557.41840000000002</v>
      </c>
    </row>
    <row r="252" spans="1:27" x14ac:dyDescent="0.35">
      <c r="A252" t="s">
        <v>1116</v>
      </c>
      <c r="B252" s="2">
        <v>42987</v>
      </c>
      <c r="C252" s="2">
        <v>42991</v>
      </c>
      <c r="D252" t="s">
        <v>45</v>
      </c>
      <c r="E252" t="s">
        <v>1117</v>
      </c>
      <c r="F252" t="s">
        <v>1118</v>
      </c>
      <c r="G252" t="s">
        <v>96</v>
      </c>
      <c r="H252" t="s">
        <v>31</v>
      </c>
      <c r="I252" t="s">
        <v>71</v>
      </c>
      <c r="J252" t="s">
        <v>72</v>
      </c>
      <c r="K252">
        <v>19134</v>
      </c>
      <c r="L252" t="s">
        <v>73</v>
      </c>
      <c r="M252" t="s">
        <v>301</v>
      </c>
      <c r="N252" t="s">
        <v>36</v>
      </c>
      <c r="O252" t="s">
        <v>42</v>
      </c>
      <c r="P252" t="s">
        <v>302</v>
      </c>
      <c r="Q252">
        <v>141.37200000000001</v>
      </c>
      <c r="R252">
        <v>2</v>
      </c>
      <c r="S252" s="1">
        <v>0.3</v>
      </c>
      <c r="T252">
        <v>-48.470399999999998</v>
      </c>
      <c r="U252" t="s">
        <v>89</v>
      </c>
      <c r="V252" s="3">
        <v>-0.34285714285714303</v>
      </c>
      <c r="W252" s="3">
        <v>2.1220609455903602E-3</v>
      </c>
      <c r="X252" s="4">
        <v>-24.235199999999999</v>
      </c>
      <c r="Y252" s="1">
        <v>94.921199999999999</v>
      </c>
      <c r="Z252" t="s">
        <v>83</v>
      </c>
      <c r="AA252">
        <f>Furniture_Sales[[#This Row],[Sales]]-Furniture_Sales[[#This Row],[Profit]]</f>
        <v>189.8424</v>
      </c>
    </row>
    <row r="253" spans="1:27" x14ac:dyDescent="0.35">
      <c r="A253" t="s">
        <v>1116</v>
      </c>
      <c r="B253" s="2">
        <v>42987</v>
      </c>
      <c r="C253" s="2">
        <v>42991</v>
      </c>
      <c r="D253" t="s">
        <v>45</v>
      </c>
      <c r="E253" t="s">
        <v>1117</v>
      </c>
      <c r="F253" t="s">
        <v>1118</v>
      </c>
      <c r="G253" t="s">
        <v>96</v>
      </c>
      <c r="H253" t="s">
        <v>31</v>
      </c>
      <c r="I253" t="s">
        <v>71</v>
      </c>
      <c r="J253" t="s">
        <v>72</v>
      </c>
      <c r="K253">
        <v>19134</v>
      </c>
      <c r="L253" t="s">
        <v>73</v>
      </c>
      <c r="M253" t="s">
        <v>1119</v>
      </c>
      <c r="N253" t="s">
        <v>36</v>
      </c>
      <c r="O253" t="s">
        <v>62</v>
      </c>
      <c r="P253" t="s">
        <v>1120</v>
      </c>
      <c r="Q253">
        <v>17.024000000000001</v>
      </c>
      <c r="R253">
        <v>2</v>
      </c>
      <c r="S253" s="1">
        <v>0.2</v>
      </c>
      <c r="T253">
        <v>1.7023999999999999</v>
      </c>
      <c r="U253" t="s">
        <v>89</v>
      </c>
      <c r="V253" s="3">
        <v>0.1</v>
      </c>
      <c r="W253" s="3">
        <v>1.17481203007519E-2</v>
      </c>
      <c r="X253" s="4">
        <v>0.85119999999999996</v>
      </c>
      <c r="Y253" s="1">
        <v>7.6608000000000001</v>
      </c>
      <c r="Z253" t="s">
        <v>83</v>
      </c>
      <c r="AA253">
        <f>Furniture_Sales[[#This Row],[Sales]]-Furniture_Sales[[#This Row],[Profit]]</f>
        <v>15.3216</v>
      </c>
    </row>
    <row r="254" spans="1:27" x14ac:dyDescent="0.35">
      <c r="A254" t="s">
        <v>1121</v>
      </c>
      <c r="B254" s="2">
        <v>42708</v>
      </c>
      <c r="C254" s="2">
        <v>42709</v>
      </c>
      <c r="D254" t="s">
        <v>93</v>
      </c>
      <c r="E254" t="s">
        <v>249</v>
      </c>
      <c r="F254" t="s">
        <v>250</v>
      </c>
      <c r="G254" t="s">
        <v>30</v>
      </c>
      <c r="H254" t="s">
        <v>31</v>
      </c>
      <c r="I254" t="s">
        <v>179</v>
      </c>
      <c r="J254" t="s">
        <v>126</v>
      </c>
      <c r="K254">
        <v>10024</v>
      </c>
      <c r="L254" t="s">
        <v>73</v>
      </c>
      <c r="M254" t="s">
        <v>973</v>
      </c>
      <c r="N254" t="s">
        <v>36</v>
      </c>
      <c r="O254" t="s">
        <v>62</v>
      </c>
      <c r="P254" t="s">
        <v>974</v>
      </c>
      <c r="Q254">
        <v>113.79</v>
      </c>
      <c r="R254">
        <v>3</v>
      </c>
      <c r="S254" s="1">
        <v>0</v>
      </c>
      <c r="T254">
        <v>20.482199999999999</v>
      </c>
      <c r="U254" t="s">
        <v>129</v>
      </c>
      <c r="V254" s="3">
        <v>0.18</v>
      </c>
      <c r="W254" s="3">
        <v>0</v>
      </c>
      <c r="X254" s="4">
        <v>6.8273999999999999</v>
      </c>
      <c r="Y254" s="1">
        <v>31.102599999999999</v>
      </c>
      <c r="Z254" t="s">
        <v>102</v>
      </c>
      <c r="AA254">
        <f>Furniture_Sales[[#This Row],[Sales]]-Furniture_Sales[[#This Row],[Profit]]</f>
        <v>93.307800000000015</v>
      </c>
    </row>
    <row r="255" spans="1:27" x14ac:dyDescent="0.35">
      <c r="A255" t="s">
        <v>1122</v>
      </c>
      <c r="B255" s="2">
        <v>43045</v>
      </c>
      <c r="C255" s="2">
        <v>43050</v>
      </c>
      <c r="D255" t="s">
        <v>45</v>
      </c>
      <c r="E255" t="s">
        <v>849</v>
      </c>
      <c r="F255" t="s">
        <v>850</v>
      </c>
      <c r="G255" t="s">
        <v>30</v>
      </c>
      <c r="H255" t="s">
        <v>31</v>
      </c>
      <c r="I255" t="s">
        <v>58</v>
      </c>
      <c r="J255" t="s">
        <v>59</v>
      </c>
      <c r="K255">
        <v>90045</v>
      </c>
      <c r="L255" t="s">
        <v>60</v>
      </c>
      <c r="M255" t="s">
        <v>901</v>
      </c>
      <c r="N255" t="s">
        <v>36</v>
      </c>
      <c r="O255" t="s">
        <v>62</v>
      </c>
      <c r="P255" t="s">
        <v>902</v>
      </c>
      <c r="Q255">
        <v>8.73</v>
      </c>
      <c r="R255">
        <v>1</v>
      </c>
      <c r="S255" s="1">
        <v>0</v>
      </c>
      <c r="T255">
        <v>2.9681999999999999</v>
      </c>
      <c r="U255" t="s">
        <v>64</v>
      </c>
      <c r="V255" s="3">
        <v>0.34</v>
      </c>
      <c r="W255" s="3">
        <v>0</v>
      </c>
      <c r="X255" s="4">
        <v>2.9681999999999999</v>
      </c>
      <c r="Y255" s="1">
        <v>5.7618</v>
      </c>
      <c r="Z255" t="s">
        <v>40</v>
      </c>
      <c r="AA255">
        <f>Furniture_Sales[[#This Row],[Sales]]-Furniture_Sales[[#This Row],[Profit]]</f>
        <v>5.7618000000000009</v>
      </c>
    </row>
    <row r="256" spans="1:27" x14ac:dyDescent="0.35">
      <c r="A256" t="s">
        <v>1123</v>
      </c>
      <c r="B256" s="2">
        <v>42671</v>
      </c>
      <c r="C256" s="2">
        <v>42671</v>
      </c>
      <c r="D256" t="s">
        <v>431</v>
      </c>
      <c r="E256" t="s">
        <v>1124</v>
      </c>
      <c r="F256" t="s">
        <v>1125</v>
      </c>
      <c r="G256" t="s">
        <v>30</v>
      </c>
      <c r="H256" t="s">
        <v>31</v>
      </c>
      <c r="I256" t="s">
        <v>1126</v>
      </c>
      <c r="J256" t="s">
        <v>49</v>
      </c>
      <c r="K256">
        <v>33437</v>
      </c>
      <c r="L256" t="s">
        <v>34</v>
      </c>
      <c r="M256" t="s">
        <v>1127</v>
      </c>
      <c r="N256" t="s">
        <v>36</v>
      </c>
      <c r="O256" t="s">
        <v>62</v>
      </c>
      <c r="P256" t="s">
        <v>1128</v>
      </c>
      <c r="Q256">
        <v>47.951999999999998</v>
      </c>
      <c r="R256">
        <v>3</v>
      </c>
      <c r="S256" s="1">
        <v>0.2</v>
      </c>
      <c r="T256">
        <v>13.786199999999999</v>
      </c>
      <c r="U256" t="s">
        <v>436</v>
      </c>
      <c r="V256" s="3">
        <v>0.28749999999999998</v>
      </c>
      <c r="W256" s="3">
        <v>4.1708375041708398E-3</v>
      </c>
      <c r="X256" s="4">
        <v>4.5953999999999997</v>
      </c>
      <c r="Y256" s="1">
        <v>11.3886</v>
      </c>
      <c r="Z256" t="s">
        <v>54</v>
      </c>
      <c r="AA256">
        <f>Furniture_Sales[[#This Row],[Sales]]-Furniture_Sales[[#This Row],[Profit]]</f>
        <v>34.165799999999997</v>
      </c>
    </row>
    <row r="257" spans="1:27" x14ac:dyDescent="0.35">
      <c r="A257" t="s">
        <v>1123</v>
      </c>
      <c r="B257" s="2">
        <v>42671</v>
      </c>
      <c r="C257" s="2">
        <v>42671</v>
      </c>
      <c r="D257" t="s">
        <v>431</v>
      </c>
      <c r="E257" t="s">
        <v>1124</v>
      </c>
      <c r="F257" t="s">
        <v>1125</v>
      </c>
      <c r="G257" t="s">
        <v>30</v>
      </c>
      <c r="H257" t="s">
        <v>31</v>
      </c>
      <c r="I257" t="s">
        <v>1126</v>
      </c>
      <c r="J257" t="s">
        <v>49</v>
      </c>
      <c r="K257">
        <v>33437</v>
      </c>
      <c r="L257" t="s">
        <v>34</v>
      </c>
      <c r="M257" t="s">
        <v>1129</v>
      </c>
      <c r="N257" t="s">
        <v>36</v>
      </c>
      <c r="O257" t="s">
        <v>62</v>
      </c>
      <c r="P257" t="s">
        <v>1130</v>
      </c>
      <c r="Q257">
        <v>63.968000000000004</v>
      </c>
      <c r="R257">
        <v>2</v>
      </c>
      <c r="S257" s="1">
        <v>0.2</v>
      </c>
      <c r="T257">
        <v>0</v>
      </c>
      <c r="U257" t="s">
        <v>436</v>
      </c>
      <c r="V257" s="3">
        <v>0</v>
      </c>
      <c r="W257" s="3">
        <v>3.1265632816408202E-3</v>
      </c>
      <c r="X257" s="4">
        <v>0</v>
      </c>
      <c r="Y257" s="1">
        <v>31.984000000000002</v>
      </c>
      <c r="Z257" t="s">
        <v>54</v>
      </c>
      <c r="AA257">
        <f>Furniture_Sales[[#This Row],[Sales]]-Furniture_Sales[[#This Row],[Profit]]</f>
        <v>63.968000000000004</v>
      </c>
    </row>
    <row r="258" spans="1:27" x14ac:dyDescent="0.35">
      <c r="A258" t="s">
        <v>1123</v>
      </c>
      <c r="B258" s="2">
        <v>42671</v>
      </c>
      <c r="C258" s="2">
        <v>42671</v>
      </c>
      <c r="D258" t="s">
        <v>431</v>
      </c>
      <c r="E258" t="s">
        <v>1124</v>
      </c>
      <c r="F258" t="s">
        <v>1125</v>
      </c>
      <c r="G258" t="s">
        <v>30</v>
      </c>
      <c r="H258" t="s">
        <v>31</v>
      </c>
      <c r="I258" t="s">
        <v>1126</v>
      </c>
      <c r="J258" t="s">
        <v>49</v>
      </c>
      <c r="K258">
        <v>33437</v>
      </c>
      <c r="L258" t="s">
        <v>34</v>
      </c>
      <c r="M258" t="s">
        <v>711</v>
      </c>
      <c r="N258" t="s">
        <v>36</v>
      </c>
      <c r="O258" t="s">
        <v>62</v>
      </c>
      <c r="P258" t="s">
        <v>712</v>
      </c>
      <c r="Q258">
        <v>165.048</v>
      </c>
      <c r="R258">
        <v>3</v>
      </c>
      <c r="S258" s="1">
        <v>0.2</v>
      </c>
      <c r="T258">
        <v>41.262</v>
      </c>
      <c r="U258" t="s">
        <v>436</v>
      </c>
      <c r="V258" s="3">
        <v>0.25</v>
      </c>
      <c r="W258" s="3">
        <v>1.2117686975909999E-3</v>
      </c>
      <c r="X258" s="4">
        <v>13.754</v>
      </c>
      <c r="Y258" s="1">
        <v>41.262</v>
      </c>
      <c r="Z258" t="s">
        <v>54</v>
      </c>
      <c r="AA258">
        <f>Furniture_Sales[[#This Row],[Sales]]-Furniture_Sales[[#This Row],[Profit]]</f>
        <v>123.786</v>
      </c>
    </row>
    <row r="259" spans="1:27" x14ac:dyDescent="0.35">
      <c r="A259" t="s">
        <v>1131</v>
      </c>
      <c r="B259" s="2">
        <v>41862</v>
      </c>
      <c r="C259" s="2">
        <v>41866</v>
      </c>
      <c r="D259" t="s">
        <v>45</v>
      </c>
      <c r="E259" t="s">
        <v>1132</v>
      </c>
      <c r="F259" t="s">
        <v>1133</v>
      </c>
      <c r="G259" t="s">
        <v>30</v>
      </c>
      <c r="H259" t="s">
        <v>31</v>
      </c>
      <c r="I259" t="s">
        <v>197</v>
      </c>
      <c r="J259" t="s">
        <v>198</v>
      </c>
      <c r="K259">
        <v>98105</v>
      </c>
      <c r="L259" t="s">
        <v>60</v>
      </c>
      <c r="M259" t="s">
        <v>1134</v>
      </c>
      <c r="N259" t="s">
        <v>36</v>
      </c>
      <c r="O259" t="s">
        <v>62</v>
      </c>
      <c r="P259" t="s">
        <v>1135</v>
      </c>
      <c r="Q259">
        <v>12.35</v>
      </c>
      <c r="R259">
        <v>1</v>
      </c>
      <c r="S259" s="1">
        <v>0</v>
      </c>
      <c r="T259">
        <v>5.4340000000000002</v>
      </c>
      <c r="U259" t="s">
        <v>89</v>
      </c>
      <c r="V259" s="3">
        <v>0.44</v>
      </c>
      <c r="W259" s="3">
        <v>0</v>
      </c>
      <c r="X259" s="4">
        <v>5.4340000000000002</v>
      </c>
      <c r="Y259" s="1">
        <v>6.9160000000000004</v>
      </c>
      <c r="Z259" t="s">
        <v>259</v>
      </c>
      <c r="AA259">
        <f>Furniture_Sales[[#This Row],[Sales]]-Furniture_Sales[[#This Row],[Profit]]</f>
        <v>6.9159999999999995</v>
      </c>
    </row>
    <row r="260" spans="1:27" x14ac:dyDescent="0.35">
      <c r="A260" t="s">
        <v>1136</v>
      </c>
      <c r="B260" s="2">
        <v>41985</v>
      </c>
      <c r="C260" s="2">
        <v>41987</v>
      </c>
      <c r="D260" t="s">
        <v>27</v>
      </c>
      <c r="E260" t="s">
        <v>1137</v>
      </c>
      <c r="F260" t="s">
        <v>1138</v>
      </c>
      <c r="G260" t="s">
        <v>30</v>
      </c>
      <c r="H260" t="s">
        <v>31</v>
      </c>
      <c r="I260" t="s">
        <v>1139</v>
      </c>
      <c r="J260" t="s">
        <v>59</v>
      </c>
      <c r="K260">
        <v>93727</v>
      </c>
      <c r="L260" t="s">
        <v>60</v>
      </c>
      <c r="M260" t="s">
        <v>1140</v>
      </c>
      <c r="N260" t="s">
        <v>36</v>
      </c>
      <c r="O260" t="s">
        <v>51</v>
      </c>
      <c r="P260" t="s">
        <v>1141</v>
      </c>
      <c r="Q260">
        <v>764.68799999999999</v>
      </c>
      <c r="R260">
        <v>6</v>
      </c>
      <c r="S260" s="1">
        <v>0.2</v>
      </c>
      <c r="T260">
        <v>95.585999999999999</v>
      </c>
      <c r="U260" t="s">
        <v>76</v>
      </c>
      <c r="V260" s="3">
        <v>0.125</v>
      </c>
      <c r="W260" s="3">
        <v>2.6154457765781601E-4</v>
      </c>
      <c r="X260" s="4">
        <v>15.930999999999999</v>
      </c>
      <c r="Y260" s="1">
        <v>111.517</v>
      </c>
      <c r="Z260" t="s">
        <v>102</v>
      </c>
      <c r="AA260">
        <f>Furniture_Sales[[#This Row],[Sales]]-Furniture_Sales[[#This Row],[Profit]]</f>
        <v>669.10199999999998</v>
      </c>
    </row>
    <row r="261" spans="1:27" x14ac:dyDescent="0.35">
      <c r="A261" t="s">
        <v>1136</v>
      </c>
      <c r="B261" s="2">
        <v>41985</v>
      </c>
      <c r="C261" s="2">
        <v>41987</v>
      </c>
      <c r="D261" t="s">
        <v>27</v>
      </c>
      <c r="E261" t="s">
        <v>1137</v>
      </c>
      <c r="F261" t="s">
        <v>1138</v>
      </c>
      <c r="G261" t="s">
        <v>30</v>
      </c>
      <c r="H261" t="s">
        <v>31</v>
      </c>
      <c r="I261" t="s">
        <v>1139</v>
      </c>
      <c r="J261" t="s">
        <v>59</v>
      </c>
      <c r="K261">
        <v>93727</v>
      </c>
      <c r="L261" t="s">
        <v>60</v>
      </c>
      <c r="M261" t="s">
        <v>312</v>
      </c>
      <c r="N261" t="s">
        <v>36</v>
      </c>
      <c r="O261" t="s">
        <v>51</v>
      </c>
      <c r="P261" t="s">
        <v>313</v>
      </c>
      <c r="Q261">
        <v>3610.848</v>
      </c>
      <c r="R261">
        <v>12</v>
      </c>
      <c r="S261" s="1">
        <v>0.2</v>
      </c>
      <c r="T261">
        <v>135.4068</v>
      </c>
      <c r="U261" t="s">
        <v>76</v>
      </c>
      <c r="V261" s="3">
        <v>3.7499999999999999E-2</v>
      </c>
      <c r="W261" s="3">
        <v>5.5388651086946902E-5</v>
      </c>
      <c r="X261" s="4">
        <v>11.283899999999999</v>
      </c>
      <c r="Y261" s="1">
        <v>289.62009999999998</v>
      </c>
      <c r="Z261" t="s">
        <v>102</v>
      </c>
      <c r="AA261">
        <f>Furniture_Sales[[#This Row],[Sales]]-Furniture_Sales[[#This Row],[Profit]]</f>
        <v>3475.4411999999998</v>
      </c>
    </row>
    <row r="262" spans="1:27" x14ac:dyDescent="0.35">
      <c r="A262" t="s">
        <v>1136</v>
      </c>
      <c r="B262" s="2">
        <v>41985</v>
      </c>
      <c r="C262" s="2">
        <v>41987</v>
      </c>
      <c r="D262" t="s">
        <v>27</v>
      </c>
      <c r="E262" t="s">
        <v>1137</v>
      </c>
      <c r="F262" t="s">
        <v>1138</v>
      </c>
      <c r="G262" t="s">
        <v>30</v>
      </c>
      <c r="H262" t="s">
        <v>31</v>
      </c>
      <c r="I262" t="s">
        <v>1139</v>
      </c>
      <c r="J262" t="s">
        <v>59</v>
      </c>
      <c r="K262">
        <v>93727</v>
      </c>
      <c r="L262" t="s">
        <v>60</v>
      </c>
      <c r="M262" t="s">
        <v>1142</v>
      </c>
      <c r="N262" t="s">
        <v>36</v>
      </c>
      <c r="O262" t="s">
        <v>37</v>
      </c>
      <c r="P262" t="s">
        <v>1143</v>
      </c>
      <c r="Q262">
        <v>254.97450000000001</v>
      </c>
      <c r="R262">
        <v>3</v>
      </c>
      <c r="S262" s="1">
        <v>0.15</v>
      </c>
      <c r="T262">
        <v>11.998799999999999</v>
      </c>
      <c r="U262" t="s">
        <v>76</v>
      </c>
      <c r="V262" s="3">
        <v>4.7058823529411799E-2</v>
      </c>
      <c r="W262" s="3">
        <v>5.8829412352999998E-4</v>
      </c>
      <c r="X262" s="4">
        <v>3.9996</v>
      </c>
      <c r="Y262" s="1">
        <v>80.991900000000001</v>
      </c>
      <c r="Z262" t="s">
        <v>102</v>
      </c>
      <c r="AA262">
        <f>Furniture_Sales[[#This Row],[Sales]]-Furniture_Sales[[#This Row],[Profit]]</f>
        <v>242.97570000000002</v>
      </c>
    </row>
    <row r="263" spans="1:27" x14ac:dyDescent="0.35">
      <c r="A263" t="s">
        <v>1144</v>
      </c>
      <c r="B263" s="2">
        <v>43087</v>
      </c>
      <c r="C263" s="2">
        <v>43093</v>
      </c>
      <c r="D263" t="s">
        <v>45</v>
      </c>
      <c r="E263" t="s">
        <v>1145</v>
      </c>
      <c r="F263" t="s">
        <v>1146</v>
      </c>
      <c r="G263" t="s">
        <v>30</v>
      </c>
      <c r="H263" t="s">
        <v>31</v>
      </c>
      <c r="I263" t="s">
        <v>179</v>
      </c>
      <c r="J263" t="s">
        <v>126</v>
      </c>
      <c r="K263">
        <v>10009</v>
      </c>
      <c r="L263" t="s">
        <v>73</v>
      </c>
      <c r="M263" t="s">
        <v>1147</v>
      </c>
      <c r="N263" t="s">
        <v>36</v>
      </c>
      <c r="O263" t="s">
        <v>42</v>
      </c>
      <c r="P263" t="s">
        <v>1148</v>
      </c>
      <c r="Q263">
        <v>1141.9380000000001</v>
      </c>
      <c r="R263">
        <v>9</v>
      </c>
      <c r="S263" s="1">
        <v>0.1</v>
      </c>
      <c r="T263">
        <v>139.5702</v>
      </c>
      <c r="U263" t="s">
        <v>135</v>
      </c>
      <c r="V263" s="3">
        <v>0.122222222222222</v>
      </c>
      <c r="W263" s="3">
        <v>8.7570428517134906E-5</v>
      </c>
      <c r="X263" s="4">
        <v>15.5078</v>
      </c>
      <c r="Y263" s="1">
        <v>111.3742</v>
      </c>
      <c r="Z263" t="s">
        <v>102</v>
      </c>
      <c r="AA263">
        <f>Furniture_Sales[[#This Row],[Sales]]-Furniture_Sales[[#This Row],[Profit]]</f>
        <v>1002.3678000000001</v>
      </c>
    </row>
    <row r="264" spans="1:27" x14ac:dyDescent="0.35">
      <c r="A264" t="s">
        <v>1149</v>
      </c>
      <c r="B264" s="2">
        <v>42804</v>
      </c>
      <c r="C264" s="2">
        <v>42808</v>
      </c>
      <c r="D264" t="s">
        <v>45</v>
      </c>
      <c r="E264" t="s">
        <v>1150</v>
      </c>
      <c r="F264" t="s">
        <v>1151</v>
      </c>
      <c r="G264" t="s">
        <v>106</v>
      </c>
      <c r="H264" t="s">
        <v>31</v>
      </c>
      <c r="I264" t="s">
        <v>1152</v>
      </c>
      <c r="J264" t="s">
        <v>72</v>
      </c>
      <c r="K264">
        <v>19013</v>
      </c>
      <c r="L264" t="s">
        <v>73</v>
      </c>
      <c r="M264" t="s">
        <v>1153</v>
      </c>
      <c r="N264" t="s">
        <v>36</v>
      </c>
      <c r="O264" t="s">
        <v>62</v>
      </c>
      <c r="P264" t="s">
        <v>1154</v>
      </c>
      <c r="Q264">
        <v>6.6959999999999997</v>
      </c>
      <c r="R264">
        <v>1</v>
      </c>
      <c r="S264" s="1">
        <v>0.2</v>
      </c>
      <c r="T264">
        <v>0.50219999999999998</v>
      </c>
      <c r="U264" t="s">
        <v>89</v>
      </c>
      <c r="V264" s="3">
        <v>7.4999999999999997E-2</v>
      </c>
      <c r="W264" s="3">
        <v>2.9868578255674998E-2</v>
      </c>
      <c r="X264" s="4">
        <v>0.50219999999999998</v>
      </c>
      <c r="Y264" s="1">
        <v>6.1938000000000004</v>
      </c>
      <c r="Z264" t="s">
        <v>201</v>
      </c>
      <c r="AA264">
        <f>Furniture_Sales[[#This Row],[Sales]]-Furniture_Sales[[#This Row],[Profit]]</f>
        <v>6.1937999999999995</v>
      </c>
    </row>
    <row r="265" spans="1:27" x14ac:dyDescent="0.35">
      <c r="A265" t="s">
        <v>1149</v>
      </c>
      <c r="B265" s="2">
        <v>42804</v>
      </c>
      <c r="C265" s="2">
        <v>42808</v>
      </c>
      <c r="D265" t="s">
        <v>45</v>
      </c>
      <c r="E265" t="s">
        <v>1150</v>
      </c>
      <c r="F265" t="s">
        <v>1151</v>
      </c>
      <c r="G265" t="s">
        <v>106</v>
      </c>
      <c r="H265" t="s">
        <v>31</v>
      </c>
      <c r="I265" t="s">
        <v>1152</v>
      </c>
      <c r="J265" t="s">
        <v>72</v>
      </c>
      <c r="K265">
        <v>19013</v>
      </c>
      <c r="L265" t="s">
        <v>73</v>
      </c>
      <c r="M265" t="s">
        <v>1155</v>
      </c>
      <c r="N265" t="s">
        <v>36</v>
      </c>
      <c r="O265" t="s">
        <v>62</v>
      </c>
      <c r="P265" t="s">
        <v>1156</v>
      </c>
      <c r="Q265">
        <v>43.872</v>
      </c>
      <c r="R265">
        <v>2</v>
      </c>
      <c r="S265" s="1">
        <v>0.2</v>
      </c>
      <c r="T265">
        <v>11.516400000000001</v>
      </c>
      <c r="U265" t="s">
        <v>89</v>
      </c>
      <c r="V265" s="3">
        <v>0.26250000000000001</v>
      </c>
      <c r="W265" s="3">
        <v>4.5587162654996396E-3</v>
      </c>
      <c r="X265" s="4">
        <v>5.7582000000000004</v>
      </c>
      <c r="Y265" s="1">
        <v>16.177800000000001</v>
      </c>
      <c r="Z265" t="s">
        <v>201</v>
      </c>
      <c r="AA265">
        <f>Furniture_Sales[[#This Row],[Sales]]-Furniture_Sales[[#This Row],[Profit]]</f>
        <v>32.355599999999995</v>
      </c>
    </row>
    <row r="266" spans="1:27" x14ac:dyDescent="0.35">
      <c r="A266" t="s">
        <v>1157</v>
      </c>
      <c r="B266" s="2">
        <v>42644</v>
      </c>
      <c r="C266" s="2">
        <v>42645</v>
      </c>
      <c r="D266" t="s">
        <v>93</v>
      </c>
      <c r="E266" t="s">
        <v>1158</v>
      </c>
      <c r="F266" t="s">
        <v>1159</v>
      </c>
      <c r="G266" t="s">
        <v>30</v>
      </c>
      <c r="H266" t="s">
        <v>31</v>
      </c>
      <c r="I266" t="s">
        <v>1160</v>
      </c>
      <c r="J266" t="s">
        <v>116</v>
      </c>
      <c r="K266">
        <v>46350</v>
      </c>
      <c r="L266" t="s">
        <v>99</v>
      </c>
      <c r="M266" t="s">
        <v>1153</v>
      </c>
      <c r="N266" t="s">
        <v>36</v>
      </c>
      <c r="O266" t="s">
        <v>62</v>
      </c>
      <c r="P266" t="s">
        <v>1154</v>
      </c>
      <c r="Q266">
        <v>41.85</v>
      </c>
      <c r="R266">
        <v>5</v>
      </c>
      <c r="S266" s="1">
        <v>0</v>
      </c>
      <c r="T266">
        <v>10.881</v>
      </c>
      <c r="U266" t="s">
        <v>129</v>
      </c>
      <c r="V266" s="3">
        <v>0.26</v>
      </c>
      <c r="W266" s="3">
        <v>0</v>
      </c>
      <c r="X266" s="4">
        <v>2.1762000000000001</v>
      </c>
      <c r="Y266" s="1">
        <v>6.1938000000000004</v>
      </c>
      <c r="Z266" t="s">
        <v>54</v>
      </c>
      <c r="AA266">
        <f>Furniture_Sales[[#This Row],[Sales]]-Furniture_Sales[[#This Row],[Profit]]</f>
        <v>30.969000000000001</v>
      </c>
    </row>
    <row r="267" spans="1:27" x14ac:dyDescent="0.35">
      <c r="A267" t="s">
        <v>1161</v>
      </c>
      <c r="B267" s="2">
        <v>41997</v>
      </c>
      <c r="C267" s="2">
        <v>42002</v>
      </c>
      <c r="D267" t="s">
        <v>45</v>
      </c>
      <c r="E267" t="s">
        <v>1162</v>
      </c>
      <c r="F267" t="s">
        <v>1163</v>
      </c>
      <c r="G267" t="s">
        <v>96</v>
      </c>
      <c r="H267" t="s">
        <v>31</v>
      </c>
      <c r="I267" t="s">
        <v>58</v>
      </c>
      <c r="J267" t="s">
        <v>59</v>
      </c>
      <c r="K267">
        <v>90045</v>
      </c>
      <c r="L267" t="s">
        <v>60</v>
      </c>
      <c r="M267" t="s">
        <v>141</v>
      </c>
      <c r="N267" t="s">
        <v>36</v>
      </c>
      <c r="O267" t="s">
        <v>42</v>
      </c>
      <c r="P267" t="s">
        <v>142</v>
      </c>
      <c r="Q267">
        <v>292.27199999999999</v>
      </c>
      <c r="R267">
        <v>6</v>
      </c>
      <c r="S267" s="1">
        <v>0.2</v>
      </c>
      <c r="T267">
        <v>18.266999999999999</v>
      </c>
      <c r="U267" t="s">
        <v>64</v>
      </c>
      <c r="V267" s="3">
        <v>6.25E-2</v>
      </c>
      <c r="W267" s="3">
        <v>6.8429408222477701E-4</v>
      </c>
      <c r="X267" s="4">
        <v>3.0445000000000002</v>
      </c>
      <c r="Y267" s="1">
        <v>45.667499999999997</v>
      </c>
      <c r="Z267" t="s">
        <v>102</v>
      </c>
      <c r="AA267">
        <f>Furniture_Sales[[#This Row],[Sales]]-Furniture_Sales[[#This Row],[Profit]]</f>
        <v>274.005</v>
      </c>
    </row>
    <row r="268" spans="1:27" x14ac:dyDescent="0.35">
      <c r="A268" t="s">
        <v>1164</v>
      </c>
      <c r="B268" s="2">
        <v>43001</v>
      </c>
      <c r="C268" s="2">
        <v>43005</v>
      </c>
      <c r="D268" t="s">
        <v>45</v>
      </c>
      <c r="E268" t="s">
        <v>1165</v>
      </c>
      <c r="F268" t="s">
        <v>1166</v>
      </c>
      <c r="G268" t="s">
        <v>96</v>
      </c>
      <c r="H268" t="s">
        <v>31</v>
      </c>
      <c r="I268" t="s">
        <v>871</v>
      </c>
      <c r="J268" t="s">
        <v>186</v>
      </c>
      <c r="K268">
        <v>80027</v>
      </c>
      <c r="L268" t="s">
        <v>60</v>
      </c>
      <c r="M268" t="s">
        <v>499</v>
      </c>
      <c r="N268" t="s">
        <v>36</v>
      </c>
      <c r="O268" t="s">
        <v>62</v>
      </c>
      <c r="P268" t="s">
        <v>500</v>
      </c>
      <c r="Q268">
        <v>29.327999999999999</v>
      </c>
      <c r="R268">
        <v>3</v>
      </c>
      <c r="S268" s="1">
        <v>0.2</v>
      </c>
      <c r="T268">
        <v>3.6659999999999999</v>
      </c>
      <c r="U268" t="s">
        <v>89</v>
      </c>
      <c r="V268" s="3">
        <v>0.125</v>
      </c>
      <c r="W268" s="3">
        <v>6.81942171303874E-3</v>
      </c>
      <c r="X268" s="4">
        <v>1.222</v>
      </c>
      <c r="Y268" s="1">
        <v>8.5540000000000003</v>
      </c>
      <c r="Z268" t="s">
        <v>83</v>
      </c>
      <c r="AA268">
        <f>Furniture_Sales[[#This Row],[Sales]]-Furniture_Sales[[#This Row],[Profit]]</f>
        <v>25.661999999999999</v>
      </c>
    </row>
    <row r="269" spans="1:27" x14ac:dyDescent="0.35">
      <c r="A269" t="s">
        <v>1167</v>
      </c>
      <c r="B269" s="2">
        <v>42516</v>
      </c>
      <c r="C269" s="2">
        <v>42516</v>
      </c>
      <c r="D269" t="s">
        <v>431</v>
      </c>
      <c r="E269" t="s">
        <v>1168</v>
      </c>
      <c r="F269" t="s">
        <v>1169</v>
      </c>
      <c r="G269" t="s">
        <v>30</v>
      </c>
      <c r="H269" t="s">
        <v>31</v>
      </c>
      <c r="I269" t="s">
        <v>601</v>
      </c>
      <c r="J269" t="s">
        <v>98</v>
      </c>
      <c r="K269">
        <v>76106</v>
      </c>
      <c r="L269" t="s">
        <v>99</v>
      </c>
      <c r="M269" t="s">
        <v>1170</v>
      </c>
      <c r="N269" t="s">
        <v>36</v>
      </c>
      <c r="O269" t="s">
        <v>42</v>
      </c>
      <c r="P269" t="s">
        <v>1171</v>
      </c>
      <c r="Q269">
        <v>388.43</v>
      </c>
      <c r="R269">
        <v>5</v>
      </c>
      <c r="S269" s="1">
        <v>0.3</v>
      </c>
      <c r="T269">
        <v>-88.784000000000006</v>
      </c>
      <c r="U269" t="s">
        <v>436</v>
      </c>
      <c r="V269" s="3">
        <v>-0.22857142857142901</v>
      </c>
      <c r="W269" s="3">
        <v>7.7233993254897904E-4</v>
      </c>
      <c r="X269" s="4">
        <v>-17.756799999999998</v>
      </c>
      <c r="Y269" s="1">
        <v>95.442800000000005</v>
      </c>
      <c r="Z269" t="s">
        <v>167</v>
      </c>
      <c r="AA269">
        <f>Furniture_Sales[[#This Row],[Sales]]-Furniture_Sales[[#This Row],[Profit]]</f>
        <v>477.214</v>
      </c>
    </row>
    <row r="270" spans="1:27" x14ac:dyDescent="0.35">
      <c r="A270" t="s">
        <v>1172</v>
      </c>
      <c r="B270" s="2">
        <v>42696</v>
      </c>
      <c r="C270" s="2">
        <v>42700</v>
      </c>
      <c r="D270" t="s">
        <v>45</v>
      </c>
      <c r="E270" t="s">
        <v>1173</v>
      </c>
      <c r="F270" t="s">
        <v>1174</v>
      </c>
      <c r="G270" t="s">
        <v>96</v>
      </c>
      <c r="H270" t="s">
        <v>31</v>
      </c>
      <c r="I270" t="s">
        <v>179</v>
      </c>
      <c r="J270" t="s">
        <v>126</v>
      </c>
      <c r="K270">
        <v>10009</v>
      </c>
      <c r="L270" t="s">
        <v>73</v>
      </c>
      <c r="M270" t="s">
        <v>133</v>
      </c>
      <c r="N270" t="s">
        <v>36</v>
      </c>
      <c r="O270" t="s">
        <v>62</v>
      </c>
      <c r="P270" t="s">
        <v>134</v>
      </c>
      <c r="Q270">
        <v>39.880000000000003</v>
      </c>
      <c r="R270">
        <v>2</v>
      </c>
      <c r="S270" s="1">
        <v>0</v>
      </c>
      <c r="T270">
        <v>11.166399999999999</v>
      </c>
      <c r="U270" t="s">
        <v>89</v>
      </c>
      <c r="V270" s="3">
        <v>0.28000000000000003</v>
      </c>
      <c r="W270" s="3">
        <v>0</v>
      </c>
      <c r="X270" s="4">
        <v>5.5831999999999997</v>
      </c>
      <c r="Y270" s="1">
        <v>14.3568</v>
      </c>
      <c r="Z270" t="s">
        <v>40</v>
      </c>
      <c r="AA270">
        <f>Furniture_Sales[[#This Row],[Sales]]-Furniture_Sales[[#This Row],[Profit]]</f>
        <v>28.713600000000003</v>
      </c>
    </row>
    <row r="271" spans="1:27" x14ac:dyDescent="0.35">
      <c r="A271" t="s">
        <v>1175</v>
      </c>
      <c r="B271" s="2">
        <v>42727</v>
      </c>
      <c r="C271" s="2">
        <v>42729</v>
      </c>
      <c r="D271" t="s">
        <v>27</v>
      </c>
      <c r="E271" t="s">
        <v>1176</v>
      </c>
      <c r="F271" t="s">
        <v>1177</v>
      </c>
      <c r="G271" t="s">
        <v>30</v>
      </c>
      <c r="H271" t="s">
        <v>31</v>
      </c>
      <c r="I271" t="s">
        <v>884</v>
      </c>
      <c r="J271" t="s">
        <v>722</v>
      </c>
      <c r="K271">
        <v>22153</v>
      </c>
      <c r="L271" t="s">
        <v>34</v>
      </c>
      <c r="M271" t="s">
        <v>100</v>
      </c>
      <c r="N271" t="s">
        <v>36</v>
      </c>
      <c r="O271" t="s">
        <v>62</v>
      </c>
      <c r="P271" t="s">
        <v>101</v>
      </c>
      <c r="Q271">
        <v>572.76</v>
      </c>
      <c r="R271">
        <v>6</v>
      </c>
      <c r="S271" s="1">
        <v>0</v>
      </c>
      <c r="T271">
        <v>166.10040000000001</v>
      </c>
      <c r="U271" t="s">
        <v>76</v>
      </c>
      <c r="V271" s="3">
        <v>0.28999999999999998</v>
      </c>
      <c r="W271" s="3">
        <v>0</v>
      </c>
      <c r="X271" s="4">
        <v>27.683399999999999</v>
      </c>
      <c r="Y271" s="1">
        <v>67.776600000000002</v>
      </c>
      <c r="Z271" t="s">
        <v>102</v>
      </c>
      <c r="AA271">
        <f>Furniture_Sales[[#This Row],[Sales]]-Furniture_Sales[[#This Row],[Profit]]</f>
        <v>406.65959999999995</v>
      </c>
    </row>
    <row r="272" spans="1:27" x14ac:dyDescent="0.35">
      <c r="A272" t="s">
        <v>1175</v>
      </c>
      <c r="B272" s="2">
        <v>42727</v>
      </c>
      <c r="C272" s="2">
        <v>42729</v>
      </c>
      <c r="D272" t="s">
        <v>27</v>
      </c>
      <c r="E272" t="s">
        <v>1176</v>
      </c>
      <c r="F272" t="s">
        <v>1177</v>
      </c>
      <c r="G272" t="s">
        <v>30</v>
      </c>
      <c r="H272" t="s">
        <v>31</v>
      </c>
      <c r="I272" t="s">
        <v>884</v>
      </c>
      <c r="J272" t="s">
        <v>722</v>
      </c>
      <c r="K272">
        <v>22153</v>
      </c>
      <c r="L272" t="s">
        <v>34</v>
      </c>
      <c r="M272" t="s">
        <v>100</v>
      </c>
      <c r="N272" t="s">
        <v>36</v>
      </c>
      <c r="O272" t="s">
        <v>62</v>
      </c>
      <c r="P272" t="s">
        <v>101</v>
      </c>
      <c r="Q272">
        <v>286.38</v>
      </c>
      <c r="R272">
        <v>3</v>
      </c>
      <c r="S272" s="1">
        <v>0</v>
      </c>
      <c r="T272">
        <v>83.050200000000004</v>
      </c>
      <c r="U272" t="s">
        <v>76</v>
      </c>
      <c r="V272" s="3">
        <v>0.28999999999999998</v>
      </c>
      <c r="W272" s="3">
        <v>0</v>
      </c>
      <c r="X272" s="4">
        <v>27.683399999999999</v>
      </c>
      <c r="Y272" s="1">
        <v>67.776600000000002</v>
      </c>
      <c r="Z272" t="s">
        <v>102</v>
      </c>
      <c r="AA272">
        <f>Furniture_Sales[[#This Row],[Sales]]-Furniture_Sales[[#This Row],[Profit]]</f>
        <v>203.32979999999998</v>
      </c>
    </row>
    <row r="273" spans="1:27" x14ac:dyDescent="0.35">
      <c r="A273" t="s">
        <v>1178</v>
      </c>
      <c r="B273" s="2">
        <v>42266</v>
      </c>
      <c r="C273" s="2">
        <v>42271</v>
      </c>
      <c r="D273" t="s">
        <v>27</v>
      </c>
      <c r="E273" t="s">
        <v>1179</v>
      </c>
      <c r="F273" t="s">
        <v>1180</v>
      </c>
      <c r="G273" t="s">
        <v>106</v>
      </c>
      <c r="H273" t="s">
        <v>31</v>
      </c>
      <c r="I273" t="s">
        <v>695</v>
      </c>
      <c r="J273" t="s">
        <v>722</v>
      </c>
      <c r="K273">
        <v>22204</v>
      </c>
      <c r="L273" t="s">
        <v>34</v>
      </c>
      <c r="M273" t="s">
        <v>1181</v>
      </c>
      <c r="N273" t="s">
        <v>36</v>
      </c>
      <c r="O273" t="s">
        <v>37</v>
      </c>
      <c r="P273" t="s">
        <v>1182</v>
      </c>
      <c r="Q273">
        <v>61.96</v>
      </c>
      <c r="R273">
        <v>2</v>
      </c>
      <c r="S273" s="1">
        <v>0</v>
      </c>
      <c r="T273">
        <v>4.3372000000000002</v>
      </c>
      <c r="U273" t="s">
        <v>64</v>
      </c>
      <c r="V273" s="3">
        <v>7.0000000000000007E-2</v>
      </c>
      <c r="W273" s="3">
        <v>0</v>
      </c>
      <c r="X273" s="4">
        <v>2.1686000000000001</v>
      </c>
      <c r="Y273" s="1">
        <v>28.811399999999999</v>
      </c>
      <c r="Z273" t="s">
        <v>83</v>
      </c>
      <c r="AA273">
        <f>Furniture_Sales[[#This Row],[Sales]]-Furniture_Sales[[#This Row],[Profit]]</f>
        <v>57.622799999999998</v>
      </c>
    </row>
    <row r="274" spans="1:27" x14ac:dyDescent="0.35">
      <c r="A274" t="s">
        <v>1183</v>
      </c>
      <c r="B274" s="2">
        <v>42919</v>
      </c>
      <c r="C274" s="2">
        <v>42923</v>
      </c>
      <c r="D274" t="s">
        <v>45</v>
      </c>
      <c r="E274" t="s">
        <v>1184</v>
      </c>
      <c r="F274" t="s">
        <v>1185</v>
      </c>
      <c r="G274" t="s">
        <v>30</v>
      </c>
      <c r="H274" t="s">
        <v>31</v>
      </c>
      <c r="I274" t="s">
        <v>353</v>
      </c>
      <c r="J274" t="s">
        <v>673</v>
      </c>
      <c r="K274">
        <v>31907</v>
      </c>
      <c r="L274" t="s">
        <v>34</v>
      </c>
      <c r="M274" t="s">
        <v>1186</v>
      </c>
      <c r="N274" t="s">
        <v>36</v>
      </c>
      <c r="O274" t="s">
        <v>62</v>
      </c>
      <c r="P274" t="s">
        <v>1187</v>
      </c>
      <c r="Q274">
        <v>23.99</v>
      </c>
      <c r="R274">
        <v>1</v>
      </c>
      <c r="S274" s="1">
        <v>0</v>
      </c>
      <c r="T274">
        <v>5.5176999999999996</v>
      </c>
      <c r="U274" t="s">
        <v>89</v>
      </c>
      <c r="V274" s="3">
        <v>0.23</v>
      </c>
      <c r="W274" s="3">
        <v>0</v>
      </c>
      <c r="X274" s="4">
        <v>5.5176999999999996</v>
      </c>
      <c r="Y274" s="1">
        <v>18.472300000000001</v>
      </c>
      <c r="Z274" t="s">
        <v>77</v>
      </c>
      <c r="AA274">
        <f>Furniture_Sales[[#This Row],[Sales]]-Furniture_Sales[[#This Row],[Profit]]</f>
        <v>18.472299999999997</v>
      </c>
    </row>
    <row r="275" spans="1:27" x14ac:dyDescent="0.35">
      <c r="A275" t="s">
        <v>1188</v>
      </c>
      <c r="B275" s="2">
        <v>42541</v>
      </c>
      <c r="C275" s="2">
        <v>42542</v>
      </c>
      <c r="D275" t="s">
        <v>93</v>
      </c>
      <c r="E275" t="s">
        <v>1189</v>
      </c>
      <c r="F275" t="s">
        <v>1190</v>
      </c>
      <c r="G275" t="s">
        <v>30</v>
      </c>
      <c r="H275" t="s">
        <v>31</v>
      </c>
      <c r="I275" t="s">
        <v>1191</v>
      </c>
      <c r="J275" t="s">
        <v>59</v>
      </c>
      <c r="K275">
        <v>91104</v>
      </c>
      <c r="L275" t="s">
        <v>60</v>
      </c>
      <c r="M275" t="s">
        <v>1192</v>
      </c>
      <c r="N275" t="s">
        <v>36</v>
      </c>
      <c r="O275" t="s">
        <v>42</v>
      </c>
      <c r="P275" t="s">
        <v>1193</v>
      </c>
      <c r="Q275">
        <v>161.56800000000001</v>
      </c>
      <c r="R275">
        <v>2</v>
      </c>
      <c r="S275" s="1">
        <v>0.2</v>
      </c>
      <c r="T275">
        <v>-8.0784000000000002</v>
      </c>
      <c r="U275" t="s">
        <v>129</v>
      </c>
      <c r="V275" s="3">
        <v>-0.05</v>
      </c>
      <c r="W275" s="3">
        <v>1.2378688849277099E-3</v>
      </c>
      <c r="X275" s="4">
        <v>-4.0392000000000001</v>
      </c>
      <c r="Y275" s="1">
        <v>84.8232</v>
      </c>
      <c r="Z275" t="s">
        <v>65</v>
      </c>
      <c r="AA275">
        <f>Furniture_Sales[[#This Row],[Sales]]-Furniture_Sales[[#This Row],[Profit]]</f>
        <v>169.6464</v>
      </c>
    </row>
    <row r="276" spans="1:27" x14ac:dyDescent="0.35">
      <c r="A276" t="s">
        <v>1194</v>
      </c>
      <c r="B276" s="2">
        <v>42637</v>
      </c>
      <c r="C276" s="2">
        <v>42644</v>
      </c>
      <c r="D276" t="s">
        <v>45</v>
      </c>
      <c r="E276" t="s">
        <v>497</v>
      </c>
      <c r="F276" t="s">
        <v>498</v>
      </c>
      <c r="G276" t="s">
        <v>30</v>
      </c>
      <c r="H276" t="s">
        <v>31</v>
      </c>
      <c r="I276" t="s">
        <v>353</v>
      </c>
      <c r="J276" t="s">
        <v>237</v>
      </c>
      <c r="K276">
        <v>43229</v>
      </c>
      <c r="L276" t="s">
        <v>73</v>
      </c>
      <c r="M276" t="s">
        <v>827</v>
      </c>
      <c r="N276" t="s">
        <v>36</v>
      </c>
      <c r="O276" t="s">
        <v>42</v>
      </c>
      <c r="P276" t="s">
        <v>828</v>
      </c>
      <c r="Q276">
        <v>155.37200000000001</v>
      </c>
      <c r="R276">
        <v>2</v>
      </c>
      <c r="S276" s="1">
        <v>0.3</v>
      </c>
      <c r="T276">
        <v>-13.317600000000001</v>
      </c>
      <c r="U276" t="s">
        <v>53</v>
      </c>
      <c r="V276" s="3">
        <v>-8.5714285714285701E-2</v>
      </c>
      <c r="W276" s="3">
        <v>1.9308498313724499E-3</v>
      </c>
      <c r="X276" s="4">
        <v>-6.6588000000000003</v>
      </c>
      <c r="Y276" s="1">
        <v>84.344800000000006</v>
      </c>
      <c r="Z276" t="s">
        <v>83</v>
      </c>
      <c r="AA276">
        <f>Furniture_Sales[[#This Row],[Sales]]-Furniture_Sales[[#This Row],[Profit]]</f>
        <v>168.68960000000001</v>
      </c>
    </row>
    <row r="277" spans="1:27" x14ac:dyDescent="0.35">
      <c r="A277" t="s">
        <v>1195</v>
      </c>
      <c r="B277" s="2">
        <v>42722</v>
      </c>
      <c r="C277" s="2">
        <v>42727</v>
      </c>
      <c r="D277" t="s">
        <v>45</v>
      </c>
      <c r="E277" t="s">
        <v>1196</v>
      </c>
      <c r="F277" t="s">
        <v>1197</v>
      </c>
      <c r="G277" t="s">
        <v>96</v>
      </c>
      <c r="H277" t="s">
        <v>31</v>
      </c>
      <c r="I277" t="s">
        <v>58</v>
      </c>
      <c r="J277" t="s">
        <v>59</v>
      </c>
      <c r="K277">
        <v>90032</v>
      </c>
      <c r="L277" t="s">
        <v>60</v>
      </c>
      <c r="M277" t="s">
        <v>1198</v>
      </c>
      <c r="N277" t="s">
        <v>36</v>
      </c>
      <c r="O277" t="s">
        <v>62</v>
      </c>
      <c r="P277" t="s">
        <v>1199</v>
      </c>
      <c r="Q277">
        <v>183.84</v>
      </c>
      <c r="R277">
        <v>8</v>
      </c>
      <c r="S277" s="1">
        <v>0</v>
      </c>
      <c r="T277">
        <v>62.505600000000001</v>
      </c>
      <c r="U277" t="s">
        <v>64</v>
      </c>
      <c r="V277" s="3">
        <v>0.34</v>
      </c>
      <c r="W277" s="3">
        <v>0</v>
      </c>
      <c r="X277" s="4">
        <v>7.8132000000000001</v>
      </c>
      <c r="Y277" s="1">
        <v>15.1668</v>
      </c>
      <c r="Z277" t="s">
        <v>102</v>
      </c>
      <c r="AA277">
        <f>Furniture_Sales[[#This Row],[Sales]]-Furniture_Sales[[#This Row],[Profit]]</f>
        <v>121.3344</v>
      </c>
    </row>
    <row r="278" spans="1:27" x14ac:dyDescent="0.35">
      <c r="A278" t="s">
        <v>1200</v>
      </c>
      <c r="B278" s="2">
        <v>42169</v>
      </c>
      <c r="C278" s="2">
        <v>42173</v>
      </c>
      <c r="D278" t="s">
        <v>45</v>
      </c>
      <c r="E278" t="s">
        <v>210</v>
      </c>
      <c r="F278" t="s">
        <v>211</v>
      </c>
      <c r="G278" t="s">
        <v>106</v>
      </c>
      <c r="H278" t="s">
        <v>31</v>
      </c>
      <c r="I278" t="s">
        <v>71</v>
      </c>
      <c r="J278" t="s">
        <v>72</v>
      </c>
      <c r="K278">
        <v>19120</v>
      </c>
      <c r="L278" t="s">
        <v>73</v>
      </c>
      <c r="M278" t="s">
        <v>1119</v>
      </c>
      <c r="N278" t="s">
        <v>36</v>
      </c>
      <c r="O278" t="s">
        <v>62</v>
      </c>
      <c r="P278" t="s">
        <v>1120</v>
      </c>
      <c r="Q278">
        <v>51.072000000000003</v>
      </c>
      <c r="R278">
        <v>6</v>
      </c>
      <c r="S278" s="1">
        <v>0.2</v>
      </c>
      <c r="T278">
        <v>5.1071999999999997</v>
      </c>
      <c r="U278" t="s">
        <v>89</v>
      </c>
      <c r="V278" s="3">
        <v>0.1</v>
      </c>
      <c r="W278" s="3">
        <v>3.9160401002506298E-3</v>
      </c>
      <c r="X278" s="4">
        <v>0.85119999999999996</v>
      </c>
      <c r="Y278" s="1">
        <v>7.6608000000000001</v>
      </c>
      <c r="Z278" t="s">
        <v>65</v>
      </c>
      <c r="AA278">
        <f>Furniture_Sales[[#This Row],[Sales]]-Furniture_Sales[[#This Row],[Profit]]</f>
        <v>45.964800000000004</v>
      </c>
    </row>
    <row r="279" spans="1:27" x14ac:dyDescent="0.35">
      <c r="A279" t="s">
        <v>1201</v>
      </c>
      <c r="B279" s="2">
        <v>42513</v>
      </c>
      <c r="C279" s="2">
        <v>42517</v>
      </c>
      <c r="D279" t="s">
        <v>45</v>
      </c>
      <c r="E279" t="s">
        <v>1202</v>
      </c>
      <c r="F279" t="s">
        <v>1203</v>
      </c>
      <c r="G279" t="s">
        <v>30</v>
      </c>
      <c r="H279" t="s">
        <v>31</v>
      </c>
      <c r="I279" t="s">
        <v>334</v>
      </c>
      <c r="J279" t="s">
        <v>59</v>
      </c>
      <c r="K279">
        <v>94109</v>
      </c>
      <c r="L279" t="s">
        <v>60</v>
      </c>
      <c r="M279" t="s">
        <v>1134</v>
      </c>
      <c r="N279" t="s">
        <v>36</v>
      </c>
      <c r="O279" t="s">
        <v>62</v>
      </c>
      <c r="P279" t="s">
        <v>1135</v>
      </c>
      <c r="Q279">
        <v>37.049999999999997</v>
      </c>
      <c r="R279">
        <v>3</v>
      </c>
      <c r="S279" s="1">
        <v>0</v>
      </c>
      <c r="T279">
        <v>16.302</v>
      </c>
      <c r="U279" t="s">
        <v>89</v>
      </c>
      <c r="V279" s="3">
        <v>0.44</v>
      </c>
      <c r="W279" s="3">
        <v>0</v>
      </c>
      <c r="X279" s="4">
        <v>5.4340000000000002</v>
      </c>
      <c r="Y279" s="1">
        <v>6.9160000000000004</v>
      </c>
      <c r="Z279" t="s">
        <v>167</v>
      </c>
      <c r="AA279">
        <f>Furniture_Sales[[#This Row],[Sales]]-Furniture_Sales[[#This Row],[Profit]]</f>
        <v>20.747999999999998</v>
      </c>
    </row>
    <row r="280" spans="1:27" x14ac:dyDescent="0.35">
      <c r="A280" t="s">
        <v>1204</v>
      </c>
      <c r="B280" s="2">
        <v>42827</v>
      </c>
      <c r="C280" s="2">
        <v>42832</v>
      </c>
      <c r="D280" t="s">
        <v>45</v>
      </c>
      <c r="E280" t="s">
        <v>1205</v>
      </c>
      <c r="F280" t="s">
        <v>1206</v>
      </c>
      <c r="G280" t="s">
        <v>30</v>
      </c>
      <c r="H280" t="s">
        <v>31</v>
      </c>
      <c r="I280" t="s">
        <v>58</v>
      </c>
      <c r="J280" t="s">
        <v>59</v>
      </c>
      <c r="K280">
        <v>90008</v>
      </c>
      <c r="L280" t="s">
        <v>60</v>
      </c>
      <c r="M280" t="s">
        <v>1153</v>
      </c>
      <c r="N280" t="s">
        <v>36</v>
      </c>
      <c r="O280" t="s">
        <v>62</v>
      </c>
      <c r="P280" t="s">
        <v>1154</v>
      </c>
      <c r="Q280">
        <v>25.11</v>
      </c>
      <c r="R280">
        <v>3</v>
      </c>
      <c r="S280" s="1">
        <v>0</v>
      </c>
      <c r="T280">
        <v>6.5286</v>
      </c>
      <c r="U280" t="s">
        <v>64</v>
      </c>
      <c r="V280" s="3">
        <v>0.26</v>
      </c>
      <c r="W280" s="3">
        <v>0</v>
      </c>
      <c r="X280" s="4">
        <v>2.1762000000000001</v>
      </c>
      <c r="Y280" s="1">
        <v>6.1938000000000004</v>
      </c>
      <c r="Z280" t="s">
        <v>119</v>
      </c>
      <c r="AA280">
        <f>Furniture_Sales[[#This Row],[Sales]]-Furniture_Sales[[#This Row],[Profit]]</f>
        <v>18.581399999999999</v>
      </c>
    </row>
    <row r="281" spans="1:27" x14ac:dyDescent="0.35">
      <c r="A281" t="s">
        <v>1207</v>
      </c>
      <c r="B281" s="2">
        <v>42825</v>
      </c>
      <c r="C281" s="2">
        <v>42827</v>
      </c>
      <c r="D281" t="s">
        <v>27</v>
      </c>
      <c r="E281" t="s">
        <v>1208</v>
      </c>
      <c r="F281" t="s">
        <v>1209</v>
      </c>
      <c r="G281" t="s">
        <v>30</v>
      </c>
      <c r="H281" t="s">
        <v>31</v>
      </c>
      <c r="I281" t="s">
        <v>179</v>
      </c>
      <c r="J281" t="s">
        <v>126</v>
      </c>
      <c r="K281">
        <v>10011</v>
      </c>
      <c r="L281" t="s">
        <v>73</v>
      </c>
      <c r="M281" t="s">
        <v>1210</v>
      </c>
      <c r="N281" t="s">
        <v>36</v>
      </c>
      <c r="O281" t="s">
        <v>62</v>
      </c>
      <c r="P281" t="s">
        <v>1211</v>
      </c>
      <c r="Q281">
        <v>29.78</v>
      </c>
      <c r="R281">
        <v>2</v>
      </c>
      <c r="S281" s="1">
        <v>0</v>
      </c>
      <c r="T281">
        <v>8.0405999999999995</v>
      </c>
      <c r="U281" t="s">
        <v>76</v>
      </c>
      <c r="V281" s="3">
        <v>0.27</v>
      </c>
      <c r="W281" s="3">
        <v>0</v>
      </c>
      <c r="X281" s="4">
        <v>4.0202999999999998</v>
      </c>
      <c r="Y281" s="1">
        <v>10.8697</v>
      </c>
      <c r="Z281" t="s">
        <v>201</v>
      </c>
      <c r="AA281">
        <f>Furniture_Sales[[#This Row],[Sales]]-Furniture_Sales[[#This Row],[Profit]]</f>
        <v>21.739400000000003</v>
      </c>
    </row>
    <row r="282" spans="1:27" x14ac:dyDescent="0.35">
      <c r="A282" t="s">
        <v>1212</v>
      </c>
      <c r="B282" s="2">
        <v>41915</v>
      </c>
      <c r="C282" s="2">
        <v>41920</v>
      </c>
      <c r="D282" t="s">
        <v>27</v>
      </c>
      <c r="E282" t="s">
        <v>1213</v>
      </c>
      <c r="F282" t="s">
        <v>1214</v>
      </c>
      <c r="G282" t="s">
        <v>30</v>
      </c>
      <c r="H282" t="s">
        <v>31</v>
      </c>
      <c r="I282" t="s">
        <v>1215</v>
      </c>
      <c r="J282" t="s">
        <v>140</v>
      </c>
      <c r="K282">
        <v>60201</v>
      </c>
      <c r="L282" t="s">
        <v>99</v>
      </c>
      <c r="M282" t="s">
        <v>1034</v>
      </c>
      <c r="N282" t="s">
        <v>36</v>
      </c>
      <c r="O282" t="s">
        <v>42</v>
      </c>
      <c r="P282" t="s">
        <v>1035</v>
      </c>
      <c r="Q282">
        <v>258.279</v>
      </c>
      <c r="R282">
        <v>3</v>
      </c>
      <c r="S282" s="1">
        <v>0.3</v>
      </c>
      <c r="T282">
        <v>-70.104299999999995</v>
      </c>
      <c r="U282" t="s">
        <v>64</v>
      </c>
      <c r="V282" s="3">
        <v>-0.27142857142857102</v>
      </c>
      <c r="W282" s="3">
        <v>1.1615346195393401E-3</v>
      </c>
      <c r="X282" s="4">
        <v>-23.368099999999998</v>
      </c>
      <c r="Y282" s="1">
        <v>109.4611</v>
      </c>
      <c r="Z282" t="s">
        <v>54</v>
      </c>
      <c r="AA282">
        <f>Furniture_Sales[[#This Row],[Sales]]-Furniture_Sales[[#This Row],[Profit]]</f>
        <v>328.38329999999996</v>
      </c>
    </row>
    <row r="283" spans="1:27" x14ac:dyDescent="0.35">
      <c r="A283" t="s">
        <v>1216</v>
      </c>
      <c r="B283" s="2">
        <v>42859</v>
      </c>
      <c r="C283" s="2">
        <v>42864</v>
      </c>
      <c r="D283" t="s">
        <v>45</v>
      </c>
      <c r="E283" t="s">
        <v>944</v>
      </c>
      <c r="F283" t="s">
        <v>945</v>
      </c>
      <c r="G283" t="s">
        <v>96</v>
      </c>
      <c r="H283" t="s">
        <v>31</v>
      </c>
      <c r="I283" t="s">
        <v>334</v>
      </c>
      <c r="J283" t="s">
        <v>59</v>
      </c>
      <c r="K283">
        <v>94109</v>
      </c>
      <c r="L283" t="s">
        <v>60</v>
      </c>
      <c r="M283" t="s">
        <v>312</v>
      </c>
      <c r="N283" t="s">
        <v>36</v>
      </c>
      <c r="O283" t="s">
        <v>51</v>
      </c>
      <c r="P283" t="s">
        <v>313</v>
      </c>
      <c r="Q283">
        <v>300.904</v>
      </c>
      <c r="R283">
        <v>1</v>
      </c>
      <c r="S283" s="1">
        <v>0.2</v>
      </c>
      <c r="T283">
        <v>11.283899999999999</v>
      </c>
      <c r="U283" t="s">
        <v>64</v>
      </c>
      <c r="V283" s="3">
        <v>3.7499999999999999E-2</v>
      </c>
      <c r="W283" s="3">
        <v>6.6466381304336301E-4</v>
      </c>
      <c r="X283" s="4">
        <v>11.283899999999999</v>
      </c>
      <c r="Y283" s="1">
        <v>289.62009999999998</v>
      </c>
      <c r="Z283" t="s">
        <v>167</v>
      </c>
      <c r="AA283">
        <f>Furniture_Sales[[#This Row],[Sales]]-Furniture_Sales[[#This Row],[Profit]]</f>
        <v>289.62009999999998</v>
      </c>
    </row>
    <row r="284" spans="1:27" x14ac:dyDescent="0.35">
      <c r="A284" t="s">
        <v>1217</v>
      </c>
      <c r="B284" s="2">
        <v>42851</v>
      </c>
      <c r="C284" s="2">
        <v>42852</v>
      </c>
      <c r="D284" t="s">
        <v>93</v>
      </c>
      <c r="E284" t="s">
        <v>1218</v>
      </c>
      <c r="F284" t="s">
        <v>1219</v>
      </c>
      <c r="G284" t="s">
        <v>30</v>
      </c>
      <c r="H284" t="s">
        <v>31</v>
      </c>
      <c r="I284" t="s">
        <v>601</v>
      </c>
      <c r="J284" t="s">
        <v>98</v>
      </c>
      <c r="K284">
        <v>76106</v>
      </c>
      <c r="L284" t="s">
        <v>99</v>
      </c>
      <c r="M284" t="s">
        <v>656</v>
      </c>
      <c r="N284" t="s">
        <v>36</v>
      </c>
      <c r="O284" t="s">
        <v>62</v>
      </c>
      <c r="P284" t="s">
        <v>657</v>
      </c>
      <c r="Q284">
        <v>1.988</v>
      </c>
      <c r="R284">
        <v>1</v>
      </c>
      <c r="S284" s="1">
        <v>0.6</v>
      </c>
      <c r="T284">
        <v>-1.4413</v>
      </c>
      <c r="U284" t="s">
        <v>129</v>
      </c>
      <c r="V284" s="3">
        <v>-0.72499999999999998</v>
      </c>
      <c r="W284" s="3">
        <v>0.30181086519114703</v>
      </c>
      <c r="X284" s="4">
        <v>-1.4413</v>
      </c>
      <c r="Y284" s="1">
        <v>3.4293</v>
      </c>
      <c r="Z284" t="s">
        <v>119</v>
      </c>
      <c r="AA284">
        <f>Furniture_Sales[[#This Row],[Sales]]-Furniture_Sales[[#This Row],[Profit]]</f>
        <v>3.4293</v>
      </c>
    </row>
    <row r="285" spans="1:27" x14ac:dyDescent="0.35">
      <c r="A285" t="s">
        <v>1220</v>
      </c>
      <c r="B285" s="2">
        <v>41908</v>
      </c>
      <c r="C285" s="2">
        <v>41913</v>
      </c>
      <c r="D285" t="s">
        <v>27</v>
      </c>
      <c r="E285" t="s">
        <v>1221</v>
      </c>
      <c r="F285" t="s">
        <v>1222</v>
      </c>
      <c r="G285" t="s">
        <v>30</v>
      </c>
      <c r="H285" t="s">
        <v>31</v>
      </c>
      <c r="I285" t="s">
        <v>58</v>
      </c>
      <c r="J285" t="s">
        <v>59</v>
      </c>
      <c r="K285">
        <v>90049</v>
      </c>
      <c r="L285" t="s">
        <v>60</v>
      </c>
      <c r="M285" t="s">
        <v>1223</v>
      </c>
      <c r="N285" t="s">
        <v>36</v>
      </c>
      <c r="O285" t="s">
        <v>42</v>
      </c>
      <c r="P285" t="s">
        <v>1224</v>
      </c>
      <c r="Q285">
        <v>145.56800000000001</v>
      </c>
      <c r="R285">
        <v>2</v>
      </c>
      <c r="S285" s="1">
        <v>0.2</v>
      </c>
      <c r="T285">
        <v>0</v>
      </c>
      <c r="U285" t="s">
        <v>64</v>
      </c>
      <c r="V285" s="3">
        <v>0</v>
      </c>
      <c r="W285" s="3">
        <v>1.3739283358979999E-3</v>
      </c>
      <c r="X285" s="4">
        <v>0</v>
      </c>
      <c r="Y285" s="1">
        <v>72.784000000000006</v>
      </c>
      <c r="Z285" t="s">
        <v>83</v>
      </c>
      <c r="AA285">
        <f>Furniture_Sales[[#This Row],[Sales]]-Furniture_Sales[[#This Row],[Profit]]</f>
        <v>145.56800000000001</v>
      </c>
    </row>
    <row r="286" spans="1:27" x14ac:dyDescent="0.35">
      <c r="A286" t="s">
        <v>1225</v>
      </c>
      <c r="B286" s="2">
        <v>43049</v>
      </c>
      <c r="C286" s="2">
        <v>43050</v>
      </c>
      <c r="D286" t="s">
        <v>93</v>
      </c>
      <c r="E286" t="s">
        <v>1226</v>
      </c>
      <c r="F286" t="s">
        <v>1227</v>
      </c>
      <c r="G286" t="s">
        <v>96</v>
      </c>
      <c r="H286" t="s">
        <v>31</v>
      </c>
      <c r="I286" t="s">
        <v>1228</v>
      </c>
      <c r="J286" t="s">
        <v>526</v>
      </c>
      <c r="K286">
        <v>85705</v>
      </c>
      <c r="L286" t="s">
        <v>60</v>
      </c>
      <c r="M286" t="s">
        <v>411</v>
      </c>
      <c r="N286" t="s">
        <v>36</v>
      </c>
      <c r="O286" t="s">
        <v>42</v>
      </c>
      <c r="P286" t="s">
        <v>412</v>
      </c>
      <c r="Q286">
        <v>899.13599999999997</v>
      </c>
      <c r="R286">
        <v>4</v>
      </c>
      <c r="S286" s="1">
        <v>0.2</v>
      </c>
      <c r="T286">
        <v>-146.1096</v>
      </c>
      <c r="U286" t="s">
        <v>129</v>
      </c>
      <c r="V286" s="3">
        <v>-0.16250000000000001</v>
      </c>
      <c r="W286" s="3">
        <v>2.2243576055235199E-4</v>
      </c>
      <c r="X286" s="4">
        <v>-36.5274</v>
      </c>
      <c r="Y286" s="1">
        <v>261.31139999999999</v>
      </c>
      <c r="Z286" t="s">
        <v>40</v>
      </c>
      <c r="AA286">
        <f>Furniture_Sales[[#This Row],[Sales]]-Furniture_Sales[[#This Row],[Profit]]</f>
        <v>1045.2456</v>
      </c>
    </row>
    <row r="287" spans="1:27" x14ac:dyDescent="0.35">
      <c r="A287" t="s">
        <v>1229</v>
      </c>
      <c r="B287" s="2">
        <v>42924</v>
      </c>
      <c r="C287" s="2">
        <v>42927</v>
      </c>
      <c r="D287" t="s">
        <v>93</v>
      </c>
      <c r="E287" t="s">
        <v>1230</v>
      </c>
      <c r="F287" t="s">
        <v>1231</v>
      </c>
      <c r="G287" t="s">
        <v>106</v>
      </c>
      <c r="H287" t="s">
        <v>31</v>
      </c>
      <c r="I287" t="s">
        <v>1232</v>
      </c>
      <c r="J287" t="s">
        <v>59</v>
      </c>
      <c r="K287">
        <v>90660</v>
      </c>
      <c r="L287" t="s">
        <v>60</v>
      </c>
      <c r="M287" t="s">
        <v>395</v>
      </c>
      <c r="N287" t="s">
        <v>36</v>
      </c>
      <c r="O287" t="s">
        <v>62</v>
      </c>
      <c r="P287" t="s">
        <v>396</v>
      </c>
      <c r="Q287">
        <v>145.9</v>
      </c>
      <c r="R287">
        <v>5</v>
      </c>
      <c r="S287" s="1">
        <v>0</v>
      </c>
      <c r="T287">
        <v>62.737000000000002</v>
      </c>
      <c r="U287" t="s">
        <v>39</v>
      </c>
      <c r="V287" s="3">
        <v>0.43</v>
      </c>
      <c r="W287" s="3">
        <v>0</v>
      </c>
      <c r="X287" s="4">
        <v>12.5474</v>
      </c>
      <c r="Y287" s="1">
        <v>16.6326</v>
      </c>
      <c r="Z287" t="s">
        <v>77</v>
      </c>
      <c r="AA287">
        <f>Furniture_Sales[[#This Row],[Sales]]-Furniture_Sales[[#This Row],[Profit]]</f>
        <v>83.163000000000011</v>
      </c>
    </row>
    <row r="288" spans="1:27" x14ac:dyDescent="0.35">
      <c r="A288" t="s">
        <v>1233</v>
      </c>
      <c r="B288" s="2">
        <v>42362</v>
      </c>
      <c r="C288" s="2">
        <v>42366</v>
      </c>
      <c r="D288" t="s">
        <v>45</v>
      </c>
      <c r="E288" t="s">
        <v>1234</v>
      </c>
      <c r="F288" t="s">
        <v>1235</v>
      </c>
      <c r="G288" t="s">
        <v>30</v>
      </c>
      <c r="H288" t="s">
        <v>31</v>
      </c>
      <c r="I288" t="s">
        <v>359</v>
      </c>
      <c r="J288" t="s">
        <v>186</v>
      </c>
      <c r="K288">
        <v>80906</v>
      </c>
      <c r="L288" t="s">
        <v>60</v>
      </c>
      <c r="M288" t="s">
        <v>266</v>
      </c>
      <c r="N288" t="s">
        <v>36</v>
      </c>
      <c r="O288" t="s">
        <v>37</v>
      </c>
      <c r="P288" t="s">
        <v>267</v>
      </c>
      <c r="Q288">
        <v>590.05799999999999</v>
      </c>
      <c r="R288">
        <v>7</v>
      </c>
      <c r="S288" s="1">
        <v>0.7</v>
      </c>
      <c r="T288">
        <v>-786.74400000000003</v>
      </c>
      <c r="U288" t="s">
        <v>89</v>
      </c>
      <c r="V288" s="3">
        <v>-1.3333333333333299</v>
      </c>
      <c r="W288" s="3">
        <v>1.1863240562792099E-3</v>
      </c>
      <c r="X288" s="4">
        <v>-112.392</v>
      </c>
      <c r="Y288" s="1">
        <v>196.68600000000001</v>
      </c>
      <c r="Z288" t="s">
        <v>102</v>
      </c>
      <c r="AA288">
        <f>Furniture_Sales[[#This Row],[Sales]]-Furniture_Sales[[#This Row],[Profit]]</f>
        <v>1376.8020000000001</v>
      </c>
    </row>
    <row r="289" spans="1:27" x14ac:dyDescent="0.35">
      <c r="A289" t="s">
        <v>1236</v>
      </c>
      <c r="B289" s="2">
        <v>42261</v>
      </c>
      <c r="C289" s="2">
        <v>42266</v>
      </c>
      <c r="D289" t="s">
        <v>45</v>
      </c>
      <c r="E289" t="s">
        <v>1237</v>
      </c>
      <c r="F289" t="s">
        <v>1238</v>
      </c>
      <c r="G289" t="s">
        <v>30</v>
      </c>
      <c r="H289" t="s">
        <v>31</v>
      </c>
      <c r="I289" t="s">
        <v>1239</v>
      </c>
      <c r="J289" t="s">
        <v>82</v>
      </c>
      <c r="K289">
        <v>84604</v>
      </c>
      <c r="L289" t="s">
        <v>60</v>
      </c>
      <c r="M289" t="s">
        <v>1240</v>
      </c>
      <c r="N289" t="s">
        <v>36</v>
      </c>
      <c r="O289" t="s">
        <v>51</v>
      </c>
      <c r="P289" t="s">
        <v>1241</v>
      </c>
      <c r="Q289">
        <v>912.75</v>
      </c>
      <c r="R289">
        <v>5</v>
      </c>
      <c r="S289" s="1">
        <v>0</v>
      </c>
      <c r="T289">
        <v>118.6575</v>
      </c>
      <c r="U289" t="s">
        <v>64</v>
      </c>
      <c r="V289" s="3">
        <v>0.13</v>
      </c>
      <c r="W289" s="3">
        <v>0</v>
      </c>
      <c r="X289" s="4">
        <v>23.7315</v>
      </c>
      <c r="Y289" s="1">
        <v>158.8185</v>
      </c>
      <c r="Z289" t="s">
        <v>83</v>
      </c>
      <c r="AA289">
        <f>Furniture_Sales[[#This Row],[Sales]]-Furniture_Sales[[#This Row],[Profit]]</f>
        <v>794.09249999999997</v>
      </c>
    </row>
    <row r="290" spans="1:27" x14ac:dyDescent="0.35">
      <c r="A290" t="s">
        <v>1242</v>
      </c>
      <c r="B290" s="2">
        <v>42616</v>
      </c>
      <c r="C290" s="2">
        <v>42622</v>
      </c>
      <c r="D290" t="s">
        <v>45</v>
      </c>
      <c r="E290" t="s">
        <v>1243</v>
      </c>
      <c r="F290" t="s">
        <v>1244</v>
      </c>
      <c r="G290" t="s">
        <v>106</v>
      </c>
      <c r="H290" t="s">
        <v>31</v>
      </c>
      <c r="I290" t="s">
        <v>185</v>
      </c>
      <c r="J290" t="s">
        <v>140</v>
      </c>
      <c r="K290">
        <v>60505</v>
      </c>
      <c r="L290" t="s">
        <v>99</v>
      </c>
      <c r="M290" t="s">
        <v>731</v>
      </c>
      <c r="N290" t="s">
        <v>36</v>
      </c>
      <c r="O290" t="s">
        <v>62</v>
      </c>
      <c r="P290" t="s">
        <v>732</v>
      </c>
      <c r="Q290">
        <v>83.951999999999998</v>
      </c>
      <c r="R290">
        <v>3</v>
      </c>
      <c r="S290" s="1">
        <v>0.6</v>
      </c>
      <c r="T290">
        <v>-90.248400000000004</v>
      </c>
      <c r="U290" t="s">
        <v>135</v>
      </c>
      <c r="V290" s="3">
        <v>-1.075</v>
      </c>
      <c r="W290" s="3">
        <v>7.1469411092052598E-3</v>
      </c>
      <c r="X290" s="4">
        <v>-30.082799999999999</v>
      </c>
      <c r="Y290" s="1">
        <v>58.066800000000001</v>
      </c>
      <c r="Z290" t="s">
        <v>83</v>
      </c>
      <c r="AA290">
        <f>Furniture_Sales[[#This Row],[Sales]]-Furniture_Sales[[#This Row],[Profit]]</f>
        <v>174.2004</v>
      </c>
    </row>
    <row r="291" spans="1:27" x14ac:dyDescent="0.35">
      <c r="A291" t="s">
        <v>1245</v>
      </c>
      <c r="B291" s="2">
        <v>42405</v>
      </c>
      <c r="C291" s="2">
        <v>42405</v>
      </c>
      <c r="D291" t="s">
        <v>431</v>
      </c>
      <c r="E291" t="s">
        <v>1246</v>
      </c>
      <c r="F291" t="s">
        <v>1247</v>
      </c>
      <c r="G291" t="s">
        <v>106</v>
      </c>
      <c r="H291" t="s">
        <v>31</v>
      </c>
      <c r="I291" t="s">
        <v>1248</v>
      </c>
      <c r="J291" t="s">
        <v>673</v>
      </c>
      <c r="K291">
        <v>30080</v>
      </c>
      <c r="L291" t="s">
        <v>34</v>
      </c>
      <c r="M291" t="s">
        <v>360</v>
      </c>
      <c r="N291" t="s">
        <v>36</v>
      </c>
      <c r="O291" t="s">
        <v>62</v>
      </c>
      <c r="P291" t="s">
        <v>1249</v>
      </c>
      <c r="Q291">
        <v>18.84</v>
      </c>
      <c r="R291">
        <v>3</v>
      </c>
      <c r="S291" s="1">
        <v>0</v>
      </c>
      <c r="T291">
        <v>7.1592000000000002</v>
      </c>
      <c r="U291" t="s">
        <v>436</v>
      </c>
      <c r="V291" s="3">
        <v>0.38</v>
      </c>
      <c r="W291" s="3">
        <v>0</v>
      </c>
      <c r="X291" s="4">
        <v>2.3864000000000001</v>
      </c>
      <c r="Y291" s="1">
        <v>3.8936000000000002</v>
      </c>
      <c r="Z291" t="s">
        <v>303</v>
      </c>
      <c r="AA291">
        <f>Furniture_Sales[[#This Row],[Sales]]-Furniture_Sales[[#This Row],[Profit]]</f>
        <v>11.6808</v>
      </c>
    </row>
    <row r="292" spans="1:27" x14ac:dyDescent="0.35">
      <c r="A292" t="s">
        <v>1245</v>
      </c>
      <c r="B292" s="2">
        <v>42405</v>
      </c>
      <c r="C292" s="2">
        <v>42405</v>
      </c>
      <c r="D292" t="s">
        <v>431</v>
      </c>
      <c r="E292" t="s">
        <v>1246</v>
      </c>
      <c r="F292" t="s">
        <v>1247</v>
      </c>
      <c r="G292" t="s">
        <v>106</v>
      </c>
      <c r="H292" t="s">
        <v>31</v>
      </c>
      <c r="I292" t="s">
        <v>1248</v>
      </c>
      <c r="J292" t="s">
        <v>673</v>
      </c>
      <c r="K292">
        <v>30080</v>
      </c>
      <c r="L292" t="s">
        <v>34</v>
      </c>
      <c r="M292" t="s">
        <v>716</v>
      </c>
      <c r="N292" t="s">
        <v>36</v>
      </c>
      <c r="O292" t="s">
        <v>37</v>
      </c>
      <c r="P292" t="s">
        <v>717</v>
      </c>
      <c r="Q292">
        <v>239.98</v>
      </c>
      <c r="R292">
        <v>2</v>
      </c>
      <c r="S292" s="1">
        <v>0</v>
      </c>
      <c r="T292">
        <v>52.7956</v>
      </c>
      <c r="U292" t="s">
        <v>436</v>
      </c>
      <c r="V292" s="3">
        <v>0.22</v>
      </c>
      <c r="W292" s="3">
        <v>0</v>
      </c>
      <c r="X292" s="4">
        <v>26.3978</v>
      </c>
      <c r="Y292" s="1">
        <v>93.592200000000005</v>
      </c>
      <c r="Z292" t="s">
        <v>303</v>
      </c>
      <c r="AA292">
        <f>Furniture_Sales[[#This Row],[Sales]]-Furniture_Sales[[#This Row],[Profit]]</f>
        <v>187.18439999999998</v>
      </c>
    </row>
    <row r="293" spans="1:27" x14ac:dyDescent="0.35">
      <c r="A293" t="s">
        <v>1250</v>
      </c>
      <c r="B293" s="2">
        <v>43017</v>
      </c>
      <c r="C293" s="2">
        <v>43022</v>
      </c>
      <c r="D293" t="s">
        <v>45</v>
      </c>
      <c r="E293" t="s">
        <v>1251</v>
      </c>
      <c r="F293" t="s">
        <v>1252</v>
      </c>
      <c r="G293" t="s">
        <v>96</v>
      </c>
      <c r="H293" t="s">
        <v>31</v>
      </c>
      <c r="I293" t="s">
        <v>185</v>
      </c>
      <c r="J293" t="s">
        <v>140</v>
      </c>
      <c r="K293">
        <v>60505</v>
      </c>
      <c r="L293" t="s">
        <v>99</v>
      </c>
      <c r="M293" t="s">
        <v>1253</v>
      </c>
      <c r="N293" t="s">
        <v>36</v>
      </c>
      <c r="O293" t="s">
        <v>51</v>
      </c>
      <c r="P293" t="s">
        <v>1254</v>
      </c>
      <c r="Q293">
        <v>652.45000000000005</v>
      </c>
      <c r="R293">
        <v>5</v>
      </c>
      <c r="S293" s="1">
        <v>0.5</v>
      </c>
      <c r="T293">
        <v>-430.61700000000002</v>
      </c>
      <c r="U293" t="s">
        <v>64</v>
      </c>
      <c r="V293" s="3">
        <v>-0.66</v>
      </c>
      <c r="W293" s="3">
        <v>7.6634224844815695E-4</v>
      </c>
      <c r="X293" s="4">
        <v>-86.123400000000004</v>
      </c>
      <c r="Y293" s="1">
        <v>216.61340000000001</v>
      </c>
      <c r="Z293" t="s">
        <v>54</v>
      </c>
      <c r="AA293">
        <f>Furniture_Sales[[#This Row],[Sales]]-Furniture_Sales[[#This Row],[Profit]]</f>
        <v>1083.067</v>
      </c>
    </row>
    <row r="294" spans="1:27" x14ac:dyDescent="0.35">
      <c r="A294" t="s">
        <v>1250</v>
      </c>
      <c r="B294" s="2">
        <v>43017</v>
      </c>
      <c r="C294" s="2">
        <v>43022</v>
      </c>
      <c r="D294" t="s">
        <v>45</v>
      </c>
      <c r="E294" t="s">
        <v>1251</v>
      </c>
      <c r="F294" t="s">
        <v>1252</v>
      </c>
      <c r="G294" t="s">
        <v>96</v>
      </c>
      <c r="H294" t="s">
        <v>31</v>
      </c>
      <c r="I294" t="s">
        <v>185</v>
      </c>
      <c r="J294" t="s">
        <v>140</v>
      </c>
      <c r="K294">
        <v>60505</v>
      </c>
      <c r="L294" t="s">
        <v>99</v>
      </c>
      <c r="M294" t="s">
        <v>1255</v>
      </c>
      <c r="N294" t="s">
        <v>36</v>
      </c>
      <c r="O294" t="s">
        <v>51</v>
      </c>
      <c r="P294" t="s">
        <v>1256</v>
      </c>
      <c r="Q294">
        <v>66.644999999999996</v>
      </c>
      <c r="R294">
        <v>3</v>
      </c>
      <c r="S294" s="1">
        <v>0.5</v>
      </c>
      <c r="T294">
        <v>-42.652799999999999</v>
      </c>
      <c r="U294" t="s">
        <v>64</v>
      </c>
      <c r="V294" s="3">
        <v>-0.64</v>
      </c>
      <c r="W294" s="3">
        <v>7.5024382924450397E-3</v>
      </c>
      <c r="X294" s="4">
        <v>-14.217599999999999</v>
      </c>
      <c r="Y294" s="1">
        <v>36.432600000000001</v>
      </c>
      <c r="Z294" t="s">
        <v>54</v>
      </c>
      <c r="AA294">
        <f>Furniture_Sales[[#This Row],[Sales]]-Furniture_Sales[[#This Row],[Profit]]</f>
        <v>109.2978</v>
      </c>
    </row>
    <row r="295" spans="1:27" x14ac:dyDescent="0.35">
      <c r="A295" t="s">
        <v>1257</v>
      </c>
      <c r="B295" s="2">
        <v>42479</v>
      </c>
      <c r="C295" s="2">
        <v>42485</v>
      </c>
      <c r="D295" t="s">
        <v>45</v>
      </c>
      <c r="E295" t="s">
        <v>1258</v>
      </c>
      <c r="F295" t="s">
        <v>1259</v>
      </c>
      <c r="G295" t="s">
        <v>106</v>
      </c>
      <c r="H295" t="s">
        <v>31</v>
      </c>
      <c r="I295" t="s">
        <v>353</v>
      </c>
      <c r="J295" t="s">
        <v>237</v>
      </c>
      <c r="K295">
        <v>43229</v>
      </c>
      <c r="L295" t="s">
        <v>73</v>
      </c>
      <c r="M295" t="s">
        <v>1260</v>
      </c>
      <c r="N295" t="s">
        <v>36</v>
      </c>
      <c r="O295" t="s">
        <v>51</v>
      </c>
      <c r="P295" t="s">
        <v>1261</v>
      </c>
      <c r="Q295">
        <v>205.17599999999999</v>
      </c>
      <c r="R295">
        <v>2</v>
      </c>
      <c r="S295" s="1">
        <v>0.4</v>
      </c>
      <c r="T295">
        <v>-58.133200000000002</v>
      </c>
      <c r="U295" t="s">
        <v>135</v>
      </c>
      <c r="V295" s="3">
        <v>-0.28333333333333299</v>
      </c>
      <c r="W295" s="3">
        <v>1.94954575583889E-3</v>
      </c>
      <c r="X295" s="4">
        <v>-29.066600000000001</v>
      </c>
      <c r="Y295" s="1">
        <v>131.65459999999999</v>
      </c>
      <c r="Z295" t="s">
        <v>119</v>
      </c>
      <c r="AA295">
        <f>Furniture_Sales[[#This Row],[Sales]]-Furniture_Sales[[#This Row],[Profit]]</f>
        <v>263.30919999999998</v>
      </c>
    </row>
    <row r="296" spans="1:27" x14ac:dyDescent="0.35">
      <c r="A296" t="s">
        <v>1262</v>
      </c>
      <c r="B296" s="2">
        <v>41735</v>
      </c>
      <c r="C296" s="2">
        <v>41737</v>
      </c>
      <c r="D296" t="s">
        <v>93</v>
      </c>
      <c r="E296" t="s">
        <v>1263</v>
      </c>
      <c r="F296" t="s">
        <v>1264</v>
      </c>
      <c r="G296" t="s">
        <v>106</v>
      </c>
      <c r="H296" t="s">
        <v>31</v>
      </c>
      <c r="I296" t="s">
        <v>71</v>
      </c>
      <c r="J296" t="s">
        <v>72</v>
      </c>
      <c r="K296">
        <v>19143</v>
      </c>
      <c r="L296" t="s">
        <v>73</v>
      </c>
      <c r="M296" t="s">
        <v>1265</v>
      </c>
      <c r="N296" t="s">
        <v>36</v>
      </c>
      <c r="O296" t="s">
        <v>51</v>
      </c>
      <c r="P296" t="s">
        <v>1069</v>
      </c>
      <c r="Q296">
        <v>154.76400000000001</v>
      </c>
      <c r="R296">
        <v>3</v>
      </c>
      <c r="S296" s="1">
        <v>0.4</v>
      </c>
      <c r="T296">
        <v>-36.111600000000003</v>
      </c>
      <c r="U296" t="s">
        <v>76</v>
      </c>
      <c r="V296" s="3">
        <v>-0.233333333333333</v>
      </c>
      <c r="W296" s="3">
        <v>2.58458039337314E-3</v>
      </c>
      <c r="X296" s="4">
        <v>-12.0372</v>
      </c>
      <c r="Y296" s="1">
        <v>63.6252</v>
      </c>
      <c r="Z296" t="s">
        <v>119</v>
      </c>
      <c r="AA296">
        <f>Furniture_Sales[[#This Row],[Sales]]-Furniture_Sales[[#This Row],[Profit]]</f>
        <v>190.87560000000002</v>
      </c>
    </row>
    <row r="297" spans="1:27" x14ac:dyDescent="0.35">
      <c r="A297" t="s">
        <v>1266</v>
      </c>
      <c r="B297" s="2">
        <v>42615</v>
      </c>
      <c r="C297" s="2">
        <v>42619</v>
      </c>
      <c r="D297" t="s">
        <v>45</v>
      </c>
      <c r="E297" t="s">
        <v>1037</v>
      </c>
      <c r="F297" t="s">
        <v>1038</v>
      </c>
      <c r="G297" t="s">
        <v>30</v>
      </c>
      <c r="H297" t="s">
        <v>31</v>
      </c>
      <c r="I297" t="s">
        <v>179</v>
      </c>
      <c r="J297" t="s">
        <v>126</v>
      </c>
      <c r="K297">
        <v>10024</v>
      </c>
      <c r="L297" t="s">
        <v>73</v>
      </c>
      <c r="M297" t="s">
        <v>406</v>
      </c>
      <c r="N297" t="s">
        <v>36</v>
      </c>
      <c r="O297" t="s">
        <v>62</v>
      </c>
      <c r="P297" t="s">
        <v>407</v>
      </c>
      <c r="Q297">
        <v>39.979999999999997</v>
      </c>
      <c r="R297">
        <v>2</v>
      </c>
      <c r="S297" s="1">
        <v>0</v>
      </c>
      <c r="T297">
        <v>9.9949999999999992</v>
      </c>
      <c r="U297" t="s">
        <v>89</v>
      </c>
      <c r="V297" s="3">
        <v>0.25</v>
      </c>
      <c r="W297" s="3">
        <v>0</v>
      </c>
      <c r="X297" s="4">
        <v>4.9974999999999996</v>
      </c>
      <c r="Y297" s="1">
        <v>14.9925</v>
      </c>
      <c r="Z297" t="s">
        <v>83</v>
      </c>
      <c r="AA297">
        <f>Furniture_Sales[[#This Row],[Sales]]-Furniture_Sales[[#This Row],[Profit]]</f>
        <v>29.984999999999999</v>
      </c>
    </row>
    <row r="298" spans="1:27" x14ac:dyDescent="0.35">
      <c r="A298" t="s">
        <v>1267</v>
      </c>
      <c r="B298" s="2">
        <v>42638</v>
      </c>
      <c r="C298" s="2">
        <v>42643</v>
      </c>
      <c r="D298" t="s">
        <v>45</v>
      </c>
      <c r="E298" t="s">
        <v>1268</v>
      </c>
      <c r="F298" t="s">
        <v>1269</v>
      </c>
      <c r="G298" t="s">
        <v>30</v>
      </c>
      <c r="H298" t="s">
        <v>31</v>
      </c>
      <c r="I298" t="s">
        <v>525</v>
      </c>
      <c r="J298" t="s">
        <v>526</v>
      </c>
      <c r="K298">
        <v>85023</v>
      </c>
      <c r="L298" t="s">
        <v>60</v>
      </c>
      <c r="M298" t="s">
        <v>921</v>
      </c>
      <c r="N298" t="s">
        <v>36</v>
      </c>
      <c r="O298" t="s">
        <v>51</v>
      </c>
      <c r="P298" t="s">
        <v>922</v>
      </c>
      <c r="Q298">
        <v>393.16500000000002</v>
      </c>
      <c r="R298">
        <v>3</v>
      </c>
      <c r="S298" s="1">
        <v>0.5</v>
      </c>
      <c r="T298">
        <v>-204.44579999999999</v>
      </c>
      <c r="U298" t="s">
        <v>64</v>
      </c>
      <c r="V298" s="3">
        <v>-0.52</v>
      </c>
      <c r="W298" s="3">
        <v>1.2717306983073299E-3</v>
      </c>
      <c r="X298" s="4">
        <v>-68.148600000000002</v>
      </c>
      <c r="Y298" s="1">
        <v>199.20359999999999</v>
      </c>
      <c r="Z298" t="s">
        <v>83</v>
      </c>
      <c r="AA298">
        <f>Furniture_Sales[[#This Row],[Sales]]-Furniture_Sales[[#This Row],[Profit]]</f>
        <v>597.61080000000004</v>
      </c>
    </row>
    <row r="299" spans="1:27" x14ac:dyDescent="0.35">
      <c r="A299" t="s">
        <v>1270</v>
      </c>
      <c r="B299" s="2">
        <v>42560</v>
      </c>
      <c r="C299" s="2">
        <v>42564</v>
      </c>
      <c r="D299" t="s">
        <v>45</v>
      </c>
      <c r="E299" t="s">
        <v>231</v>
      </c>
      <c r="F299" t="s">
        <v>232</v>
      </c>
      <c r="G299" t="s">
        <v>96</v>
      </c>
      <c r="H299" t="s">
        <v>31</v>
      </c>
      <c r="I299" t="s">
        <v>179</v>
      </c>
      <c r="J299" t="s">
        <v>126</v>
      </c>
      <c r="K299">
        <v>10035</v>
      </c>
      <c r="L299" t="s">
        <v>73</v>
      </c>
      <c r="M299" t="s">
        <v>811</v>
      </c>
      <c r="N299" t="s">
        <v>36</v>
      </c>
      <c r="O299" t="s">
        <v>42</v>
      </c>
      <c r="P299" t="s">
        <v>812</v>
      </c>
      <c r="Q299">
        <v>408.00599999999997</v>
      </c>
      <c r="R299">
        <v>2</v>
      </c>
      <c r="S299" s="1">
        <v>0.1</v>
      </c>
      <c r="T299">
        <v>72.534400000000005</v>
      </c>
      <c r="U299" t="s">
        <v>89</v>
      </c>
      <c r="V299" s="3">
        <v>0.17777777777777801</v>
      </c>
      <c r="W299" s="3">
        <v>2.4509443488576201E-4</v>
      </c>
      <c r="X299" s="4">
        <v>36.267200000000003</v>
      </c>
      <c r="Y299" s="1">
        <v>167.73580000000001</v>
      </c>
      <c r="Z299" t="s">
        <v>77</v>
      </c>
      <c r="AA299">
        <f>Furniture_Sales[[#This Row],[Sales]]-Furniture_Sales[[#This Row],[Profit]]</f>
        <v>335.47159999999997</v>
      </c>
    </row>
    <row r="300" spans="1:27" x14ac:dyDescent="0.35">
      <c r="A300" t="s">
        <v>1270</v>
      </c>
      <c r="B300" s="2">
        <v>42560</v>
      </c>
      <c r="C300" s="2">
        <v>42564</v>
      </c>
      <c r="D300" t="s">
        <v>45</v>
      </c>
      <c r="E300" t="s">
        <v>231</v>
      </c>
      <c r="F300" t="s">
        <v>232</v>
      </c>
      <c r="G300" t="s">
        <v>96</v>
      </c>
      <c r="H300" t="s">
        <v>31</v>
      </c>
      <c r="I300" t="s">
        <v>179</v>
      </c>
      <c r="J300" t="s">
        <v>126</v>
      </c>
      <c r="K300">
        <v>10035</v>
      </c>
      <c r="L300" t="s">
        <v>73</v>
      </c>
      <c r="M300" t="s">
        <v>602</v>
      </c>
      <c r="N300" t="s">
        <v>36</v>
      </c>
      <c r="O300" t="s">
        <v>62</v>
      </c>
      <c r="P300" t="s">
        <v>603</v>
      </c>
      <c r="Q300">
        <v>165.28</v>
      </c>
      <c r="R300">
        <v>4</v>
      </c>
      <c r="S300" s="1">
        <v>0</v>
      </c>
      <c r="T300">
        <v>14.8752</v>
      </c>
      <c r="U300" t="s">
        <v>89</v>
      </c>
      <c r="V300" s="3">
        <v>0.09</v>
      </c>
      <c r="W300" s="3">
        <v>0</v>
      </c>
      <c r="X300" s="4">
        <v>3.7187999999999999</v>
      </c>
      <c r="Y300" s="1">
        <v>37.601199999999999</v>
      </c>
      <c r="Z300" t="s">
        <v>77</v>
      </c>
      <c r="AA300">
        <f>Furniture_Sales[[#This Row],[Sales]]-Furniture_Sales[[#This Row],[Profit]]</f>
        <v>150.40479999999999</v>
      </c>
    </row>
    <row r="301" spans="1:27" x14ac:dyDescent="0.35">
      <c r="A301" t="s">
        <v>1271</v>
      </c>
      <c r="B301" s="2">
        <v>42763</v>
      </c>
      <c r="C301" s="2">
        <v>42766</v>
      </c>
      <c r="D301" t="s">
        <v>27</v>
      </c>
      <c r="E301" t="s">
        <v>1272</v>
      </c>
      <c r="F301" t="s">
        <v>1273</v>
      </c>
      <c r="G301" t="s">
        <v>106</v>
      </c>
      <c r="H301" t="s">
        <v>31</v>
      </c>
      <c r="I301" t="s">
        <v>556</v>
      </c>
      <c r="J301" t="s">
        <v>59</v>
      </c>
      <c r="K301">
        <v>92627</v>
      </c>
      <c r="L301" t="s">
        <v>60</v>
      </c>
      <c r="M301" t="s">
        <v>1274</v>
      </c>
      <c r="N301" t="s">
        <v>36</v>
      </c>
      <c r="O301" t="s">
        <v>62</v>
      </c>
      <c r="P301" t="s">
        <v>1275</v>
      </c>
      <c r="Q301">
        <v>37.74</v>
      </c>
      <c r="R301">
        <v>3</v>
      </c>
      <c r="S301" s="1">
        <v>0</v>
      </c>
      <c r="T301">
        <v>12.8316</v>
      </c>
      <c r="U301" t="s">
        <v>39</v>
      </c>
      <c r="V301" s="3">
        <v>0.34</v>
      </c>
      <c r="W301" s="3">
        <v>0</v>
      </c>
      <c r="X301" s="4">
        <v>4.2771999999999997</v>
      </c>
      <c r="Y301" s="1">
        <v>8.3027999999999995</v>
      </c>
      <c r="Z301" t="s">
        <v>175</v>
      </c>
      <c r="AA301">
        <f>Furniture_Sales[[#This Row],[Sales]]-Furniture_Sales[[#This Row],[Profit]]</f>
        <v>24.9084</v>
      </c>
    </row>
    <row r="302" spans="1:27" x14ac:dyDescent="0.35">
      <c r="A302" t="s">
        <v>1276</v>
      </c>
      <c r="B302" s="2">
        <v>42268</v>
      </c>
      <c r="C302" s="2">
        <v>42271</v>
      </c>
      <c r="D302" t="s">
        <v>93</v>
      </c>
      <c r="E302" t="s">
        <v>1277</v>
      </c>
      <c r="F302" t="s">
        <v>1278</v>
      </c>
      <c r="G302" t="s">
        <v>96</v>
      </c>
      <c r="H302" t="s">
        <v>31</v>
      </c>
      <c r="I302" t="s">
        <v>107</v>
      </c>
      <c r="J302" t="s">
        <v>98</v>
      </c>
      <c r="K302">
        <v>77041</v>
      </c>
      <c r="L302" t="s">
        <v>99</v>
      </c>
      <c r="M302" t="s">
        <v>117</v>
      </c>
      <c r="N302" t="s">
        <v>36</v>
      </c>
      <c r="O302" t="s">
        <v>62</v>
      </c>
      <c r="P302" t="s">
        <v>118</v>
      </c>
      <c r="Q302">
        <v>4.9279999999999999</v>
      </c>
      <c r="R302">
        <v>4</v>
      </c>
      <c r="S302" s="1">
        <v>0.6</v>
      </c>
      <c r="T302">
        <v>-1.4783999999999999</v>
      </c>
      <c r="U302" t="s">
        <v>39</v>
      </c>
      <c r="V302" s="3">
        <v>-0.3</v>
      </c>
      <c r="W302" s="3">
        <v>0.121753246753247</v>
      </c>
      <c r="X302" s="4">
        <v>-0.36959999999999998</v>
      </c>
      <c r="Y302" s="1">
        <v>1.6015999999999999</v>
      </c>
      <c r="Z302" t="s">
        <v>83</v>
      </c>
      <c r="AA302">
        <f>Furniture_Sales[[#This Row],[Sales]]-Furniture_Sales[[#This Row],[Profit]]</f>
        <v>6.4063999999999997</v>
      </c>
    </row>
    <row r="303" spans="1:27" x14ac:dyDescent="0.35">
      <c r="A303" t="s">
        <v>1279</v>
      </c>
      <c r="B303" s="2">
        <v>41992</v>
      </c>
      <c r="C303" s="2">
        <v>41994</v>
      </c>
      <c r="D303" t="s">
        <v>27</v>
      </c>
      <c r="E303" t="s">
        <v>1280</v>
      </c>
      <c r="F303" t="s">
        <v>1281</v>
      </c>
      <c r="G303" t="s">
        <v>30</v>
      </c>
      <c r="H303" t="s">
        <v>31</v>
      </c>
      <c r="I303" t="s">
        <v>860</v>
      </c>
      <c r="J303" t="s">
        <v>1282</v>
      </c>
      <c r="K303">
        <v>35630</v>
      </c>
      <c r="L303" t="s">
        <v>34</v>
      </c>
      <c r="M303" t="s">
        <v>148</v>
      </c>
      <c r="N303" t="s">
        <v>36</v>
      </c>
      <c r="O303" t="s">
        <v>42</v>
      </c>
      <c r="P303" t="s">
        <v>149</v>
      </c>
      <c r="Q303">
        <v>1819.86</v>
      </c>
      <c r="R303">
        <v>14</v>
      </c>
      <c r="S303" s="1">
        <v>0</v>
      </c>
      <c r="T303">
        <v>163.78739999999999</v>
      </c>
      <c r="U303" t="s">
        <v>76</v>
      </c>
      <c r="V303" s="3">
        <v>0.09</v>
      </c>
      <c r="W303" s="3">
        <v>0</v>
      </c>
      <c r="X303" s="4">
        <v>11.6991</v>
      </c>
      <c r="Y303" s="1">
        <v>118.29089999999999</v>
      </c>
      <c r="Z303" t="s">
        <v>102</v>
      </c>
      <c r="AA303">
        <f>Furniture_Sales[[#This Row],[Sales]]-Furniture_Sales[[#This Row],[Profit]]</f>
        <v>1656.0726</v>
      </c>
    </row>
    <row r="304" spans="1:27" x14ac:dyDescent="0.35">
      <c r="A304" t="s">
        <v>1283</v>
      </c>
      <c r="B304" s="2">
        <v>42292</v>
      </c>
      <c r="C304" s="2">
        <v>42292</v>
      </c>
      <c r="D304" t="s">
        <v>431</v>
      </c>
      <c r="E304" t="s">
        <v>144</v>
      </c>
      <c r="F304" t="s">
        <v>145</v>
      </c>
      <c r="G304" t="s">
        <v>30</v>
      </c>
      <c r="H304" t="s">
        <v>31</v>
      </c>
      <c r="I304" t="s">
        <v>534</v>
      </c>
      <c r="J304" t="s">
        <v>98</v>
      </c>
      <c r="K304">
        <v>79109</v>
      </c>
      <c r="L304" t="s">
        <v>99</v>
      </c>
      <c r="M304" t="s">
        <v>607</v>
      </c>
      <c r="N304" t="s">
        <v>36</v>
      </c>
      <c r="O304" t="s">
        <v>42</v>
      </c>
      <c r="P304" t="s">
        <v>608</v>
      </c>
      <c r="Q304">
        <v>2453.4299999999998</v>
      </c>
      <c r="R304">
        <v>5</v>
      </c>
      <c r="S304" s="1">
        <v>0.3</v>
      </c>
      <c r="T304">
        <v>-350.49</v>
      </c>
      <c r="U304" t="s">
        <v>436</v>
      </c>
      <c r="V304" s="3">
        <v>-0.14285714285714299</v>
      </c>
      <c r="W304" s="3">
        <v>1.2227779068487801E-4</v>
      </c>
      <c r="X304" s="4">
        <v>-70.097999999999999</v>
      </c>
      <c r="Y304" s="1">
        <v>560.78399999999999</v>
      </c>
      <c r="Z304" t="s">
        <v>54</v>
      </c>
      <c r="AA304">
        <f>Furniture_Sales[[#This Row],[Sales]]-Furniture_Sales[[#This Row],[Profit]]</f>
        <v>2803.92</v>
      </c>
    </row>
    <row r="305" spans="1:27" x14ac:dyDescent="0.35">
      <c r="A305" t="s">
        <v>1284</v>
      </c>
      <c r="B305" s="2">
        <v>42899</v>
      </c>
      <c r="C305" s="2">
        <v>42902</v>
      </c>
      <c r="D305" t="s">
        <v>93</v>
      </c>
      <c r="E305" t="s">
        <v>1263</v>
      </c>
      <c r="F305" t="s">
        <v>1264</v>
      </c>
      <c r="G305" t="s">
        <v>106</v>
      </c>
      <c r="H305" t="s">
        <v>31</v>
      </c>
      <c r="I305" t="s">
        <v>139</v>
      </c>
      <c r="J305" t="s">
        <v>140</v>
      </c>
      <c r="K305">
        <v>60653</v>
      </c>
      <c r="L305" t="s">
        <v>99</v>
      </c>
      <c r="M305" t="s">
        <v>1285</v>
      </c>
      <c r="N305" t="s">
        <v>36</v>
      </c>
      <c r="O305" t="s">
        <v>42</v>
      </c>
      <c r="P305" t="s">
        <v>1286</v>
      </c>
      <c r="Q305">
        <v>470.30200000000002</v>
      </c>
      <c r="R305">
        <v>7</v>
      </c>
      <c r="S305" s="1">
        <v>0.3</v>
      </c>
      <c r="T305">
        <v>-87.341800000000006</v>
      </c>
      <c r="U305" t="s">
        <v>39</v>
      </c>
      <c r="V305" s="3">
        <v>-0.185714285714286</v>
      </c>
      <c r="W305" s="3">
        <v>6.3788799537318596E-4</v>
      </c>
      <c r="X305" s="4">
        <v>-12.477399999999999</v>
      </c>
      <c r="Y305" s="1">
        <v>79.663399999999996</v>
      </c>
      <c r="Z305" t="s">
        <v>65</v>
      </c>
      <c r="AA305">
        <f>Furniture_Sales[[#This Row],[Sales]]-Furniture_Sales[[#This Row],[Profit]]</f>
        <v>557.64380000000006</v>
      </c>
    </row>
    <row r="306" spans="1:27" x14ac:dyDescent="0.35">
      <c r="A306" t="s">
        <v>1287</v>
      </c>
      <c r="B306" s="2">
        <v>42898</v>
      </c>
      <c r="C306" s="2">
        <v>42905</v>
      </c>
      <c r="D306" t="s">
        <v>45</v>
      </c>
      <c r="E306" t="s">
        <v>1288</v>
      </c>
      <c r="F306" t="s">
        <v>1289</v>
      </c>
      <c r="G306" t="s">
        <v>106</v>
      </c>
      <c r="H306" t="s">
        <v>31</v>
      </c>
      <c r="I306" t="s">
        <v>353</v>
      </c>
      <c r="J306" t="s">
        <v>673</v>
      </c>
      <c r="K306">
        <v>31907</v>
      </c>
      <c r="L306" t="s">
        <v>34</v>
      </c>
      <c r="M306" t="s">
        <v>1290</v>
      </c>
      <c r="N306" t="s">
        <v>36</v>
      </c>
      <c r="O306" t="s">
        <v>51</v>
      </c>
      <c r="P306" t="s">
        <v>1291</v>
      </c>
      <c r="Q306">
        <v>452.94</v>
      </c>
      <c r="R306">
        <v>3</v>
      </c>
      <c r="S306" s="1">
        <v>0</v>
      </c>
      <c r="T306">
        <v>67.941000000000003</v>
      </c>
      <c r="U306" t="s">
        <v>53</v>
      </c>
      <c r="V306" s="3">
        <v>0.15</v>
      </c>
      <c r="W306" s="3">
        <v>0</v>
      </c>
      <c r="X306" s="4">
        <v>22.646999999999998</v>
      </c>
      <c r="Y306" s="1">
        <v>128.333</v>
      </c>
      <c r="Z306" t="s">
        <v>65</v>
      </c>
      <c r="AA306">
        <f>Furniture_Sales[[#This Row],[Sales]]-Furniture_Sales[[#This Row],[Profit]]</f>
        <v>384.99900000000002</v>
      </c>
    </row>
    <row r="307" spans="1:27" x14ac:dyDescent="0.35">
      <c r="A307" t="s">
        <v>1292</v>
      </c>
      <c r="B307" s="2">
        <v>41763</v>
      </c>
      <c r="C307" s="2">
        <v>41763</v>
      </c>
      <c r="D307" t="s">
        <v>431</v>
      </c>
      <c r="E307" t="s">
        <v>1293</v>
      </c>
      <c r="F307" t="s">
        <v>1294</v>
      </c>
      <c r="G307" t="s">
        <v>30</v>
      </c>
      <c r="H307" t="s">
        <v>31</v>
      </c>
      <c r="I307" t="s">
        <v>1295</v>
      </c>
      <c r="J307" t="s">
        <v>435</v>
      </c>
      <c r="K307">
        <v>6457</v>
      </c>
      <c r="L307" t="s">
        <v>73</v>
      </c>
      <c r="M307" t="s">
        <v>1296</v>
      </c>
      <c r="N307" t="s">
        <v>36</v>
      </c>
      <c r="O307" t="s">
        <v>62</v>
      </c>
      <c r="P307" t="s">
        <v>1297</v>
      </c>
      <c r="Q307">
        <v>27.46</v>
      </c>
      <c r="R307">
        <v>2</v>
      </c>
      <c r="S307" s="1">
        <v>0</v>
      </c>
      <c r="T307">
        <v>9.8856000000000002</v>
      </c>
      <c r="U307" t="s">
        <v>436</v>
      </c>
      <c r="V307" s="3">
        <v>0.36</v>
      </c>
      <c r="W307" s="3">
        <v>0</v>
      </c>
      <c r="X307" s="4">
        <v>4.9428000000000001</v>
      </c>
      <c r="Y307" s="1">
        <v>8.7872000000000003</v>
      </c>
      <c r="Z307" t="s">
        <v>167</v>
      </c>
      <c r="AA307">
        <f>Furniture_Sales[[#This Row],[Sales]]-Furniture_Sales[[#This Row],[Profit]]</f>
        <v>17.574400000000001</v>
      </c>
    </row>
    <row r="308" spans="1:27" x14ac:dyDescent="0.35">
      <c r="A308" t="s">
        <v>1298</v>
      </c>
      <c r="B308" s="2">
        <v>42440</v>
      </c>
      <c r="C308" s="2">
        <v>42444</v>
      </c>
      <c r="D308" t="s">
        <v>45</v>
      </c>
      <c r="E308" t="s">
        <v>1299</v>
      </c>
      <c r="F308" t="s">
        <v>1300</v>
      </c>
      <c r="G308" t="s">
        <v>30</v>
      </c>
      <c r="H308" t="s">
        <v>31</v>
      </c>
      <c r="I308" t="s">
        <v>1301</v>
      </c>
      <c r="J308" t="s">
        <v>368</v>
      </c>
      <c r="K308">
        <v>8360</v>
      </c>
      <c r="L308" t="s">
        <v>73</v>
      </c>
      <c r="M308" t="s">
        <v>790</v>
      </c>
      <c r="N308" t="s">
        <v>36</v>
      </c>
      <c r="O308" t="s">
        <v>51</v>
      </c>
      <c r="P308" t="s">
        <v>791</v>
      </c>
      <c r="Q308">
        <v>244.006</v>
      </c>
      <c r="R308">
        <v>2</v>
      </c>
      <c r="S308" s="1">
        <v>0.3</v>
      </c>
      <c r="T308">
        <v>-31.372199999999999</v>
      </c>
      <c r="U308" t="s">
        <v>89</v>
      </c>
      <c r="V308" s="3">
        <v>-0.128571428571429</v>
      </c>
      <c r="W308" s="3">
        <v>1.2294779636566301E-3</v>
      </c>
      <c r="X308" s="4">
        <v>-15.6861</v>
      </c>
      <c r="Y308" s="1">
        <v>137.6891</v>
      </c>
      <c r="Z308" t="s">
        <v>201</v>
      </c>
      <c r="AA308">
        <f>Furniture_Sales[[#This Row],[Sales]]-Furniture_Sales[[#This Row],[Profit]]</f>
        <v>275.37819999999999</v>
      </c>
    </row>
    <row r="309" spans="1:27" x14ac:dyDescent="0.35">
      <c r="A309" t="s">
        <v>1302</v>
      </c>
      <c r="B309" s="2">
        <v>42608</v>
      </c>
      <c r="C309" s="2">
        <v>42610</v>
      </c>
      <c r="D309" t="s">
        <v>93</v>
      </c>
      <c r="E309" t="s">
        <v>1303</v>
      </c>
      <c r="F309" t="s">
        <v>1304</v>
      </c>
      <c r="G309" t="s">
        <v>96</v>
      </c>
      <c r="H309" t="s">
        <v>31</v>
      </c>
      <c r="I309" t="s">
        <v>1191</v>
      </c>
      <c r="J309" t="s">
        <v>98</v>
      </c>
      <c r="K309">
        <v>77506</v>
      </c>
      <c r="L309" t="s">
        <v>99</v>
      </c>
      <c r="M309" t="s">
        <v>1088</v>
      </c>
      <c r="N309" t="s">
        <v>36</v>
      </c>
      <c r="O309" t="s">
        <v>42</v>
      </c>
      <c r="P309" t="s">
        <v>1089</v>
      </c>
      <c r="Q309">
        <v>1024.7159999999999</v>
      </c>
      <c r="R309">
        <v>6</v>
      </c>
      <c r="S309" s="1">
        <v>0.3</v>
      </c>
      <c r="T309">
        <v>-29.2776</v>
      </c>
      <c r="U309" t="s">
        <v>76</v>
      </c>
      <c r="V309" s="3">
        <v>-2.8571428571428598E-2</v>
      </c>
      <c r="W309" s="3">
        <v>2.9276404389118598E-4</v>
      </c>
      <c r="X309" s="4">
        <v>-4.8795999999999999</v>
      </c>
      <c r="Y309" s="1">
        <v>175.66560000000001</v>
      </c>
      <c r="Z309" t="s">
        <v>259</v>
      </c>
      <c r="AA309">
        <f>Furniture_Sales[[#This Row],[Sales]]-Furniture_Sales[[#This Row],[Profit]]</f>
        <v>1053.9935999999998</v>
      </c>
    </row>
    <row r="310" spans="1:27" x14ac:dyDescent="0.35">
      <c r="A310" t="s">
        <v>1305</v>
      </c>
      <c r="B310" s="2">
        <v>41859</v>
      </c>
      <c r="C310" s="2">
        <v>41865</v>
      </c>
      <c r="D310" t="s">
        <v>45</v>
      </c>
      <c r="E310" t="s">
        <v>1306</v>
      </c>
      <c r="F310" t="s">
        <v>1307</v>
      </c>
      <c r="G310" t="s">
        <v>30</v>
      </c>
      <c r="H310" t="s">
        <v>31</v>
      </c>
      <c r="I310" t="s">
        <v>1308</v>
      </c>
      <c r="J310" t="s">
        <v>526</v>
      </c>
      <c r="K310">
        <v>85301</v>
      </c>
      <c r="L310" t="s">
        <v>60</v>
      </c>
      <c r="M310" t="s">
        <v>973</v>
      </c>
      <c r="N310" t="s">
        <v>36</v>
      </c>
      <c r="O310" t="s">
        <v>62</v>
      </c>
      <c r="P310" t="s">
        <v>974</v>
      </c>
      <c r="Q310">
        <v>121.376</v>
      </c>
      <c r="R310">
        <v>4</v>
      </c>
      <c r="S310" s="1">
        <v>0.2</v>
      </c>
      <c r="T310">
        <v>-3.0344000000000002</v>
      </c>
      <c r="U310" t="s">
        <v>135</v>
      </c>
      <c r="V310" s="3">
        <v>-2.5000000000000001E-2</v>
      </c>
      <c r="W310" s="3">
        <v>1.6477722119694199E-3</v>
      </c>
      <c r="X310" s="4">
        <v>-0.75860000000000005</v>
      </c>
      <c r="Y310" s="1">
        <v>31.102599999999999</v>
      </c>
      <c r="Z310" t="s">
        <v>259</v>
      </c>
      <c r="AA310">
        <f>Furniture_Sales[[#This Row],[Sales]]-Furniture_Sales[[#This Row],[Profit]]</f>
        <v>124.41040000000001</v>
      </c>
    </row>
    <row r="311" spans="1:27" x14ac:dyDescent="0.35">
      <c r="A311" t="s">
        <v>1309</v>
      </c>
      <c r="B311" s="2">
        <v>43078</v>
      </c>
      <c r="C311" s="2">
        <v>43082</v>
      </c>
      <c r="D311" t="s">
        <v>45</v>
      </c>
      <c r="E311" t="s">
        <v>1310</v>
      </c>
      <c r="F311" t="s">
        <v>1311</v>
      </c>
      <c r="G311" t="s">
        <v>96</v>
      </c>
      <c r="H311" t="s">
        <v>31</v>
      </c>
      <c r="I311" t="s">
        <v>294</v>
      </c>
      <c r="J311" t="s">
        <v>295</v>
      </c>
      <c r="K311">
        <v>48234</v>
      </c>
      <c r="L311" t="s">
        <v>99</v>
      </c>
      <c r="M311" t="s">
        <v>1312</v>
      </c>
      <c r="N311" t="s">
        <v>36</v>
      </c>
      <c r="O311" t="s">
        <v>42</v>
      </c>
      <c r="P311" t="s">
        <v>1313</v>
      </c>
      <c r="Q311">
        <v>872.94</v>
      </c>
      <c r="R311">
        <v>3</v>
      </c>
      <c r="S311" s="1">
        <v>0</v>
      </c>
      <c r="T311">
        <v>226.96440000000001</v>
      </c>
      <c r="U311" t="s">
        <v>89</v>
      </c>
      <c r="V311" s="3">
        <v>0.26</v>
      </c>
      <c r="W311" s="3">
        <v>0</v>
      </c>
      <c r="X311" s="4">
        <v>75.654799999999994</v>
      </c>
      <c r="Y311" s="1">
        <v>215.3252</v>
      </c>
      <c r="Z311" t="s">
        <v>102</v>
      </c>
      <c r="AA311">
        <f>Furniture_Sales[[#This Row],[Sales]]-Furniture_Sales[[#This Row],[Profit]]</f>
        <v>645.97559999999999</v>
      </c>
    </row>
    <row r="312" spans="1:27" x14ac:dyDescent="0.35">
      <c r="A312" t="s">
        <v>1314</v>
      </c>
      <c r="B312" s="2">
        <v>42339</v>
      </c>
      <c r="C312" s="2">
        <v>42340</v>
      </c>
      <c r="D312" t="s">
        <v>431</v>
      </c>
      <c r="E312" t="s">
        <v>1315</v>
      </c>
      <c r="F312" t="s">
        <v>1316</v>
      </c>
      <c r="G312" t="s">
        <v>30</v>
      </c>
      <c r="H312" t="s">
        <v>31</v>
      </c>
      <c r="I312" t="s">
        <v>107</v>
      </c>
      <c r="J312" t="s">
        <v>98</v>
      </c>
      <c r="K312">
        <v>77036</v>
      </c>
      <c r="L312" t="s">
        <v>99</v>
      </c>
      <c r="M312" t="s">
        <v>1317</v>
      </c>
      <c r="N312" t="s">
        <v>36</v>
      </c>
      <c r="O312" t="s">
        <v>62</v>
      </c>
      <c r="P312" t="s">
        <v>1318</v>
      </c>
      <c r="Q312">
        <v>6.6879999999999997</v>
      </c>
      <c r="R312">
        <v>4</v>
      </c>
      <c r="S312" s="1">
        <v>0.6</v>
      </c>
      <c r="T312">
        <v>-4.0128000000000004</v>
      </c>
      <c r="U312" t="s">
        <v>129</v>
      </c>
      <c r="V312" s="3">
        <v>-0.6</v>
      </c>
      <c r="W312" s="3">
        <v>8.9712918660287105E-2</v>
      </c>
      <c r="X312" s="4">
        <v>-1.0032000000000001</v>
      </c>
      <c r="Y312" s="1">
        <v>2.6751999999999998</v>
      </c>
      <c r="Z312" t="s">
        <v>102</v>
      </c>
      <c r="AA312">
        <f>Furniture_Sales[[#This Row],[Sales]]-Furniture_Sales[[#This Row],[Profit]]</f>
        <v>10.700800000000001</v>
      </c>
    </row>
    <row r="313" spans="1:27" x14ac:dyDescent="0.35">
      <c r="A313" t="s">
        <v>1319</v>
      </c>
      <c r="B313" s="2">
        <v>42311</v>
      </c>
      <c r="C313" s="2">
        <v>42315</v>
      </c>
      <c r="D313" t="s">
        <v>45</v>
      </c>
      <c r="E313" t="s">
        <v>1320</v>
      </c>
      <c r="F313" t="s">
        <v>1321</v>
      </c>
      <c r="G313" t="s">
        <v>106</v>
      </c>
      <c r="H313" t="s">
        <v>31</v>
      </c>
      <c r="I313" t="s">
        <v>58</v>
      </c>
      <c r="J313" t="s">
        <v>59</v>
      </c>
      <c r="K313">
        <v>90008</v>
      </c>
      <c r="L313" t="s">
        <v>60</v>
      </c>
      <c r="M313" t="s">
        <v>491</v>
      </c>
      <c r="N313" t="s">
        <v>36</v>
      </c>
      <c r="O313" t="s">
        <v>62</v>
      </c>
      <c r="P313" t="s">
        <v>492</v>
      </c>
      <c r="Q313">
        <v>42.6</v>
      </c>
      <c r="R313">
        <v>3</v>
      </c>
      <c r="S313" s="1">
        <v>0</v>
      </c>
      <c r="T313">
        <v>16.614000000000001</v>
      </c>
      <c r="U313" t="s">
        <v>89</v>
      </c>
      <c r="V313" s="3">
        <v>0.39</v>
      </c>
      <c r="W313" s="3">
        <v>0</v>
      </c>
      <c r="X313" s="4">
        <v>5.5380000000000003</v>
      </c>
      <c r="Y313" s="1">
        <v>8.6620000000000008</v>
      </c>
      <c r="Z313" t="s">
        <v>40</v>
      </c>
      <c r="AA313">
        <f>Furniture_Sales[[#This Row],[Sales]]-Furniture_Sales[[#This Row],[Profit]]</f>
        <v>25.986000000000001</v>
      </c>
    </row>
    <row r="314" spans="1:27" x14ac:dyDescent="0.35">
      <c r="A314" t="s">
        <v>1322</v>
      </c>
      <c r="B314" s="2">
        <v>43063</v>
      </c>
      <c r="C314" s="2">
        <v>43067</v>
      </c>
      <c r="D314" t="s">
        <v>45</v>
      </c>
      <c r="E314" t="s">
        <v>1323</v>
      </c>
      <c r="F314" t="s">
        <v>1324</v>
      </c>
      <c r="G314" t="s">
        <v>96</v>
      </c>
      <c r="H314" t="s">
        <v>31</v>
      </c>
      <c r="I314" t="s">
        <v>179</v>
      </c>
      <c r="J314" t="s">
        <v>126</v>
      </c>
      <c r="K314">
        <v>10035</v>
      </c>
      <c r="L314" t="s">
        <v>73</v>
      </c>
      <c r="M314" t="s">
        <v>426</v>
      </c>
      <c r="N314" t="s">
        <v>36</v>
      </c>
      <c r="O314" t="s">
        <v>42</v>
      </c>
      <c r="P314" t="s">
        <v>427</v>
      </c>
      <c r="Q314">
        <v>977.29200000000003</v>
      </c>
      <c r="R314">
        <v>6</v>
      </c>
      <c r="S314" s="1">
        <v>0.1</v>
      </c>
      <c r="T314">
        <v>173.74080000000001</v>
      </c>
      <c r="U314" t="s">
        <v>89</v>
      </c>
      <c r="V314" s="3">
        <v>0.17777777777777801</v>
      </c>
      <c r="W314" s="3">
        <v>1.02323563479492E-4</v>
      </c>
      <c r="X314" s="4">
        <v>28.956800000000001</v>
      </c>
      <c r="Y314" s="1">
        <v>133.92519999999999</v>
      </c>
      <c r="Z314" t="s">
        <v>40</v>
      </c>
      <c r="AA314">
        <f>Furniture_Sales[[#This Row],[Sales]]-Furniture_Sales[[#This Row],[Profit]]</f>
        <v>803.55119999999999</v>
      </c>
    </row>
    <row r="315" spans="1:27" x14ac:dyDescent="0.35">
      <c r="A315" t="s">
        <v>1325</v>
      </c>
      <c r="B315" s="2">
        <v>43038</v>
      </c>
      <c r="C315" s="2">
        <v>43042</v>
      </c>
      <c r="D315" t="s">
        <v>45</v>
      </c>
      <c r="E315" t="s">
        <v>1326</v>
      </c>
      <c r="F315" t="s">
        <v>1327</v>
      </c>
      <c r="G315" t="s">
        <v>96</v>
      </c>
      <c r="H315" t="s">
        <v>31</v>
      </c>
      <c r="I315" t="s">
        <v>688</v>
      </c>
      <c r="J315" t="s">
        <v>198</v>
      </c>
      <c r="K315">
        <v>98661</v>
      </c>
      <c r="L315" t="s">
        <v>60</v>
      </c>
      <c r="M315" t="s">
        <v>965</v>
      </c>
      <c r="N315" t="s">
        <v>36</v>
      </c>
      <c r="O315" t="s">
        <v>62</v>
      </c>
      <c r="P315" t="s">
        <v>966</v>
      </c>
      <c r="Q315">
        <v>9.64</v>
      </c>
      <c r="R315">
        <v>2</v>
      </c>
      <c r="S315" s="1">
        <v>0</v>
      </c>
      <c r="T315">
        <v>3.6631999999999998</v>
      </c>
      <c r="U315" t="s">
        <v>89</v>
      </c>
      <c r="V315" s="3">
        <v>0.38</v>
      </c>
      <c r="W315" s="3">
        <v>0</v>
      </c>
      <c r="X315" s="4">
        <v>1.8315999999999999</v>
      </c>
      <c r="Y315" s="1">
        <v>2.9883999999999999</v>
      </c>
      <c r="Z315" t="s">
        <v>54</v>
      </c>
      <c r="AA315">
        <f>Furniture_Sales[[#This Row],[Sales]]-Furniture_Sales[[#This Row],[Profit]]</f>
        <v>5.9768000000000008</v>
      </c>
    </row>
    <row r="316" spans="1:27" x14ac:dyDescent="0.35">
      <c r="A316" t="s">
        <v>1328</v>
      </c>
      <c r="B316" s="2">
        <v>42698</v>
      </c>
      <c r="C316" s="2">
        <v>42705</v>
      </c>
      <c r="D316" t="s">
        <v>45</v>
      </c>
      <c r="E316" t="s">
        <v>1329</v>
      </c>
      <c r="F316" t="s">
        <v>1330</v>
      </c>
      <c r="G316" t="s">
        <v>106</v>
      </c>
      <c r="H316" t="s">
        <v>31</v>
      </c>
      <c r="I316" t="s">
        <v>58</v>
      </c>
      <c r="J316" t="s">
        <v>59</v>
      </c>
      <c r="K316">
        <v>90045</v>
      </c>
      <c r="L316" t="s">
        <v>60</v>
      </c>
      <c r="M316" t="s">
        <v>656</v>
      </c>
      <c r="N316" t="s">
        <v>36</v>
      </c>
      <c r="O316" t="s">
        <v>62</v>
      </c>
      <c r="P316" t="s">
        <v>657</v>
      </c>
      <c r="Q316">
        <v>9.94</v>
      </c>
      <c r="R316">
        <v>2</v>
      </c>
      <c r="S316" s="1">
        <v>0</v>
      </c>
      <c r="T316">
        <v>3.0813999999999999</v>
      </c>
      <c r="U316" t="s">
        <v>53</v>
      </c>
      <c r="V316" s="3">
        <v>0.31</v>
      </c>
      <c r="W316" s="3">
        <v>0</v>
      </c>
      <c r="X316" s="4">
        <v>1.5407</v>
      </c>
      <c r="Y316" s="1">
        <v>3.4293</v>
      </c>
      <c r="Z316" t="s">
        <v>40</v>
      </c>
      <c r="AA316">
        <f>Furniture_Sales[[#This Row],[Sales]]-Furniture_Sales[[#This Row],[Profit]]</f>
        <v>6.8585999999999991</v>
      </c>
    </row>
    <row r="317" spans="1:27" x14ac:dyDescent="0.35">
      <c r="A317" t="s">
        <v>1331</v>
      </c>
      <c r="B317" s="2">
        <v>42217</v>
      </c>
      <c r="C317" s="2">
        <v>42223</v>
      </c>
      <c r="D317" t="s">
        <v>45</v>
      </c>
      <c r="E317" t="s">
        <v>1332</v>
      </c>
      <c r="F317" t="s">
        <v>1333</v>
      </c>
      <c r="G317" t="s">
        <v>106</v>
      </c>
      <c r="H317" t="s">
        <v>31</v>
      </c>
      <c r="I317" t="s">
        <v>58</v>
      </c>
      <c r="J317" t="s">
        <v>59</v>
      </c>
      <c r="K317">
        <v>90004</v>
      </c>
      <c r="L317" t="s">
        <v>60</v>
      </c>
      <c r="M317" t="s">
        <v>1334</v>
      </c>
      <c r="N317" t="s">
        <v>36</v>
      </c>
      <c r="O317" t="s">
        <v>51</v>
      </c>
      <c r="P317" t="s">
        <v>1335</v>
      </c>
      <c r="Q317">
        <v>1004.976</v>
      </c>
      <c r="R317">
        <v>6</v>
      </c>
      <c r="S317" s="1">
        <v>0.2</v>
      </c>
      <c r="T317">
        <v>-175.8708</v>
      </c>
      <c r="U317" t="s">
        <v>135</v>
      </c>
      <c r="V317" s="3">
        <v>-0.17499999999999999</v>
      </c>
      <c r="W317" s="3">
        <v>1.9900972759548499E-4</v>
      </c>
      <c r="X317" s="4">
        <v>-29.311800000000002</v>
      </c>
      <c r="Y317" s="1">
        <v>196.80779999999999</v>
      </c>
      <c r="Z317" t="s">
        <v>259</v>
      </c>
      <c r="AA317">
        <f>Furniture_Sales[[#This Row],[Sales]]-Furniture_Sales[[#This Row],[Profit]]</f>
        <v>1180.8468</v>
      </c>
    </row>
    <row r="318" spans="1:27" x14ac:dyDescent="0.35">
      <c r="A318" t="s">
        <v>1336</v>
      </c>
      <c r="B318" s="2">
        <v>42990</v>
      </c>
      <c r="C318" s="2">
        <v>42993</v>
      </c>
      <c r="D318" t="s">
        <v>93</v>
      </c>
      <c r="E318" t="s">
        <v>1337</v>
      </c>
      <c r="F318" t="s">
        <v>1338</v>
      </c>
      <c r="G318" t="s">
        <v>30</v>
      </c>
      <c r="H318" t="s">
        <v>31</v>
      </c>
      <c r="I318" t="s">
        <v>58</v>
      </c>
      <c r="J318" t="s">
        <v>59</v>
      </c>
      <c r="K318">
        <v>90036</v>
      </c>
      <c r="L318" t="s">
        <v>60</v>
      </c>
      <c r="M318" t="s">
        <v>1317</v>
      </c>
      <c r="N318" t="s">
        <v>36</v>
      </c>
      <c r="O318" t="s">
        <v>62</v>
      </c>
      <c r="P318" t="s">
        <v>1318</v>
      </c>
      <c r="Q318">
        <v>8.36</v>
      </c>
      <c r="R318">
        <v>2</v>
      </c>
      <c r="S318" s="1">
        <v>0</v>
      </c>
      <c r="T318">
        <v>3.0095999999999998</v>
      </c>
      <c r="U318" t="s">
        <v>39</v>
      </c>
      <c r="V318" s="3">
        <v>0.36</v>
      </c>
      <c r="W318" s="3">
        <v>0</v>
      </c>
      <c r="X318" s="4">
        <v>1.5047999999999999</v>
      </c>
      <c r="Y318" s="1">
        <v>2.6751999999999998</v>
      </c>
      <c r="Z318" t="s">
        <v>83</v>
      </c>
      <c r="AA318">
        <f>Furniture_Sales[[#This Row],[Sales]]-Furniture_Sales[[#This Row],[Profit]]</f>
        <v>5.3503999999999996</v>
      </c>
    </row>
    <row r="319" spans="1:27" x14ac:dyDescent="0.35">
      <c r="A319" t="s">
        <v>1339</v>
      </c>
      <c r="B319" s="2">
        <v>43080</v>
      </c>
      <c r="C319" s="2">
        <v>43086</v>
      </c>
      <c r="D319" t="s">
        <v>45</v>
      </c>
      <c r="E319" t="s">
        <v>1340</v>
      </c>
      <c r="F319" t="s">
        <v>1341</v>
      </c>
      <c r="G319" t="s">
        <v>30</v>
      </c>
      <c r="H319" t="s">
        <v>31</v>
      </c>
      <c r="I319" t="s">
        <v>71</v>
      </c>
      <c r="J319" t="s">
        <v>72</v>
      </c>
      <c r="K319">
        <v>19120</v>
      </c>
      <c r="L319" t="s">
        <v>73</v>
      </c>
      <c r="M319" t="s">
        <v>1223</v>
      </c>
      <c r="N319" t="s">
        <v>36</v>
      </c>
      <c r="O319" t="s">
        <v>42</v>
      </c>
      <c r="P319" t="s">
        <v>1224</v>
      </c>
      <c r="Q319">
        <v>63.686</v>
      </c>
      <c r="R319">
        <v>1</v>
      </c>
      <c r="S319" s="1">
        <v>0.3</v>
      </c>
      <c r="T319">
        <v>-9.0980000000000008</v>
      </c>
      <c r="U319" t="s">
        <v>135</v>
      </c>
      <c r="V319" s="3">
        <v>-0.14285714285714299</v>
      </c>
      <c r="W319" s="3">
        <v>4.7106114373645699E-3</v>
      </c>
      <c r="X319" s="4">
        <v>-9.0980000000000008</v>
      </c>
      <c r="Y319" s="1">
        <v>72.784000000000006</v>
      </c>
      <c r="Z319" t="s">
        <v>102</v>
      </c>
      <c r="AA319">
        <f>Furniture_Sales[[#This Row],[Sales]]-Furniture_Sales[[#This Row],[Profit]]</f>
        <v>72.784000000000006</v>
      </c>
    </row>
    <row r="320" spans="1:27" x14ac:dyDescent="0.35">
      <c r="A320" t="s">
        <v>1342</v>
      </c>
      <c r="B320" s="2">
        <v>43079</v>
      </c>
      <c r="C320" s="2">
        <v>43083</v>
      </c>
      <c r="D320" t="s">
        <v>27</v>
      </c>
      <c r="E320" t="s">
        <v>1343</v>
      </c>
      <c r="F320" t="s">
        <v>1344</v>
      </c>
      <c r="G320" t="s">
        <v>30</v>
      </c>
      <c r="H320" t="s">
        <v>31</v>
      </c>
      <c r="I320" t="s">
        <v>1345</v>
      </c>
      <c r="J320" t="s">
        <v>1346</v>
      </c>
      <c r="K320">
        <v>89031</v>
      </c>
      <c r="L320" t="s">
        <v>60</v>
      </c>
      <c r="M320" t="s">
        <v>618</v>
      </c>
      <c r="N320" t="s">
        <v>36</v>
      </c>
      <c r="O320" t="s">
        <v>51</v>
      </c>
      <c r="P320" t="s">
        <v>619</v>
      </c>
      <c r="Q320">
        <v>1669.6</v>
      </c>
      <c r="R320">
        <v>4</v>
      </c>
      <c r="S320" s="1">
        <v>0</v>
      </c>
      <c r="T320">
        <v>116.872</v>
      </c>
      <c r="U320" t="s">
        <v>89</v>
      </c>
      <c r="V320" s="3">
        <v>7.0000000000000007E-2</v>
      </c>
      <c r="W320" s="3">
        <v>0</v>
      </c>
      <c r="X320" s="4">
        <v>29.218</v>
      </c>
      <c r="Y320" s="1">
        <v>388.18200000000002</v>
      </c>
      <c r="Z320" t="s">
        <v>102</v>
      </c>
      <c r="AA320">
        <f>Furniture_Sales[[#This Row],[Sales]]-Furniture_Sales[[#This Row],[Profit]]</f>
        <v>1552.7279999999998</v>
      </c>
    </row>
    <row r="321" spans="1:27" x14ac:dyDescent="0.35">
      <c r="A321" t="s">
        <v>1347</v>
      </c>
      <c r="B321" s="2">
        <v>42344</v>
      </c>
      <c r="C321" s="2">
        <v>42349</v>
      </c>
      <c r="D321" t="s">
        <v>45</v>
      </c>
      <c r="E321" t="s">
        <v>1348</v>
      </c>
      <c r="F321" t="s">
        <v>1349</v>
      </c>
      <c r="G321" t="s">
        <v>30</v>
      </c>
      <c r="H321" t="s">
        <v>31</v>
      </c>
      <c r="I321" t="s">
        <v>1228</v>
      </c>
      <c r="J321" t="s">
        <v>526</v>
      </c>
      <c r="K321">
        <v>85705</v>
      </c>
      <c r="L321" t="s">
        <v>60</v>
      </c>
      <c r="M321" t="s">
        <v>751</v>
      </c>
      <c r="N321" t="s">
        <v>36</v>
      </c>
      <c r="O321" t="s">
        <v>62</v>
      </c>
      <c r="P321" t="s">
        <v>752</v>
      </c>
      <c r="Q321">
        <v>206.11199999999999</v>
      </c>
      <c r="R321">
        <v>6</v>
      </c>
      <c r="S321" s="1">
        <v>0.2</v>
      </c>
      <c r="T321">
        <v>48.951599999999999</v>
      </c>
      <c r="U321" t="s">
        <v>64</v>
      </c>
      <c r="V321" s="3">
        <v>0.23749999999999999</v>
      </c>
      <c r="W321" s="3">
        <v>9.7034621953112903E-4</v>
      </c>
      <c r="X321" s="4">
        <v>8.1585999999999999</v>
      </c>
      <c r="Y321" s="1">
        <v>26.1934</v>
      </c>
      <c r="Z321" t="s">
        <v>102</v>
      </c>
      <c r="AA321">
        <f>Furniture_Sales[[#This Row],[Sales]]-Furniture_Sales[[#This Row],[Profit]]</f>
        <v>157.16039999999998</v>
      </c>
    </row>
    <row r="322" spans="1:27" x14ac:dyDescent="0.35">
      <c r="A322" t="s">
        <v>1350</v>
      </c>
      <c r="B322" s="2">
        <v>42573</v>
      </c>
      <c r="C322" s="2">
        <v>42578</v>
      </c>
      <c r="D322" t="s">
        <v>45</v>
      </c>
      <c r="E322" t="s">
        <v>1351</v>
      </c>
      <c r="F322" t="s">
        <v>1352</v>
      </c>
      <c r="G322" t="s">
        <v>30</v>
      </c>
      <c r="H322" t="s">
        <v>31</v>
      </c>
      <c r="I322" t="s">
        <v>1353</v>
      </c>
      <c r="J322" t="s">
        <v>72</v>
      </c>
      <c r="K322">
        <v>18103</v>
      </c>
      <c r="L322" t="s">
        <v>73</v>
      </c>
      <c r="M322" t="s">
        <v>1354</v>
      </c>
      <c r="N322" t="s">
        <v>36</v>
      </c>
      <c r="O322" t="s">
        <v>62</v>
      </c>
      <c r="P322" t="s">
        <v>1355</v>
      </c>
      <c r="Q322">
        <v>11.648</v>
      </c>
      <c r="R322">
        <v>2</v>
      </c>
      <c r="S322" s="1">
        <v>0.2</v>
      </c>
      <c r="T322">
        <v>3.3488000000000002</v>
      </c>
      <c r="U322" t="s">
        <v>64</v>
      </c>
      <c r="V322" s="3">
        <v>0.28749999999999998</v>
      </c>
      <c r="W322" s="3">
        <v>1.71703296703297E-2</v>
      </c>
      <c r="X322" s="4">
        <v>1.6744000000000001</v>
      </c>
      <c r="Y322" s="1">
        <v>4.1496000000000004</v>
      </c>
      <c r="Z322" t="s">
        <v>77</v>
      </c>
      <c r="AA322">
        <f>Furniture_Sales[[#This Row],[Sales]]-Furniture_Sales[[#This Row],[Profit]]</f>
        <v>8.299199999999999</v>
      </c>
    </row>
    <row r="323" spans="1:27" x14ac:dyDescent="0.35">
      <c r="A323" t="s">
        <v>1356</v>
      </c>
      <c r="B323" s="2">
        <v>42776</v>
      </c>
      <c r="C323" s="2">
        <v>42780</v>
      </c>
      <c r="D323" t="s">
        <v>45</v>
      </c>
      <c r="E323" t="s">
        <v>1357</v>
      </c>
      <c r="F323" t="s">
        <v>1358</v>
      </c>
      <c r="G323" t="s">
        <v>106</v>
      </c>
      <c r="H323" t="s">
        <v>31</v>
      </c>
      <c r="I323" t="s">
        <v>1359</v>
      </c>
      <c r="J323" t="s">
        <v>59</v>
      </c>
      <c r="K323">
        <v>92677</v>
      </c>
      <c r="L323" t="s">
        <v>60</v>
      </c>
      <c r="M323" t="s">
        <v>716</v>
      </c>
      <c r="N323" t="s">
        <v>36</v>
      </c>
      <c r="O323" t="s">
        <v>37</v>
      </c>
      <c r="P323" t="s">
        <v>717</v>
      </c>
      <c r="Q323">
        <v>203.983</v>
      </c>
      <c r="R323">
        <v>2</v>
      </c>
      <c r="S323" s="1">
        <v>0.15</v>
      </c>
      <c r="T323">
        <v>16.7986</v>
      </c>
      <c r="U323" t="s">
        <v>89</v>
      </c>
      <c r="V323" s="3">
        <v>8.2352941176470601E-2</v>
      </c>
      <c r="W323" s="3">
        <v>7.3535539726349698E-4</v>
      </c>
      <c r="X323" s="4">
        <v>8.3993000000000002</v>
      </c>
      <c r="Y323" s="1">
        <v>93.592200000000005</v>
      </c>
      <c r="Z323" t="s">
        <v>303</v>
      </c>
      <c r="AA323">
        <f>Furniture_Sales[[#This Row],[Sales]]-Furniture_Sales[[#This Row],[Profit]]</f>
        <v>187.18440000000001</v>
      </c>
    </row>
    <row r="324" spans="1:27" x14ac:dyDescent="0.35">
      <c r="A324" t="s">
        <v>1360</v>
      </c>
      <c r="B324" s="2">
        <v>42993</v>
      </c>
      <c r="C324" s="2">
        <v>42995</v>
      </c>
      <c r="D324" t="s">
        <v>27</v>
      </c>
      <c r="E324" t="s">
        <v>1361</v>
      </c>
      <c r="F324" t="s">
        <v>1362</v>
      </c>
      <c r="G324" t="s">
        <v>30</v>
      </c>
      <c r="H324" t="s">
        <v>31</v>
      </c>
      <c r="I324" t="s">
        <v>1363</v>
      </c>
      <c r="J324" t="s">
        <v>440</v>
      </c>
      <c r="K324">
        <v>2149</v>
      </c>
      <c r="L324" t="s">
        <v>73</v>
      </c>
      <c r="M324" t="s">
        <v>108</v>
      </c>
      <c r="N324" t="s">
        <v>36</v>
      </c>
      <c r="O324" t="s">
        <v>37</v>
      </c>
      <c r="P324" t="s">
        <v>109</v>
      </c>
      <c r="Q324">
        <v>782.94</v>
      </c>
      <c r="R324">
        <v>3</v>
      </c>
      <c r="S324" s="1">
        <v>0</v>
      </c>
      <c r="T324">
        <v>203.56440000000001</v>
      </c>
      <c r="U324" t="s">
        <v>76</v>
      </c>
      <c r="V324" s="3">
        <v>0.26</v>
      </c>
      <c r="W324" s="3">
        <v>0</v>
      </c>
      <c r="X324" s="4">
        <v>67.854799999999997</v>
      </c>
      <c r="Y324" s="1">
        <v>193.12520000000001</v>
      </c>
      <c r="Z324" t="s">
        <v>83</v>
      </c>
      <c r="AA324">
        <f>Furniture_Sales[[#This Row],[Sales]]-Furniture_Sales[[#This Row],[Profit]]</f>
        <v>579.37560000000008</v>
      </c>
    </row>
    <row r="325" spans="1:27" x14ac:dyDescent="0.35">
      <c r="A325" t="s">
        <v>1364</v>
      </c>
      <c r="B325" s="2">
        <v>41709</v>
      </c>
      <c r="C325" s="2">
        <v>41714</v>
      </c>
      <c r="D325" t="s">
        <v>27</v>
      </c>
      <c r="E325" t="s">
        <v>1365</v>
      </c>
      <c r="F325" t="s">
        <v>1366</v>
      </c>
      <c r="G325" t="s">
        <v>30</v>
      </c>
      <c r="H325" t="s">
        <v>31</v>
      </c>
      <c r="I325" t="s">
        <v>353</v>
      </c>
      <c r="J325" t="s">
        <v>237</v>
      </c>
      <c r="K325">
        <v>43229</v>
      </c>
      <c r="L325" t="s">
        <v>73</v>
      </c>
      <c r="M325" t="s">
        <v>1367</v>
      </c>
      <c r="N325" t="s">
        <v>36</v>
      </c>
      <c r="O325" t="s">
        <v>62</v>
      </c>
      <c r="P325" t="s">
        <v>429</v>
      </c>
      <c r="Q325">
        <v>8.32</v>
      </c>
      <c r="R325">
        <v>5</v>
      </c>
      <c r="S325" s="1">
        <v>0.2</v>
      </c>
      <c r="T325">
        <v>2.2879999999999998</v>
      </c>
      <c r="U325" t="s">
        <v>64</v>
      </c>
      <c r="V325" s="3">
        <v>0.27500000000000002</v>
      </c>
      <c r="W325" s="3">
        <v>2.4038461538461502E-2</v>
      </c>
      <c r="X325" s="4">
        <v>0.45760000000000001</v>
      </c>
      <c r="Y325" s="1">
        <v>1.2063999999999999</v>
      </c>
      <c r="Z325" t="s">
        <v>201</v>
      </c>
      <c r="AA325">
        <f>Furniture_Sales[[#This Row],[Sales]]-Furniture_Sales[[#This Row],[Profit]]</f>
        <v>6.032</v>
      </c>
    </row>
    <row r="326" spans="1:27" x14ac:dyDescent="0.35">
      <c r="A326" t="s">
        <v>1368</v>
      </c>
      <c r="B326" s="2">
        <v>42004</v>
      </c>
      <c r="C326" s="2">
        <v>42008</v>
      </c>
      <c r="D326" t="s">
        <v>27</v>
      </c>
      <c r="E326" t="s">
        <v>1369</v>
      </c>
      <c r="F326" t="s">
        <v>1370</v>
      </c>
      <c r="G326" t="s">
        <v>96</v>
      </c>
      <c r="H326" t="s">
        <v>31</v>
      </c>
      <c r="I326" t="s">
        <v>1371</v>
      </c>
      <c r="J326" t="s">
        <v>126</v>
      </c>
      <c r="K326">
        <v>13601</v>
      </c>
      <c r="L326" t="s">
        <v>73</v>
      </c>
      <c r="M326" t="s">
        <v>266</v>
      </c>
      <c r="N326" t="s">
        <v>36</v>
      </c>
      <c r="O326" t="s">
        <v>37</v>
      </c>
      <c r="P326" t="s">
        <v>267</v>
      </c>
      <c r="Q326">
        <v>1573.4880000000001</v>
      </c>
      <c r="R326">
        <v>7</v>
      </c>
      <c r="S326" s="1">
        <v>0.2</v>
      </c>
      <c r="T326">
        <v>196.68600000000001</v>
      </c>
      <c r="U326" t="s">
        <v>89</v>
      </c>
      <c r="V326" s="3">
        <v>0.125</v>
      </c>
      <c r="W326" s="3">
        <v>1.27106148887059E-4</v>
      </c>
      <c r="X326" s="4">
        <v>28.097999999999999</v>
      </c>
      <c r="Y326" s="1">
        <v>196.68600000000001</v>
      </c>
      <c r="Z326" t="s">
        <v>102</v>
      </c>
      <c r="AA326">
        <f>Furniture_Sales[[#This Row],[Sales]]-Furniture_Sales[[#This Row],[Profit]]</f>
        <v>1376.8020000000001</v>
      </c>
    </row>
    <row r="327" spans="1:27" x14ac:dyDescent="0.35">
      <c r="A327" t="s">
        <v>1372</v>
      </c>
      <c r="B327" s="2">
        <v>42079</v>
      </c>
      <c r="C327" s="2">
        <v>42081</v>
      </c>
      <c r="D327" t="s">
        <v>27</v>
      </c>
      <c r="E327" t="s">
        <v>543</v>
      </c>
      <c r="F327" t="s">
        <v>544</v>
      </c>
      <c r="G327" t="s">
        <v>30</v>
      </c>
      <c r="H327" t="s">
        <v>31</v>
      </c>
      <c r="I327" t="s">
        <v>197</v>
      </c>
      <c r="J327" t="s">
        <v>198</v>
      </c>
      <c r="K327">
        <v>98103</v>
      </c>
      <c r="L327" t="s">
        <v>60</v>
      </c>
      <c r="M327" t="s">
        <v>1265</v>
      </c>
      <c r="N327" t="s">
        <v>36</v>
      </c>
      <c r="O327" t="s">
        <v>51</v>
      </c>
      <c r="P327" t="s">
        <v>1069</v>
      </c>
      <c r="Q327">
        <v>171.96</v>
      </c>
      <c r="R327">
        <v>2</v>
      </c>
      <c r="S327" s="1">
        <v>0</v>
      </c>
      <c r="T327">
        <v>44.709600000000002</v>
      </c>
      <c r="U327" t="s">
        <v>76</v>
      </c>
      <c r="V327" s="3">
        <v>0.26</v>
      </c>
      <c r="W327" s="3">
        <v>0</v>
      </c>
      <c r="X327" s="4">
        <v>22.354800000000001</v>
      </c>
      <c r="Y327" s="1">
        <v>63.6252</v>
      </c>
      <c r="Z327" t="s">
        <v>201</v>
      </c>
      <c r="AA327">
        <f>Furniture_Sales[[#This Row],[Sales]]-Furniture_Sales[[#This Row],[Profit]]</f>
        <v>127.25040000000001</v>
      </c>
    </row>
    <row r="328" spans="1:27" x14ac:dyDescent="0.35">
      <c r="A328" t="s">
        <v>1373</v>
      </c>
      <c r="B328" s="2">
        <v>42916</v>
      </c>
      <c r="C328" s="2">
        <v>42916</v>
      </c>
      <c r="D328" t="s">
        <v>431</v>
      </c>
      <c r="E328" t="s">
        <v>1374</v>
      </c>
      <c r="F328" t="s">
        <v>1375</v>
      </c>
      <c r="G328" t="s">
        <v>30</v>
      </c>
      <c r="H328" t="s">
        <v>31</v>
      </c>
      <c r="I328" t="s">
        <v>179</v>
      </c>
      <c r="J328" t="s">
        <v>126</v>
      </c>
      <c r="K328">
        <v>10011</v>
      </c>
      <c r="L328" t="s">
        <v>73</v>
      </c>
      <c r="M328" t="s">
        <v>50</v>
      </c>
      <c r="N328" t="s">
        <v>36</v>
      </c>
      <c r="O328" t="s">
        <v>51</v>
      </c>
      <c r="P328" t="s">
        <v>52</v>
      </c>
      <c r="Q328">
        <v>1044.6300000000001</v>
      </c>
      <c r="R328">
        <v>5</v>
      </c>
      <c r="S328" s="1">
        <v>0.4</v>
      </c>
      <c r="T328">
        <v>-295.9785</v>
      </c>
      <c r="U328" t="s">
        <v>436</v>
      </c>
      <c r="V328" s="3">
        <v>-0.28333333333333299</v>
      </c>
      <c r="W328" s="3">
        <v>3.8291069565300599E-4</v>
      </c>
      <c r="X328" s="4">
        <v>-59.195700000000002</v>
      </c>
      <c r="Y328" s="1">
        <v>268.12169999999998</v>
      </c>
      <c r="Z328" t="s">
        <v>65</v>
      </c>
      <c r="AA328">
        <f>Furniture_Sales[[#This Row],[Sales]]-Furniture_Sales[[#This Row],[Profit]]</f>
        <v>1340.6085</v>
      </c>
    </row>
    <row r="329" spans="1:27" x14ac:dyDescent="0.35">
      <c r="A329" t="s">
        <v>1376</v>
      </c>
      <c r="B329" s="2">
        <v>41966</v>
      </c>
      <c r="C329" s="2">
        <v>41968</v>
      </c>
      <c r="D329" t="s">
        <v>93</v>
      </c>
      <c r="E329" t="s">
        <v>513</v>
      </c>
      <c r="F329" t="s">
        <v>514</v>
      </c>
      <c r="G329" t="s">
        <v>30</v>
      </c>
      <c r="H329" t="s">
        <v>31</v>
      </c>
      <c r="I329" t="s">
        <v>58</v>
      </c>
      <c r="J329" t="s">
        <v>59</v>
      </c>
      <c r="K329">
        <v>90004</v>
      </c>
      <c r="L329" t="s">
        <v>60</v>
      </c>
      <c r="M329" t="s">
        <v>165</v>
      </c>
      <c r="N329" t="s">
        <v>36</v>
      </c>
      <c r="O329" t="s">
        <v>42</v>
      </c>
      <c r="P329" t="s">
        <v>166</v>
      </c>
      <c r="Q329">
        <v>603.91999999999996</v>
      </c>
      <c r="R329">
        <v>5</v>
      </c>
      <c r="S329" s="1">
        <v>0.2</v>
      </c>
      <c r="T329">
        <v>-67.941000000000003</v>
      </c>
      <c r="U329" t="s">
        <v>76</v>
      </c>
      <c r="V329" s="3">
        <v>-0.1125</v>
      </c>
      <c r="W329" s="3">
        <v>3.31169691349848E-4</v>
      </c>
      <c r="X329" s="4">
        <v>-13.588200000000001</v>
      </c>
      <c r="Y329" s="1">
        <v>134.37219999999999</v>
      </c>
      <c r="Z329" t="s">
        <v>40</v>
      </c>
      <c r="AA329">
        <f>Furniture_Sales[[#This Row],[Sales]]-Furniture_Sales[[#This Row],[Profit]]</f>
        <v>671.86099999999999</v>
      </c>
    </row>
    <row r="330" spans="1:27" x14ac:dyDescent="0.35">
      <c r="A330" t="s">
        <v>1376</v>
      </c>
      <c r="B330" s="2">
        <v>41966</v>
      </c>
      <c r="C330" s="2">
        <v>41968</v>
      </c>
      <c r="D330" t="s">
        <v>93</v>
      </c>
      <c r="E330" t="s">
        <v>513</v>
      </c>
      <c r="F330" t="s">
        <v>514</v>
      </c>
      <c r="G330" t="s">
        <v>30</v>
      </c>
      <c r="H330" t="s">
        <v>31</v>
      </c>
      <c r="I330" t="s">
        <v>58</v>
      </c>
      <c r="J330" t="s">
        <v>59</v>
      </c>
      <c r="K330">
        <v>90004</v>
      </c>
      <c r="L330" t="s">
        <v>60</v>
      </c>
      <c r="M330" t="s">
        <v>586</v>
      </c>
      <c r="N330" t="s">
        <v>36</v>
      </c>
      <c r="O330" t="s">
        <v>42</v>
      </c>
      <c r="P330" t="s">
        <v>587</v>
      </c>
      <c r="Q330">
        <v>381.44</v>
      </c>
      <c r="R330">
        <v>2</v>
      </c>
      <c r="S330" s="1">
        <v>0.2</v>
      </c>
      <c r="T330">
        <v>23.84</v>
      </c>
      <c r="U330" t="s">
        <v>76</v>
      </c>
      <c r="V330" s="3">
        <v>6.25E-2</v>
      </c>
      <c r="W330" s="3">
        <v>5.2432885906040301E-4</v>
      </c>
      <c r="X330" s="4">
        <v>11.92</v>
      </c>
      <c r="Y330" s="1">
        <v>178.8</v>
      </c>
      <c r="Z330" t="s">
        <v>40</v>
      </c>
      <c r="AA330">
        <f>Furniture_Sales[[#This Row],[Sales]]-Furniture_Sales[[#This Row],[Profit]]</f>
        <v>357.6</v>
      </c>
    </row>
    <row r="331" spans="1:27" x14ac:dyDescent="0.35">
      <c r="A331" t="s">
        <v>1377</v>
      </c>
      <c r="B331" s="2">
        <v>41988</v>
      </c>
      <c r="C331" s="2">
        <v>41991</v>
      </c>
      <c r="D331" t="s">
        <v>93</v>
      </c>
      <c r="E331" t="s">
        <v>1378</v>
      </c>
      <c r="F331" t="s">
        <v>1379</v>
      </c>
      <c r="G331" t="s">
        <v>30</v>
      </c>
      <c r="H331" t="s">
        <v>31</v>
      </c>
      <c r="I331" t="s">
        <v>1380</v>
      </c>
      <c r="J331" t="s">
        <v>98</v>
      </c>
      <c r="K331">
        <v>79907</v>
      </c>
      <c r="L331" t="s">
        <v>99</v>
      </c>
      <c r="M331" t="s">
        <v>822</v>
      </c>
      <c r="N331" t="s">
        <v>36</v>
      </c>
      <c r="O331" t="s">
        <v>42</v>
      </c>
      <c r="P331" t="s">
        <v>823</v>
      </c>
      <c r="Q331">
        <v>763.28</v>
      </c>
      <c r="R331">
        <v>5</v>
      </c>
      <c r="S331" s="1">
        <v>0.3</v>
      </c>
      <c r="T331">
        <v>-21.808</v>
      </c>
      <c r="U331" t="s">
        <v>39</v>
      </c>
      <c r="V331" s="3">
        <v>-2.8571428571428598E-2</v>
      </c>
      <c r="W331" s="3">
        <v>3.9304056178597602E-4</v>
      </c>
      <c r="X331" s="4">
        <v>-4.3616000000000001</v>
      </c>
      <c r="Y331" s="1">
        <v>157.01759999999999</v>
      </c>
      <c r="Z331" t="s">
        <v>102</v>
      </c>
      <c r="AA331">
        <f>Furniture_Sales[[#This Row],[Sales]]-Furniture_Sales[[#This Row],[Profit]]</f>
        <v>785.08799999999997</v>
      </c>
    </row>
    <row r="332" spans="1:27" x14ac:dyDescent="0.35">
      <c r="A332" t="s">
        <v>1381</v>
      </c>
      <c r="B332" s="2">
        <v>42225</v>
      </c>
      <c r="C332" s="2">
        <v>42228</v>
      </c>
      <c r="D332" t="s">
        <v>93</v>
      </c>
      <c r="E332" t="s">
        <v>719</v>
      </c>
      <c r="F332" t="s">
        <v>720</v>
      </c>
      <c r="G332" t="s">
        <v>30</v>
      </c>
      <c r="H332" t="s">
        <v>31</v>
      </c>
      <c r="I332" t="s">
        <v>179</v>
      </c>
      <c r="J332" t="s">
        <v>126</v>
      </c>
      <c r="K332">
        <v>10024</v>
      </c>
      <c r="L332" t="s">
        <v>73</v>
      </c>
      <c r="M332" t="s">
        <v>323</v>
      </c>
      <c r="N332" t="s">
        <v>36</v>
      </c>
      <c r="O332" t="s">
        <v>51</v>
      </c>
      <c r="P332" t="s">
        <v>324</v>
      </c>
      <c r="Q332">
        <v>382.80599999999998</v>
      </c>
      <c r="R332">
        <v>9</v>
      </c>
      <c r="S332" s="1">
        <v>0.4</v>
      </c>
      <c r="T332">
        <v>-153.1224</v>
      </c>
      <c r="U332" t="s">
        <v>39</v>
      </c>
      <c r="V332" s="3">
        <v>-0.4</v>
      </c>
      <c r="W332" s="3">
        <v>1.0449157014257901E-3</v>
      </c>
      <c r="X332" s="4">
        <v>-17.0136</v>
      </c>
      <c r="Y332" s="1">
        <v>59.547600000000003</v>
      </c>
      <c r="Z332" t="s">
        <v>259</v>
      </c>
      <c r="AA332">
        <f>Furniture_Sales[[#This Row],[Sales]]-Furniture_Sales[[#This Row],[Profit]]</f>
        <v>535.92840000000001</v>
      </c>
    </row>
    <row r="333" spans="1:27" x14ac:dyDescent="0.35">
      <c r="A333" t="s">
        <v>1381</v>
      </c>
      <c r="B333" s="2">
        <v>42225</v>
      </c>
      <c r="C333" s="2">
        <v>42228</v>
      </c>
      <c r="D333" t="s">
        <v>93</v>
      </c>
      <c r="E333" t="s">
        <v>719</v>
      </c>
      <c r="F333" t="s">
        <v>720</v>
      </c>
      <c r="G333" t="s">
        <v>30</v>
      </c>
      <c r="H333" t="s">
        <v>31</v>
      </c>
      <c r="I333" t="s">
        <v>179</v>
      </c>
      <c r="J333" t="s">
        <v>126</v>
      </c>
      <c r="K333">
        <v>10024</v>
      </c>
      <c r="L333" t="s">
        <v>73</v>
      </c>
      <c r="M333" t="s">
        <v>207</v>
      </c>
      <c r="N333" t="s">
        <v>36</v>
      </c>
      <c r="O333" t="s">
        <v>62</v>
      </c>
      <c r="P333" t="s">
        <v>208</v>
      </c>
      <c r="Q333">
        <v>47.04</v>
      </c>
      <c r="R333">
        <v>3</v>
      </c>
      <c r="S333" s="1">
        <v>0</v>
      </c>
      <c r="T333">
        <v>18.345600000000001</v>
      </c>
      <c r="U333" t="s">
        <v>39</v>
      </c>
      <c r="V333" s="3">
        <v>0.39</v>
      </c>
      <c r="W333" s="3">
        <v>0</v>
      </c>
      <c r="X333" s="4">
        <v>6.1151999999999997</v>
      </c>
      <c r="Y333" s="1">
        <v>9.5648</v>
      </c>
      <c r="Z333" t="s">
        <v>259</v>
      </c>
      <c r="AA333">
        <f>Furniture_Sales[[#This Row],[Sales]]-Furniture_Sales[[#This Row],[Profit]]</f>
        <v>28.694399999999998</v>
      </c>
    </row>
    <row r="334" spans="1:27" x14ac:dyDescent="0.35">
      <c r="A334" t="s">
        <v>1381</v>
      </c>
      <c r="B334" s="2">
        <v>42225</v>
      </c>
      <c r="C334" s="2">
        <v>42228</v>
      </c>
      <c r="D334" t="s">
        <v>93</v>
      </c>
      <c r="E334" t="s">
        <v>719</v>
      </c>
      <c r="F334" t="s">
        <v>720</v>
      </c>
      <c r="G334" t="s">
        <v>30</v>
      </c>
      <c r="H334" t="s">
        <v>31</v>
      </c>
      <c r="I334" t="s">
        <v>179</v>
      </c>
      <c r="J334" t="s">
        <v>126</v>
      </c>
      <c r="K334">
        <v>10024</v>
      </c>
      <c r="L334" t="s">
        <v>73</v>
      </c>
      <c r="M334" t="s">
        <v>117</v>
      </c>
      <c r="N334" t="s">
        <v>36</v>
      </c>
      <c r="O334" t="s">
        <v>62</v>
      </c>
      <c r="P334" t="s">
        <v>118</v>
      </c>
      <c r="Q334">
        <v>6.16</v>
      </c>
      <c r="R334">
        <v>2</v>
      </c>
      <c r="S334" s="1">
        <v>0</v>
      </c>
      <c r="T334">
        <v>2.9567999999999999</v>
      </c>
      <c r="U334" t="s">
        <v>39</v>
      </c>
      <c r="V334" s="3">
        <v>0.48</v>
      </c>
      <c r="W334" s="3">
        <v>0</v>
      </c>
      <c r="X334" s="4">
        <v>1.4783999999999999</v>
      </c>
      <c r="Y334" s="1">
        <v>1.6015999999999999</v>
      </c>
      <c r="Z334" t="s">
        <v>259</v>
      </c>
      <c r="AA334">
        <f>Furniture_Sales[[#This Row],[Sales]]-Furniture_Sales[[#This Row],[Profit]]</f>
        <v>3.2032000000000003</v>
      </c>
    </row>
    <row r="335" spans="1:27" x14ac:dyDescent="0.35">
      <c r="A335" t="s">
        <v>1382</v>
      </c>
      <c r="B335" s="2">
        <v>42087</v>
      </c>
      <c r="C335" s="2">
        <v>42090</v>
      </c>
      <c r="D335" t="s">
        <v>93</v>
      </c>
      <c r="E335" t="s">
        <v>1383</v>
      </c>
      <c r="F335" t="s">
        <v>1384</v>
      </c>
      <c r="G335" t="s">
        <v>106</v>
      </c>
      <c r="H335" t="s">
        <v>31</v>
      </c>
      <c r="I335" t="s">
        <v>1385</v>
      </c>
      <c r="J335" t="s">
        <v>140</v>
      </c>
      <c r="K335">
        <v>61604</v>
      </c>
      <c r="L335" t="s">
        <v>99</v>
      </c>
      <c r="M335" t="s">
        <v>1386</v>
      </c>
      <c r="N335" t="s">
        <v>36</v>
      </c>
      <c r="O335" t="s">
        <v>37</v>
      </c>
      <c r="P335" t="s">
        <v>1387</v>
      </c>
      <c r="Q335">
        <v>359.05799999999999</v>
      </c>
      <c r="R335">
        <v>3</v>
      </c>
      <c r="S335" s="1">
        <v>0.3</v>
      </c>
      <c r="T335">
        <v>-35.905799999999999</v>
      </c>
      <c r="U335" t="s">
        <v>39</v>
      </c>
      <c r="V335" s="3">
        <v>-0.1</v>
      </c>
      <c r="W335" s="3">
        <v>8.35519609645238E-4</v>
      </c>
      <c r="X335" s="4">
        <v>-11.9686</v>
      </c>
      <c r="Y335" s="1">
        <v>131.65459999999999</v>
      </c>
      <c r="Z335" t="s">
        <v>201</v>
      </c>
      <c r="AA335">
        <f>Furniture_Sales[[#This Row],[Sales]]-Furniture_Sales[[#This Row],[Profit]]</f>
        <v>394.96379999999999</v>
      </c>
    </row>
    <row r="336" spans="1:27" x14ac:dyDescent="0.35">
      <c r="A336" t="s">
        <v>1388</v>
      </c>
      <c r="B336" s="2">
        <v>42863</v>
      </c>
      <c r="C336" s="2">
        <v>42867</v>
      </c>
      <c r="D336" t="s">
        <v>45</v>
      </c>
      <c r="E336" t="s">
        <v>1389</v>
      </c>
      <c r="F336" t="s">
        <v>1390</v>
      </c>
      <c r="G336" t="s">
        <v>30</v>
      </c>
      <c r="H336" t="s">
        <v>31</v>
      </c>
      <c r="I336" t="s">
        <v>353</v>
      </c>
      <c r="J336" t="s">
        <v>237</v>
      </c>
      <c r="K336">
        <v>43229</v>
      </c>
      <c r="L336" t="s">
        <v>73</v>
      </c>
      <c r="M336" t="s">
        <v>1108</v>
      </c>
      <c r="N336" t="s">
        <v>36</v>
      </c>
      <c r="O336" t="s">
        <v>42</v>
      </c>
      <c r="P336" t="s">
        <v>1109</v>
      </c>
      <c r="Q336">
        <v>47.991999999999997</v>
      </c>
      <c r="R336">
        <v>2</v>
      </c>
      <c r="S336" s="1">
        <v>0.3</v>
      </c>
      <c r="T336">
        <v>-2.0568</v>
      </c>
      <c r="U336" t="s">
        <v>89</v>
      </c>
      <c r="V336" s="3">
        <v>-4.2857142857142899E-2</v>
      </c>
      <c r="W336" s="3">
        <v>6.2510418403067198E-3</v>
      </c>
      <c r="X336" s="4">
        <v>-1.0284</v>
      </c>
      <c r="Y336" s="1">
        <v>25.0244</v>
      </c>
      <c r="Z336" t="s">
        <v>167</v>
      </c>
      <c r="AA336">
        <f>Furniture_Sales[[#This Row],[Sales]]-Furniture_Sales[[#This Row],[Profit]]</f>
        <v>50.0488</v>
      </c>
    </row>
    <row r="337" spans="1:27" x14ac:dyDescent="0.35">
      <c r="A337" t="s">
        <v>1391</v>
      </c>
      <c r="B337" s="2">
        <v>43024</v>
      </c>
      <c r="C337" s="2">
        <v>43026</v>
      </c>
      <c r="D337" t="s">
        <v>93</v>
      </c>
      <c r="E337" t="s">
        <v>562</v>
      </c>
      <c r="F337" t="s">
        <v>563</v>
      </c>
      <c r="G337" t="s">
        <v>96</v>
      </c>
      <c r="H337" t="s">
        <v>31</v>
      </c>
      <c r="I337" t="s">
        <v>179</v>
      </c>
      <c r="J337" t="s">
        <v>126</v>
      </c>
      <c r="K337">
        <v>10011</v>
      </c>
      <c r="L337" t="s">
        <v>73</v>
      </c>
      <c r="M337" t="s">
        <v>572</v>
      </c>
      <c r="N337" t="s">
        <v>36</v>
      </c>
      <c r="O337" t="s">
        <v>62</v>
      </c>
      <c r="P337" t="s">
        <v>573</v>
      </c>
      <c r="Q337">
        <v>547.29999999999995</v>
      </c>
      <c r="R337">
        <v>13</v>
      </c>
      <c r="S337" s="1">
        <v>0</v>
      </c>
      <c r="T337">
        <v>175.136</v>
      </c>
      <c r="U337" t="s">
        <v>76</v>
      </c>
      <c r="V337" s="3">
        <v>0.32</v>
      </c>
      <c r="W337" s="3">
        <v>0</v>
      </c>
      <c r="X337" s="4">
        <v>13.472</v>
      </c>
      <c r="Y337" s="1">
        <v>28.628</v>
      </c>
      <c r="Z337" t="s">
        <v>54</v>
      </c>
      <c r="AA337">
        <f>Furniture_Sales[[#This Row],[Sales]]-Furniture_Sales[[#This Row],[Profit]]</f>
        <v>372.16399999999999</v>
      </c>
    </row>
    <row r="338" spans="1:27" x14ac:dyDescent="0.35">
      <c r="A338" t="s">
        <v>1392</v>
      </c>
      <c r="B338" s="2">
        <v>43058</v>
      </c>
      <c r="C338" s="2">
        <v>43060</v>
      </c>
      <c r="D338" t="s">
        <v>27</v>
      </c>
      <c r="E338" t="s">
        <v>1393</v>
      </c>
      <c r="F338" t="s">
        <v>1394</v>
      </c>
      <c r="G338" t="s">
        <v>30</v>
      </c>
      <c r="H338" t="s">
        <v>31</v>
      </c>
      <c r="I338" t="s">
        <v>1395</v>
      </c>
      <c r="J338" t="s">
        <v>98</v>
      </c>
      <c r="K338">
        <v>75007</v>
      </c>
      <c r="L338" t="s">
        <v>99</v>
      </c>
      <c r="M338" t="s">
        <v>406</v>
      </c>
      <c r="N338" t="s">
        <v>36</v>
      </c>
      <c r="O338" t="s">
        <v>62</v>
      </c>
      <c r="P338" t="s">
        <v>407</v>
      </c>
      <c r="Q338">
        <v>15.992000000000001</v>
      </c>
      <c r="R338">
        <v>2</v>
      </c>
      <c r="S338" s="1">
        <v>0.6</v>
      </c>
      <c r="T338">
        <v>-13.993</v>
      </c>
      <c r="U338" t="s">
        <v>76</v>
      </c>
      <c r="V338" s="3">
        <v>-0.875</v>
      </c>
      <c r="W338" s="3">
        <v>3.7518759379689799E-2</v>
      </c>
      <c r="X338" s="4">
        <v>-6.9965000000000002</v>
      </c>
      <c r="Y338" s="1">
        <v>14.9925</v>
      </c>
      <c r="Z338" t="s">
        <v>40</v>
      </c>
      <c r="AA338">
        <f>Furniture_Sales[[#This Row],[Sales]]-Furniture_Sales[[#This Row],[Profit]]</f>
        <v>29.984999999999999</v>
      </c>
    </row>
    <row r="339" spans="1:27" x14ac:dyDescent="0.35">
      <c r="A339" t="s">
        <v>1396</v>
      </c>
      <c r="B339" s="2">
        <v>42498</v>
      </c>
      <c r="C339" s="2">
        <v>42503</v>
      </c>
      <c r="D339" t="s">
        <v>27</v>
      </c>
      <c r="E339" t="s">
        <v>1086</v>
      </c>
      <c r="F339" t="s">
        <v>1087</v>
      </c>
      <c r="G339" t="s">
        <v>96</v>
      </c>
      <c r="H339" t="s">
        <v>31</v>
      </c>
      <c r="I339" t="s">
        <v>747</v>
      </c>
      <c r="J339" t="s">
        <v>206</v>
      </c>
      <c r="K339">
        <v>19901</v>
      </c>
      <c r="L339" t="s">
        <v>73</v>
      </c>
      <c r="M339" t="s">
        <v>1397</v>
      </c>
      <c r="N339" t="s">
        <v>36</v>
      </c>
      <c r="O339" t="s">
        <v>62</v>
      </c>
      <c r="P339" t="s">
        <v>1398</v>
      </c>
      <c r="Q339">
        <v>211.96</v>
      </c>
      <c r="R339">
        <v>2</v>
      </c>
      <c r="S339" s="1">
        <v>0</v>
      </c>
      <c r="T339">
        <v>42.392000000000003</v>
      </c>
      <c r="U339" t="s">
        <v>64</v>
      </c>
      <c r="V339" s="3">
        <v>0.2</v>
      </c>
      <c r="W339" s="3">
        <v>0</v>
      </c>
      <c r="X339" s="4">
        <v>21.196000000000002</v>
      </c>
      <c r="Y339" s="1">
        <v>84.784000000000006</v>
      </c>
      <c r="Z339" t="s">
        <v>167</v>
      </c>
      <c r="AA339">
        <f>Furniture_Sales[[#This Row],[Sales]]-Furniture_Sales[[#This Row],[Profit]]</f>
        <v>169.56800000000001</v>
      </c>
    </row>
    <row r="340" spans="1:27" x14ac:dyDescent="0.35">
      <c r="A340" t="s">
        <v>1399</v>
      </c>
      <c r="B340" s="2">
        <v>41785</v>
      </c>
      <c r="C340" s="2">
        <v>41789</v>
      </c>
      <c r="D340" t="s">
        <v>45</v>
      </c>
      <c r="E340" t="s">
        <v>1400</v>
      </c>
      <c r="F340" t="s">
        <v>1401</v>
      </c>
      <c r="G340" t="s">
        <v>96</v>
      </c>
      <c r="H340" t="s">
        <v>31</v>
      </c>
      <c r="I340" t="s">
        <v>58</v>
      </c>
      <c r="J340" t="s">
        <v>59</v>
      </c>
      <c r="K340">
        <v>90008</v>
      </c>
      <c r="L340" t="s">
        <v>60</v>
      </c>
      <c r="M340" t="s">
        <v>1386</v>
      </c>
      <c r="N340" t="s">
        <v>36</v>
      </c>
      <c r="O340" t="s">
        <v>37</v>
      </c>
      <c r="P340" t="s">
        <v>1387</v>
      </c>
      <c r="Q340">
        <v>290.666</v>
      </c>
      <c r="R340">
        <v>2</v>
      </c>
      <c r="S340" s="1">
        <v>0.15</v>
      </c>
      <c r="T340">
        <v>27.3568</v>
      </c>
      <c r="U340" t="s">
        <v>89</v>
      </c>
      <c r="V340" s="3">
        <v>9.41176470588235E-2</v>
      </c>
      <c r="W340" s="3">
        <v>5.1605622948676497E-4</v>
      </c>
      <c r="X340" s="4">
        <v>13.6784</v>
      </c>
      <c r="Y340" s="1">
        <v>131.65459999999999</v>
      </c>
      <c r="Z340" t="s">
        <v>167</v>
      </c>
      <c r="AA340">
        <f>Furniture_Sales[[#This Row],[Sales]]-Furniture_Sales[[#This Row],[Profit]]</f>
        <v>263.30919999999998</v>
      </c>
    </row>
    <row r="341" spans="1:27" x14ac:dyDescent="0.35">
      <c r="A341" t="s">
        <v>1402</v>
      </c>
      <c r="B341" s="2">
        <v>42924</v>
      </c>
      <c r="C341" s="2">
        <v>42931</v>
      </c>
      <c r="D341" t="s">
        <v>45</v>
      </c>
      <c r="E341" t="s">
        <v>1403</v>
      </c>
      <c r="F341" t="s">
        <v>1404</v>
      </c>
      <c r="G341" t="s">
        <v>30</v>
      </c>
      <c r="H341" t="s">
        <v>31</v>
      </c>
      <c r="I341" t="s">
        <v>1405</v>
      </c>
      <c r="J341" t="s">
        <v>198</v>
      </c>
      <c r="K341">
        <v>98031</v>
      </c>
      <c r="L341" t="s">
        <v>60</v>
      </c>
      <c r="M341" t="s">
        <v>1406</v>
      </c>
      <c r="N341" t="s">
        <v>36</v>
      </c>
      <c r="O341" t="s">
        <v>62</v>
      </c>
      <c r="P341" t="s">
        <v>1407</v>
      </c>
      <c r="Q341">
        <v>198.46</v>
      </c>
      <c r="R341">
        <v>2</v>
      </c>
      <c r="S341" s="1">
        <v>0</v>
      </c>
      <c r="T341">
        <v>99.23</v>
      </c>
      <c r="U341" t="s">
        <v>53</v>
      </c>
      <c r="V341" s="3">
        <v>0.5</v>
      </c>
      <c r="W341" s="3">
        <v>0</v>
      </c>
      <c r="X341" s="4">
        <v>49.615000000000002</v>
      </c>
      <c r="Y341" s="1">
        <v>49.615000000000002</v>
      </c>
      <c r="Z341" t="s">
        <v>77</v>
      </c>
      <c r="AA341">
        <f>Furniture_Sales[[#This Row],[Sales]]-Furniture_Sales[[#This Row],[Profit]]</f>
        <v>99.23</v>
      </c>
    </row>
    <row r="342" spans="1:27" x14ac:dyDescent="0.35">
      <c r="A342" t="s">
        <v>1408</v>
      </c>
      <c r="B342" s="2">
        <v>42271</v>
      </c>
      <c r="C342" s="2">
        <v>42277</v>
      </c>
      <c r="D342" t="s">
        <v>45</v>
      </c>
      <c r="E342" t="s">
        <v>1409</v>
      </c>
      <c r="F342" t="s">
        <v>1410</v>
      </c>
      <c r="G342" t="s">
        <v>30</v>
      </c>
      <c r="H342" t="s">
        <v>31</v>
      </c>
      <c r="I342" t="s">
        <v>1411</v>
      </c>
      <c r="J342" t="s">
        <v>1412</v>
      </c>
      <c r="K342">
        <v>70506</v>
      </c>
      <c r="L342" t="s">
        <v>34</v>
      </c>
      <c r="M342" t="s">
        <v>1096</v>
      </c>
      <c r="N342" t="s">
        <v>36</v>
      </c>
      <c r="O342" t="s">
        <v>42</v>
      </c>
      <c r="P342" t="s">
        <v>1097</v>
      </c>
      <c r="Q342">
        <v>517.5</v>
      </c>
      <c r="R342">
        <v>6</v>
      </c>
      <c r="S342" s="1">
        <v>0</v>
      </c>
      <c r="T342">
        <v>155.25</v>
      </c>
      <c r="U342" t="s">
        <v>135</v>
      </c>
      <c r="V342" s="3">
        <v>0.3</v>
      </c>
      <c r="W342" s="3">
        <v>0</v>
      </c>
      <c r="X342" s="4">
        <v>25.875</v>
      </c>
      <c r="Y342" s="1">
        <v>60.375</v>
      </c>
      <c r="Z342" t="s">
        <v>83</v>
      </c>
      <c r="AA342">
        <f>Furniture_Sales[[#This Row],[Sales]]-Furniture_Sales[[#This Row],[Profit]]</f>
        <v>362.25</v>
      </c>
    </row>
    <row r="343" spans="1:27" x14ac:dyDescent="0.35">
      <c r="A343" t="s">
        <v>1413</v>
      </c>
      <c r="B343" s="2">
        <v>42907</v>
      </c>
      <c r="C343" s="2">
        <v>42911</v>
      </c>
      <c r="D343" t="s">
        <v>27</v>
      </c>
      <c r="E343" t="s">
        <v>649</v>
      </c>
      <c r="F343" t="s">
        <v>650</v>
      </c>
      <c r="G343" t="s">
        <v>30</v>
      </c>
      <c r="H343" t="s">
        <v>31</v>
      </c>
      <c r="I343" t="s">
        <v>699</v>
      </c>
      <c r="J343" t="s">
        <v>237</v>
      </c>
      <c r="K343">
        <v>44105</v>
      </c>
      <c r="L343" t="s">
        <v>73</v>
      </c>
      <c r="M343" t="s">
        <v>1414</v>
      </c>
      <c r="N343" t="s">
        <v>36</v>
      </c>
      <c r="O343" t="s">
        <v>62</v>
      </c>
      <c r="P343" t="s">
        <v>1415</v>
      </c>
      <c r="Q343">
        <v>17.920000000000002</v>
      </c>
      <c r="R343">
        <v>5</v>
      </c>
      <c r="S343" s="1">
        <v>0.2</v>
      </c>
      <c r="T343">
        <v>2.464</v>
      </c>
      <c r="U343" t="s">
        <v>89</v>
      </c>
      <c r="V343" s="3">
        <v>0.13750000000000001</v>
      </c>
      <c r="W343" s="3">
        <v>1.11607142857143E-2</v>
      </c>
      <c r="X343" s="4">
        <v>0.49280000000000002</v>
      </c>
      <c r="Y343" s="1">
        <v>3.0912000000000002</v>
      </c>
      <c r="Z343" t="s">
        <v>65</v>
      </c>
      <c r="AA343">
        <f>Furniture_Sales[[#This Row],[Sales]]-Furniture_Sales[[#This Row],[Profit]]</f>
        <v>15.456000000000001</v>
      </c>
    </row>
    <row r="344" spans="1:27" x14ac:dyDescent="0.35">
      <c r="A344" t="s">
        <v>1416</v>
      </c>
      <c r="B344" s="2">
        <v>42516</v>
      </c>
      <c r="C344" s="2">
        <v>42522</v>
      </c>
      <c r="D344" t="s">
        <v>45</v>
      </c>
      <c r="E344" t="s">
        <v>1417</v>
      </c>
      <c r="F344" t="s">
        <v>1418</v>
      </c>
      <c r="G344" t="s">
        <v>30</v>
      </c>
      <c r="H344" t="s">
        <v>31</v>
      </c>
      <c r="I344" t="s">
        <v>198</v>
      </c>
      <c r="J344" t="s">
        <v>986</v>
      </c>
      <c r="K344">
        <v>20016</v>
      </c>
      <c r="L344" t="s">
        <v>73</v>
      </c>
      <c r="M344" t="s">
        <v>180</v>
      </c>
      <c r="N344" t="s">
        <v>36</v>
      </c>
      <c r="O344" t="s">
        <v>62</v>
      </c>
      <c r="P344" t="s">
        <v>181</v>
      </c>
      <c r="Q344">
        <v>41.37</v>
      </c>
      <c r="R344">
        <v>3</v>
      </c>
      <c r="S344" s="1">
        <v>0</v>
      </c>
      <c r="T344">
        <v>17.375399999999999</v>
      </c>
      <c r="U344" t="s">
        <v>135</v>
      </c>
      <c r="V344" s="3">
        <v>0.42</v>
      </c>
      <c r="W344" s="3">
        <v>0</v>
      </c>
      <c r="X344" s="4">
        <v>5.7918000000000003</v>
      </c>
      <c r="Y344" s="1">
        <v>7.9981999999999998</v>
      </c>
      <c r="Z344" t="s">
        <v>167</v>
      </c>
      <c r="AA344">
        <f>Furniture_Sales[[#This Row],[Sales]]-Furniture_Sales[[#This Row],[Profit]]</f>
        <v>23.994599999999998</v>
      </c>
    </row>
    <row r="345" spans="1:27" x14ac:dyDescent="0.35">
      <c r="A345" t="s">
        <v>1419</v>
      </c>
      <c r="B345" s="2">
        <v>41771</v>
      </c>
      <c r="C345" s="2">
        <v>41774</v>
      </c>
      <c r="D345" t="s">
        <v>93</v>
      </c>
      <c r="E345" t="s">
        <v>1061</v>
      </c>
      <c r="F345" t="s">
        <v>1062</v>
      </c>
      <c r="G345" t="s">
        <v>30</v>
      </c>
      <c r="H345" t="s">
        <v>31</v>
      </c>
      <c r="I345" t="s">
        <v>911</v>
      </c>
      <c r="J345" t="s">
        <v>244</v>
      </c>
      <c r="K345">
        <v>53209</v>
      </c>
      <c r="L345" t="s">
        <v>99</v>
      </c>
      <c r="M345" t="s">
        <v>656</v>
      </c>
      <c r="N345" t="s">
        <v>36</v>
      </c>
      <c r="O345" t="s">
        <v>62</v>
      </c>
      <c r="P345" t="s">
        <v>657</v>
      </c>
      <c r="Q345">
        <v>34.79</v>
      </c>
      <c r="R345">
        <v>7</v>
      </c>
      <c r="S345" s="1">
        <v>0</v>
      </c>
      <c r="T345">
        <v>10.7849</v>
      </c>
      <c r="U345" t="s">
        <v>39</v>
      </c>
      <c r="V345" s="3">
        <v>0.31</v>
      </c>
      <c r="W345" s="3">
        <v>0</v>
      </c>
      <c r="X345" s="4">
        <v>1.5407</v>
      </c>
      <c r="Y345" s="1">
        <v>3.4293</v>
      </c>
      <c r="Z345" t="s">
        <v>167</v>
      </c>
      <c r="AA345">
        <f>Furniture_Sales[[#This Row],[Sales]]-Furniture_Sales[[#This Row],[Profit]]</f>
        <v>24.005099999999999</v>
      </c>
    </row>
    <row r="346" spans="1:27" x14ac:dyDescent="0.35">
      <c r="A346" t="s">
        <v>1420</v>
      </c>
      <c r="B346" s="2">
        <v>42014</v>
      </c>
      <c r="C346" s="2">
        <v>42019</v>
      </c>
      <c r="D346" t="s">
        <v>45</v>
      </c>
      <c r="E346" t="s">
        <v>1421</v>
      </c>
      <c r="F346" t="s">
        <v>1422</v>
      </c>
      <c r="G346" t="s">
        <v>30</v>
      </c>
      <c r="H346" t="s">
        <v>31</v>
      </c>
      <c r="I346" t="s">
        <v>179</v>
      </c>
      <c r="J346" t="s">
        <v>126</v>
      </c>
      <c r="K346">
        <v>10011</v>
      </c>
      <c r="L346" t="s">
        <v>73</v>
      </c>
      <c r="M346" t="s">
        <v>527</v>
      </c>
      <c r="N346" t="s">
        <v>36</v>
      </c>
      <c r="O346" t="s">
        <v>51</v>
      </c>
      <c r="P346" t="s">
        <v>528</v>
      </c>
      <c r="Q346">
        <v>1018.104</v>
      </c>
      <c r="R346">
        <v>4</v>
      </c>
      <c r="S346" s="1">
        <v>0.4</v>
      </c>
      <c r="T346">
        <v>-373.3048</v>
      </c>
      <c r="U346" t="s">
        <v>64</v>
      </c>
      <c r="V346" s="3">
        <v>-0.36666666666666697</v>
      </c>
      <c r="W346" s="3">
        <v>3.9288717066232902E-4</v>
      </c>
      <c r="X346" s="4">
        <v>-93.3262</v>
      </c>
      <c r="Y346" s="1">
        <v>347.85219999999998</v>
      </c>
      <c r="Z346" t="s">
        <v>175</v>
      </c>
      <c r="AA346">
        <f>Furniture_Sales[[#This Row],[Sales]]-Furniture_Sales[[#This Row],[Profit]]</f>
        <v>1391.4088000000002</v>
      </c>
    </row>
    <row r="347" spans="1:27" x14ac:dyDescent="0.35">
      <c r="A347" t="s">
        <v>1423</v>
      </c>
      <c r="B347" s="2">
        <v>42264</v>
      </c>
      <c r="C347" s="2">
        <v>42268</v>
      </c>
      <c r="D347" t="s">
        <v>45</v>
      </c>
      <c r="E347" t="s">
        <v>659</v>
      </c>
      <c r="F347" t="s">
        <v>660</v>
      </c>
      <c r="G347" t="s">
        <v>96</v>
      </c>
      <c r="H347" t="s">
        <v>31</v>
      </c>
      <c r="I347" t="s">
        <v>107</v>
      </c>
      <c r="J347" t="s">
        <v>98</v>
      </c>
      <c r="K347">
        <v>77041</v>
      </c>
      <c r="L347" t="s">
        <v>99</v>
      </c>
      <c r="M347" t="s">
        <v>1155</v>
      </c>
      <c r="N347" t="s">
        <v>36</v>
      </c>
      <c r="O347" t="s">
        <v>62</v>
      </c>
      <c r="P347" t="s">
        <v>1156</v>
      </c>
      <c r="Q347">
        <v>21.936</v>
      </c>
      <c r="R347">
        <v>2</v>
      </c>
      <c r="S347" s="1">
        <v>0.6</v>
      </c>
      <c r="T347">
        <v>-10.419600000000001</v>
      </c>
      <c r="U347" t="s">
        <v>89</v>
      </c>
      <c r="V347" s="3">
        <v>-0.47499999999999998</v>
      </c>
      <c r="W347" s="3">
        <v>2.7352297592997801E-2</v>
      </c>
      <c r="X347" s="4">
        <v>-5.2098000000000004</v>
      </c>
      <c r="Y347" s="1">
        <v>16.177800000000001</v>
      </c>
      <c r="Z347" t="s">
        <v>83</v>
      </c>
      <c r="AA347">
        <f>Furniture_Sales[[#This Row],[Sales]]-Furniture_Sales[[#This Row],[Profit]]</f>
        <v>32.355600000000003</v>
      </c>
    </row>
    <row r="348" spans="1:27" x14ac:dyDescent="0.35">
      <c r="A348" t="s">
        <v>1424</v>
      </c>
      <c r="B348" s="2">
        <v>41889</v>
      </c>
      <c r="C348" s="2">
        <v>41895</v>
      </c>
      <c r="D348" t="s">
        <v>45</v>
      </c>
      <c r="E348" t="s">
        <v>1425</v>
      </c>
      <c r="F348" t="s">
        <v>1426</v>
      </c>
      <c r="G348" t="s">
        <v>96</v>
      </c>
      <c r="H348" t="s">
        <v>31</v>
      </c>
      <c r="I348" t="s">
        <v>71</v>
      </c>
      <c r="J348" t="s">
        <v>72</v>
      </c>
      <c r="K348">
        <v>19134</v>
      </c>
      <c r="L348" t="s">
        <v>73</v>
      </c>
      <c r="M348" t="s">
        <v>1427</v>
      </c>
      <c r="N348" t="s">
        <v>36</v>
      </c>
      <c r="O348" t="s">
        <v>62</v>
      </c>
      <c r="P348" t="s">
        <v>1428</v>
      </c>
      <c r="Q348">
        <v>42.368000000000002</v>
      </c>
      <c r="R348">
        <v>2</v>
      </c>
      <c r="S348" s="1">
        <v>0.2</v>
      </c>
      <c r="T348">
        <v>8.4735999999999994</v>
      </c>
      <c r="U348" t="s">
        <v>135</v>
      </c>
      <c r="V348" s="3">
        <v>0.2</v>
      </c>
      <c r="W348" s="3">
        <v>4.7205438066465297E-3</v>
      </c>
      <c r="X348" s="4">
        <v>4.2367999999999997</v>
      </c>
      <c r="Y348" s="1">
        <v>16.947199999999999</v>
      </c>
      <c r="Z348" t="s">
        <v>83</v>
      </c>
      <c r="AA348">
        <f>Furniture_Sales[[#This Row],[Sales]]-Furniture_Sales[[#This Row],[Profit]]</f>
        <v>33.894400000000005</v>
      </c>
    </row>
    <row r="349" spans="1:27" x14ac:dyDescent="0.35">
      <c r="A349" t="s">
        <v>1429</v>
      </c>
      <c r="B349" s="2">
        <v>42681</v>
      </c>
      <c r="C349" s="2">
        <v>42686</v>
      </c>
      <c r="D349" t="s">
        <v>45</v>
      </c>
      <c r="E349" t="s">
        <v>1074</v>
      </c>
      <c r="F349" t="s">
        <v>1075</v>
      </c>
      <c r="G349" t="s">
        <v>96</v>
      </c>
      <c r="H349" t="s">
        <v>31</v>
      </c>
      <c r="I349" t="s">
        <v>334</v>
      </c>
      <c r="J349" t="s">
        <v>59</v>
      </c>
      <c r="K349">
        <v>94110</v>
      </c>
      <c r="L349" t="s">
        <v>60</v>
      </c>
      <c r="M349" t="s">
        <v>808</v>
      </c>
      <c r="N349" t="s">
        <v>36</v>
      </c>
      <c r="O349" t="s">
        <v>62</v>
      </c>
      <c r="P349" t="s">
        <v>809</v>
      </c>
      <c r="Q349">
        <v>14.82</v>
      </c>
      <c r="R349">
        <v>3</v>
      </c>
      <c r="S349" s="1">
        <v>0</v>
      </c>
      <c r="T349">
        <v>6.2244000000000002</v>
      </c>
      <c r="U349" t="s">
        <v>64</v>
      </c>
      <c r="V349" s="3">
        <v>0.42</v>
      </c>
      <c r="W349" s="3">
        <v>0</v>
      </c>
      <c r="X349" s="4">
        <v>2.0748000000000002</v>
      </c>
      <c r="Y349" s="1">
        <v>2.8652000000000002</v>
      </c>
      <c r="Z349" t="s">
        <v>40</v>
      </c>
      <c r="AA349">
        <f>Furniture_Sales[[#This Row],[Sales]]-Furniture_Sales[[#This Row],[Profit]]</f>
        <v>8.595600000000001</v>
      </c>
    </row>
    <row r="350" spans="1:27" x14ac:dyDescent="0.35">
      <c r="A350" t="s">
        <v>1430</v>
      </c>
      <c r="B350" s="2">
        <v>43079</v>
      </c>
      <c r="C350" s="2">
        <v>43081</v>
      </c>
      <c r="D350" t="s">
        <v>93</v>
      </c>
      <c r="E350" t="s">
        <v>1431</v>
      </c>
      <c r="F350" t="s">
        <v>1432</v>
      </c>
      <c r="G350" t="s">
        <v>30</v>
      </c>
      <c r="H350" t="s">
        <v>31</v>
      </c>
      <c r="I350" t="s">
        <v>71</v>
      </c>
      <c r="J350" t="s">
        <v>72</v>
      </c>
      <c r="K350">
        <v>19140</v>
      </c>
      <c r="L350" t="s">
        <v>73</v>
      </c>
      <c r="M350" t="s">
        <v>796</v>
      </c>
      <c r="N350" t="s">
        <v>36</v>
      </c>
      <c r="O350" t="s">
        <v>62</v>
      </c>
      <c r="P350" t="s">
        <v>797</v>
      </c>
      <c r="Q350">
        <v>310.88</v>
      </c>
      <c r="R350">
        <v>2</v>
      </c>
      <c r="S350" s="1">
        <v>0.2</v>
      </c>
      <c r="T350">
        <v>23.315999999999999</v>
      </c>
      <c r="U350" t="s">
        <v>76</v>
      </c>
      <c r="V350" s="3">
        <v>7.4999999999999997E-2</v>
      </c>
      <c r="W350" s="3">
        <v>6.4333504889346402E-4</v>
      </c>
      <c r="X350" s="4">
        <v>11.657999999999999</v>
      </c>
      <c r="Y350" s="1">
        <v>143.78200000000001</v>
      </c>
      <c r="Z350" t="s">
        <v>102</v>
      </c>
      <c r="AA350">
        <f>Furniture_Sales[[#This Row],[Sales]]-Furniture_Sales[[#This Row],[Profit]]</f>
        <v>287.56400000000002</v>
      </c>
    </row>
    <row r="351" spans="1:27" x14ac:dyDescent="0.35">
      <c r="A351" t="s">
        <v>1433</v>
      </c>
      <c r="B351" s="2">
        <v>41867</v>
      </c>
      <c r="C351" s="2">
        <v>41871</v>
      </c>
      <c r="D351" t="s">
        <v>45</v>
      </c>
      <c r="E351" t="s">
        <v>1434</v>
      </c>
      <c r="F351" t="s">
        <v>1435</v>
      </c>
      <c r="G351" t="s">
        <v>30</v>
      </c>
      <c r="H351" t="s">
        <v>31</v>
      </c>
      <c r="I351" t="s">
        <v>71</v>
      </c>
      <c r="J351" t="s">
        <v>72</v>
      </c>
      <c r="K351">
        <v>19143</v>
      </c>
      <c r="L351" t="s">
        <v>73</v>
      </c>
      <c r="M351" t="s">
        <v>66</v>
      </c>
      <c r="N351" t="s">
        <v>36</v>
      </c>
      <c r="O351" t="s">
        <v>51</v>
      </c>
      <c r="P351" t="s">
        <v>67</v>
      </c>
      <c r="Q351">
        <v>853.09199999999998</v>
      </c>
      <c r="R351">
        <v>6</v>
      </c>
      <c r="S351" s="1">
        <v>0.4</v>
      </c>
      <c r="T351">
        <v>-227.49119999999999</v>
      </c>
      <c r="U351" t="s">
        <v>89</v>
      </c>
      <c r="V351" s="3">
        <v>-0.266666666666667</v>
      </c>
      <c r="W351" s="3">
        <v>4.6888260586197002E-4</v>
      </c>
      <c r="X351" s="4">
        <v>-37.915199999999999</v>
      </c>
      <c r="Y351" s="1">
        <v>180.09719999999999</v>
      </c>
      <c r="Z351" t="s">
        <v>259</v>
      </c>
      <c r="AA351">
        <f>Furniture_Sales[[#This Row],[Sales]]-Furniture_Sales[[#This Row],[Profit]]</f>
        <v>1080.5832</v>
      </c>
    </row>
    <row r="352" spans="1:27" x14ac:dyDescent="0.35">
      <c r="A352" t="s">
        <v>1436</v>
      </c>
      <c r="B352" s="2">
        <v>42443</v>
      </c>
      <c r="C352" s="2">
        <v>42448</v>
      </c>
      <c r="D352" t="s">
        <v>45</v>
      </c>
      <c r="E352" t="s">
        <v>1437</v>
      </c>
      <c r="F352" t="s">
        <v>1438</v>
      </c>
      <c r="G352" t="s">
        <v>30</v>
      </c>
      <c r="H352" t="s">
        <v>31</v>
      </c>
      <c r="I352" t="s">
        <v>353</v>
      </c>
      <c r="J352" t="s">
        <v>237</v>
      </c>
      <c r="K352">
        <v>43229</v>
      </c>
      <c r="L352" t="s">
        <v>73</v>
      </c>
      <c r="M352" t="s">
        <v>626</v>
      </c>
      <c r="N352" t="s">
        <v>36</v>
      </c>
      <c r="O352" t="s">
        <v>62</v>
      </c>
      <c r="P352" t="s">
        <v>627</v>
      </c>
      <c r="Q352">
        <v>21.88</v>
      </c>
      <c r="R352">
        <v>5</v>
      </c>
      <c r="S352" s="1">
        <v>0.2</v>
      </c>
      <c r="T352">
        <v>6.2904999999999998</v>
      </c>
      <c r="U352" t="s">
        <v>64</v>
      </c>
      <c r="V352" s="3">
        <v>0.28749999999999998</v>
      </c>
      <c r="W352" s="3">
        <v>9.1407678244972597E-3</v>
      </c>
      <c r="X352" s="4">
        <v>1.2581</v>
      </c>
      <c r="Y352" s="1">
        <v>3.1179000000000001</v>
      </c>
      <c r="Z352" t="s">
        <v>201</v>
      </c>
      <c r="AA352">
        <f>Furniture_Sales[[#This Row],[Sales]]-Furniture_Sales[[#This Row],[Profit]]</f>
        <v>15.589499999999999</v>
      </c>
    </row>
    <row r="353" spans="1:27" x14ac:dyDescent="0.35">
      <c r="A353" t="s">
        <v>1439</v>
      </c>
      <c r="B353" s="2">
        <v>41793</v>
      </c>
      <c r="C353" s="2">
        <v>41797</v>
      </c>
      <c r="D353" t="s">
        <v>27</v>
      </c>
      <c r="E353" t="s">
        <v>203</v>
      </c>
      <c r="F353" t="s">
        <v>204</v>
      </c>
      <c r="G353" t="s">
        <v>30</v>
      </c>
      <c r="H353" t="s">
        <v>31</v>
      </c>
      <c r="I353" t="s">
        <v>197</v>
      </c>
      <c r="J353" t="s">
        <v>198</v>
      </c>
      <c r="K353">
        <v>98115</v>
      </c>
      <c r="L353" t="s">
        <v>60</v>
      </c>
      <c r="M353" t="s">
        <v>1068</v>
      </c>
      <c r="N353" t="s">
        <v>36</v>
      </c>
      <c r="O353" t="s">
        <v>51</v>
      </c>
      <c r="P353" t="s">
        <v>1069</v>
      </c>
      <c r="Q353">
        <v>515.88</v>
      </c>
      <c r="R353">
        <v>6</v>
      </c>
      <c r="S353" s="1">
        <v>0</v>
      </c>
      <c r="T353">
        <v>113.4936</v>
      </c>
      <c r="U353" t="s">
        <v>89</v>
      </c>
      <c r="V353" s="3">
        <v>0.22</v>
      </c>
      <c r="W353" s="3">
        <v>0</v>
      </c>
      <c r="X353" s="4">
        <v>18.915600000000001</v>
      </c>
      <c r="Y353" s="1">
        <v>67.064400000000006</v>
      </c>
      <c r="Z353" t="s">
        <v>65</v>
      </c>
      <c r="AA353">
        <f>Furniture_Sales[[#This Row],[Sales]]-Furniture_Sales[[#This Row],[Profit]]</f>
        <v>402.38639999999998</v>
      </c>
    </row>
    <row r="354" spans="1:27" x14ac:dyDescent="0.35">
      <c r="A354" t="s">
        <v>1440</v>
      </c>
      <c r="B354" s="2">
        <v>42198</v>
      </c>
      <c r="C354" s="2">
        <v>42200</v>
      </c>
      <c r="D354" t="s">
        <v>27</v>
      </c>
      <c r="E354" t="s">
        <v>1441</v>
      </c>
      <c r="F354" t="s">
        <v>1442</v>
      </c>
      <c r="G354" t="s">
        <v>30</v>
      </c>
      <c r="H354" t="s">
        <v>31</v>
      </c>
      <c r="I354" t="s">
        <v>179</v>
      </c>
      <c r="J354" t="s">
        <v>126</v>
      </c>
      <c r="K354">
        <v>10035</v>
      </c>
      <c r="L354" t="s">
        <v>73</v>
      </c>
      <c r="M354" t="s">
        <v>586</v>
      </c>
      <c r="N354" t="s">
        <v>36</v>
      </c>
      <c r="O354" t="s">
        <v>42</v>
      </c>
      <c r="P354" t="s">
        <v>587</v>
      </c>
      <c r="Q354">
        <v>1931.04</v>
      </c>
      <c r="R354">
        <v>9</v>
      </c>
      <c r="S354" s="1">
        <v>0.1</v>
      </c>
      <c r="T354">
        <v>321.83999999999997</v>
      </c>
      <c r="U354" t="s">
        <v>76</v>
      </c>
      <c r="V354" s="3">
        <v>0.16666666666666699</v>
      </c>
      <c r="W354" s="3">
        <v>5.1785566326953398E-5</v>
      </c>
      <c r="X354" s="4">
        <v>35.76</v>
      </c>
      <c r="Y354" s="1">
        <v>178.8</v>
      </c>
      <c r="Z354" t="s">
        <v>77</v>
      </c>
      <c r="AA354">
        <f>Furniture_Sales[[#This Row],[Sales]]-Furniture_Sales[[#This Row],[Profit]]</f>
        <v>1609.2</v>
      </c>
    </row>
    <row r="355" spans="1:27" x14ac:dyDescent="0.35">
      <c r="A355" t="s">
        <v>1443</v>
      </c>
      <c r="B355" s="2">
        <v>43038</v>
      </c>
      <c r="C355" s="2">
        <v>43044</v>
      </c>
      <c r="D355" t="s">
        <v>45</v>
      </c>
      <c r="E355" t="s">
        <v>1444</v>
      </c>
      <c r="F355" t="s">
        <v>1445</v>
      </c>
      <c r="G355" t="s">
        <v>30</v>
      </c>
      <c r="H355" t="s">
        <v>31</v>
      </c>
      <c r="I355" t="s">
        <v>334</v>
      </c>
      <c r="J355" t="s">
        <v>59</v>
      </c>
      <c r="K355">
        <v>94122</v>
      </c>
      <c r="L355" t="s">
        <v>60</v>
      </c>
      <c r="M355" t="s">
        <v>120</v>
      </c>
      <c r="N355" t="s">
        <v>36</v>
      </c>
      <c r="O355" t="s">
        <v>42</v>
      </c>
      <c r="P355" t="s">
        <v>121</v>
      </c>
      <c r="Q355">
        <v>71.992000000000004</v>
      </c>
      <c r="R355">
        <v>1</v>
      </c>
      <c r="S355" s="1">
        <v>0.2</v>
      </c>
      <c r="T355">
        <v>-0.89990000000000003</v>
      </c>
      <c r="U355" t="s">
        <v>135</v>
      </c>
      <c r="V355" s="3">
        <v>-1.2500000000000001E-2</v>
      </c>
      <c r="W355" s="3">
        <v>2.7780864540504499E-3</v>
      </c>
      <c r="X355" s="4">
        <v>-0.89990000000000003</v>
      </c>
      <c r="Y355" s="1">
        <v>72.891900000000007</v>
      </c>
      <c r="Z355" t="s">
        <v>54</v>
      </c>
      <c r="AA355">
        <f>Furniture_Sales[[#This Row],[Sales]]-Furniture_Sales[[#This Row],[Profit]]</f>
        <v>72.891900000000007</v>
      </c>
    </row>
    <row r="356" spans="1:27" x14ac:dyDescent="0.35">
      <c r="A356" t="s">
        <v>1446</v>
      </c>
      <c r="B356" s="2">
        <v>42986</v>
      </c>
      <c r="C356" s="2">
        <v>42991</v>
      </c>
      <c r="D356" t="s">
        <v>27</v>
      </c>
      <c r="E356" t="s">
        <v>1447</v>
      </c>
      <c r="F356" t="s">
        <v>1448</v>
      </c>
      <c r="G356" t="s">
        <v>30</v>
      </c>
      <c r="H356" t="s">
        <v>31</v>
      </c>
      <c r="I356" t="s">
        <v>139</v>
      </c>
      <c r="J356" t="s">
        <v>140</v>
      </c>
      <c r="K356">
        <v>60610</v>
      </c>
      <c r="L356" t="s">
        <v>99</v>
      </c>
      <c r="M356" t="s">
        <v>272</v>
      </c>
      <c r="N356" t="s">
        <v>36</v>
      </c>
      <c r="O356" t="s">
        <v>51</v>
      </c>
      <c r="P356" t="s">
        <v>273</v>
      </c>
      <c r="Q356">
        <v>765.625</v>
      </c>
      <c r="R356">
        <v>7</v>
      </c>
      <c r="S356" s="1">
        <v>0.5</v>
      </c>
      <c r="T356">
        <v>-566.5625</v>
      </c>
      <c r="U356" t="s">
        <v>64</v>
      </c>
      <c r="V356" s="3">
        <v>-0.74</v>
      </c>
      <c r="W356" s="3">
        <v>6.5306122448979603E-4</v>
      </c>
      <c r="X356" s="4">
        <v>-80.9375</v>
      </c>
      <c r="Y356" s="1">
        <v>190.3125</v>
      </c>
      <c r="Z356" t="s">
        <v>83</v>
      </c>
      <c r="AA356">
        <f>Furniture_Sales[[#This Row],[Sales]]-Furniture_Sales[[#This Row],[Profit]]</f>
        <v>1332.1875</v>
      </c>
    </row>
    <row r="357" spans="1:27" x14ac:dyDescent="0.35">
      <c r="A357" t="s">
        <v>1449</v>
      </c>
      <c r="B357" s="2">
        <v>43015</v>
      </c>
      <c r="C357" s="2">
        <v>43021</v>
      </c>
      <c r="D357" t="s">
        <v>45</v>
      </c>
      <c r="E357" t="s">
        <v>1450</v>
      </c>
      <c r="F357" t="s">
        <v>1451</v>
      </c>
      <c r="G357" t="s">
        <v>30</v>
      </c>
      <c r="H357" t="s">
        <v>31</v>
      </c>
      <c r="I357" t="s">
        <v>334</v>
      </c>
      <c r="J357" t="s">
        <v>59</v>
      </c>
      <c r="K357">
        <v>94110</v>
      </c>
      <c r="L357" t="s">
        <v>60</v>
      </c>
      <c r="M357" t="s">
        <v>1452</v>
      </c>
      <c r="N357" t="s">
        <v>36</v>
      </c>
      <c r="O357" t="s">
        <v>37</v>
      </c>
      <c r="P357" t="s">
        <v>1453</v>
      </c>
      <c r="Q357">
        <v>307.666</v>
      </c>
      <c r="R357">
        <v>2</v>
      </c>
      <c r="S357" s="1">
        <v>0.15</v>
      </c>
      <c r="T357">
        <v>-14.478400000000001</v>
      </c>
      <c r="U357" t="s">
        <v>135</v>
      </c>
      <c r="V357" s="3">
        <v>-4.7058823529411799E-2</v>
      </c>
      <c r="W357" s="3">
        <v>4.8754168481405201E-4</v>
      </c>
      <c r="X357" s="4">
        <v>-7.2392000000000003</v>
      </c>
      <c r="Y357" s="1">
        <v>161.07220000000001</v>
      </c>
      <c r="Z357" t="s">
        <v>54</v>
      </c>
      <c r="AA357">
        <f>Furniture_Sales[[#This Row],[Sales]]-Furniture_Sales[[#This Row],[Profit]]</f>
        <v>322.14440000000002</v>
      </c>
    </row>
    <row r="358" spans="1:27" x14ac:dyDescent="0.35">
      <c r="A358" t="s">
        <v>1454</v>
      </c>
      <c r="B358" s="2">
        <v>42509</v>
      </c>
      <c r="C358" s="2">
        <v>42514</v>
      </c>
      <c r="D358" t="s">
        <v>45</v>
      </c>
      <c r="E358" t="s">
        <v>1455</v>
      </c>
      <c r="F358" t="s">
        <v>1456</v>
      </c>
      <c r="G358" t="s">
        <v>30</v>
      </c>
      <c r="H358" t="s">
        <v>31</v>
      </c>
      <c r="I358" t="s">
        <v>179</v>
      </c>
      <c r="J358" t="s">
        <v>126</v>
      </c>
      <c r="K358">
        <v>10011</v>
      </c>
      <c r="L358" t="s">
        <v>73</v>
      </c>
      <c r="M358" t="s">
        <v>1457</v>
      </c>
      <c r="N358" t="s">
        <v>36</v>
      </c>
      <c r="O358" t="s">
        <v>62</v>
      </c>
      <c r="P358" t="s">
        <v>1458</v>
      </c>
      <c r="Q358">
        <v>35.92</v>
      </c>
      <c r="R358">
        <v>4</v>
      </c>
      <c r="S358" s="1">
        <v>0</v>
      </c>
      <c r="T358">
        <v>15.086399999999999</v>
      </c>
      <c r="U358" t="s">
        <v>64</v>
      </c>
      <c r="V358" s="3">
        <v>0.42</v>
      </c>
      <c r="W358" s="3">
        <v>0</v>
      </c>
      <c r="X358" s="4">
        <v>3.7715999999999998</v>
      </c>
      <c r="Y358" s="1">
        <v>5.2084000000000001</v>
      </c>
      <c r="Z358" t="s">
        <v>167</v>
      </c>
      <c r="AA358">
        <f>Furniture_Sales[[#This Row],[Sales]]-Furniture_Sales[[#This Row],[Profit]]</f>
        <v>20.833600000000004</v>
      </c>
    </row>
    <row r="359" spans="1:27" x14ac:dyDescent="0.35">
      <c r="A359" t="s">
        <v>1454</v>
      </c>
      <c r="B359" s="2">
        <v>42509</v>
      </c>
      <c r="C359" s="2">
        <v>42514</v>
      </c>
      <c r="D359" t="s">
        <v>45</v>
      </c>
      <c r="E359" t="s">
        <v>1455</v>
      </c>
      <c r="F359" t="s">
        <v>1456</v>
      </c>
      <c r="G359" t="s">
        <v>30</v>
      </c>
      <c r="H359" t="s">
        <v>31</v>
      </c>
      <c r="I359" t="s">
        <v>179</v>
      </c>
      <c r="J359" t="s">
        <v>126</v>
      </c>
      <c r="K359">
        <v>10011</v>
      </c>
      <c r="L359" t="s">
        <v>73</v>
      </c>
      <c r="M359" t="s">
        <v>656</v>
      </c>
      <c r="N359" t="s">
        <v>36</v>
      </c>
      <c r="O359" t="s">
        <v>62</v>
      </c>
      <c r="P359" t="s">
        <v>657</v>
      </c>
      <c r="Q359">
        <v>39.76</v>
      </c>
      <c r="R359">
        <v>8</v>
      </c>
      <c r="S359" s="1">
        <v>0</v>
      </c>
      <c r="T359">
        <v>12.3256</v>
      </c>
      <c r="U359" t="s">
        <v>64</v>
      </c>
      <c r="V359" s="3">
        <v>0.31</v>
      </c>
      <c r="W359" s="3">
        <v>0</v>
      </c>
      <c r="X359" s="4">
        <v>1.5407</v>
      </c>
      <c r="Y359" s="1">
        <v>3.4293</v>
      </c>
      <c r="Z359" t="s">
        <v>167</v>
      </c>
      <c r="AA359">
        <f>Furniture_Sales[[#This Row],[Sales]]-Furniture_Sales[[#This Row],[Profit]]</f>
        <v>27.434399999999997</v>
      </c>
    </row>
    <row r="360" spans="1:27" x14ac:dyDescent="0.35">
      <c r="A360" t="s">
        <v>1459</v>
      </c>
      <c r="B360" s="2">
        <v>42358</v>
      </c>
      <c r="C360" s="2">
        <v>42363</v>
      </c>
      <c r="D360" t="s">
        <v>45</v>
      </c>
      <c r="E360" t="s">
        <v>1460</v>
      </c>
      <c r="F360" t="s">
        <v>1461</v>
      </c>
      <c r="G360" t="s">
        <v>30</v>
      </c>
      <c r="H360" t="s">
        <v>31</v>
      </c>
      <c r="I360" t="s">
        <v>139</v>
      </c>
      <c r="J360" t="s">
        <v>140</v>
      </c>
      <c r="K360">
        <v>60623</v>
      </c>
      <c r="L360" t="s">
        <v>99</v>
      </c>
      <c r="M360" t="s">
        <v>1462</v>
      </c>
      <c r="N360" t="s">
        <v>36</v>
      </c>
      <c r="O360" t="s">
        <v>37</v>
      </c>
      <c r="P360" t="s">
        <v>1463</v>
      </c>
      <c r="Q360">
        <v>359.05799999999999</v>
      </c>
      <c r="R360">
        <v>3</v>
      </c>
      <c r="S360" s="1">
        <v>0.3</v>
      </c>
      <c r="T360">
        <v>-71.811599999999999</v>
      </c>
      <c r="U360" t="s">
        <v>64</v>
      </c>
      <c r="V360" s="3">
        <v>-0.2</v>
      </c>
      <c r="W360" s="3">
        <v>8.35519609645238E-4</v>
      </c>
      <c r="X360" s="4">
        <v>-23.937200000000001</v>
      </c>
      <c r="Y360" s="1">
        <v>143.6232</v>
      </c>
      <c r="Z360" t="s">
        <v>102</v>
      </c>
      <c r="AA360">
        <f>Furniture_Sales[[#This Row],[Sales]]-Furniture_Sales[[#This Row],[Profit]]</f>
        <v>430.86959999999999</v>
      </c>
    </row>
    <row r="361" spans="1:27" x14ac:dyDescent="0.35">
      <c r="A361" t="s">
        <v>1464</v>
      </c>
      <c r="B361" s="2">
        <v>42854</v>
      </c>
      <c r="C361" s="2">
        <v>42859</v>
      </c>
      <c r="D361" t="s">
        <v>27</v>
      </c>
      <c r="E361" t="s">
        <v>1465</v>
      </c>
      <c r="F361" t="s">
        <v>1466</v>
      </c>
      <c r="G361" t="s">
        <v>96</v>
      </c>
      <c r="H361" t="s">
        <v>31</v>
      </c>
      <c r="I361" t="s">
        <v>288</v>
      </c>
      <c r="J361" t="s">
        <v>237</v>
      </c>
      <c r="K361">
        <v>43017</v>
      </c>
      <c r="L361" t="s">
        <v>73</v>
      </c>
      <c r="M361" t="s">
        <v>1467</v>
      </c>
      <c r="N361" t="s">
        <v>36</v>
      </c>
      <c r="O361" t="s">
        <v>51</v>
      </c>
      <c r="P361" t="s">
        <v>1468</v>
      </c>
      <c r="Q361">
        <v>1048.3499999999999</v>
      </c>
      <c r="R361">
        <v>5</v>
      </c>
      <c r="S361" s="1">
        <v>0.4</v>
      </c>
      <c r="T361">
        <v>-69.89</v>
      </c>
      <c r="U361" t="s">
        <v>64</v>
      </c>
      <c r="V361" s="3">
        <v>-6.6666666666666693E-2</v>
      </c>
      <c r="W361" s="3">
        <v>3.8155196260790798E-4</v>
      </c>
      <c r="X361" s="4">
        <v>-13.978</v>
      </c>
      <c r="Y361" s="1">
        <v>223.648</v>
      </c>
      <c r="Z361" t="s">
        <v>119</v>
      </c>
      <c r="AA361">
        <f>Furniture_Sales[[#This Row],[Sales]]-Furniture_Sales[[#This Row],[Profit]]</f>
        <v>1118.24</v>
      </c>
    </row>
    <row r="362" spans="1:27" x14ac:dyDescent="0.35">
      <c r="A362" t="s">
        <v>1469</v>
      </c>
      <c r="B362" s="2">
        <v>43038</v>
      </c>
      <c r="C362" s="2">
        <v>43042</v>
      </c>
      <c r="D362" t="s">
        <v>45</v>
      </c>
      <c r="E362" t="s">
        <v>1378</v>
      </c>
      <c r="F362" t="s">
        <v>1379</v>
      </c>
      <c r="G362" t="s">
        <v>30</v>
      </c>
      <c r="H362" t="s">
        <v>31</v>
      </c>
      <c r="I362" t="s">
        <v>71</v>
      </c>
      <c r="J362" t="s">
        <v>72</v>
      </c>
      <c r="K362">
        <v>19140</v>
      </c>
      <c r="L362" t="s">
        <v>73</v>
      </c>
      <c r="M362" t="s">
        <v>1414</v>
      </c>
      <c r="N362" t="s">
        <v>36</v>
      </c>
      <c r="O362" t="s">
        <v>62</v>
      </c>
      <c r="P362" t="s">
        <v>1415</v>
      </c>
      <c r="Q362">
        <v>7.1680000000000001</v>
      </c>
      <c r="R362">
        <v>2</v>
      </c>
      <c r="S362" s="1">
        <v>0.2</v>
      </c>
      <c r="T362">
        <v>0.98560000000000003</v>
      </c>
      <c r="U362" t="s">
        <v>89</v>
      </c>
      <c r="V362" s="3">
        <v>0.13750000000000001</v>
      </c>
      <c r="W362" s="3">
        <v>2.7901785714285698E-2</v>
      </c>
      <c r="X362" s="4">
        <v>0.49280000000000002</v>
      </c>
      <c r="Y362" s="1">
        <v>3.0912000000000002</v>
      </c>
      <c r="Z362" t="s">
        <v>54</v>
      </c>
      <c r="AA362">
        <f>Furniture_Sales[[#This Row],[Sales]]-Furniture_Sales[[#This Row],[Profit]]</f>
        <v>6.1824000000000003</v>
      </c>
    </row>
    <row r="363" spans="1:27" x14ac:dyDescent="0.35">
      <c r="A363" t="s">
        <v>1470</v>
      </c>
      <c r="B363" s="2">
        <v>42330</v>
      </c>
      <c r="C363" s="2">
        <v>42335</v>
      </c>
      <c r="D363" t="s">
        <v>45</v>
      </c>
      <c r="E363" t="s">
        <v>665</v>
      </c>
      <c r="F363" t="s">
        <v>666</v>
      </c>
      <c r="G363" t="s">
        <v>106</v>
      </c>
      <c r="H363" t="s">
        <v>31</v>
      </c>
      <c r="I363" t="s">
        <v>251</v>
      </c>
      <c r="J363" t="s">
        <v>98</v>
      </c>
      <c r="K363">
        <v>78207</v>
      </c>
      <c r="L363" t="s">
        <v>99</v>
      </c>
      <c r="M363" t="s">
        <v>1471</v>
      </c>
      <c r="N363" t="s">
        <v>36</v>
      </c>
      <c r="O363" t="s">
        <v>51</v>
      </c>
      <c r="P363" t="s">
        <v>1472</v>
      </c>
      <c r="Q363">
        <v>206.96199999999999</v>
      </c>
      <c r="R363">
        <v>2</v>
      </c>
      <c r="S363" s="1">
        <v>0.3</v>
      </c>
      <c r="T363">
        <v>-32.522599999999997</v>
      </c>
      <c r="U363" t="s">
        <v>64</v>
      </c>
      <c r="V363" s="3">
        <v>-0.157142857142857</v>
      </c>
      <c r="W363" s="3">
        <v>1.44954146171761E-3</v>
      </c>
      <c r="X363" s="4">
        <v>-16.261299999999999</v>
      </c>
      <c r="Y363" s="1">
        <v>119.7423</v>
      </c>
      <c r="Z363" t="s">
        <v>40</v>
      </c>
      <c r="AA363">
        <f>Furniture_Sales[[#This Row],[Sales]]-Furniture_Sales[[#This Row],[Profit]]</f>
        <v>239.4846</v>
      </c>
    </row>
    <row r="364" spans="1:27" x14ac:dyDescent="0.35">
      <c r="A364" t="s">
        <v>1473</v>
      </c>
      <c r="B364" s="2">
        <v>43022</v>
      </c>
      <c r="C364" s="2">
        <v>43025</v>
      </c>
      <c r="D364" t="s">
        <v>93</v>
      </c>
      <c r="E364" t="s">
        <v>1474</v>
      </c>
      <c r="F364" t="s">
        <v>1475</v>
      </c>
      <c r="G364" t="s">
        <v>30</v>
      </c>
      <c r="H364" t="s">
        <v>31</v>
      </c>
      <c r="I364" t="s">
        <v>1476</v>
      </c>
      <c r="J364" t="s">
        <v>59</v>
      </c>
      <c r="K364">
        <v>94601</v>
      </c>
      <c r="L364" t="s">
        <v>60</v>
      </c>
      <c r="M364" t="s">
        <v>385</v>
      </c>
      <c r="N364" t="s">
        <v>36</v>
      </c>
      <c r="O364" t="s">
        <v>62</v>
      </c>
      <c r="P364" t="s">
        <v>386</v>
      </c>
      <c r="Q364">
        <v>9.4600000000000009</v>
      </c>
      <c r="R364">
        <v>2</v>
      </c>
      <c r="S364" s="1">
        <v>0</v>
      </c>
      <c r="T364">
        <v>3.6894</v>
      </c>
      <c r="U364" t="s">
        <v>39</v>
      </c>
      <c r="V364" s="3">
        <v>0.39</v>
      </c>
      <c r="W364" s="3">
        <v>0</v>
      </c>
      <c r="X364" s="4">
        <v>1.8447</v>
      </c>
      <c r="Y364" s="1">
        <v>2.8853</v>
      </c>
      <c r="Z364" t="s">
        <v>54</v>
      </c>
      <c r="AA364">
        <f>Furniture_Sales[[#This Row],[Sales]]-Furniture_Sales[[#This Row],[Profit]]</f>
        <v>5.7706000000000008</v>
      </c>
    </row>
    <row r="365" spans="1:27" x14ac:dyDescent="0.35">
      <c r="A365" t="s">
        <v>1477</v>
      </c>
      <c r="B365" s="2">
        <v>42252</v>
      </c>
      <c r="C365" s="2">
        <v>42256</v>
      </c>
      <c r="D365" t="s">
        <v>45</v>
      </c>
      <c r="E365" t="s">
        <v>1478</v>
      </c>
      <c r="F365" t="s">
        <v>1479</v>
      </c>
      <c r="G365" t="s">
        <v>30</v>
      </c>
      <c r="H365" t="s">
        <v>31</v>
      </c>
      <c r="I365" t="s">
        <v>645</v>
      </c>
      <c r="J365" t="s">
        <v>59</v>
      </c>
      <c r="K365">
        <v>92105</v>
      </c>
      <c r="L365" t="s">
        <v>60</v>
      </c>
      <c r="M365" t="s">
        <v>1480</v>
      </c>
      <c r="N365" t="s">
        <v>36</v>
      </c>
      <c r="O365" t="s">
        <v>37</v>
      </c>
      <c r="P365" t="s">
        <v>1481</v>
      </c>
      <c r="Q365">
        <v>411.33199999999999</v>
      </c>
      <c r="R365">
        <v>4</v>
      </c>
      <c r="S365" s="1">
        <v>0.15</v>
      </c>
      <c r="T365">
        <v>-4.8391999999999999</v>
      </c>
      <c r="U365" t="s">
        <v>89</v>
      </c>
      <c r="V365" s="3">
        <v>-1.1764705882352899E-2</v>
      </c>
      <c r="W365" s="3">
        <v>3.6466892923477898E-4</v>
      </c>
      <c r="X365" s="4">
        <v>-1.2098</v>
      </c>
      <c r="Y365" s="1">
        <v>104.0428</v>
      </c>
      <c r="Z365" t="s">
        <v>83</v>
      </c>
      <c r="AA365">
        <f>Furniture_Sales[[#This Row],[Sales]]-Furniture_Sales[[#This Row],[Profit]]</f>
        <v>416.1712</v>
      </c>
    </row>
    <row r="366" spans="1:27" x14ac:dyDescent="0.35">
      <c r="A366" t="s">
        <v>1477</v>
      </c>
      <c r="B366" s="2">
        <v>42252</v>
      </c>
      <c r="C366" s="2">
        <v>42256</v>
      </c>
      <c r="D366" t="s">
        <v>45</v>
      </c>
      <c r="E366" t="s">
        <v>1478</v>
      </c>
      <c r="F366" t="s">
        <v>1479</v>
      </c>
      <c r="G366" t="s">
        <v>30</v>
      </c>
      <c r="H366" t="s">
        <v>31</v>
      </c>
      <c r="I366" t="s">
        <v>645</v>
      </c>
      <c r="J366" t="s">
        <v>59</v>
      </c>
      <c r="K366">
        <v>92105</v>
      </c>
      <c r="L366" t="s">
        <v>60</v>
      </c>
      <c r="M366" t="s">
        <v>1482</v>
      </c>
      <c r="N366" t="s">
        <v>36</v>
      </c>
      <c r="O366" t="s">
        <v>37</v>
      </c>
      <c r="P366" t="s">
        <v>1483</v>
      </c>
      <c r="Q366">
        <v>293.19900000000001</v>
      </c>
      <c r="R366">
        <v>3</v>
      </c>
      <c r="S366" s="1">
        <v>0.15</v>
      </c>
      <c r="T366">
        <v>-20.696400000000001</v>
      </c>
      <c r="U366" t="s">
        <v>89</v>
      </c>
      <c r="V366" s="3">
        <v>-7.0588235294117604E-2</v>
      </c>
      <c r="W366" s="3">
        <v>5.1159792495881595E-4</v>
      </c>
      <c r="X366" s="4">
        <v>-6.8987999999999996</v>
      </c>
      <c r="Y366" s="1">
        <v>104.6318</v>
      </c>
      <c r="Z366" t="s">
        <v>83</v>
      </c>
      <c r="AA366">
        <f>Furniture_Sales[[#This Row],[Sales]]-Furniture_Sales[[#This Row],[Profit]]</f>
        <v>313.8954</v>
      </c>
    </row>
    <row r="367" spans="1:27" x14ac:dyDescent="0.35">
      <c r="A367" t="s">
        <v>1484</v>
      </c>
      <c r="B367" s="2">
        <v>42586</v>
      </c>
      <c r="C367" s="2">
        <v>42590</v>
      </c>
      <c r="D367" t="s">
        <v>45</v>
      </c>
      <c r="E367" t="s">
        <v>1485</v>
      </c>
      <c r="F367" t="s">
        <v>1486</v>
      </c>
      <c r="G367" t="s">
        <v>106</v>
      </c>
      <c r="H367" t="s">
        <v>31</v>
      </c>
      <c r="I367" t="s">
        <v>1487</v>
      </c>
      <c r="J367" t="s">
        <v>722</v>
      </c>
      <c r="K367">
        <v>23434</v>
      </c>
      <c r="L367" t="s">
        <v>34</v>
      </c>
      <c r="M367" t="s">
        <v>1488</v>
      </c>
      <c r="N367" t="s">
        <v>36</v>
      </c>
      <c r="O367" t="s">
        <v>62</v>
      </c>
      <c r="P367" t="s">
        <v>1489</v>
      </c>
      <c r="Q367">
        <v>109.8</v>
      </c>
      <c r="R367">
        <v>9</v>
      </c>
      <c r="S367" s="1">
        <v>0</v>
      </c>
      <c r="T367">
        <v>46.116</v>
      </c>
      <c r="U367" t="s">
        <v>89</v>
      </c>
      <c r="V367" s="3">
        <v>0.42</v>
      </c>
      <c r="W367" s="3">
        <v>0</v>
      </c>
      <c r="X367" s="4">
        <v>5.1239999999999997</v>
      </c>
      <c r="Y367" s="1">
        <v>7.0759999999999996</v>
      </c>
      <c r="Z367" t="s">
        <v>259</v>
      </c>
      <c r="AA367">
        <f>Furniture_Sales[[#This Row],[Sales]]-Furniture_Sales[[#This Row],[Profit]]</f>
        <v>63.683999999999997</v>
      </c>
    </row>
    <row r="368" spans="1:27" x14ac:dyDescent="0.35">
      <c r="A368" t="s">
        <v>1490</v>
      </c>
      <c r="B368" s="2">
        <v>41974</v>
      </c>
      <c r="C368" s="2">
        <v>41976</v>
      </c>
      <c r="D368" t="s">
        <v>93</v>
      </c>
      <c r="E368" t="s">
        <v>697</v>
      </c>
      <c r="F368" t="s">
        <v>698</v>
      </c>
      <c r="G368" t="s">
        <v>30</v>
      </c>
      <c r="H368" t="s">
        <v>31</v>
      </c>
      <c r="I368" t="s">
        <v>1491</v>
      </c>
      <c r="J368" t="s">
        <v>244</v>
      </c>
      <c r="K368">
        <v>53711</v>
      </c>
      <c r="L368" t="s">
        <v>99</v>
      </c>
      <c r="M368" t="s">
        <v>1492</v>
      </c>
      <c r="N368" t="s">
        <v>36</v>
      </c>
      <c r="O368" t="s">
        <v>42</v>
      </c>
      <c r="P368" t="s">
        <v>1493</v>
      </c>
      <c r="Q368">
        <v>2807.84</v>
      </c>
      <c r="R368">
        <v>8</v>
      </c>
      <c r="S368" s="1">
        <v>0</v>
      </c>
      <c r="T368">
        <v>673.88160000000005</v>
      </c>
      <c r="U368" t="s">
        <v>76</v>
      </c>
      <c r="V368" s="3">
        <v>0.24</v>
      </c>
      <c r="W368" s="3">
        <v>0</v>
      </c>
      <c r="X368" s="4">
        <v>84.235200000000006</v>
      </c>
      <c r="Y368" s="1">
        <v>266.7448</v>
      </c>
      <c r="Z368" t="s">
        <v>102</v>
      </c>
      <c r="AA368">
        <f>Furniture_Sales[[#This Row],[Sales]]-Furniture_Sales[[#This Row],[Profit]]</f>
        <v>2133.9584</v>
      </c>
    </row>
    <row r="369" spans="1:27" x14ac:dyDescent="0.35">
      <c r="A369" t="s">
        <v>1494</v>
      </c>
      <c r="B369" s="2">
        <v>42558</v>
      </c>
      <c r="C369" s="2">
        <v>42562</v>
      </c>
      <c r="D369" t="s">
        <v>45</v>
      </c>
      <c r="E369" t="s">
        <v>1495</v>
      </c>
      <c r="F369" t="s">
        <v>1496</v>
      </c>
      <c r="G369" t="s">
        <v>30</v>
      </c>
      <c r="H369" t="s">
        <v>31</v>
      </c>
      <c r="I369" t="s">
        <v>1497</v>
      </c>
      <c r="J369" t="s">
        <v>59</v>
      </c>
      <c r="K369">
        <v>95123</v>
      </c>
      <c r="L369" t="s">
        <v>60</v>
      </c>
      <c r="M369" t="s">
        <v>613</v>
      </c>
      <c r="N369" t="s">
        <v>36</v>
      </c>
      <c r="O369" t="s">
        <v>62</v>
      </c>
      <c r="P369" t="s">
        <v>614</v>
      </c>
      <c r="Q369">
        <v>215.65</v>
      </c>
      <c r="R369">
        <v>5</v>
      </c>
      <c r="S369" s="1">
        <v>0</v>
      </c>
      <c r="T369">
        <v>73.320999999999998</v>
      </c>
      <c r="U369" t="s">
        <v>89</v>
      </c>
      <c r="V369" s="3">
        <v>0.34</v>
      </c>
      <c r="W369" s="3">
        <v>0</v>
      </c>
      <c r="X369" s="4">
        <v>14.664199999999999</v>
      </c>
      <c r="Y369" s="1">
        <v>28.465800000000002</v>
      </c>
      <c r="Z369" t="s">
        <v>77</v>
      </c>
      <c r="AA369">
        <f>Furniture_Sales[[#This Row],[Sales]]-Furniture_Sales[[#This Row],[Profit]]</f>
        <v>142.32900000000001</v>
      </c>
    </row>
    <row r="370" spans="1:27" x14ac:dyDescent="0.35">
      <c r="A370" t="s">
        <v>1498</v>
      </c>
      <c r="B370" s="2">
        <v>42687</v>
      </c>
      <c r="C370" s="2">
        <v>42693</v>
      </c>
      <c r="D370" t="s">
        <v>45</v>
      </c>
      <c r="E370" t="s">
        <v>1499</v>
      </c>
      <c r="F370" t="s">
        <v>1500</v>
      </c>
      <c r="G370" t="s">
        <v>106</v>
      </c>
      <c r="H370" t="s">
        <v>31</v>
      </c>
      <c r="I370" t="s">
        <v>958</v>
      </c>
      <c r="J370" t="s">
        <v>198</v>
      </c>
      <c r="K370">
        <v>98002</v>
      </c>
      <c r="L370" t="s">
        <v>60</v>
      </c>
      <c r="M370" t="s">
        <v>1317</v>
      </c>
      <c r="N370" t="s">
        <v>36</v>
      </c>
      <c r="O370" t="s">
        <v>62</v>
      </c>
      <c r="P370" t="s">
        <v>1318</v>
      </c>
      <c r="Q370">
        <v>4.18</v>
      </c>
      <c r="R370">
        <v>1</v>
      </c>
      <c r="S370" s="1">
        <v>0</v>
      </c>
      <c r="T370">
        <v>1.5047999999999999</v>
      </c>
      <c r="U370" t="s">
        <v>135</v>
      </c>
      <c r="V370" s="3">
        <v>0.36</v>
      </c>
      <c r="W370" s="3">
        <v>0</v>
      </c>
      <c r="X370" s="4">
        <v>1.5047999999999999</v>
      </c>
      <c r="Y370" s="1">
        <v>2.6751999999999998</v>
      </c>
      <c r="Z370" t="s">
        <v>40</v>
      </c>
      <c r="AA370">
        <f>Furniture_Sales[[#This Row],[Sales]]-Furniture_Sales[[#This Row],[Profit]]</f>
        <v>2.6751999999999998</v>
      </c>
    </row>
    <row r="371" spans="1:27" x14ac:dyDescent="0.35">
      <c r="A371" t="s">
        <v>1501</v>
      </c>
      <c r="B371" s="2">
        <v>42666</v>
      </c>
      <c r="C371" s="2">
        <v>42672</v>
      </c>
      <c r="D371" t="s">
        <v>45</v>
      </c>
      <c r="E371" t="s">
        <v>275</v>
      </c>
      <c r="F371" t="s">
        <v>276</v>
      </c>
      <c r="G371" t="s">
        <v>96</v>
      </c>
      <c r="H371" t="s">
        <v>31</v>
      </c>
      <c r="I371" t="s">
        <v>139</v>
      </c>
      <c r="J371" t="s">
        <v>140</v>
      </c>
      <c r="K371">
        <v>60610</v>
      </c>
      <c r="L371" t="s">
        <v>99</v>
      </c>
      <c r="M371" t="s">
        <v>1502</v>
      </c>
      <c r="N371" t="s">
        <v>36</v>
      </c>
      <c r="O371" t="s">
        <v>62</v>
      </c>
      <c r="P371" t="s">
        <v>1503</v>
      </c>
      <c r="Q371">
        <v>16.155999999999999</v>
      </c>
      <c r="R371">
        <v>7</v>
      </c>
      <c r="S371" s="1">
        <v>0.6</v>
      </c>
      <c r="T371">
        <v>-12.117000000000001</v>
      </c>
      <c r="U371" t="s">
        <v>135</v>
      </c>
      <c r="V371" s="3">
        <v>-0.75</v>
      </c>
      <c r="W371" s="3">
        <v>3.7137905422134201E-2</v>
      </c>
      <c r="X371" s="4">
        <v>-1.7310000000000001</v>
      </c>
      <c r="Y371" s="1">
        <v>4.0389999999999997</v>
      </c>
      <c r="Z371" t="s">
        <v>54</v>
      </c>
      <c r="AA371">
        <f>Furniture_Sales[[#This Row],[Sales]]-Furniture_Sales[[#This Row],[Profit]]</f>
        <v>28.273</v>
      </c>
    </row>
    <row r="372" spans="1:27" x14ac:dyDescent="0.35">
      <c r="A372" t="s">
        <v>1504</v>
      </c>
      <c r="B372" s="2">
        <v>41799</v>
      </c>
      <c r="C372" s="2">
        <v>41801</v>
      </c>
      <c r="D372" t="s">
        <v>27</v>
      </c>
      <c r="E372" t="s">
        <v>1505</v>
      </c>
      <c r="F372" t="s">
        <v>1506</v>
      </c>
      <c r="G372" t="s">
        <v>30</v>
      </c>
      <c r="H372" t="s">
        <v>31</v>
      </c>
      <c r="I372" t="s">
        <v>1082</v>
      </c>
      <c r="J372" t="s">
        <v>722</v>
      </c>
      <c r="K372">
        <v>22801</v>
      </c>
      <c r="L372" t="s">
        <v>34</v>
      </c>
      <c r="M372" t="s">
        <v>218</v>
      </c>
      <c r="N372" t="s">
        <v>36</v>
      </c>
      <c r="O372" t="s">
        <v>51</v>
      </c>
      <c r="P372" t="s">
        <v>219</v>
      </c>
      <c r="Q372">
        <v>1441.3</v>
      </c>
      <c r="R372">
        <v>7</v>
      </c>
      <c r="S372" s="1">
        <v>0</v>
      </c>
      <c r="T372">
        <v>245.02099999999999</v>
      </c>
      <c r="U372" t="s">
        <v>76</v>
      </c>
      <c r="V372" s="3">
        <v>0.17</v>
      </c>
      <c r="W372" s="3">
        <v>0</v>
      </c>
      <c r="X372" s="4">
        <v>35.003</v>
      </c>
      <c r="Y372" s="1">
        <v>170.89699999999999</v>
      </c>
      <c r="Z372" t="s">
        <v>65</v>
      </c>
      <c r="AA372">
        <f>Furniture_Sales[[#This Row],[Sales]]-Furniture_Sales[[#This Row],[Profit]]</f>
        <v>1196.279</v>
      </c>
    </row>
    <row r="373" spans="1:27" x14ac:dyDescent="0.35">
      <c r="A373" t="s">
        <v>1507</v>
      </c>
      <c r="B373" s="2">
        <v>43059</v>
      </c>
      <c r="C373" s="2">
        <v>43065</v>
      </c>
      <c r="D373" t="s">
        <v>45</v>
      </c>
      <c r="E373" t="s">
        <v>1508</v>
      </c>
      <c r="F373" t="s">
        <v>1509</v>
      </c>
      <c r="G373" t="s">
        <v>30</v>
      </c>
      <c r="H373" t="s">
        <v>31</v>
      </c>
      <c r="I373" t="s">
        <v>236</v>
      </c>
      <c r="J373" t="s">
        <v>237</v>
      </c>
      <c r="K373">
        <v>43055</v>
      </c>
      <c r="L373" t="s">
        <v>73</v>
      </c>
      <c r="M373" t="s">
        <v>369</v>
      </c>
      <c r="N373" t="s">
        <v>36</v>
      </c>
      <c r="O373" t="s">
        <v>62</v>
      </c>
      <c r="P373" t="s">
        <v>370</v>
      </c>
      <c r="Q373">
        <v>77.599999999999994</v>
      </c>
      <c r="R373">
        <v>5</v>
      </c>
      <c r="S373" s="1">
        <v>0.2</v>
      </c>
      <c r="T373">
        <v>28.13</v>
      </c>
      <c r="U373" t="s">
        <v>135</v>
      </c>
      <c r="V373" s="3">
        <v>0.36249999999999999</v>
      </c>
      <c r="W373" s="3">
        <v>2.5773195876288698E-3</v>
      </c>
      <c r="X373" s="4">
        <v>5.6260000000000003</v>
      </c>
      <c r="Y373" s="1">
        <v>9.8940000000000001</v>
      </c>
      <c r="Z373" t="s">
        <v>40</v>
      </c>
      <c r="AA373">
        <f>Furniture_Sales[[#This Row],[Sales]]-Furniture_Sales[[#This Row],[Profit]]</f>
        <v>49.47</v>
      </c>
    </row>
    <row r="374" spans="1:27" x14ac:dyDescent="0.35">
      <c r="A374" t="s">
        <v>1507</v>
      </c>
      <c r="B374" s="2">
        <v>43059</v>
      </c>
      <c r="C374" s="2">
        <v>43065</v>
      </c>
      <c r="D374" t="s">
        <v>45</v>
      </c>
      <c r="E374" t="s">
        <v>1508</v>
      </c>
      <c r="F374" t="s">
        <v>1509</v>
      </c>
      <c r="G374" t="s">
        <v>30</v>
      </c>
      <c r="H374" t="s">
        <v>31</v>
      </c>
      <c r="I374" t="s">
        <v>236</v>
      </c>
      <c r="J374" t="s">
        <v>237</v>
      </c>
      <c r="K374">
        <v>43055</v>
      </c>
      <c r="L374" t="s">
        <v>73</v>
      </c>
      <c r="M374" t="s">
        <v>506</v>
      </c>
      <c r="N374" t="s">
        <v>36</v>
      </c>
      <c r="O374" t="s">
        <v>62</v>
      </c>
      <c r="P374" t="s">
        <v>507</v>
      </c>
      <c r="Q374">
        <v>4.6559999999999997</v>
      </c>
      <c r="R374">
        <v>2</v>
      </c>
      <c r="S374" s="1">
        <v>0.2</v>
      </c>
      <c r="T374">
        <v>1.5713999999999999</v>
      </c>
      <c r="U374" t="s">
        <v>135</v>
      </c>
      <c r="V374" s="3">
        <v>0.33750000000000002</v>
      </c>
      <c r="W374" s="3">
        <v>4.29553264604811E-2</v>
      </c>
      <c r="X374" s="4">
        <v>0.78569999999999995</v>
      </c>
      <c r="Y374" s="1">
        <v>1.5423</v>
      </c>
      <c r="Z374" t="s">
        <v>40</v>
      </c>
      <c r="AA374">
        <f>Furniture_Sales[[#This Row],[Sales]]-Furniture_Sales[[#This Row],[Profit]]</f>
        <v>3.0846</v>
      </c>
    </row>
    <row r="375" spans="1:27" x14ac:dyDescent="0.35">
      <c r="A375" t="s">
        <v>1510</v>
      </c>
      <c r="B375" s="2">
        <v>42261</v>
      </c>
      <c r="C375" s="2">
        <v>42265</v>
      </c>
      <c r="D375" t="s">
        <v>45</v>
      </c>
      <c r="E375" t="s">
        <v>1117</v>
      </c>
      <c r="F375" t="s">
        <v>1118</v>
      </c>
      <c r="G375" t="s">
        <v>96</v>
      </c>
      <c r="H375" t="s">
        <v>31</v>
      </c>
      <c r="I375" t="s">
        <v>58</v>
      </c>
      <c r="J375" t="s">
        <v>59</v>
      </c>
      <c r="K375">
        <v>90045</v>
      </c>
      <c r="L375" t="s">
        <v>60</v>
      </c>
      <c r="M375" t="s">
        <v>323</v>
      </c>
      <c r="N375" t="s">
        <v>36</v>
      </c>
      <c r="O375" t="s">
        <v>51</v>
      </c>
      <c r="P375" t="s">
        <v>324</v>
      </c>
      <c r="Q375">
        <v>170.136</v>
      </c>
      <c r="R375">
        <v>3</v>
      </c>
      <c r="S375" s="1">
        <v>0.2</v>
      </c>
      <c r="T375">
        <v>-8.5068000000000001</v>
      </c>
      <c r="U375" t="s">
        <v>89</v>
      </c>
      <c r="V375" s="3">
        <v>-0.05</v>
      </c>
      <c r="W375" s="3">
        <v>1.17553016410401E-3</v>
      </c>
      <c r="X375" s="4">
        <v>-2.8355999999999999</v>
      </c>
      <c r="Y375" s="1">
        <v>59.547600000000003</v>
      </c>
      <c r="Z375" t="s">
        <v>83</v>
      </c>
      <c r="AA375">
        <f>Furniture_Sales[[#This Row],[Sales]]-Furniture_Sales[[#This Row],[Profit]]</f>
        <v>178.64279999999999</v>
      </c>
    </row>
    <row r="376" spans="1:27" x14ac:dyDescent="0.35">
      <c r="A376" t="s">
        <v>1511</v>
      </c>
      <c r="B376" s="2">
        <v>41784</v>
      </c>
      <c r="C376" s="2">
        <v>41788</v>
      </c>
      <c r="D376" t="s">
        <v>45</v>
      </c>
      <c r="E376" t="s">
        <v>1512</v>
      </c>
      <c r="F376" t="s">
        <v>1513</v>
      </c>
      <c r="G376" t="s">
        <v>30</v>
      </c>
      <c r="H376" t="s">
        <v>31</v>
      </c>
      <c r="I376" t="s">
        <v>139</v>
      </c>
      <c r="J376" t="s">
        <v>140</v>
      </c>
      <c r="K376">
        <v>60623</v>
      </c>
      <c r="L376" t="s">
        <v>99</v>
      </c>
      <c r="M376" t="s">
        <v>1514</v>
      </c>
      <c r="N376" t="s">
        <v>36</v>
      </c>
      <c r="O376" t="s">
        <v>62</v>
      </c>
      <c r="P376" t="s">
        <v>1515</v>
      </c>
      <c r="Q376">
        <v>29.32</v>
      </c>
      <c r="R376">
        <v>2</v>
      </c>
      <c r="S376" s="1">
        <v>0.6</v>
      </c>
      <c r="T376">
        <v>-24.189</v>
      </c>
      <c r="U376" t="s">
        <v>89</v>
      </c>
      <c r="V376" s="3">
        <v>-0.82499999999999996</v>
      </c>
      <c r="W376" s="3">
        <v>2.04638472032742E-2</v>
      </c>
      <c r="X376" s="4">
        <v>-12.0945</v>
      </c>
      <c r="Y376" s="1">
        <v>26.7545</v>
      </c>
      <c r="Z376" t="s">
        <v>167</v>
      </c>
      <c r="AA376">
        <f>Furniture_Sales[[#This Row],[Sales]]-Furniture_Sales[[#This Row],[Profit]]</f>
        <v>53.509</v>
      </c>
    </row>
    <row r="377" spans="1:27" x14ac:dyDescent="0.35">
      <c r="A377" t="s">
        <v>1516</v>
      </c>
      <c r="B377" s="2">
        <v>42416</v>
      </c>
      <c r="C377" s="2">
        <v>42420</v>
      </c>
      <c r="D377" t="s">
        <v>45</v>
      </c>
      <c r="E377" t="s">
        <v>1517</v>
      </c>
      <c r="F377" t="s">
        <v>1518</v>
      </c>
      <c r="G377" t="s">
        <v>96</v>
      </c>
      <c r="H377" t="s">
        <v>31</v>
      </c>
      <c r="I377" t="s">
        <v>139</v>
      </c>
      <c r="J377" t="s">
        <v>140</v>
      </c>
      <c r="K377">
        <v>60623</v>
      </c>
      <c r="L377" t="s">
        <v>99</v>
      </c>
      <c r="M377" t="s">
        <v>1519</v>
      </c>
      <c r="N377" t="s">
        <v>36</v>
      </c>
      <c r="O377" t="s">
        <v>42</v>
      </c>
      <c r="P377" t="s">
        <v>1520</v>
      </c>
      <c r="Q377">
        <v>62.957999999999998</v>
      </c>
      <c r="R377">
        <v>3</v>
      </c>
      <c r="S377" s="1">
        <v>0.3</v>
      </c>
      <c r="T377">
        <v>-2.6981999999999999</v>
      </c>
      <c r="U377" t="s">
        <v>89</v>
      </c>
      <c r="V377" s="3">
        <v>-4.2857142857142899E-2</v>
      </c>
      <c r="W377" s="3">
        <v>4.7650814828933599E-3</v>
      </c>
      <c r="X377" s="4">
        <v>-0.89939999999999998</v>
      </c>
      <c r="Y377" s="1">
        <v>21.885400000000001</v>
      </c>
      <c r="Z377" t="s">
        <v>303</v>
      </c>
      <c r="AA377">
        <f>Furniture_Sales[[#This Row],[Sales]]-Furniture_Sales[[#This Row],[Profit]]</f>
        <v>65.656199999999998</v>
      </c>
    </row>
    <row r="378" spans="1:27" x14ac:dyDescent="0.35">
      <c r="A378" t="s">
        <v>1521</v>
      </c>
      <c r="B378" s="2">
        <v>42726</v>
      </c>
      <c r="C378" s="2">
        <v>42732</v>
      </c>
      <c r="D378" t="s">
        <v>45</v>
      </c>
      <c r="E378" t="s">
        <v>825</v>
      </c>
      <c r="F378" t="s">
        <v>826</v>
      </c>
      <c r="G378" t="s">
        <v>30</v>
      </c>
      <c r="H378" t="s">
        <v>31</v>
      </c>
      <c r="I378" t="s">
        <v>1522</v>
      </c>
      <c r="J378" t="s">
        <v>1523</v>
      </c>
      <c r="K378">
        <v>97756</v>
      </c>
      <c r="L378" t="s">
        <v>60</v>
      </c>
      <c r="M378" t="s">
        <v>452</v>
      </c>
      <c r="N378" t="s">
        <v>36</v>
      </c>
      <c r="O378" t="s">
        <v>62</v>
      </c>
      <c r="P378" t="s">
        <v>453</v>
      </c>
      <c r="Q378">
        <v>11.84</v>
      </c>
      <c r="R378">
        <v>4</v>
      </c>
      <c r="S378" s="1">
        <v>0.2</v>
      </c>
      <c r="T378">
        <v>3.1080000000000001</v>
      </c>
      <c r="U378" t="s">
        <v>135</v>
      </c>
      <c r="V378" s="3">
        <v>0.26250000000000001</v>
      </c>
      <c r="W378" s="3">
        <v>1.68918918918919E-2</v>
      </c>
      <c r="X378" s="4">
        <v>0.77700000000000002</v>
      </c>
      <c r="Y378" s="1">
        <v>2.1829999999999998</v>
      </c>
      <c r="Z378" t="s">
        <v>102</v>
      </c>
      <c r="AA378">
        <f>Furniture_Sales[[#This Row],[Sales]]-Furniture_Sales[[#This Row],[Profit]]</f>
        <v>8.7319999999999993</v>
      </c>
    </row>
    <row r="379" spans="1:27" x14ac:dyDescent="0.35">
      <c r="A379" t="s">
        <v>1521</v>
      </c>
      <c r="B379" s="2">
        <v>42726</v>
      </c>
      <c r="C379" s="2">
        <v>42732</v>
      </c>
      <c r="D379" t="s">
        <v>45</v>
      </c>
      <c r="E379" t="s">
        <v>825</v>
      </c>
      <c r="F379" t="s">
        <v>826</v>
      </c>
      <c r="G379" t="s">
        <v>30</v>
      </c>
      <c r="H379" t="s">
        <v>31</v>
      </c>
      <c r="I379" t="s">
        <v>1522</v>
      </c>
      <c r="J379" t="s">
        <v>1523</v>
      </c>
      <c r="K379">
        <v>97756</v>
      </c>
      <c r="L379" t="s">
        <v>60</v>
      </c>
      <c r="M379" t="s">
        <v>1524</v>
      </c>
      <c r="N379" t="s">
        <v>36</v>
      </c>
      <c r="O379" t="s">
        <v>62</v>
      </c>
      <c r="P379" t="s">
        <v>1525</v>
      </c>
      <c r="Q379">
        <v>22.783999999999999</v>
      </c>
      <c r="R379">
        <v>1</v>
      </c>
      <c r="S379" s="1">
        <v>0.2</v>
      </c>
      <c r="T379">
        <v>4.8415999999999997</v>
      </c>
      <c r="U379" t="s">
        <v>135</v>
      </c>
      <c r="V379" s="3">
        <v>0.21249999999999999</v>
      </c>
      <c r="W379" s="3">
        <v>8.7780898876404501E-3</v>
      </c>
      <c r="X379" s="4">
        <v>4.8415999999999997</v>
      </c>
      <c r="Y379" s="1">
        <v>17.942399999999999</v>
      </c>
      <c r="Z379" t="s">
        <v>102</v>
      </c>
      <c r="AA379">
        <f>Furniture_Sales[[#This Row],[Sales]]-Furniture_Sales[[#This Row],[Profit]]</f>
        <v>17.942399999999999</v>
      </c>
    </row>
    <row r="380" spans="1:27" x14ac:dyDescent="0.35">
      <c r="A380" t="s">
        <v>1526</v>
      </c>
      <c r="B380" s="2">
        <v>43029</v>
      </c>
      <c r="C380" s="2">
        <v>43029</v>
      </c>
      <c r="D380" t="s">
        <v>431</v>
      </c>
      <c r="E380" t="s">
        <v>960</v>
      </c>
      <c r="F380" t="s">
        <v>961</v>
      </c>
      <c r="G380" t="s">
        <v>106</v>
      </c>
      <c r="H380" t="s">
        <v>31</v>
      </c>
      <c r="I380" t="s">
        <v>1527</v>
      </c>
      <c r="J380" t="s">
        <v>1528</v>
      </c>
      <c r="K380">
        <v>74403</v>
      </c>
      <c r="L380" t="s">
        <v>99</v>
      </c>
      <c r="M380" t="s">
        <v>921</v>
      </c>
      <c r="N380" t="s">
        <v>36</v>
      </c>
      <c r="O380" t="s">
        <v>51</v>
      </c>
      <c r="P380" t="s">
        <v>922</v>
      </c>
      <c r="Q380">
        <v>262.11</v>
      </c>
      <c r="R380">
        <v>1</v>
      </c>
      <c r="S380" s="1">
        <v>0</v>
      </c>
      <c r="T380">
        <v>62.906399999999998</v>
      </c>
      <c r="U380" t="s">
        <v>436</v>
      </c>
      <c r="V380" s="3">
        <v>0.24</v>
      </c>
      <c r="W380" s="3">
        <v>0</v>
      </c>
      <c r="X380" s="4">
        <v>62.906399999999998</v>
      </c>
      <c r="Y380" s="1">
        <v>199.20359999999999</v>
      </c>
      <c r="Z380" t="s">
        <v>54</v>
      </c>
      <c r="AA380">
        <f>Furniture_Sales[[#This Row],[Sales]]-Furniture_Sales[[#This Row],[Profit]]</f>
        <v>199.20360000000002</v>
      </c>
    </row>
    <row r="381" spans="1:27" x14ac:dyDescent="0.35">
      <c r="A381" t="s">
        <v>1529</v>
      </c>
      <c r="B381" s="2">
        <v>42313</v>
      </c>
      <c r="C381" s="2">
        <v>42317</v>
      </c>
      <c r="D381" t="s">
        <v>45</v>
      </c>
      <c r="E381" t="s">
        <v>1086</v>
      </c>
      <c r="F381" t="s">
        <v>1087</v>
      </c>
      <c r="G381" t="s">
        <v>96</v>
      </c>
      <c r="H381" t="s">
        <v>31</v>
      </c>
      <c r="I381" t="s">
        <v>1041</v>
      </c>
      <c r="J381" t="s">
        <v>1042</v>
      </c>
      <c r="K381">
        <v>28110</v>
      </c>
      <c r="L381" t="s">
        <v>34</v>
      </c>
      <c r="M381" t="s">
        <v>1096</v>
      </c>
      <c r="N381" t="s">
        <v>36</v>
      </c>
      <c r="O381" t="s">
        <v>42</v>
      </c>
      <c r="P381" t="s">
        <v>1097</v>
      </c>
      <c r="Q381">
        <v>207</v>
      </c>
      <c r="R381">
        <v>3</v>
      </c>
      <c r="S381" s="1">
        <v>0.2</v>
      </c>
      <c r="T381">
        <v>25.875</v>
      </c>
      <c r="U381" t="s">
        <v>89</v>
      </c>
      <c r="V381" s="3">
        <v>0.125</v>
      </c>
      <c r="W381" s="3">
        <v>9.6618357487922703E-4</v>
      </c>
      <c r="X381" s="4">
        <v>8.625</v>
      </c>
      <c r="Y381" s="1">
        <v>60.375</v>
      </c>
      <c r="Z381" t="s">
        <v>40</v>
      </c>
      <c r="AA381">
        <f>Furniture_Sales[[#This Row],[Sales]]-Furniture_Sales[[#This Row],[Profit]]</f>
        <v>181.125</v>
      </c>
    </row>
    <row r="382" spans="1:27" x14ac:dyDescent="0.35">
      <c r="A382" t="s">
        <v>1530</v>
      </c>
      <c r="B382" s="2">
        <v>41852</v>
      </c>
      <c r="C382" s="2">
        <v>41856</v>
      </c>
      <c r="D382" t="s">
        <v>45</v>
      </c>
      <c r="E382" t="s">
        <v>1531</v>
      </c>
      <c r="F382" t="s">
        <v>1532</v>
      </c>
      <c r="G382" t="s">
        <v>96</v>
      </c>
      <c r="H382" t="s">
        <v>31</v>
      </c>
      <c r="I382" t="s">
        <v>1533</v>
      </c>
      <c r="J382" t="s">
        <v>1042</v>
      </c>
      <c r="K382">
        <v>28205</v>
      </c>
      <c r="L382" t="s">
        <v>34</v>
      </c>
      <c r="M382" t="s">
        <v>180</v>
      </c>
      <c r="N382" t="s">
        <v>36</v>
      </c>
      <c r="O382" t="s">
        <v>62</v>
      </c>
      <c r="P382" t="s">
        <v>181</v>
      </c>
      <c r="Q382">
        <v>44.128</v>
      </c>
      <c r="R382">
        <v>4</v>
      </c>
      <c r="S382" s="1">
        <v>0.2</v>
      </c>
      <c r="T382">
        <v>12.135199999999999</v>
      </c>
      <c r="U382" t="s">
        <v>89</v>
      </c>
      <c r="V382" s="3">
        <v>0.27500000000000002</v>
      </c>
      <c r="W382" s="3">
        <v>4.5322697606961599E-3</v>
      </c>
      <c r="X382" s="4">
        <v>3.0337999999999998</v>
      </c>
      <c r="Y382" s="1">
        <v>7.9981999999999998</v>
      </c>
      <c r="Z382" t="s">
        <v>259</v>
      </c>
      <c r="AA382">
        <f>Furniture_Sales[[#This Row],[Sales]]-Furniture_Sales[[#This Row],[Profit]]</f>
        <v>31.992800000000003</v>
      </c>
    </row>
    <row r="383" spans="1:27" x14ac:dyDescent="0.35">
      <c r="A383" t="s">
        <v>1534</v>
      </c>
      <c r="B383" s="2">
        <v>42569</v>
      </c>
      <c r="C383" s="2">
        <v>42574</v>
      </c>
      <c r="D383" t="s">
        <v>45</v>
      </c>
      <c r="E383" t="s">
        <v>1535</v>
      </c>
      <c r="F383" t="s">
        <v>1536</v>
      </c>
      <c r="G383" t="s">
        <v>96</v>
      </c>
      <c r="H383" t="s">
        <v>31</v>
      </c>
      <c r="I383" t="s">
        <v>1537</v>
      </c>
      <c r="J383" t="s">
        <v>33</v>
      </c>
      <c r="K383">
        <v>42104</v>
      </c>
      <c r="L383" t="s">
        <v>34</v>
      </c>
      <c r="M383" t="s">
        <v>1538</v>
      </c>
      <c r="N383" t="s">
        <v>36</v>
      </c>
      <c r="O383" t="s">
        <v>42</v>
      </c>
      <c r="P383" t="s">
        <v>1539</v>
      </c>
      <c r="Q383">
        <v>140.81</v>
      </c>
      <c r="R383">
        <v>1</v>
      </c>
      <c r="S383" s="1">
        <v>0</v>
      </c>
      <c r="T383">
        <v>39.4268</v>
      </c>
      <c r="U383" t="s">
        <v>64</v>
      </c>
      <c r="V383" s="3">
        <v>0.28000000000000003</v>
      </c>
      <c r="W383" s="3">
        <v>0</v>
      </c>
      <c r="X383" s="4">
        <v>39.4268</v>
      </c>
      <c r="Y383" s="1">
        <v>101.3832</v>
      </c>
      <c r="Z383" t="s">
        <v>77</v>
      </c>
      <c r="AA383">
        <f>Furniture_Sales[[#This Row],[Sales]]-Furniture_Sales[[#This Row],[Profit]]</f>
        <v>101.3832</v>
      </c>
    </row>
    <row r="384" spans="1:27" x14ac:dyDescent="0.35">
      <c r="A384" t="s">
        <v>1540</v>
      </c>
      <c r="B384" s="2">
        <v>42044</v>
      </c>
      <c r="C384" s="2">
        <v>42046</v>
      </c>
      <c r="D384" t="s">
        <v>27</v>
      </c>
      <c r="E384" t="s">
        <v>1541</v>
      </c>
      <c r="F384" t="s">
        <v>1542</v>
      </c>
      <c r="G384" t="s">
        <v>96</v>
      </c>
      <c r="H384" t="s">
        <v>31</v>
      </c>
      <c r="I384" t="s">
        <v>251</v>
      </c>
      <c r="J384" t="s">
        <v>98</v>
      </c>
      <c r="K384">
        <v>78207</v>
      </c>
      <c r="L384" t="s">
        <v>99</v>
      </c>
      <c r="M384" t="s">
        <v>1543</v>
      </c>
      <c r="N384" t="s">
        <v>36</v>
      </c>
      <c r="O384" t="s">
        <v>62</v>
      </c>
      <c r="P384" t="s">
        <v>1544</v>
      </c>
      <c r="Q384">
        <v>40.783999999999999</v>
      </c>
      <c r="R384">
        <v>2</v>
      </c>
      <c r="S384" s="1">
        <v>0.6</v>
      </c>
      <c r="T384">
        <v>-30.588000000000001</v>
      </c>
      <c r="U384" t="s">
        <v>76</v>
      </c>
      <c r="V384" s="3">
        <v>-0.75</v>
      </c>
      <c r="W384" s="3">
        <v>1.4711651628089399E-2</v>
      </c>
      <c r="X384" s="4">
        <v>-15.294</v>
      </c>
      <c r="Y384" s="1">
        <v>35.686</v>
      </c>
      <c r="Z384" t="s">
        <v>303</v>
      </c>
      <c r="AA384">
        <f>Furniture_Sales[[#This Row],[Sales]]-Furniture_Sales[[#This Row],[Profit]]</f>
        <v>71.372</v>
      </c>
    </row>
    <row r="385" spans="1:27" x14ac:dyDescent="0.35">
      <c r="A385" t="s">
        <v>1545</v>
      </c>
      <c r="B385" s="2">
        <v>42747</v>
      </c>
      <c r="C385" s="2">
        <v>42752</v>
      </c>
      <c r="D385" t="s">
        <v>27</v>
      </c>
      <c r="E385" t="s">
        <v>1546</v>
      </c>
      <c r="F385" t="s">
        <v>1547</v>
      </c>
      <c r="G385" t="s">
        <v>106</v>
      </c>
      <c r="H385" t="s">
        <v>31</v>
      </c>
      <c r="I385" t="s">
        <v>198</v>
      </c>
      <c r="J385" t="s">
        <v>986</v>
      </c>
      <c r="K385">
        <v>20016</v>
      </c>
      <c r="L385" t="s">
        <v>73</v>
      </c>
      <c r="M385" t="s">
        <v>1548</v>
      </c>
      <c r="N385" t="s">
        <v>36</v>
      </c>
      <c r="O385" t="s">
        <v>62</v>
      </c>
      <c r="P385" t="s">
        <v>1549</v>
      </c>
      <c r="Q385">
        <v>37.68</v>
      </c>
      <c r="R385">
        <v>2</v>
      </c>
      <c r="S385" s="1">
        <v>0</v>
      </c>
      <c r="T385">
        <v>15.8256</v>
      </c>
      <c r="U385" t="s">
        <v>64</v>
      </c>
      <c r="V385" s="3">
        <v>0.42</v>
      </c>
      <c r="W385" s="3">
        <v>0</v>
      </c>
      <c r="X385" s="4">
        <v>7.9127999999999998</v>
      </c>
      <c r="Y385" s="1">
        <v>10.927199999999999</v>
      </c>
      <c r="Z385" t="s">
        <v>175</v>
      </c>
      <c r="AA385">
        <f>Furniture_Sales[[#This Row],[Sales]]-Furniture_Sales[[#This Row],[Profit]]</f>
        <v>21.854399999999998</v>
      </c>
    </row>
    <row r="386" spans="1:27" x14ac:dyDescent="0.35">
      <c r="A386" t="s">
        <v>1550</v>
      </c>
      <c r="B386" s="2">
        <v>42988</v>
      </c>
      <c r="C386" s="2">
        <v>42988</v>
      </c>
      <c r="D386" t="s">
        <v>431</v>
      </c>
      <c r="E386" t="s">
        <v>1551</v>
      </c>
      <c r="F386" t="s">
        <v>1552</v>
      </c>
      <c r="G386" t="s">
        <v>96</v>
      </c>
      <c r="H386" t="s">
        <v>31</v>
      </c>
      <c r="I386" t="s">
        <v>58</v>
      </c>
      <c r="J386" t="s">
        <v>59</v>
      </c>
      <c r="K386">
        <v>90004</v>
      </c>
      <c r="L386" t="s">
        <v>60</v>
      </c>
      <c r="M386" t="s">
        <v>400</v>
      </c>
      <c r="N386" t="s">
        <v>36</v>
      </c>
      <c r="O386" t="s">
        <v>42</v>
      </c>
      <c r="P386" t="s">
        <v>401</v>
      </c>
      <c r="Q386">
        <v>362.35199999999998</v>
      </c>
      <c r="R386">
        <v>3</v>
      </c>
      <c r="S386" s="1">
        <v>0.2</v>
      </c>
      <c r="T386">
        <v>27.176400000000001</v>
      </c>
      <c r="U386" t="s">
        <v>436</v>
      </c>
      <c r="V386" s="3">
        <v>7.4999999999999997E-2</v>
      </c>
      <c r="W386" s="3">
        <v>5.5194948558307997E-4</v>
      </c>
      <c r="X386" s="4">
        <v>9.0587999999999997</v>
      </c>
      <c r="Y386" s="1">
        <v>111.7252</v>
      </c>
      <c r="Z386" t="s">
        <v>83</v>
      </c>
      <c r="AA386">
        <f>Furniture_Sales[[#This Row],[Sales]]-Furniture_Sales[[#This Row],[Profit]]</f>
        <v>335.17559999999997</v>
      </c>
    </row>
    <row r="387" spans="1:27" x14ac:dyDescent="0.35">
      <c r="A387" t="s">
        <v>1553</v>
      </c>
      <c r="B387" s="2">
        <v>42820</v>
      </c>
      <c r="C387" s="2">
        <v>42821</v>
      </c>
      <c r="D387" t="s">
        <v>93</v>
      </c>
      <c r="E387" t="s">
        <v>839</v>
      </c>
      <c r="F387" t="s">
        <v>840</v>
      </c>
      <c r="G387" t="s">
        <v>30</v>
      </c>
      <c r="H387" t="s">
        <v>31</v>
      </c>
      <c r="I387" t="s">
        <v>179</v>
      </c>
      <c r="J387" t="s">
        <v>126</v>
      </c>
      <c r="K387">
        <v>10009</v>
      </c>
      <c r="L387" t="s">
        <v>73</v>
      </c>
      <c r="M387" t="s">
        <v>1554</v>
      </c>
      <c r="N387" t="s">
        <v>36</v>
      </c>
      <c r="O387" t="s">
        <v>37</v>
      </c>
      <c r="P387" t="s">
        <v>1555</v>
      </c>
      <c r="Q387">
        <v>257.56799999999998</v>
      </c>
      <c r="R387">
        <v>2</v>
      </c>
      <c r="S387" s="1">
        <v>0.2</v>
      </c>
      <c r="T387">
        <v>-28.976400000000002</v>
      </c>
      <c r="U387" t="s">
        <v>129</v>
      </c>
      <c r="V387" s="3">
        <v>-0.1125</v>
      </c>
      <c r="W387" s="3">
        <v>7.7649397440675901E-4</v>
      </c>
      <c r="X387" s="4">
        <v>-14.488200000000001</v>
      </c>
      <c r="Y387" s="1">
        <v>143.2722</v>
      </c>
      <c r="Z387" t="s">
        <v>201</v>
      </c>
      <c r="AA387">
        <f>Furniture_Sales[[#This Row],[Sales]]-Furniture_Sales[[#This Row],[Profit]]</f>
        <v>286.5444</v>
      </c>
    </row>
    <row r="388" spans="1:27" x14ac:dyDescent="0.35">
      <c r="A388" t="s">
        <v>1556</v>
      </c>
      <c r="B388" s="2">
        <v>42656</v>
      </c>
      <c r="C388" s="2">
        <v>42660</v>
      </c>
      <c r="D388" t="s">
        <v>45</v>
      </c>
      <c r="E388" t="s">
        <v>1557</v>
      </c>
      <c r="F388" t="s">
        <v>1558</v>
      </c>
      <c r="G388" t="s">
        <v>96</v>
      </c>
      <c r="H388" t="s">
        <v>31</v>
      </c>
      <c r="I388" t="s">
        <v>185</v>
      </c>
      <c r="J388" t="s">
        <v>186</v>
      </c>
      <c r="K388">
        <v>80013</v>
      </c>
      <c r="L388" t="s">
        <v>60</v>
      </c>
      <c r="M388" t="s">
        <v>416</v>
      </c>
      <c r="N388" t="s">
        <v>36</v>
      </c>
      <c r="O388" t="s">
        <v>51</v>
      </c>
      <c r="P388" t="s">
        <v>417</v>
      </c>
      <c r="Q388">
        <v>727.45</v>
      </c>
      <c r="R388">
        <v>5</v>
      </c>
      <c r="S388" s="1">
        <v>0.5</v>
      </c>
      <c r="T388">
        <v>-465.56799999999998</v>
      </c>
      <c r="U388" t="s">
        <v>89</v>
      </c>
      <c r="V388" s="3">
        <v>-0.64</v>
      </c>
      <c r="W388" s="3">
        <v>6.8733246271221395E-4</v>
      </c>
      <c r="X388" s="4">
        <v>-93.113600000000005</v>
      </c>
      <c r="Y388" s="1">
        <v>238.6036</v>
      </c>
      <c r="Z388" t="s">
        <v>54</v>
      </c>
      <c r="AA388">
        <f>Furniture_Sales[[#This Row],[Sales]]-Furniture_Sales[[#This Row],[Profit]]</f>
        <v>1193.018</v>
      </c>
    </row>
    <row r="389" spans="1:27" x14ac:dyDescent="0.35">
      <c r="A389" t="s">
        <v>1556</v>
      </c>
      <c r="B389" s="2">
        <v>42656</v>
      </c>
      <c r="C389" s="2">
        <v>42660</v>
      </c>
      <c r="D389" t="s">
        <v>45</v>
      </c>
      <c r="E389" t="s">
        <v>1557</v>
      </c>
      <c r="F389" t="s">
        <v>1558</v>
      </c>
      <c r="G389" t="s">
        <v>96</v>
      </c>
      <c r="H389" t="s">
        <v>31</v>
      </c>
      <c r="I389" t="s">
        <v>185</v>
      </c>
      <c r="J389" t="s">
        <v>186</v>
      </c>
      <c r="K389">
        <v>80013</v>
      </c>
      <c r="L389" t="s">
        <v>60</v>
      </c>
      <c r="M389" t="s">
        <v>1559</v>
      </c>
      <c r="N389" t="s">
        <v>36</v>
      </c>
      <c r="O389" t="s">
        <v>62</v>
      </c>
      <c r="P389" t="s">
        <v>1560</v>
      </c>
      <c r="Q389">
        <v>24.96</v>
      </c>
      <c r="R389">
        <v>3</v>
      </c>
      <c r="S389" s="1">
        <v>0.2</v>
      </c>
      <c r="T389">
        <v>4.3680000000000003</v>
      </c>
      <c r="U389" t="s">
        <v>89</v>
      </c>
      <c r="V389" s="3">
        <v>0.17499999999999999</v>
      </c>
      <c r="W389" s="3">
        <v>8.0128205128205104E-3</v>
      </c>
      <c r="X389" s="4">
        <v>1.456</v>
      </c>
      <c r="Y389" s="1">
        <v>6.8639999999999999</v>
      </c>
      <c r="Z389" t="s">
        <v>54</v>
      </c>
      <c r="AA389">
        <f>Furniture_Sales[[#This Row],[Sales]]-Furniture_Sales[[#This Row],[Profit]]</f>
        <v>20.591999999999999</v>
      </c>
    </row>
    <row r="390" spans="1:27" x14ac:dyDescent="0.35">
      <c r="A390" t="s">
        <v>1561</v>
      </c>
      <c r="B390" s="2">
        <v>42840</v>
      </c>
      <c r="C390" s="2">
        <v>42843</v>
      </c>
      <c r="D390" t="s">
        <v>93</v>
      </c>
      <c r="E390" t="s">
        <v>1562</v>
      </c>
      <c r="F390" t="s">
        <v>1563</v>
      </c>
      <c r="G390" t="s">
        <v>96</v>
      </c>
      <c r="H390" t="s">
        <v>31</v>
      </c>
      <c r="I390" t="s">
        <v>32</v>
      </c>
      <c r="J390" t="s">
        <v>1346</v>
      </c>
      <c r="K390">
        <v>89015</v>
      </c>
      <c r="L390" t="s">
        <v>60</v>
      </c>
      <c r="M390" t="s">
        <v>1018</v>
      </c>
      <c r="N390" t="s">
        <v>36</v>
      </c>
      <c r="O390" t="s">
        <v>62</v>
      </c>
      <c r="P390" t="s">
        <v>1019</v>
      </c>
      <c r="Q390">
        <v>196.45</v>
      </c>
      <c r="R390">
        <v>5</v>
      </c>
      <c r="S390" s="1">
        <v>0</v>
      </c>
      <c r="T390">
        <v>70.721999999999994</v>
      </c>
      <c r="U390" t="s">
        <v>39</v>
      </c>
      <c r="V390" s="3">
        <v>0.36</v>
      </c>
      <c r="W390" s="3">
        <v>0</v>
      </c>
      <c r="X390" s="4">
        <v>14.144399999999999</v>
      </c>
      <c r="Y390" s="1">
        <v>25.145600000000002</v>
      </c>
      <c r="Z390" t="s">
        <v>119</v>
      </c>
      <c r="AA390">
        <f>Furniture_Sales[[#This Row],[Sales]]-Furniture_Sales[[#This Row],[Profit]]</f>
        <v>125.72799999999999</v>
      </c>
    </row>
    <row r="391" spans="1:27" x14ac:dyDescent="0.35">
      <c r="A391" t="s">
        <v>1564</v>
      </c>
      <c r="B391" s="2">
        <v>41841</v>
      </c>
      <c r="C391" s="2">
        <v>41845</v>
      </c>
      <c r="D391" t="s">
        <v>45</v>
      </c>
      <c r="E391" t="s">
        <v>1565</v>
      </c>
      <c r="F391" t="s">
        <v>1566</v>
      </c>
      <c r="G391" t="s">
        <v>96</v>
      </c>
      <c r="H391" t="s">
        <v>31</v>
      </c>
      <c r="I391" t="s">
        <v>334</v>
      </c>
      <c r="J391" t="s">
        <v>59</v>
      </c>
      <c r="K391">
        <v>94122</v>
      </c>
      <c r="L391" t="s">
        <v>60</v>
      </c>
      <c r="M391" t="s">
        <v>565</v>
      </c>
      <c r="N391" t="s">
        <v>36</v>
      </c>
      <c r="O391" t="s">
        <v>42</v>
      </c>
      <c r="P391" t="s">
        <v>566</v>
      </c>
      <c r="Q391">
        <v>801.56799999999998</v>
      </c>
      <c r="R391">
        <v>2</v>
      </c>
      <c r="S391" s="1">
        <v>0.2</v>
      </c>
      <c r="T391">
        <v>50.097999999999999</v>
      </c>
      <c r="U391" t="s">
        <v>89</v>
      </c>
      <c r="V391" s="3">
        <v>6.25E-2</v>
      </c>
      <c r="W391" s="3">
        <v>2.4951095852129802E-4</v>
      </c>
      <c r="X391" s="4">
        <v>25.048999999999999</v>
      </c>
      <c r="Y391" s="1">
        <v>375.73500000000001</v>
      </c>
      <c r="Z391" t="s">
        <v>77</v>
      </c>
      <c r="AA391">
        <f>Furniture_Sales[[#This Row],[Sales]]-Furniture_Sales[[#This Row],[Profit]]</f>
        <v>751.47</v>
      </c>
    </row>
    <row r="392" spans="1:27" x14ac:dyDescent="0.35">
      <c r="A392" t="s">
        <v>1564</v>
      </c>
      <c r="B392" s="2">
        <v>41841</v>
      </c>
      <c r="C392" s="2">
        <v>41845</v>
      </c>
      <c r="D392" t="s">
        <v>45</v>
      </c>
      <c r="E392" t="s">
        <v>1565</v>
      </c>
      <c r="F392" t="s">
        <v>1566</v>
      </c>
      <c r="G392" t="s">
        <v>96</v>
      </c>
      <c r="H392" t="s">
        <v>31</v>
      </c>
      <c r="I392" t="s">
        <v>334</v>
      </c>
      <c r="J392" t="s">
        <v>59</v>
      </c>
      <c r="K392">
        <v>94122</v>
      </c>
      <c r="L392" t="s">
        <v>60</v>
      </c>
      <c r="M392" t="s">
        <v>1567</v>
      </c>
      <c r="N392" t="s">
        <v>36</v>
      </c>
      <c r="O392" t="s">
        <v>51</v>
      </c>
      <c r="P392" t="s">
        <v>1568</v>
      </c>
      <c r="Q392">
        <v>272.84800000000001</v>
      </c>
      <c r="R392">
        <v>1</v>
      </c>
      <c r="S392" s="1">
        <v>0.2</v>
      </c>
      <c r="T392">
        <v>27.284800000000001</v>
      </c>
      <c r="U392" t="s">
        <v>89</v>
      </c>
      <c r="V392" s="3">
        <v>0.1</v>
      </c>
      <c r="W392" s="3">
        <v>7.3300885474696499E-4</v>
      </c>
      <c r="X392" s="4">
        <v>27.284800000000001</v>
      </c>
      <c r="Y392" s="1">
        <v>245.56319999999999</v>
      </c>
      <c r="Z392" t="s">
        <v>77</v>
      </c>
      <c r="AA392">
        <f>Furniture_Sales[[#This Row],[Sales]]-Furniture_Sales[[#This Row],[Profit]]</f>
        <v>245.56320000000002</v>
      </c>
    </row>
    <row r="393" spans="1:27" x14ac:dyDescent="0.35">
      <c r="A393" t="s">
        <v>1569</v>
      </c>
      <c r="B393" s="2">
        <v>43060</v>
      </c>
      <c r="C393" s="2">
        <v>43064</v>
      </c>
      <c r="D393" t="s">
        <v>45</v>
      </c>
      <c r="E393" t="s">
        <v>1570</v>
      </c>
      <c r="F393" t="s">
        <v>1571</v>
      </c>
      <c r="G393" t="s">
        <v>30</v>
      </c>
      <c r="H393" t="s">
        <v>31</v>
      </c>
      <c r="I393" t="s">
        <v>1572</v>
      </c>
      <c r="J393" t="s">
        <v>198</v>
      </c>
      <c r="K393">
        <v>99207</v>
      </c>
      <c r="L393" t="s">
        <v>60</v>
      </c>
      <c r="M393" t="s">
        <v>1573</v>
      </c>
      <c r="N393" t="s">
        <v>36</v>
      </c>
      <c r="O393" t="s">
        <v>51</v>
      </c>
      <c r="P393" t="s">
        <v>1574</v>
      </c>
      <c r="Q393">
        <v>70.98</v>
      </c>
      <c r="R393">
        <v>1</v>
      </c>
      <c r="S393" s="1">
        <v>0</v>
      </c>
      <c r="T393">
        <v>20.584199999999999</v>
      </c>
      <c r="U393" t="s">
        <v>89</v>
      </c>
      <c r="V393" s="3">
        <v>0.28999999999999998</v>
      </c>
      <c r="W393" s="3">
        <v>0</v>
      </c>
      <c r="X393" s="4">
        <v>20.584199999999999</v>
      </c>
      <c r="Y393" s="1">
        <v>50.395800000000001</v>
      </c>
      <c r="Z393" t="s">
        <v>40</v>
      </c>
      <c r="AA393">
        <f>Furniture_Sales[[#This Row],[Sales]]-Furniture_Sales[[#This Row],[Profit]]</f>
        <v>50.395800000000008</v>
      </c>
    </row>
    <row r="394" spans="1:27" x14ac:dyDescent="0.35">
      <c r="A394" t="s">
        <v>1575</v>
      </c>
      <c r="B394" s="2">
        <v>42439</v>
      </c>
      <c r="C394" s="2">
        <v>42445</v>
      </c>
      <c r="D394" t="s">
        <v>45</v>
      </c>
      <c r="E394" t="s">
        <v>1351</v>
      </c>
      <c r="F394" t="s">
        <v>1352</v>
      </c>
      <c r="G394" t="s">
        <v>30</v>
      </c>
      <c r="H394" t="s">
        <v>31</v>
      </c>
      <c r="I394" t="s">
        <v>736</v>
      </c>
      <c r="J394" t="s">
        <v>126</v>
      </c>
      <c r="K394">
        <v>11561</v>
      </c>
      <c r="L394" t="s">
        <v>73</v>
      </c>
      <c r="M394" t="s">
        <v>742</v>
      </c>
      <c r="N394" t="s">
        <v>36</v>
      </c>
      <c r="O394" t="s">
        <v>37</v>
      </c>
      <c r="P394" t="s">
        <v>743</v>
      </c>
      <c r="Q394">
        <v>176.78399999999999</v>
      </c>
      <c r="R394">
        <v>1</v>
      </c>
      <c r="S394" s="1">
        <v>0.2</v>
      </c>
      <c r="T394">
        <v>-22.097999999999999</v>
      </c>
      <c r="U394" t="s">
        <v>135</v>
      </c>
      <c r="V394" s="3">
        <v>-0.125</v>
      </c>
      <c r="W394" s="3">
        <v>1.13132410172866E-3</v>
      </c>
      <c r="X394" s="4">
        <v>-22.097999999999999</v>
      </c>
      <c r="Y394" s="1">
        <v>198.88200000000001</v>
      </c>
      <c r="Z394" t="s">
        <v>201</v>
      </c>
      <c r="AA394">
        <f>Furniture_Sales[[#This Row],[Sales]]-Furniture_Sales[[#This Row],[Profit]]</f>
        <v>198.88200000000001</v>
      </c>
    </row>
    <row r="395" spans="1:27" x14ac:dyDescent="0.35">
      <c r="A395" t="s">
        <v>1576</v>
      </c>
      <c r="B395" s="2">
        <v>43098</v>
      </c>
      <c r="C395" s="2">
        <v>43102</v>
      </c>
      <c r="D395" t="s">
        <v>45</v>
      </c>
      <c r="E395" t="s">
        <v>1577</v>
      </c>
      <c r="F395" t="s">
        <v>1578</v>
      </c>
      <c r="G395" t="s">
        <v>30</v>
      </c>
      <c r="H395" t="s">
        <v>31</v>
      </c>
      <c r="I395" t="s">
        <v>58</v>
      </c>
      <c r="J395" t="s">
        <v>59</v>
      </c>
      <c r="K395">
        <v>90049</v>
      </c>
      <c r="L395" t="s">
        <v>60</v>
      </c>
      <c r="M395" t="s">
        <v>1034</v>
      </c>
      <c r="N395" t="s">
        <v>36</v>
      </c>
      <c r="O395" t="s">
        <v>42</v>
      </c>
      <c r="P395" t="s">
        <v>1035</v>
      </c>
      <c r="Q395">
        <v>393.56799999999998</v>
      </c>
      <c r="R395">
        <v>4</v>
      </c>
      <c r="S395" s="1">
        <v>0.2</v>
      </c>
      <c r="T395">
        <v>-44.276400000000002</v>
      </c>
      <c r="U395" t="s">
        <v>89</v>
      </c>
      <c r="V395" s="3">
        <v>-0.1125</v>
      </c>
      <c r="W395" s="3">
        <v>5.0817139604845897E-4</v>
      </c>
      <c r="X395" s="4">
        <v>-11.069100000000001</v>
      </c>
      <c r="Y395" s="1">
        <v>109.4611</v>
      </c>
      <c r="Z395" t="s">
        <v>102</v>
      </c>
      <c r="AA395">
        <f>Furniture_Sales[[#This Row],[Sales]]-Furniture_Sales[[#This Row],[Profit]]</f>
        <v>437.84440000000001</v>
      </c>
    </row>
    <row r="396" spans="1:27" x14ac:dyDescent="0.35">
      <c r="A396" t="s">
        <v>1579</v>
      </c>
      <c r="B396" s="2">
        <v>42068</v>
      </c>
      <c r="C396" s="2">
        <v>42068</v>
      </c>
      <c r="D396" t="s">
        <v>431</v>
      </c>
      <c r="E396" t="s">
        <v>1580</v>
      </c>
      <c r="F396" t="s">
        <v>1581</v>
      </c>
      <c r="G396" t="s">
        <v>30</v>
      </c>
      <c r="H396" t="s">
        <v>31</v>
      </c>
      <c r="I396" t="s">
        <v>179</v>
      </c>
      <c r="J396" t="s">
        <v>126</v>
      </c>
      <c r="K396">
        <v>10011</v>
      </c>
      <c r="L396" t="s">
        <v>73</v>
      </c>
      <c r="M396" t="s">
        <v>141</v>
      </c>
      <c r="N396" t="s">
        <v>36</v>
      </c>
      <c r="O396" t="s">
        <v>42</v>
      </c>
      <c r="P396" t="s">
        <v>142</v>
      </c>
      <c r="Q396">
        <v>383.60700000000003</v>
      </c>
      <c r="R396">
        <v>7</v>
      </c>
      <c r="S396" s="1">
        <v>0.1</v>
      </c>
      <c r="T396">
        <v>63.9345</v>
      </c>
      <c r="U396" t="s">
        <v>436</v>
      </c>
      <c r="V396" s="3">
        <v>0.16666666666666699</v>
      </c>
      <c r="W396" s="3">
        <v>2.6068345989515299E-4</v>
      </c>
      <c r="X396" s="4">
        <v>9.1334999999999997</v>
      </c>
      <c r="Y396" s="1">
        <v>45.667499999999997</v>
      </c>
      <c r="Z396" t="s">
        <v>201</v>
      </c>
      <c r="AA396">
        <f>Furniture_Sales[[#This Row],[Sales]]-Furniture_Sales[[#This Row],[Profit]]</f>
        <v>319.67250000000001</v>
      </c>
    </row>
    <row r="397" spans="1:27" x14ac:dyDescent="0.35">
      <c r="A397" t="s">
        <v>1582</v>
      </c>
      <c r="B397" s="2">
        <v>42482</v>
      </c>
      <c r="C397" s="2">
        <v>42486</v>
      </c>
      <c r="D397" t="s">
        <v>27</v>
      </c>
      <c r="E397" t="s">
        <v>599</v>
      </c>
      <c r="F397" t="s">
        <v>600</v>
      </c>
      <c r="G397" t="s">
        <v>30</v>
      </c>
      <c r="H397" t="s">
        <v>31</v>
      </c>
      <c r="I397" t="s">
        <v>334</v>
      </c>
      <c r="J397" t="s">
        <v>59</v>
      </c>
      <c r="K397">
        <v>94122</v>
      </c>
      <c r="L397" t="s">
        <v>60</v>
      </c>
      <c r="M397" t="s">
        <v>1583</v>
      </c>
      <c r="N397" t="s">
        <v>36</v>
      </c>
      <c r="O397" t="s">
        <v>62</v>
      </c>
      <c r="P397" t="s">
        <v>1584</v>
      </c>
      <c r="Q397">
        <v>31.56</v>
      </c>
      <c r="R397">
        <v>3</v>
      </c>
      <c r="S397" s="1">
        <v>0</v>
      </c>
      <c r="T397">
        <v>10.4148</v>
      </c>
      <c r="U397" t="s">
        <v>89</v>
      </c>
      <c r="V397" s="3">
        <v>0.33</v>
      </c>
      <c r="W397" s="3">
        <v>0</v>
      </c>
      <c r="X397" s="4">
        <v>3.4716</v>
      </c>
      <c r="Y397" s="1">
        <v>7.0484</v>
      </c>
      <c r="Z397" t="s">
        <v>119</v>
      </c>
      <c r="AA397">
        <f>Furniture_Sales[[#This Row],[Sales]]-Furniture_Sales[[#This Row],[Profit]]</f>
        <v>21.145199999999999</v>
      </c>
    </row>
    <row r="398" spans="1:27" x14ac:dyDescent="0.35">
      <c r="A398" t="s">
        <v>1585</v>
      </c>
      <c r="B398" s="2">
        <v>41933</v>
      </c>
      <c r="C398" s="2">
        <v>41934</v>
      </c>
      <c r="D398" t="s">
        <v>93</v>
      </c>
      <c r="E398" t="s">
        <v>85</v>
      </c>
      <c r="F398" t="s">
        <v>86</v>
      </c>
      <c r="G398" t="s">
        <v>30</v>
      </c>
      <c r="H398" t="s">
        <v>31</v>
      </c>
      <c r="I398" t="s">
        <v>1586</v>
      </c>
      <c r="J398" t="s">
        <v>237</v>
      </c>
      <c r="K398">
        <v>45014</v>
      </c>
      <c r="L398" t="s">
        <v>73</v>
      </c>
      <c r="M398" t="s">
        <v>447</v>
      </c>
      <c r="N398" t="s">
        <v>36</v>
      </c>
      <c r="O398" t="s">
        <v>51</v>
      </c>
      <c r="P398" t="s">
        <v>448</v>
      </c>
      <c r="Q398">
        <v>409.59</v>
      </c>
      <c r="R398">
        <v>3</v>
      </c>
      <c r="S398" s="1">
        <v>0.4</v>
      </c>
      <c r="T398">
        <v>-122.877</v>
      </c>
      <c r="U398" t="s">
        <v>129</v>
      </c>
      <c r="V398" s="3">
        <v>-0.3</v>
      </c>
      <c r="W398" s="3">
        <v>9.7658634244000104E-4</v>
      </c>
      <c r="X398" s="4">
        <v>-40.959000000000003</v>
      </c>
      <c r="Y398" s="1">
        <v>177.489</v>
      </c>
      <c r="Z398" t="s">
        <v>54</v>
      </c>
      <c r="AA398">
        <f>Furniture_Sales[[#This Row],[Sales]]-Furniture_Sales[[#This Row],[Profit]]</f>
        <v>532.46699999999998</v>
      </c>
    </row>
    <row r="399" spans="1:27" x14ac:dyDescent="0.35">
      <c r="A399" t="s">
        <v>1587</v>
      </c>
      <c r="B399" s="2">
        <v>41880</v>
      </c>
      <c r="C399" s="2">
        <v>41884</v>
      </c>
      <c r="D399" t="s">
        <v>27</v>
      </c>
      <c r="E399" t="s">
        <v>1588</v>
      </c>
      <c r="F399" t="s">
        <v>1589</v>
      </c>
      <c r="G399" t="s">
        <v>30</v>
      </c>
      <c r="H399" t="s">
        <v>31</v>
      </c>
      <c r="I399" t="s">
        <v>1012</v>
      </c>
      <c r="J399" t="s">
        <v>49</v>
      </c>
      <c r="K399">
        <v>33178</v>
      </c>
      <c r="L399" t="s">
        <v>34</v>
      </c>
      <c r="M399" t="s">
        <v>553</v>
      </c>
      <c r="N399" t="s">
        <v>36</v>
      </c>
      <c r="O399" t="s">
        <v>51</v>
      </c>
      <c r="P399" t="s">
        <v>554</v>
      </c>
      <c r="Q399">
        <v>174.05850000000001</v>
      </c>
      <c r="R399">
        <v>3</v>
      </c>
      <c r="S399" s="1">
        <v>0.45</v>
      </c>
      <c r="T399">
        <v>-110.7645</v>
      </c>
      <c r="U399" t="s">
        <v>89</v>
      </c>
      <c r="V399" s="3">
        <v>-0.63636363636363602</v>
      </c>
      <c r="W399" s="3">
        <v>2.5853376881910398E-3</v>
      </c>
      <c r="X399" s="4">
        <v>-36.921500000000002</v>
      </c>
      <c r="Y399" s="1">
        <v>94.941000000000003</v>
      </c>
      <c r="Z399" t="s">
        <v>259</v>
      </c>
      <c r="AA399">
        <f>Furniture_Sales[[#This Row],[Sales]]-Furniture_Sales[[#This Row],[Profit]]</f>
        <v>284.82299999999998</v>
      </c>
    </row>
    <row r="400" spans="1:27" x14ac:dyDescent="0.35">
      <c r="A400" t="s">
        <v>1590</v>
      </c>
      <c r="B400" s="2">
        <v>43029</v>
      </c>
      <c r="C400" s="2">
        <v>43030</v>
      </c>
      <c r="D400" t="s">
        <v>93</v>
      </c>
      <c r="E400" t="s">
        <v>1310</v>
      </c>
      <c r="F400" t="s">
        <v>1311</v>
      </c>
      <c r="G400" t="s">
        <v>96</v>
      </c>
      <c r="H400" t="s">
        <v>31</v>
      </c>
      <c r="I400" t="s">
        <v>884</v>
      </c>
      <c r="J400" t="s">
        <v>1523</v>
      </c>
      <c r="K400">
        <v>97477</v>
      </c>
      <c r="L400" t="s">
        <v>60</v>
      </c>
      <c r="M400" t="s">
        <v>1591</v>
      </c>
      <c r="N400" t="s">
        <v>36</v>
      </c>
      <c r="O400" t="s">
        <v>42</v>
      </c>
      <c r="P400" t="s">
        <v>1592</v>
      </c>
      <c r="Q400">
        <v>478.48</v>
      </c>
      <c r="R400">
        <v>2</v>
      </c>
      <c r="S400" s="1">
        <v>0.2</v>
      </c>
      <c r="T400">
        <v>47.847999999999999</v>
      </c>
      <c r="U400" t="s">
        <v>129</v>
      </c>
      <c r="V400" s="3">
        <v>0.1</v>
      </c>
      <c r="W400" s="3">
        <v>4.1799030262497898E-4</v>
      </c>
      <c r="X400" s="4">
        <v>23.923999999999999</v>
      </c>
      <c r="Y400" s="1">
        <v>215.316</v>
      </c>
      <c r="Z400" t="s">
        <v>54</v>
      </c>
      <c r="AA400">
        <f>Furniture_Sales[[#This Row],[Sales]]-Furniture_Sales[[#This Row],[Profit]]</f>
        <v>430.63200000000001</v>
      </c>
    </row>
    <row r="401" spans="1:27" x14ac:dyDescent="0.35">
      <c r="A401" t="s">
        <v>1593</v>
      </c>
      <c r="B401" s="2">
        <v>42038</v>
      </c>
      <c r="C401" s="2">
        <v>42039</v>
      </c>
      <c r="D401" t="s">
        <v>93</v>
      </c>
      <c r="E401" t="s">
        <v>1594</v>
      </c>
      <c r="F401" t="s">
        <v>1595</v>
      </c>
      <c r="G401" t="s">
        <v>96</v>
      </c>
      <c r="H401" t="s">
        <v>31</v>
      </c>
      <c r="I401" t="s">
        <v>58</v>
      </c>
      <c r="J401" t="s">
        <v>59</v>
      </c>
      <c r="K401">
        <v>90008</v>
      </c>
      <c r="L401" t="s">
        <v>60</v>
      </c>
      <c r="M401" t="s">
        <v>1596</v>
      </c>
      <c r="N401" t="s">
        <v>36</v>
      </c>
      <c r="O401" t="s">
        <v>62</v>
      </c>
      <c r="P401" t="s">
        <v>1597</v>
      </c>
      <c r="Q401">
        <v>136.91999999999999</v>
      </c>
      <c r="R401">
        <v>4</v>
      </c>
      <c r="S401" s="1">
        <v>0</v>
      </c>
      <c r="T401">
        <v>41.076000000000001</v>
      </c>
      <c r="U401" t="s">
        <v>129</v>
      </c>
      <c r="V401" s="3">
        <v>0.3</v>
      </c>
      <c r="W401" s="3">
        <v>0</v>
      </c>
      <c r="X401" s="4">
        <v>10.269</v>
      </c>
      <c r="Y401" s="1">
        <v>23.960999999999999</v>
      </c>
      <c r="Z401" t="s">
        <v>303</v>
      </c>
      <c r="AA401">
        <f>Furniture_Sales[[#This Row],[Sales]]-Furniture_Sales[[#This Row],[Profit]]</f>
        <v>95.843999999999994</v>
      </c>
    </row>
    <row r="402" spans="1:27" x14ac:dyDescent="0.35">
      <c r="A402" t="s">
        <v>1598</v>
      </c>
      <c r="B402" s="2">
        <v>43087</v>
      </c>
      <c r="C402" s="2">
        <v>43092</v>
      </c>
      <c r="D402" t="s">
        <v>45</v>
      </c>
      <c r="E402" t="s">
        <v>1599</v>
      </c>
      <c r="F402" t="s">
        <v>1600</v>
      </c>
      <c r="G402" t="s">
        <v>30</v>
      </c>
      <c r="H402" t="s">
        <v>31</v>
      </c>
      <c r="I402" t="s">
        <v>767</v>
      </c>
      <c r="J402" t="s">
        <v>126</v>
      </c>
      <c r="K402">
        <v>11572</v>
      </c>
      <c r="L402" t="s">
        <v>73</v>
      </c>
      <c r="M402" t="s">
        <v>1601</v>
      </c>
      <c r="N402" t="s">
        <v>36</v>
      </c>
      <c r="O402" t="s">
        <v>62</v>
      </c>
      <c r="P402" t="s">
        <v>1602</v>
      </c>
      <c r="Q402">
        <v>18.96</v>
      </c>
      <c r="R402">
        <v>2</v>
      </c>
      <c r="S402" s="1">
        <v>0</v>
      </c>
      <c r="T402">
        <v>8.532</v>
      </c>
      <c r="U402" t="s">
        <v>64</v>
      </c>
      <c r="V402" s="3">
        <v>0.45</v>
      </c>
      <c r="W402" s="3">
        <v>0</v>
      </c>
      <c r="X402" s="4">
        <v>4.266</v>
      </c>
      <c r="Y402" s="1">
        <v>5.2140000000000004</v>
      </c>
      <c r="Z402" t="s">
        <v>102</v>
      </c>
      <c r="AA402">
        <f>Furniture_Sales[[#This Row],[Sales]]-Furniture_Sales[[#This Row],[Profit]]</f>
        <v>10.428000000000001</v>
      </c>
    </row>
    <row r="403" spans="1:27" x14ac:dyDescent="0.35">
      <c r="A403" t="s">
        <v>1603</v>
      </c>
      <c r="B403" s="2">
        <v>42964</v>
      </c>
      <c r="C403" s="2">
        <v>42966</v>
      </c>
      <c r="D403" t="s">
        <v>93</v>
      </c>
      <c r="E403" t="s">
        <v>1604</v>
      </c>
      <c r="F403" t="s">
        <v>1605</v>
      </c>
      <c r="G403" t="s">
        <v>96</v>
      </c>
      <c r="H403" t="s">
        <v>31</v>
      </c>
      <c r="I403" t="s">
        <v>1371</v>
      </c>
      <c r="J403" t="s">
        <v>126</v>
      </c>
      <c r="K403">
        <v>13601</v>
      </c>
      <c r="L403" t="s">
        <v>73</v>
      </c>
      <c r="M403" t="s">
        <v>1606</v>
      </c>
      <c r="N403" t="s">
        <v>36</v>
      </c>
      <c r="O403" t="s">
        <v>42</v>
      </c>
      <c r="P403" t="s">
        <v>1607</v>
      </c>
      <c r="Q403">
        <v>462.56400000000002</v>
      </c>
      <c r="R403">
        <v>2</v>
      </c>
      <c r="S403" s="1">
        <v>0.1</v>
      </c>
      <c r="T403">
        <v>97.6524</v>
      </c>
      <c r="U403" t="s">
        <v>76</v>
      </c>
      <c r="V403" s="3">
        <v>0.211111111111111</v>
      </c>
      <c r="W403" s="3">
        <v>2.16186300706497E-4</v>
      </c>
      <c r="X403" s="4">
        <v>48.8262</v>
      </c>
      <c r="Y403" s="1">
        <v>182.45580000000001</v>
      </c>
      <c r="Z403" t="s">
        <v>259</v>
      </c>
      <c r="AA403">
        <f>Furniture_Sales[[#This Row],[Sales]]-Furniture_Sales[[#This Row],[Profit]]</f>
        <v>364.91160000000002</v>
      </c>
    </row>
    <row r="404" spans="1:27" x14ac:dyDescent="0.35">
      <c r="A404" t="s">
        <v>1608</v>
      </c>
      <c r="B404" s="2">
        <v>42953</v>
      </c>
      <c r="C404" s="2">
        <v>42957</v>
      </c>
      <c r="D404" t="s">
        <v>27</v>
      </c>
      <c r="E404" t="s">
        <v>745</v>
      </c>
      <c r="F404" t="s">
        <v>746</v>
      </c>
      <c r="G404" t="s">
        <v>30</v>
      </c>
      <c r="H404" t="s">
        <v>31</v>
      </c>
      <c r="I404" t="s">
        <v>1411</v>
      </c>
      <c r="J404" t="s">
        <v>1412</v>
      </c>
      <c r="K404">
        <v>70506</v>
      </c>
      <c r="L404" t="s">
        <v>34</v>
      </c>
      <c r="M404" t="s">
        <v>1609</v>
      </c>
      <c r="N404" t="s">
        <v>36</v>
      </c>
      <c r="O404" t="s">
        <v>37</v>
      </c>
      <c r="P404" t="s">
        <v>1610</v>
      </c>
      <c r="Q404">
        <v>145.74</v>
      </c>
      <c r="R404">
        <v>3</v>
      </c>
      <c r="S404" s="1">
        <v>0</v>
      </c>
      <c r="T404">
        <v>23.3184</v>
      </c>
      <c r="U404" t="s">
        <v>89</v>
      </c>
      <c r="V404" s="3">
        <v>0.16</v>
      </c>
      <c r="W404" s="3">
        <v>0</v>
      </c>
      <c r="X404" s="4">
        <v>7.7728000000000002</v>
      </c>
      <c r="Y404" s="1">
        <v>40.807200000000002</v>
      </c>
      <c r="Z404" t="s">
        <v>259</v>
      </c>
      <c r="AA404">
        <f>Furniture_Sales[[#This Row],[Sales]]-Furniture_Sales[[#This Row],[Profit]]</f>
        <v>122.42160000000001</v>
      </c>
    </row>
    <row r="405" spans="1:27" x14ac:dyDescent="0.35">
      <c r="A405" t="s">
        <v>1608</v>
      </c>
      <c r="B405" s="2">
        <v>42953</v>
      </c>
      <c r="C405" s="2">
        <v>42957</v>
      </c>
      <c r="D405" t="s">
        <v>27</v>
      </c>
      <c r="E405" t="s">
        <v>745</v>
      </c>
      <c r="F405" t="s">
        <v>746</v>
      </c>
      <c r="G405" t="s">
        <v>30</v>
      </c>
      <c r="H405" t="s">
        <v>31</v>
      </c>
      <c r="I405" t="s">
        <v>1411</v>
      </c>
      <c r="J405" t="s">
        <v>1412</v>
      </c>
      <c r="K405">
        <v>70506</v>
      </c>
      <c r="L405" t="s">
        <v>34</v>
      </c>
      <c r="M405" t="s">
        <v>117</v>
      </c>
      <c r="N405" t="s">
        <v>36</v>
      </c>
      <c r="O405" t="s">
        <v>62</v>
      </c>
      <c r="P405" t="s">
        <v>118</v>
      </c>
      <c r="Q405">
        <v>15.4</v>
      </c>
      <c r="R405">
        <v>5</v>
      </c>
      <c r="S405" s="1">
        <v>0</v>
      </c>
      <c r="T405">
        <v>7.3920000000000003</v>
      </c>
      <c r="U405" t="s">
        <v>89</v>
      </c>
      <c r="V405" s="3">
        <v>0.48</v>
      </c>
      <c r="W405" s="3">
        <v>0</v>
      </c>
      <c r="X405" s="4">
        <v>1.4783999999999999</v>
      </c>
      <c r="Y405" s="1">
        <v>1.6015999999999999</v>
      </c>
      <c r="Z405" t="s">
        <v>259</v>
      </c>
      <c r="AA405">
        <f>Furniture_Sales[[#This Row],[Sales]]-Furniture_Sales[[#This Row],[Profit]]</f>
        <v>8.0079999999999991</v>
      </c>
    </row>
    <row r="406" spans="1:27" x14ac:dyDescent="0.35">
      <c r="A406" t="s">
        <v>1611</v>
      </c>
      <c r="B406" s="2">
        <v>42149</v>
      </c>
      <c r="C406" s="2">
        <v>42151</v>
      </c>
      <c r="D406" t="s">
        <v>27</v>
      </c>
      <c r="E406" t="s">
        <v>1612</v>
      </c>
      <c r="F406" t="s">
        <v>1613</v>
      </c>
      <c r="G406" t="s">
        <v>106</v>
      </c>
      <c r="H406" t="s">
        <v>31</v>
      </c>
      <c r="I406" t="s">
        <v>334</v>
      </c>
      <c r="J406" t="s">
        <v>59</v>
      </c>
      <c r="K406">
        <v>94109</v>
      </c>
      <c r="L406" t="s">
        <v>60</v>
      </c>
      <c r="M406" t="s">
        <v>1105</v>
      </c>
      <c r="N406" t="s">
        <v>36</v>
      </c>
      <c r="O406" t="s">
        <v>62</v>
      </c>
      <c r="P406" t="s">
        <v>1106</v>
      </c>
      <c r="Q406">
        <v>14.73</v>
      </c>
      <c r="R406">
        <v>3</v>
      </c>
      <c r="S406" s="1">
        <v>0</v>
      </c>
      <c r="T406">
        <v>4.8609</v>
      </c>
      <c r="U406" t="s">
        <v>76</v>
      </c>
      <c r="V406" s="3">
        <v>0.33</v>
      </c>
      <c r="W406" s="3">
        <v>0</v>
      </c>
      <c r="X406" s="4">
        <v>1.6203000000000001</v>
      </c>
      <c r="Y406" s="1">
        <v>3.2896999999999998</v>
      </c>
      <c r="Z406" t="s">
        <v>167</v>
      </c>
      <c r="AA406">
        <f>Furniture_Sales[[#This Row],[Sales]]-Furniture_Sales[[#This Row],[Profit]]</f>
        <v>9.8690999999999995</v>
      </c>
    </row>
    <row r="407" spans="1:27" x14ac:dyDescent="0.35">
      <c r="A407" t="s">
        <v>1614</v>
      </c>
      <c r="B407" s="2">
        <v>42559</v>
      </c>
      <c r="C407" s="2">
        <v>42563</v>
      </c>
      <c r="D407" t="s">
        <v>45</v>
      </c>
      <c r="E407" t="s">
        <v>1615</v>
      </c>
      <c r="F407" t="s">
        <v>1616</v>
      </c>
      <c r="G407" t="s">
        <v>30</v>
      </c>
      <c r="H407" t="s">
        <v>31</v>
      </c>
      <c r="I407" t="s">
        <v>1617</v>
      </c>
      <c r="J407" t="s">
        <v>186</v>
      </c>
      <c r="K407">
        <v>80020</v>
      </c>
      <c r="L407" t="s">
        <v>60</v>
      </c>
      <c r="M407" t="s">
        <v>252</v>
      </c>
      <c r="N407" t="s">
        <v>36</v>
      </c>
      <c r="O407" t="s">
        <v>42</v>
      </c>
      <c r="P407" t="s">
        <v>253</v>
      </c>
      <c r="Q407">
        <v>662.88</v>
      </c>
      <c r="R407">
        <v>3</v>
      </c>
      <c r="S407" s="1">
        <v>0.2</v>
      </c>
      <c r="T407">
        <v>74.573999999999998</v>
      </c>
      <c r="U407" t="s">
        <v>89</v>
      </c>
      <c r="V407" s="3">
        <v>0.1125</v>
      </c>
      <c r="W407" s="3">
        <v>3.0171373400917202E-4</v>
      </c>
      <c r="X407" s="4">
        <v>24.858000000000001</v>
      </c>
      <c r="Y407" s="1">
        <v>196.102</v>
      </c>
      <c r="Z407" t="s">
        <v>77</v>
      </c>
      <c r="AA407">
        <f>Furniture_Sales[[#This Row],[Sales]]-Furniture_Sales[[#This Row],[Profit]]</f>
        <v>588.30600000000004</v>
      </c>
    </row>
    <row r="408" spans="1:27" x14ac:dyDescent="0.35">
      <c r="A408" t="s">
        <v>1618</v>
      </c>
      <c r="B408" s="2">
        <v>42980</v>
      </c>
      <c r="C408" s="2">
        <v>42984</v>
      </c>
      <c r="D408" t="s">
        <v>45</v>
      </c>
      <c r="E408" t="s">
        <v>1619</v>
      </c>
      <c r="F408" t="s">
        <v>1620</v>
      </c>
      <c r="G408" t="s">
        <v>96</v>
      </c>
      <c r="H408" t="s">
        <v>31</v>
      </c>
      <c r="I408" t="s">
        <v>179</v>
      </c>
      <c r="J408" t="s">
        <v>126</v>
      </c>
      <c r="K408">
        <v>10009</v>
      </c>
      <c r="L408" t="s">
        <v>73</v>
      </c>
      <c r="M408" t="s">
        <v>1502</v>
      </c>
      <c r="N408" t="s">
        <v>36</v>
      </c>
      <c r="O408" t="s">
        <v>62</v>
      </c>
      <c r="P408" t="s">
        <v>1503</v>
      </c>
      <c r="Q408">
        <v>11.54</v>
      </c>
      <c r="R408">
        <v>2</v>
      </c>
      <c r="S408" s="1">
        <v>0</v>
      </c>
      <c r="T408">
        <v>3.4620000000000002</v>
      </c>
      <c r="U408" t="s">
        <v>89</v>
      </c>
      <c r="V408" s="3">
        <v>0.3</v>
      </c>
      <c r="W408" s="3">
        <v>0</v>
      </c>
      <c r="X408" s="4">
        <v>1.7310000000000001</v>
      </c>
      <c r="Y408" s="1">
        <v>4.0389999999999997</v>
      </c>
      <c r="Z408" t="s">
        <v>83</v>
      </c>
      <c r="AA408">
        <f>Furniture_Sales[[#This Row],[Sales]]-Furniture_Sales[[#This Row],[Profit]]</f>
        <v>8.0779999999999994</v>
      </c>
    </row>
    <row r="409" spans="1:27" x14ac:dyDescent="0.35">
      <c r="A409" t="s">
        <v>1618</v>
      </c>
      <c r="B409" s="2">
        <v>42980</v>
      </c>
      <c r="C409" s="2">
        <v>42984</v>
      </c>
      <c r="D409" t="s">
        <v>45</v>
      </c>
      <c r="E409" t="s">
        <v>1619</v>
      </c>
      <c r="F409" t="s">
        <v>1620</v>
      </c>
      <c r="G409" t="s">
        <v>96</v>
      </c>
      <c r="H409" t="s">
        <v>31</v>
      </c>
      <c r="I409" t="s">
        <v>179</v>
      </c>
      <c r="J409" t="s">
        <v>126</v>
      </c>
      <c r="K409">
        <v>10009</v>
      </c>
      <c r="L409" t="s">
        <v>73</v>
      </c>
      <c r="M409" t="s">
        <v>527</v>
      </c>
      <c r="N409" t="s">
        <v>36</v>
      </c>
      <c r="O409" t="s">
        <v>51</v>
      </c>
      <c r="P409" t="s">
        <v>528</v>
      </c>
      <c r="Q409">
        <v>254.52600000000001</v>
      </c>
      <c r="R409">
        <v>1</v>
      </c>
      <c r="S409" s="1">
        <v>0.4</v>
      </c>
      <c r="T409">
        <v>-93.3262</v>
      </c>
      <c r="U409" t="s">
        <v>89</v>
      </c>
      <c r="V409" s="3">
        <v>-0.36666666666666697</v>
      </c>
      <c r="W409" s="3">
        <v>1.57154868264932E-3</v>
      </c>
      <c r="X409" s="4">
        <v>-93.3262</v>
      </c>
      <c r="Y409" s="1">
        <v>347.85219999999998</v>
      </c>
      <c r="Z409" t="s">
        <v>83</v>
      </c>
      <c r="AA409">
        <f>Furniture_Sales[[#This Row],[Sales]]-Furniture_Sales[[#This Row],[Profit]]</f>
        <v>347.85220000000004</v>
      </c>
    </row>
    <row r="410" spans="1:27" x14ac:dyDescent="0.35">
      <c r="A410" t="s">
        <v>1618</v>
      </c>
      <c r="B410" s="2">
        <v>42980</v>
      </c>
      <c r="C410" s="2">
        <v>42984</v>
      </c>
      <c r="D410" t="s">
        <v>45</v>
      </c>
      <c r="E410" t="s">
        <v>1619</v>
      </c>
      <c r="F410" t="s">
        <v>1620</v>
      </c>
      <c r="G410" t="s">
        <v>96</v>
      </c>
      <c r="H410" t="s">
        <v>31</v>
      </c>
      <c r="I410" t="s">
        <v>179</v>
      </c>
      <c r="J410" t="s">
        <v>126</v>
      </c>
      <c r="K410">
        <v>10009</v>
      </c>
      <c r="L410" t="s">
        <v>73</v>
      </c>
      <c r="M410" t="s">
        <v>581</v>
      </c>
      <c r="N410" t="s">
        <v>36</v>
      </c>
      <c r="O410" t="s">
        <v>42</v>
      </c>
      <c r="P410" t="s">
        <v>582</v>
      </c>
      <c r="Q410">
        <v>1282.4100000000001</v>
      </c>
      <c r="R410">
        <v>5</v>
      </c>
      <c r="S410" s="1">
        <v>0.1</v>
      </c>
      <c r="T410">
        <v>213.73500000000001</v>
      </c>
      <c r="U410" t="s">
        <v>89</v>
      </c>
      <c r="V410" s="3">
        <v>0.16666666666666699</v>
      </c>
      <c r="W410" s="3">
        <v>7.7978181704759005E-5</v>
      </c>
      <c r="X410" s="4">
        <v>42.747</v>
      </c>
      <c r="Y410" s="1">
        <v>213.73500000000001</v>
      </c>
      <c r="Z410" t="s">
        <v>83</v>
      </c>
      <c r="AA410">
        <f>Furniture_Sales[[#This Row],[Sales]]-Furniture_Sales[[#This Row],[Profit]]</f>
        <v>1068.6750000000002</v>
      </c>
    </row>
    <row r="411" spans="1:27" x14ac:dyDescent="0.35">
      <c r="A411" t="s">
        <v>1621</v>
      </c>
      <c r="B411" s="2">
        <v>41930</v>
      </c>
      <c r="C411" s="2">
        <v>41932</v>
      </c>
      <c r="D411" t="s">
        <v>27</v>
      </c>
      <c r="E411" t="s">
        <v>377</v>
      </c>
      <c r="F411" t="s">
        <v>378</v>
      </c>
      <c r="G411" t="s">
        <v>96</v>
      </c>
      <c r="H411" t="s">
        <v>31</v>
      </c>
      <c r="I411" t="s">
        <v>1622</v>
      </c>
      <c r="J411" t="s">
        <v>1282</v>
      </c>
      <c r="K411">
        <v>36116</v>
      </c>
      <c r="L411" t="s">
        <v>34</v>
      </c>
      <c r="M411" t="s">
        <v>1623</v>
      </c>
      <c r="N411" t="s">
        <v>36</v>
      </c>
      <c r="O411" t="s">
        <v>42</v>
      </c>
      <c r="P411" t="s">
        <v>1624</v>
      </c>
      <c r="Q411">
        <v>545.88</v>
      </c>
      <c r="R411">
        <v>6</v>
      </c>
      <c r="S411" s="1">
        <v>0</v>
      </c>
      <c r="T411">
        <v>70.964399999999998</v>
      </c>
      <c r="U411" t="s">
        <v>76</v>
      </c>
      <c r="V411" s="3">
        <v>0.13</v>
      </c>
      <c r="W411" s="3">
        <v>0</v>
      </c>
      <c r="X411" s="4">
        <v>11.827400000000001</v>
      </c>
      <c r="Y411" s="1">
        <v>79.152600000000007</v>
      </c>
      <c r="Z411" t="s">
        <v>54</v>
      </c>
      <c r="AA411">
        <f>Furniture_Sales[[#This Row],[Sales]]-Furniture_Sales[[#This Row],[Profit]]</f>
        <v>474.91559999999998</v>
      </c>
    </row>
    <row r="412" spans="1:27" x14ac:dyDescent="0.35">
      <c r="A412" t="s">
        <v>1625</v>
      </c>
      <c r="B412" s="2">
        <v>42474</v>
      </c>
      <c r="C412" s="2">
        <v>42474</v>
      </c>
      <c r="D412" t="s">
        <v>431</v>
      </c>
      <c r="E412" t="s">
        <v>1221</v>
      </c>
      <c r="F412" t="s">
        <v>1222</v>
      </c>
      <c r="G412" t="s">
        <v>30</v>
      </c>
      <c r="H412" t="s">
        <v>31</v>
      </c>
      <c r="I412" t="s">
        <v>1308</v>
      </c>
      <c r="J412" t="s">
        <v>526</v>
      </c>
      <c r="K412">
        <v>85301</v>
      </c>
      <c r="L412" t="s">
        <v>60</v>
      </c>
      <c r="M412" t="s">
        <v>387</v>
      </c>
      <c r="N412" t="s">
        <v>36</v>
      </c>
      <c r="O412" t="s">
        <v>42</v>
      </c>
      <c r="P412" t="s">
        <v>388</v>
      </c>
      <c r="Q412">
        <v>933.53599999999994</v>
      </c>
      <c r="R412">
        <v>4</v>
      </c>
      <c r="S412" s="1">
        <v>0.2</v>
      </c>
      <c r="T412">
        <v>105.0228</v>
      </c>
      <c r="U412" t="s">
        <v>436</v>
      </c>
      <c r="V412" s="3">
        <v>0.1125</v>
      </c>
      <c r="W412" s="3">
        <v>2.14239193775066E-4</v>
      </c>
      <c r="X412" s="4">
        <v>26.255700000000001</v>
      </c>
      <c r="Y412" s="1">
        <v>207.1283</v>
      </c>
      <c r="Z412" t="s">
        <v>119</v>
      </c>
      <c r="AA412">
        <f>Furniture_Sales[[#This Row],[Sales]]-Furniture_Sales[[#This Row],[Profit]]</f>
        <v>828.51319999999998</v>
      </c>
    </row>
    <row r="413" spans="1:27" x14ac:dyDescent="0.35">
      <c r="A413" t="s">
        <v>1626</v>
      </c>
      <c r="B413" s="2">
        <v>41968</v>
      </c>
      <c r="C413" s="2">
        <v>41970</v>
      </c>
      <c r="D413" t="s">
        <v>27</v>
      </c>
      <c r="E413" t="s">
        <v>1627</v>
      </c>
      <c r="F413" t="s">
        <v>1628</v>
      </c>
      <c r="G413" t="s">
        <v>96</v>
      </c>
      <c r="H413" t="s">
        <v>31</v>
      </c>
      <c r="I413" t="s">
        <v>1629</v>
      </c>
      <c r="J413" t="s">
        <v>59</v>
      </c>
      <c r="K413">
        <v>94513</v>
      </c>
      <c r="L413" t="s">
        <v>60</v>
      </c>
      <c r="M413" t="s">
        <v>933</v>
      </c>
      <c r="N413" t="s">
        <v>36</v>
      </c>
      <c r="O413" t="s">
        <v>62</v>
      </c>
      <c r="P413" t="s">
        <v>322</v>
      </c>
      <c r="Q413">
        <v>23.88</v>
      </c>
      <c r="R413">
        <v>3</v>
      </c>
      <c r="S413" s="1">
        <v>0</v>
      </c>
      <c r="T413">
        <v>10.507199999999999</v>
      </c>
      <c r="U413" t="s">
        <v>76</v>
      </c>
      <c r="V413" s="3">
        <v>0.44</v>
      </c>
      <c r="W413" s="3">
        <v>0</v>
      </c>
      <c r="X413" s="4">
        <v>3.5024000000000002</v>
      </c>
      <c r="Y413" s="1">
        <v>4.4576000000000002</v>
      </c>
      <c r="Z413" t="s">
        <v>40</v>
      </c>
      <c r="AA413">
        <f>Furniture_Sales[[#This Row],[Sales]]-Furniture_Sales[[#This Row],[Profit]]</f>
        <v>13.3728</v>
      </c>
    </row>
    <row r="414" spans="1:27" x14ac:dyDescent="0.35">
      <c r="A414" t="s">
        <v>1630</v>
      </c>
      <c r="B414" s="2">
        <v>42317</v>
      </c>
      <c r="C414" s="2">
        <v>42321</v>
      </c>
      <c r="D414" t="s">
        <v>45</v>
      </c>
      <c r="E414" t="s">
        <v>1631</v>
      </c>
      <c r="F414" t="s">
        <v>1632</v>
      </c>
      <c r="G414" t="s">
        <v>30</v>
      </c>
      <c r="H414" t="s">
        <v>31</v>
      </c>
      <c r="I414" t="s">
        <v>884</v>
      </c>
      <c r="J414" t="s">
        <v>571</v>
      </c>
      <c r="K414">
        <v>65807</v>
      </c>
      <c r="L414" t="s">
        <v>99</v>
      </c>
      <c r="M414" t="s">
        <v>1633</v>
      </c>
      <c r="N414" t="s">
        <v>36</v>
      </c>
      <c r="O414" t="s">
        <v>51</v>
      </c>
      <c r="P414" t="s">
        <v>1634</v>
      </c>
      <c r="Q414">
        <v>1024.3800000000001</v>
      </c>
      <c r="R414">
        <v>7</v>
      </c>
      <c r="S414" s="1">
        <v>0</v>
      </c>
      <c r="T414">
        <v>215.1198</v>
      </c>
      <c r="U414" t="s">
        <v>89</v>
      </c>
      <c r="V414" s="3">
        <v>0.21</v>
      </c>
      <c r="W414" s="3">
        <v>0</v>
      </c>
      <c r="X414" s="4">
        <v>30.731400000000001</v>
      </c>
      <c r="Y414" s="1">
        <v>115.6086</v>
      </c>
      <c r="Z414" t="s">
        <v>40</v>
      </c>
      <c r="AA414">
        <f>Furniture_Sales[[#This Row],[Sales]]-Furniture_Sales[[#This Row],[Profit]]</f>
        <v>809.26020000000017</v>
      </c>
    </row>
    <row r="415" spans="1:27" x14ac:dyDescent="0.35">
      <c r="A415" t="s">
        <v>1635</v>
      </c>
      <c r="B415" s="2">
        <v>43071</v>
      </c>
      <c r="C415" s="2">
        <v>43073</v>
      </c>
      <c r="D415" t="s">
        <v>27</v>
      </c>
      <c r="E415" t="s">
        <v>1636</v>
      </c>
      <c r="F415" t="s">
        <v>1637</v>
      </c>
      <c r="G415" t="s">
        <v>30</v>
      </c>
      <c r="H415" t="s">
        <v>31</v>
      </c>
      <c r="I415" t="s">
        <v>107</v>
      </c>
      <c r="J415" t="s">
        <v>98</v>
      </c>
      <c r="K415">
        <v>77036</v>
      </c>
      <c r="L415" t="s">
        <v>99</v>
      </c>
      <c r="M415" t="s">
        <v>626</v>
      </c>
      <c r="N415" t="s">
        <v>36</v>
      </c>
      <c r="O415" t="s">
        <v>62</v>
      </c>
      <c r="P415" t="s">
        <v>627</v>
      </c>
      <c r="Q415">
        <v>8.7520000000000007</v>
      </c>
      <c r="R415">
        <v>4</v>
      </c>
      <c r="S415" s="1">
        <v>0.6</v>
      </c>
      <c r="T415">
        <v>-3.7195999999999998</v>
      </c>
      <c r="U415" t="s">
        <v>76</v>
      </c>
      <c r="V415" s="3">
        <v>-0.42499999999999999</v>
      </c>
      <c r="W415" s="3">
        <v>6.8555758683729401E-2</v>
      </c>
      <c r="X415" s="4">
        <v>-0.92989999999999995</v>
      </c>
      <c r="Y415" s="1">
        <v>3.1179000000000001</v>
      </c>
      <c r="Z415" t="s">
        <v>102</v>
      </c>
      <c r="AA415">
        <f>Furniture_Sales[[#This Row],[Sales]]-Furniture_Sales[[#This Row],[Profit]]</f>
        <v>12.4716</v>
      </c>
    </row>
    <row r="416" spans="1:27" x14ac:dyDescent="0.35">
      <c r="A416" t="s">
        <v>1638</v>
      </c>
      <c r="B416" s="2">
        <v>43094</v>
      </c>
      <c r="C416" s="2">
        <v>43097</v>
      </c>
      <c r="D416" t="s">
        <v>27</v>
      </c>
      <c r="E416" t="s">
        <v>1474</v>
      </c>
      <c r="F416" t="s">
        <v>1475</v>
      </c>
      <c r="G416" t="s">
        <v>30</v>
      </c>
      <c r="H416" t="s">
        <v>31</v>
      </c>
      <c r="I416" t="s">
        <v>871</v>
      </c>
      <c r="J416" t="s">
        <v>33</v>
      </c>
      <c r="K416">
        <v>40214</v>
      </c>
      <c r="L416" t="s">
        <v>34</v>
      </c>
      <c r="M416" t="s">
        <v>141</v>
      </c>
      <c r="N416" t="s">
        <v>36</v>
      </c>
      <c r="O416" t="s">
        <v>42</v>
      </c>
      <c r="P416" t="s">
        <v>142</v>
      </c>
      <c r="Q416">
        <v>304.45</v>
      </c>
      <c r="R416">
        <v>5</v>
      </c>
      <c r="S416" s="1">
        <v>0</v>
      </c>
      <c r="T416">
        <v>76.112499999999997</v>
      </c>
      <c r="U416" t="s">
        <v>39</v>
      </c>
      <c r="V416" s="3">
        <v>0.25</v>
      </c>
      <c r="W416" s="3">
        <v>0</v>
      </c>
      <c r="X416" s="4">
        <v>15.2225</v>
      </c>
      <c r="Y416" s="1">
        <v>45.667499999999997</v>
      </c>
      <c r="Z416" t="s">
        <v>102</v>
      </c>
      <c r="AA416">
        <f>Furniture_Sales[[#This Row],[Sales]]-Furniture_Sales[[#This Row],[Profit]]</f>
        <v>228.33749999999998</v>
      </c>
    </row>
    <row r="417" spans="1:27" x14ac:dyDescent="0.35">
      <c r="A417" t="s">
        <v>1639</v>
      </c>
      <c r="B417" s="2">
        <v>42950</v>
      </c>
      <c r="C417" s="2">
        <v>42951</v>
      </c>
      <c r="D417" t="s">
        <v>93</v>
      </c>
      <c r="E417" t="s">
        <v>1640</v>
      </c>
      <c r="F417" t="s">
        <v>1641</v>
      </c>
      <c r="G417" t="s">
        <v>30</v>
      </c>
      <c r="H417" t="s">
        <v>31</v>
      </c>
      <c r="I417" t="s">
        <v>139</v>
      </c>
      <c r="J417" t="s">
        <v>140</v>
      </c>
      <c r="K417">
        <v>60623</v>
      </c>
      <c r="L417" t="s">
        <v>99</v>
      </c>
      <c r="M417" t="s">
        <v>1642</v>
      </c>
      <c r="N417" t="s">
        <v>36</v>
      </c>
      <c r="O417" t="s">
        <v>37</v>
      </c>
      <c r="P417" t="s">
        <v>1643</v>
      </c>
      <c r="Q417">
        <v>183.37200000000001</v>
      </c>
      <c r="R417">
        <v>2</v>
      </c>
      <c r="S417" s="1">
        <v>0.3</v>
      </c>
      <c r="T417">
        <v>-36.674399999999999</v>
      </c>
      <c r="U417" t="s">
        <v>129</v>
      </c>
      <c r="V417" s="3">
        <v>-0.2</v>
      </c>
      <c r="W417" s="3">
        <v>1.63601858517113E-3</v>
      </c>
      <c r="X417" s="4">
        <v>-18.337199999999999</v>
      </c>
      <c r="Y417" s="1">
        <v>110.0232</v>
      </c>
      <c r="Z417" t="s">
        <v>259</v>
      </c>
      <c r="AA417">
        <f>Furniture_Sales[[#This Row],[Sales]]-Furniture_Sales[[#This Row],[Profit]]</f>
        <v>220.04640000000001</v>
      </c>
    </row>
    <row r="418" spans="1:27" x14ac:dyDescent="0.35">
      <c r="A418" t="s">
        <v>1644</v>
      </c>
      <c r="B418" s="2">
        <v>42631</v>
      </c>
      <c r="C418" s="2">
        <v>42636</v>
      </c>
      <c r="D418" t="s">
        <v>45</v>
      </c>
      <c r="E418" t="s">
        <v>1645</v>
      </c>
      <c r="F418" t="s">
        <v>1646</v>
      </c>
      <c r="G418" t="s">
        <v>30</v>
      </c>
      <c r="H418" t="s">
        <v>31</v>
      </c>
      <c r="I418" t="s">
        <v>958</v>
      </c>
      <c r="J418" t="s">
        <v>1282</v>
      </c>
      <c r="K418">
        <v>36830</v>
      </c>
      <c r="L418" t="s">
        <v>34</v>
      </c>
      <c r="M418" t="s">
        <v>1492</v>
      </c>
      <c r="N418" t="s">
        <v>36</v>
      </c>
      <c r="O418" t="s">
        <v>42</v>
      </c>
      <c r="P418" t="s">
        <v>1493</v>
      </c>
      <c r="Q418">
        <v>350.98</v>
      </c>
      <c r="R418">
        <v>1</v>
      </c>
      <c r="S418" s="1">
        <v>0</v>
      </c>
      <c r="T418">
        <v>84.235200000000006</v>
      </c>
      <c r="U418" t="s">
        <v>64</v>
      </c>
      <c r="V418" s="3">
        <v>0.24</v>
      </c>
      <c r="W418" s="3">
        <v>0</v>
      </c>
      <c r="X418" s="4">
        <v>84.235200000000006</v>
      </c>
      <c r="Y418" s="1">
        <v>266.7448</v>
      </c>
      <c r="Z418" t="s">
        <v>83</v>
      </c>
      <c r="AA418">
        <f>Furniture_Sales[[#This Row],[Sales]]-Furniture_Sales[[#This Row],[Profit]]</f>
        <v>266.7448</v>
      </c>
    </row>
    <row r="419" spans="1:27" x14ac:dyDescent="0.35">
      <c r="A419" t="s">
        <v>1647</v>
      </c>
      <c r="B419" s="2">
        <v>42632</v>
      </c>
      <c r="C419" s="2">
        <v>42634</v>
      </c>
      <c r="D419" t="s">
        <v>93</v>
      </c>
      <c r="E419" t="s">
        <v>1648</v>
      </c>
      <c r="F419" t="s">
        <v>1649</v>
      </c>
      <c r="G419" t="s">
        <v>106</v>
      </c>
      <c r="H419" t="s">
        <v>31</v>
      </c>
      <c r="I419" t="s">
        <v>1650</v>
      </c>
      <c r="J419" t="s">
        <v>1651</v>
      </c>
      <c r="K419">
        <v>2908</v>
      </c>
      <c r="L419" t="s">
        <v>73</v>
      </c>
      <c r="M419" t="s">
        <v>822</v>
      </c>
      <c r="N419" t="s">
        <v>36</v>
      </c>
      <c r="O419" t="s">
        <v>42</v>
      </c>
      <c r="P419" t="s">
        <v>823</v>
      </c>
      <c r="Q419">
        <v>872.32</v>
      </c>
      <c r="R419">
        <v>4</v>
      </c>
      <c r="S419" s="1">
        <v>0</v>
      </c>
      <c r="T419">
        <v>244.24959999999999</v>
      </c>
      <c r="U419" t="s">
        <v>76</v>
      </c>
      <c r="V419" s="3">
        <v>0.28000000000000003</v>
      </c>
      <c r="W419" s="3">
        <v>0</v>
      </c>
      <c r="X419" s="4">
        <v>61.062399999999997</v>
      </c>
      <c r="Y419" s="1">
        <v>157.01759999999999</v>
      </c>
      <c r="Z419" t="s">
        <v>83</v>
      </c>
      <c r="AA419">
        <f>Furniture_Sales[[#This Row],[Sales]]-Furniture_Sales[[#This Row],[Profit]]</f>
        <v>628.07040000000006</v>
      </c>
    </row>
    <row r="420" spans="1:27" x14ac:dyDescent="0.35">
      <c r="A420" t="s">
        <v>1652</v>
      </c>
      <c r="B420" s="2">
        <v>42076</v>
      </c>
      <c r="C420" s="2">
        <v>42078</v>
      </c>
      <c r="D420" t="s">
        <v>93</v>
      </c>
      <c r="E420" t="s">
        <v>1409</v>
      </c>
      <c r="F420" t="s">
        <v>1410</v>
      </c>
      <c r="G420" t="s">
        <v>30</v>
      </c>
      <c r="H420" t="s">
        <v>31</v>
      </c>
      <c r="I420" t="s">
        <v>197</v>
      </c>
      <c r="J420" t="s">
        <v>198</v>
      </c>
      <c r="K420">
        <v>98103</v>
      </c>
      <c r="L420" t="s">
        <v>60</v>
      </c>
      <c r="M420" t="s">
        <v>816</v>
      </c>
      <c r="N420" t="s">
        <v>36</v>
      </c>
      <c r="O420" t="s">
        <v>37</v>
      </c>
      <c r="P420" t="s">
        <v>817</v>
      </c>
      <c r="Q420">
        <v>141.96</v>
      </c>
      <c r="R420">
        <v>2</v>
      </c>
      <c r="S420" s="1">
        <v>0</v>
      </c>
      <c r="T420">
        <v>39.748800000000003</v>
      </c>
      <c r="U420" t="s">
        <v>76</v>
      </c>
      <c r="V420" s="3">
        <v>0.28000000000000003</v>
      </c>
      <c r="W420" s="3">
        <v>0</v>
      </c>
      <c r="X420" s="4">
        <v>19.874400000000001</v>
      </c>
      <c r="Y420" s="1">
        <v>51.105600000000003</v>
      </c>
      <c r="Z420" t="s">
        <v>201</v>
      </c>
      <c r="AA420">
        <f>Furniture_Sales[[#This Row],[Sales]]-Furniture_Sales[[#This Row],[Profit]]</f>
        <v>102.21120000000001</v>
      </c>
    </row>
    <row r="421" spans="1:27" x14ac:dyDescent="0.35">
      <c r="A421" t="s">
        <v>1653</v>
      </c>
      <c r="B421" s="2">
        <v>43003</v>
      </c>
      <c r="C421" s="2">
        <v>43007</v>
      </c>
      <c r="D421" t="s">
        <v>45</v>
      </c>
      <c r="E421" t="s">
        <v>1654</v>
      </c>
      <c r="F421" t="s">
        <v>1655</v>
      </c>
      <c r="G421" t="s">
        <v>30</v>
      </c>
      <c r="H421" t="s">
        <v>31</v>
      </c>
      <c r="I421" t="s">
        <v>900</v>
      </c>
      <c r="J421" t="s">
        <v>172</v>
      </c>
      <c r="K421">
        <v>55901</v>
      </c>
      <c r="L421" t="s">
        <v>99</v>
      </c>
      <c r="M421" t="s">
        <v>120</v>
      </c>
      <c r="N421" t="s">
        <v>36</v>
      </c>
      <c r="O421" t="s">
        <v>42</v>
      </c>
      <c r="P421" t="s">
        <v>121</v>
      </c>
      <c r="Q421">
        <v>269.97000000000003</v>
      </c>
      <c r="R421">
        <v>3</v>
      </c>
      <c r="S421" s="1">
        <v>0</v>
      </c>
      <c r="T421">
        <v>51.2943</v>
      </c>
      <c r="U421" t="s">
        <v>89</v>
      </c>
      <c r="V421" s="3">
        <v>0.19</v>
      </c>
      <c r="W421" s="3">
        <v>0</v>
      </c>
      <c r="X421" s="4">
        <v>17.098099999999999</v>
      </c>
      <c r="Y421" s="1">
        <v>72.891900000000007</v>
      </c>
      <c r="Z421" t="s">
        <v>83</v>
      </c>
      <c r="AA421">
        <f>Furniture_Sales[[#This Row],[Sales]]-Furniture_Sales[[#This Row],[Profit]]</f>
        <v>218.67570000000003</v>
      </c>
    </row>
    <row r="422" spans="1:27" x14ac:dyDescent="0.35">
      <c r="A422" t="s">
        <v>1656</v>
      </c>
      <c r="B422" s="2">
        <v>42173</v>
      </c>
      <c r="C422" s="2">
        <v>42178</v>
      </c>
      <c r="D422" t="s">
        <v>45</v>
      </c>
      <c r="E422" t="s">
        <v>1657</v>
      </c>
      <c r="F422" t="s">
        <v>1658</v>
      </c>
      <c r="G422" t="s">
        <v>106</v>
      </c>
      <c r="H422" t="s">
        <v>31</v>
      </c>
      <c r="I422" t="s">
        <v>1385</v>
      </c>
      <c r="J422" t="s">
        <v>526</v>
      </c>
      <c r="K422">
        <v>85345</v>
      </c>
      <c r="L422" t="s">
        <v>60</v>
      </c>
      <c r="M422" t="s">
        <v>1548</v>
      </c>
      <c r="N422" t="s">
        <v>36</v>
      </c>
      <c r="O422" t="s">
        <v>62</v>
      </c>
      <c r="P422" t="s">
        <v>1549</v>
      </c>
      <c r="Q422">
        <v>75.36</v>
      </c>
      <c r="R422">
        <v>5</v>
      </c>
      <c r="S422" s="1">
        <v>0.2</v>
      </c>
      <c r="T422">
        <v>20.724</v>
      </c>
      <c r="U422" t="s">
        <v>64</v>
      </c>
      <c r="V422" s="3">
        <v>0.27500000000000002</v>
      </c>
      <c r="W422" s="3">
        <v>2.6539278131634801E-3</v>
      </c>
      <c r="X422" s="4">
        <v>4.1448</v>
      </c>
      <c r="Y422" s="1">
        <v>10.927199999999999</v>
      </c>
      <c r="Z422" t="s">
        <v>65</v>
      </c>
      <c r="AA422">
        <f>Furniture_Sales[[#This Row],[Sales]]-Furniture_Sales[[#This Row],[Profit]]</f>
        <v>54.635999999999996</v>
      </c>
    </row>
    <row r="423" spans="1:27" x14ac:dyDescent="0.35">
      <c r="A423" t="s">
        <v>1659</v>
      </c>
      <c r="B423" s="2">
        <v>42196</v>
      </c>
      <c r="C423" s="2">
        <v>42198</v>
      </c>
      <c r="D423" t="s">
        <v>93</v>
      </c>
      <c r="E423" t="s">
        <v>1660</v>
      </c>
      <c r="F423" t="s">
        <v>1661</v>
      </c>
      <c r="G423" t="s">
        <v>30</v>
      </c>
      <c r="H423" t="s">
        <v>31</v>
      </c>
      <c r="I423" t="s">
        <v>71</v>
      </c>
      <c r="J423" t="s">
        <v>72</v>
      </c>
      <c r="K423">
        <v>19134</v>
      </c>
      <c r="L423" t="s">
        <v>73</v>
      </c>
      <c r="M423" t="s">
        <v>90</v>
      </c>
      <c r="N423" t="s">
        <v>36</v>
      </c>
      <c r="O423" t="s">
        <v>62</v>
      </c>
      <c r="P423" t="s">
        <v>91</v>
      </c>
      <c r="Q423">
        <v>289.8</v>
      </c>
      <c r="R423">
        <v>7</v>
      </c>
      <c r="S423" s="1">
        <v>0.2</v>
      </c>
      <c r="T423">
        <v>36.225000000000001</v>
      </c>
      <c r="U423" t="s">
        <v>76</v>
      </c>
      <c r="V423" s="3">
        <v>0.125</v>
      </c>
      <c r="W423" s="3">
        <v>6.9013112491373395E-4</v>
      </c>
      <c r="X423" s="4">
        <v>5.1749999999999998</v>
      </c>
      <c r="Y423" s="1">
        <v>36.225000000000001</v>
      </c>
      <c r="Z423" t="s">
        <v>77</v>
      </c>
      <c r="AA423">
        <f>Furniture_Sales[[#This Row],[Sales]]-Furniture_Sales[[#This Row],[Profit]]</f>
        <v>253.57500000000002</v>
      </c>
    </row>
    <row r="424" spans="1:27" x14ac:dyDescent="0.35">
      <c r="A424" t="s">
        <v>1659</v>
      </c>
      <c r="B424" s="2">
        <v>42196</v>
      </c>
      <c r="C424" s="2">
        <v>42198</v>
      </c>
      <c r="D424" t="s">
        <v>93</v>
      </c>
      <c r="E424" t="s">
        <v>1660</v>
      </c>
      <c r="F424" t="s">
        <v>1661</v>
      </c>
      <c r="G424" t="s">
        <v>30</v>
      </c>
      <c r="H424" t="s">
        <v>31</v>
      </c>
      <c r="I424" t="s">
        <v>71</v>
      </c>
      <c r="J424" t="s">
        <v>72</v>
      </c>
      <c r="K424">
        <v>19134</v>
      </c>
      <c r="L424" t="s">
        <v>73</v>
      </c>
      <c r="M424" t="s">
        <v>1662</v>
      </c>
      <c r="N424" t="s">
        <v>36</v>
      </c>
      <c r="O424" t="s">
        <v>42</v>
      </c>
      <c r="P424" t="s">
        <v>1663</v>
      </c>
      <c r="Q424">
        <v>341.488</v>
      </c>
      <c r="R424">
        <v>8</v>
      </c>
      <c r="S424" s="1">
        <v>0.3</v>
      </c>
      <c r="T424">
        <v>-73.176000000000002</v>
      </c>
      <c r="U424" t="s">
        <v>76</v>
      </c>
      <c r="V424" s="3">
        <v>-0.214285714285714</v>
      </c>
      <c r="W424" s="3">
        <v>8.7850817598275795E-4</v>
      </c>
      <c r="X424" s="4">
        <v>-9.1470000000000002</v>
      </c>
      <c r="Y424" s="1">
        <v>51.832999999999998</v>
      </c>
      <c r="Z424" t="s">
        <v>77</v>
      </c>
      <c r="AA424">
        <f>Furniture_Sales[[#This Row],[Sales]]-Furniture_Sales[[#This Row],[Profit]]</f>
        <v>414.66399999999999</v>
      </c>
    </row>
    <row r="425" spans="1:27" x14ac:dyDescent="0.35">
      <c r="A425" t="s">
        <v>1659</v>
      </c>
      <c r="B425" s="2">
        <v>42196</v>
      </c>
      <c r="C425" s="2">
        <v>42198</v>
      </c>
      <c r="D425" t="s">
        <v>93</v>
      </c>
      <c r="E425" t="s">
        <v>1660</v>
      </c>
      <c r="F425" t="s">
        <v>1661</v>
      </c>
      <c r="G425" t="s">
        <v>30</v>
      </c>
      <c r="H425" t="s">
        <v>31</v>
      </c>
      <c r="I425" t="s">
        <v>71</v>
      </c>
      <c r="J425" t="s">
        <v>72</v>
      </c>
      <c r="K425">
        <v>19134</v>
      </c>
      <c r="L425" t="s">
        <v>73</v>
      </c>
      <c r="M425" t="s">
        <v>1664</v>
      </c>
      <c r="N425" t="s">
        <v>36</v>
      </c>
      <c r="O425" t="s">
        <v>62</v>
      </c>
      <c r="P425" t="s">
        <v>1665</v>
      </c>
      <c r="Q425">
        <v>25.344000000000001</v>
      </c>
      <c r="R425">
        <v>6</v>
      </c>
      <c r="S425" s="1">
        <v>0.2</v>
      </c>
      <c r="T425">
        <v>3.4847999999999999</v>
      </c>
      <c r="U425" t="s">
        <v>76</v>
      </c>
      <c r="V425" s="3">
        <v>0.13750000000000001</v>
      </c>
      <c r="W425" s="3">
        <v>7.8914141414141402E-3</v>
      </c>
      <c r="X425" s="4">
        <v>0.58079999999999998</v>
      </c>
      <c r="Y425" s="1">
        <v>3.6432000000000002</v>
      </c>
      <c r="Z425" t="s">
        <v>77</v>
      </c>
      <c r="AA425">
        <f>Furniture_Sales[[#This Row],[Sales]]-Furniture_Sales[[#This Row],[Profit]]</f>
        <v>21.859200000000001</v>
      </c>
    </row>
    <row r="426" spans="1:27" x14ac:dyDescent="0.35">
      <c r="A426" t="s">
        <v>1666</v>
      </c>
      <c r="B426" s="2">
        <v>42705</v>
      </c>
      <c r="C426" s="2">
        <v>42711</v>
      </c>
      <c r="D426" t="s">
        <v>45</v>
      </c>
      <c r="E426" t="s">
        <v>1667</v>
      </c>
      <c r="F426" t="s">
        <v>1668</v>
      </c>
      <c r="G426" t="s">
        <v>30</v>
      </c>
      <c r="H426" t="s">
        <v>31</v>
      </c>
      <c r="I426" t="s">
        <v>641</v>
      </c>
      <c r="J426" t="s">
        <v>116</v>
      </c>
      <c r="K426">
        <v>47374</v>
      </c>
      <c r="L426" t="s">
        <v>99</v>
      </c>
      <c r="M426" t="s">
        <v>1502</v>
      </c>
      <c r="N426" t="s">
        <v>36</v>
      </c>
      <c r="O426" t="s">
        <v>62</v>
      </c>
      <c r="P426" t="s">
        <v>1503</v>
      </c>
      <c r="Q426">
        <v>17.309999999999999</v>
      </c>
      <c r="R426">
        <v>3</v>
      </c>
      <c r="S426" s="1">
        <v>0</v>
      </c>
      <c r="T426">
        <v>5.1929999999999996</v>
      </c>
      <c r="U426" t="s">
        <v>135</v>
      </c>
      <c r="V426" s="3">
        <v>0.3</v>
      </c>
      <c r="W426" s="3">
        <v>0</v>
      </c>
      <c r="X426" s="4">
        <v>1.7310000000000001</v>
      </c>
      <c r="Y426" s="1">
        <v>4.0389999999999997</v>
      </c>
      <c r="Z426" t="s">
        <v>102</v>
      </c>
      <c r="AA426">
        <f>Furniture_Sales[[#This Row],[Sales]]-Furniture_Sales[[#This Row],[Profit]]</f>
        <v>12.116999999999999</v>
      </c>
    </row>
    <row r="427" spans="1:27" x14ac:dyDescent="0.35">
      <c r="A427" t="s">
        <v>1669</v>
      </c>
      <c r="B427" s="2">
        <v>43091</v>
      </c>
      <c r="C427" s="2">
        <v>43094</v>
      </c>
      <c r="D427" t="s">
        <v>93</v>
      </c>
      <c r="E427" t="s">
        <v>1670</v>
      </c>
      <c r="F427" t="s">
        <v>1671</v>
      </c>
      <c r="G427" t="s">
        <v>30</v>
      </c>
      <c r="H427" t="s">
        <v>31</v>
      </c>
      <c r="I427" t="s">
        <v>294</v>
      </c>
      <c r="J427" t="s">
        <v>295</v>
      </c>
      <c r="K427">
        <v>48227</v>
      </c>
      <c r="L427" t="s">
        <v>99</v>
      </c>
      <c r="M427" t="s">
        <v>811</v>
      </c>
      <c r="N427" t="s">
        <v>36</v>
      </c>
      <c r="O427" t="s">
        <v>42</v>
      </c>
      <c r="P427" t="s">
        <v>812</v>
      </c>
      <c r="Q427">
        <v>1586.69</v>
      </c>
      <c r="R427">
        <v>7</v>
      </c>
      <c r="S427" s="1">
        <v>0</v>
      </c>
      <c r="T427">
        <v>412.5394</v>
      </c>
      <c r="U427" t="s">
        <v>39</v>
      </c>
      <c r="V427" s="3">
        <v>0.26</v>
      </c>
      <c r="W427" s="3">
        <v>0</v>
      </c>
      <c r="X427" s="4">
        <v>58.934199999999997</v>
      </c>
      <c r="Y427" s="1">
        <v>167.73580000000001</v>
      </c>
      <c r="Z427" t="s">
        <v>102</v>
      </c>
      <c r="AA427">
        <f>Furniture_Sales[[#This Row],[Sales]]-Furniture_Sales[[#This Row],[Profit]]</f>
        <v>1174.1505999999999</v>
      </c>
    </row>
    <row r="428" spans="1:27" x14ac:dyDescent="0.35">
      <c r="A428" t="s">
        <v>1669</v>
      </c>
      <c r="B428" s="2">
        <v>43091</v>
      </c>
      <c r="C428" s="2">
        <v>43094</v>
      </c>
      <c r="D428" t="s">
        <v>93</v>
      </c>
      <c r="E428" t="s">
        <v>1670</v>
      </c>
      <c r="F428" t="s">
        <v>1671</v>
      </c>
      <c r="G428" t="s">
        <v>30</v>
      </c>
      <c r="H428" t="s">
        <v>31</v>
      </c>
      <c r="I428" t="s">
        <v>294</v>
      </c>
      <c r="J428" t="s">
        <v>295</v>
      </c>
      <c r="K428">
        <v>48227</v>
      </c>
      <c r="L428" t="s">
        <v>99</v>
      </c>
      <c r="M428" t="s">
        <v>218</v>
      </c>
      <c r="N428" t="s">
        <v>36</v>
      </c>
      <c r="O428" t="s">
        <v>51</v>
      </c>
      <c r="P428" t="s">
        <v>219</v>
      </c>
      <c r="Q428">
        <v>411.8</v>
      </c>
      <c r="R428">
        <v>2</v>
      </c>
      <c r="S428" s="1">
        <v>0</v>
      </c>
      <c r="T428">
        <v>70.006</v>
      </c>
      <c r="U428" t="s">
        <v>39</v>
      </c>
      <c r="V428" s="3">
        <v>0.17</v>
      </c>
      <c r="W428" s="3">
        <v>0</v>
      </c>
      <c r="X428" s="4">
        <v>35.003</v>
      </c>
      <c r="Y428" s="1">
        <v>170.89699999999999</v>
      </c>
      <c r="Z428" t="s">
        <v>102</v>
      </c>
      <c r="AA428">
        <f>Furniture_Sales[[#This Row],[Sales]]-Furniture_Sales[[#This Row],[Profit]]</f>
        <v>341.79399999999998</v>
      </c>
    </row>
    <row r="429" spans="1:27" x14ac:dyDescent="0.35">
      <c r="A429" t="s">
        <v>1672</v>
      </c>
      <c r="B429" s="2">
        <v>41943</v>
      </c>
      <c r="C429" s="2">
        <v>41947</v>
      </c>
      <c r="D429" t="s">
        <v>45</v>
      </c>
      <c r="E429" t="s">
        <v>1673</v>
      </c>
      <c r="F429" t="s">
        <v>1674</v>
      </c>
      <c r="G429" t="s">
        <v>96</v>
      </c>
      <c r="H429" t="s">
        <v>31</v>
      </c>
      <c r="I429" t="s">
        <v>58</v>
      </c>
      <c r="J429" t="s">
        <v>59</v>
      </c>
      <c r="K429">
        <v>90049</v>
      </c>
      <c r="L429" t="s">
        <v>60</v>
      </c>
      <c r="M429" t="s">
        <v>1662</v>
      </c>
      <c r="N429" t="s">
        <v>36</v>
      </c>
      <c r="O429" t="s">
        <v>42</v>
      </c>
      <c r="P429" t="s">
        <v>1663</v>
      </c>
      <c r="Q429">
        <v>146.352</v>
      </c>
      <c r="R429">
        <v>3</v>
      </c>
      <c r="S429" s="1">
        <v>0.2</v>
      </c>
      <c r="T429">
        <v>-9.1470000000000002</v>
      </c>
      <c r="U429" t="s">
        <v>89</v>
      </c>
      <c r="V429" s="3">
        <v>-6.25E-2</v>
      </c>
      <c r="W429" s="3">
        <v>1.3665682737509599E-3</v>
      </c>
      <c r="X429" s="4">
        <v>-3.0489999999999999</v>
      </c>
      <c r="Y429" s="1">
        <v>51.832999999999998</v>
      </c>
      <c r="Z429" t="s">
        <v>54</v>
      </c>
      <c r="AA429">
        <f>Furniture_Sales[[#This Row],[Sales]]-Furniture_Sales[[#This Row],[Profit]]</f>
        <v>155.499</v>
      </c>
    </row>
    <row r="430" spans="1:27" x14ac:dyDescent="0.35">
      <c r="A430" t="s">
        <v>1675</v>
      </c>
      <c r="B430" s="2">
        <v>42107</v>
      </c>
      <c r="C430" s="2">
        <v>42113</v>
      </c>
      <c r="D430" t="s">
        <v>45</v>
      </c>
      <c r="E430" t="s">
        <v>849</v>
      </c>
      <c r="F430" t="s">
        <v>850</v>
      </c>
      <c r="G430" t="s">
        <v>30</v>
      </c>
      <c r="H430" t="s">
        <v>31</v>
      </c>
      <c r="I430" t="s">
        <v>1676</v>
      </c>
      <c r="J430" t="s">
        <v>59</v>
      </c>
      <c r="K430">
        <v>91767</v>
      </c>
      <c r="L430" t="s">
        <v>60</v>
      </c>
      <c r="M430" t="s">
        <v>1677</v>
      </c>
      <c r="N430" t="s">
        <v>36</v>
      </c>
      <c r="O430" t="s">
        <v>51</v>
      </c>
      <c r="P430" t="s">
        <v>1678</v>
      </c>
      <c r="Q430">
        <v>710.83199999999999</v>
      </c>
      <c r="R430">
        <v>3</v>
      </c>
      <c r="S430" s="1">
        <v>0.2</v>
      </c>
      <c r="T430">
        <v>-97.739400000000003</v>
      </c>
      <c r="U430" t="s">
        <v>135</v>
      </c>
      <c r="V430" s="3">
        <v>-0.13750000000000001</v>
      </c>
      <c r="W430" s="3">
        <v>2.8136043397033301E-4</v>
      </c>
      <c r="X430" s="4">
        <v>-32.579799999999999</v>
      </c>
      <c r="Y430" s="1">
        <v>269.52379999999999</v>
      </c>
      <c r="Z430" t="s">
        <v>119</v>
      </c>
      <c r="AA430">
        <f>Furniture_Sales[[#This Row],[Sales]]-Furniture_Sales[[#This Row],[Profit]]</f>
        <v>808.57140000000004</v>
      </c>
    </row>
    <row r="431" spans="1:27" x14ac:dyDescent="0.35">
      <c r="A431" t="s">
        <v>1679</v>
      </c>
      <c r="B431" s="2">
        <v>43059</v>
      </c>
      <c r="C431" s="2">
        <v>43064</v>
      </c>
      <c r="D431" t="s">
        <v>45</v>
      </c>
      <c r="E431" t="s">
        <v>1680</v>
      </c>
      <c r="F431" t="s">
        <v>1681</v>
      </c>
      <c r="G431" t="s">
        <v>30</v>
      </c>
      <c r="H431" t="s">
        <v>31</v>
      </c>
      <c r="I431" t="s">
        <v>1682</v>
      </c>
      <c r="J431" t="s">
        <v>59</v>
      </c>
      <c r="K431">
        <v>91761</v>
      </c>
      <c r="L431" t="s">
        <v>60</v>
      </c>
      <c r="M431" t="s">
        <v>464</v>
      </c>
      <c r="N431" t="s">
        <v>36</v>
      </c>
      <c r="O431" t="s">
        <v>42</v>
      </c>
      <c r="P431" t="s">
        <v>465</v>
      </c>
      <c r="Q431">
        <v>283.92</v>
      </c>
      <c r="R431">
        <v>5</v>
      </c>
      <c r="S431" s="1">
        <v>0.2</v>
      </c>
      <c r="T431">
        <v>-46.137</v>
      </c>
      <c r="U431" t="s">
        <v>64</v>
      </c>
      <c r="V431" s="3">
        <v>-0.16250000000000001</v>
      </c>
      <c r="W431" s="3">
        <v>7.0442378134685801E-4</v>
      </c>
      <c r="X431" s="4">
        <v>-9.2273999999999994</v>
      </c>
      <c r="Y431" s="1">
        <v>66.011399999999995</v>
      </c>
      <c r="Z431" t="s">
        <v>40</v>
      </c>
      <c r="AA431">
        <f>Furniture_Sales[[#This Row],[Sales]]-Furniture_Sales[[#This Row],[Profit]]</f>
        <v>330.05700000000002</v>
      </c>
    </row>
    <row r="432" spans="1:27" x14ac:dyDescent="0.35">
      <c r="A432" t="s">
        <v>1683</v>
      </c>
      <c r="B432" s="2">
        <v>41974</v>
      </c>
      <c r="C432" s="2">
        <v>41978</v>
      </c>
      <c r="D432" t="s">
        <v>45</v>
      </c>
      <c r="E432" t="s">
        <v>1684</v>
      </c>
      <c r="F432" t="s">
        <v>1685</v>
      </c>
      <c r="G432" t="s">
        <v>30</v>
      </c>
      <c r="H432" t="s">
        <v>31</v>
      </c>
      <c r="I432" t="s">
        <v>334</v>
      </c>
      <c r="J432" t="s">
        <v>59</v>
      </c>
      <c r="K432">
        <v>94122</v>
      </c>
      <c r="L432" t="s">
        <v>60</v>
      </c>
      <c r="M432" t="s">
        <v>369</v>
      </c>
      <c r="N432" t="s">
        <v>36</v>
      </c>
      <c r="O432" t="s">
        <v>62</v>
      </c>
      <c r="P432" t="s">
        <v>370</v>
      </c>
      <c r="Q432">
        <v>58.2</v>
      </c>
      <c r="R432">
        <v>3</v>
      </c>
      <c r="S432" s="1">
        <v>0</v>
      </c>
      <c r="T432">
        <v>28.518000000000001</v>
      </c>
      <c r="U432" t="s">
        <v>89</v>
      </c>
      <c r="V432" s="3">
        <v>0.49</v>
      </c>
      <c r="W432" s="3">
        <v>0</v>
      </c>
      <c r="X432" s="4">
        <v>9.5060000000000002</v>
      </c>
      <c r="Y432" s="1">
        <v>9.8940000000000001</v>
      </c>
      <c r="Z432" t="s">
        <v>102</v>
      </c>
      <c r="AA432">
        <f>Furniture_Sales[[#This Row],[Sales]]-Furniture_Sales[[#This Row],[Profit]]</f>
        <v>29.682000000000002</v>
      </c>
    </row>
    <row r="433" spans="1:27" x14ac:dyDescent="0.35">
      <c r="A433" t="s">
        <v>1686</v>
      </c>
      <c r="B433" s="2">
        <v>42362</v>
      </c>
      <c r="C433" s="2">
        <v>42367</v>
      </c>
      <c r="D433" t="s">
        <v>45</v>
      </c>
      <c r="E433" t="s">
        <v>1687</v>
      </c>
      <c r="F433" t="s">
        <v>1688</v>
      </c>
      <c r="G433" t="s">
        <v>30</v>
      </c>
      <c r="H433" t="s">
        <v>31</v>
      </c>
      <c r="I433" t="s">
        <v>525</v>
      </c>
      <c r="J433" t="s">
        <v>526</v>
      </c>
      <c r="K433">
        <v>85023</v>
      </c>
      <c r="L433" t="s">
        <v>60</v>
      </c>
      <c r="M433" t="s">
        <v>965</v>
      </c>
      <c r="N433" t="s">
        <v>36</v>
      </c>
      <c r="O433" t="s">
        <v>62</v>
      </c>
      <c r="P433" t="s">
        <v>966</v>
      </c>
      <c r="Q433">
        <v>7.7119999999999997</v>
      </c>
      <c r="R433">
        <v>2</v>
      </c>
      <c r="S433" s="1">
        <v>0.2</v>
      </c>
      <c r="T433">
        <v>1.7352000000000001</v>
      </c>
      <c r="U433" t="s">
        <v>64</v>
      </c>
      <c r="V433" s="3">
        <v>0.22500000000000001</v>
      </c>
      <c r="W433" s="3">
        <v>2.5933609958506201E-2</v>
      </c>
      <c r="X433" s="4">
        <v>0.86760000000000004</v>
      </c>
      <c r="Y433" s="1">
        <v>2.9883999999999999</v>
      </c>
      <c r="Z433" t="s">
        <v>102</v>
      </c>
      <c r="AA433">
        <f>Furniture_Sales[[#This Row],[Sales]]-Furniture_Sales[[#This Row],[Profit]]</f>
        <v>5.9767999999999999</v>
      </c>
    </row>
    <row r="434" spans="1:27" x14ac:dyDescent="0.35">
      <c r="A434" t="s">
        <v>1689</v>
      </c>
      <c r="B434" s="2">
        <v>42931</v>
      </c>
      <c r="C434" s="2">
        <v>42935</v>
      </c>
      <c r="D434" t="s">
        <v>45</v>
      </c>
      <c r="E434" t="s">
        <v>1690</v>
      </c>
      <c r="F434" t="s">
        <v>1691</v>
      </c>
      <c r="G434" t="s">
        <v>30</v>
      </c>
      <c r="H434" t="s">
        <v>31</v>
      </c>
      <c r="I434" t="s">
        <v>205</v>
      </c>
      <c r="J434" t="s">
        <v>206</v>
      </c>
      <c r="K434">
        <v>19805</v>
      </c>
      <c r="L434" t="s">
        <v>73</v>
      </c>
      <c r="M434" t="s">
        <v>1471</v>
      </c>
      <c r="N434" t="s">
        <v>36</v>
      </c>
      <c r="O434" t="s">
        <v>51</v>
      </c>
      <c r="P434" t="s">
        <v>1472</v>
      </c>
      <c r="Q434">
        <v>310.44299999999998</v>
      </c>
      <c r="R434">
        <v>3</v>
      </c>
      <c r="S434" s="1">
        <v>0.3</v>
      </c>
      <c r="T434">
        <v>-48.783900000000003</v>
      </c>
      <c r="U434" t="s">
        <v>89</v>
      </c>
      <c r="V434" s="3">
        <v>-0.157142857142857</v>
      </c>
      <c r="W434" s="3">
        <v>9.6636097447840702E-4</v>
      </c>
      <c r="X434" s="4">
        <v>-16.261299999999999</v>
      </c>
      <c r="Y434" s="1">
        <v>119.7423</v>
      </c>
      <c r="Z434" t="s">
        <v>77</v>
      </c>
      <c r="AA434">
        <f>Furniture_Sales[[#This Row],[Sales]]-Furniture_Sales[[#This Row],[Profit]]</f>
        <v>359.2269</v>
      </c>
    </row>
    <row r="435" spans="1:27" x14ac:dyDescent="0.35">
      <c r="A435" t="s">
        <v>1692</v>
      </c>
      <c r="B435" s="2">
        <v>41960</v>
      </c>
      <c r="C435" s="2">
        <v>41964</v>
      </c>
      <c r="D435" t="s">
        <v>45</v>
      </c>
      <c r="E435" t="s">
        <v>264</v>
      </c>
      <c r="F435" t="s">
        <v>265</v>
      </c>
      <c r="G435" t="s">
        <v>106</v>
      </c>
      <c r="H435" t="s">
        <v>31</v>
      </c>
      <c r="I435" t="s">
        <v>1693</v>
      </c>
      <c r="J435" t="s">
        <v>172</v>
      </c>
      <c r="K435">
        <v>56560</v>
      </c>
      <c r="L435" t="s">
        <v>99</v>
      </c>
      <c r="M435" t="s">
        <v>1285</v>
      </c>
      <c r="N435" t="s">
        <v>36</v>
      </c>
      <c r="O435" t="s">
        <v>42</v>
      </c>
      <c r="P435" t="s">
        <v>1286</v>
      </c>
      <c r="Q435">
        <v>479.9</v>
      </c>
      <c r="R435">
        <v>5</v>
      </c>
      <c r="S435" s="1">
        <v>0</v>
      </c>
      <c r="T435">
        <v>81.582999999999998</v>
      </c>
      <c r="U435" t="s">
        <v>89</v>
      </c>
      <c r="V435" s="3">
        <v>0.17</v>
      </c>
      <c r="W435" s="3">
        <v>0</v>
      </c>
      <c r="X435" s="4">
        <v>16.316600000000001</v>
      </c>
      <c r="Y435" s="1">
        <v>79.663399999999996</v>
      </c>
      <c r="Z435" t="s">
        <v>40</v>
      </c>
      <c r="AA435">
        <f>Furniture_Sales[[#This Row],[Sales]]-Furniture_Sales[[#This Row],[Profit]]</f>
        <v>398.31700000000001</v>
      </c>
    </row>
    <row r="436" spans="1:27" x14ac:dyDescent="0.35">
      <c r="A436" t="s">
        <v>1694</v>
      </c>
      <c r="B436" s="2">
        <v>41838</v>
      </c>
      <c r="C436" s="2">
        <v>41838</v>
      </c>
      <c r="D436" t="s">
        <v>431</v>
      </c>
      <c r="E436" t="s">
        <v>1695</v>
      </c>
      <c r="F436" t="s">
        <v>1696</v>
      </c>
      <c r="G436" t="s">
        <v>106</v>
      </c>
      <c r="H436" t="s">
        <v>31</v>
      </c>
      <c r="I436" t="s">
        <v>1228</v>
      </c>
      <c r="J436" t="s">
        <v>526</v>
      </c>
      <c r="K436">
        <v>85705</v>
      </c>
      <c r="L436" t="s">
        <v>60</v>
      </c>
      <c r="M436" t="s">
        <v>501</v>
      </c>
      <c r="N436" t="s">
        <v>36</v>
      </c>
      <c r="O436" t="s">
        <v>42</v>
      </c>
      <c r="P436" t="s">
        <v>502</v>
      </c>
      <c r="Q436">
        <v>259.13600000000002</v>
      </c>
      <c r="R436">
        <v>4</v>
      </c>
      <c r="S436" s="1">
        <v>0.2</v>
      </c>
      <c r="T436">
        <v>-25.913599999999999</v>
      </c>
      <c r="U436" t="s">
        <v>436</v>
      </c>
      <c r="V436" s="3">
        <v>-0.1</v>
      </c>
      <c r="W436" s="3">
        <v>7.7179550506297802E-4</v>
      </c>
      <c r="X436" s="4">
        <v>-6.4783999999999997</v>
      </c>
      <c r="Y436" s="1">
        <v>71.2624</v>
      </c>
      <c r="Z436" t="s">
        <v>77</v>
      </c>
      <c r="AA436">
        <f>Furniture_Sales[[#This Row],[Sales]]-Furniture_Sales[[#This Row],[Profit]]</f>
        <v>285.0496</v>
      </c>
    </row>
    <row r="437" spans="1:27" x14ac:dyDescent="0.35">
      <c r="A437" t="s">
        <v>1697</v>
      </c>
      <c r="B437" s="2">
        <v>42308</v>
      </c>
      <c r="C437" s="2">
        <v>42308</v>
      </c>
      <c r="D437" t="s">
        <v>431</v>
      </c>
      <c r="E437" t="s">
        <v>1698</v>
      </c>
      <c r="F437" t="s">
        <v>1699</v>
      </c>
      <c r="G437" t="s">
        <v>30</v>
      </c>
      <c r="H437" t="s">
        <v>31</v>
      </c>
      <c r="I437" t="s">
        <v>1700</v>
      </c>
      <c r="J437" t="s">
        <v>59</v>
      </c>
      <c r="K437">
        <v>92374</v>
      </c>
      <c r="L437" t="s">
        <v>60</v>
      </c>
      <c r="M437" t="s">
        <v>110</v>
      </c>
      <c r="N437" t="s">
        <v>36</v>
      </c>
      <c r="O437" t="s">
        <v>42</v>
      </c>
      <c r="P437" t="s">
        <v>111</v>
      </c>
      <c r="Q437">
        <v>323.13600000000002</v>
      </c>
      <c r="R437">
        <v>4</v>
      </c>
      <c r="S437" s="1">
        <v>0.2</v>
      </c>
      <c r="T437">
        <v>20.196000000000002</v>
      </c>
      <c r="U437" t="s">
        <v>436</v>
      </c>
      <c r="V437" s="3">
        <v>6.25E-2</v>
      </c>
      <c r="W437" s="3">
        <v>6.1893444246385399E-4</v>
      </c>
      <c r="X437" s="4">
        <v>5.0490000000000004</v>
      </c>
      <c r="Y437" s="1">
        <v>75.734999999999999</v>
      </c>
      <c r="Z437" t="s">
        <v>54</v>
      </c>
      <c r="AA437">
        <f>Furniture_Sales[[#This Row],[Sales]]-Furniture_Sales[[#This Row],[Profit]]</f>
        <v>302.94</v>
      </c>
    </row>
    <row r="438" spans="1:27" x14ac:dyDescent="0.35">
      <c r="A438" t="s">
        <v>1697</v>
      </c>
      <c r="B438" s="2">
        <v>42308</v>
      </c>
      <c r="C438" s="2">
        <v>42308</v>
      </c>
      <c r="D438" t="s">
        <v>431</v>
      </c>
      <c r="E438" t="s">
        <v>1698</v>
      </c>
      <c r="F438" t="s">
        <v>1699</v>
      </c>
      <c r="G438" t="s">
        <v>30</v>
      </c>
      <c r="H438" t="s">
        <v>31</v>
      </c>
      <c r="I438" t="s">
        <v>1700</v>
      </c>
      <c r="J438" t="s">
        <v>59</v>
      </c>
      <c r="K438">
        <v>92374</v>
      </c>
      <c r="L438" t="s">
        <v>60</v>
      </c>
      <c r="M438" t="s">
        <v>1701</v>
      </c>
      <c r="N438" t="s">
        <v>36</v>
      </c>
      <c r="O438" t="s">
        <v>37</v>
      </c>
      <c r="P438" t="s">
        <v>1702</v>
      </c>
      <c r="Q438">
        <v>425.83300000000003</v>
      </c>
      <c r="R438">
        <v>1</v>
      </c>
      <c r="S438" s="1">
        <v>0.15</v>
      </c>
      <c r="T438">
        <v>20.039200000000001</v>
      </c>
      <c r="U438" t="s">
        <v>436</v>
      </c>
      <c r="V438" s="3">
        <v>4.7058823529411799E-2</v>
      </c>
      <c r="W438" s="3">
        <v>3.5225076497124501E-4</v>
      </c>
      <c r="X438" s="4">
        <v>20.039200000000001</v>
      </c>
      <c r="Y438" s="1">
        <v>405.79379999999998</v>
      </c>
      <c r="Z438" t="s">
        <v>54</v>
      </c>
      <c r="AA438">
        <f>Furniture_Sales[[#This Row],[Sales]]-Furniture_Sales[[#This Row],[Profit]]</f>
        <v>405.79380000000003</v>
      </c>
    </row>
    <row r="439" spans="1:27" x14ac:dyDescent="0.35">
      <c r="A439" t="s">
        <v>1703</v>
      </c>
      <c r="B439" s="2">
        <v>42289</v>
      </c>
      <c r="C439" s="2">
        <v>42294</v>
      </c>
      <c r="D439" t="s">
        <v>27</v>
      </c>
      <c r="E439" t="s">
        <v>1704</v>
      </c>
      <c r="F439" t="s">
        <v>1705</v>
      </c>
      <c r="G439" t="s">
        <v>30</v>
      </c>
      <c r="H439" t="s">
        <v>31</v>
      </c>
      <c r="I439" t="s">
        <v>900</v>
      </c>
      <c r="J439" t="s">
        <v>126</v>
      </c>
      <c r="K439">
        <v>14609</v>
      </c>
      <c r="L439" t="s">
        <v>73</v>
      </c>
      <c r="M439" t="s">
        <v>1467</v>
      </c>
      <c r="N439" t="s">
        <v>36</v>
      </c>
      <c r="O439" t="s">
        <v>51</v>
      </c>
      <c r="P439" t="s">
        <v>1468</v>
      </c>
      <c r="Q439">
        <v>209.67</v>
      </c>
      <c r="R439">
        <v>1</v>
      </c>
      <c r="S439" s="1">
        <v>0.4</v>
      </c>
      <c r="T439">
        <v>-13.978</v>
      </c>
      <c r="U439" t="s">
        <v>64</v>
      </c>
      <c r="V439" s="3">
        <v>-6.6666666666666693E-2</v>
      </c>
      <c r="W439" s="3">
        <v>1.90775981303954E-3</v>
      </c>
      <c r="X439" s="4">
        <v>-13.978</v>
      </c>
      <c r="Y439" s="1">
        <v>223.648</v>
      </c>
      <c r="Z439" t="s">
        <v>54</v>
      </c>
      <c r="AA439">
        <f>Furniture_Sales[[#This Row],[Sales]]-Furniture_Sales[[#This Row],[Profit]]</f>
        <v>223.648</v>
      </c>
    </row>
    <row r="440" spans="1:27" x14ac:dyDescent="0.35">
      <c r="A440" t="s">
        <v>1706</v>
      </c>
      <c r="B440" s="2">
        <v>43048</v>
      </c>
      <c r="C440" s="2">
        <v>43050</v>
      </c>
      <c r="D440" t="s">
        <v>93</v>
      </c>
      <c r="E440" t="s">
        <v>1707</v>
      </c>
      <c r="F440" t="s">
        <v>1708</v>
      </c>
      <c r="G440" t="s">
        <v>96</v>
      </c>
      <c r="H440" t="s">
        <v>31</v>
      </c>
      <c r="I440" t="s">
        <v>1709</v>
      </c>
      <c r="J440" t="s">
        <v>59</v>
      </c>
      <c r="K440">
        <v>94086</v>
      </c>
      <c r="L440" t="s">
        <v>60</v>
      </c>
      <c r="M440" t="s">
        <v>120</v>
      </c>
      <c r="N440" t="s">
        <v>36</v>
      </c>
      <c r="O440" t="s">
        <v>42</v>
      </c>
      <c r="P440" t="s">
        <v>121</v>
      </c>
      <c r="Q440">
        <v>215.976</v>
      </c>
      <c r="R440">
        <v>3</v>
      </c>
      <c r="S440" s="1">
        <v>0.2</v>
      </c>
      <c r="T440">
        <v>-2.6997</v>
      </c>
      <c r="U440" t="s">
        <v>76</v>
      </c>
      <c r="V440" s="3">
        <v>-1.2500000000000001E-2</v>
      </c>
      <c r="W440" s="3">
        <v>9.2602881801681701E-4</v>
      </c>
      <c r="X440" s="4">
        <v>-0.89990000000000003</v>
      </c>
      <c r="Y440" s="1">
        <v>72.891900000000007</v>
      </c>
      <c r="Z440" t="s">
        <v>40</v>
      </c>
      <c r="AA440">
        <f>Furniture_Sales[[#This Row],[Sales]]-Furniture_Sales[[#This Row],[Profit]]</f>
        <v>218.67570000000001</v>
      </c>
    </row>
    <row r="441" spans="1:27" x14ac:dyDescent="0.35">
      <c r="A441" t="s">
        <v>1710</v>
      </c>
      <c r="B441" s="2">
        <v>43000</v>
      </c>
      <c r="C441" s="2">
        <v>43002</v>
      </c>
      <c r="D441" t="s">
        <v>27</v>
      </c>
      <c r="E441" t="s">
        <v>1711</v>
      </c>
      <c r="F441" t="s">
        <v>1712</v>
      </c>
      <c r="G441" t="s">
        <v>106</v>
      </c>
      <c r="H441" t="s">
        <v>31</v>
      </c>
      <c r="I441" t="s">
        <v>1713</v>
      </c>
      <c r="J441" t="s">
        <v>295</v>
      </c>
      <c r="K441">
        <v>48911</v>
      </c>
      <c r="L441" t="s">
        <v>99</v>
      </c>
      <c r="M441" t="s">
        <v>462</v>
      </c>
      <c r="N441" t="s">
        <v>36</v>
      </c>
      <c r="O441" t="s">
        <v>37</v>
      </c>
      <c r="P441" t="s">
        <v>463</v>
      </c>
      <c r="Q441">
        <v>241.96</v>
      </c>
      <c r="R441">
        <v>2</v>
      </c>
      <c r="S441" s="1">
        <v>0</v>
      </c>
      <c r="T441">
        <v>41.133200000000002</v>
      </c>
      <c r="U441" t="s">
        <v>76</v>
      </c>
      <c r="V441" s="3">
        <v>0.17</v>
      </c>
      <c r="W441" s="3">
        <v>0</v>
      </c>
      <c r="X441" s="4">
        <v>20.566600000000001</v>
      </c>
      <c r="Y441" s="1">
        <v>100.4134</v>
      </c>
      <c r="Z441" t="s">
        <v>83</v>
      </c>
      <c r="AA441">
        <f>Furniture_Sales[[#This Row],[Sales]]-Furniture_Sales[[#This Row],[Profit]]</f>
        <v>200.82679999999999</v>
      </c>
    </row>
    <row r="442" spans="1:27" x14ac:dyDescent="0.35">
      <c r="A442" t="s">
        <v>1714</v>
      </c>
      <c r="B442" s="2">
        <v>42281</v>
      </c>
      <c r="C442" s="2">
        <v>42286</v>
      </c>
      <c r="D442" t="s">
        <v>45</v>
      </c>
      <c r="E442" t="s">
        <v>1243</v>
      </c>
      <c r="F442" t="s">
        <v>1244</v>
      </c>
      <c r="G442" t="s">
        <v>106</v>
      </c>
      <c r="H442" t="s">
        <v>31</v>
      </c>
      <c r="I442" t="s">
        <v>71</v>
      </c>
      <c r="J442" t="s">
        <v>72</v>
      </c>
      <c r="K442">
        <v>19134</v>
      </c>
      <c r="L442" t="s">
        <v>73</v>
      </c>
      <c r="M442" t="s">
        <v>1715</v>
      </c>
      <c r="N442" t="s">
        <v>36</v>
      </c>
      <c r="O442" t="s">
        <v>62</v>
      </c>
      <c r="P442" t="s">
        <v>1716</v>
      </c>
      <c r="Q442">
        <v>64.944000000000003</v>
      </c>
      <c r="R442">
        <v>3</v>
      </c>
      <c r="S442" s="1">
        <v>0.2</v>
      </c>
      <c r="T442">
        <v>6.4943999999999997</v>
      </c>
      <c r="U442" t="s">
        <v>64</v>
      </c>
      <c r="V442" s="3">
        <v>0.1</v>
      </c>
      <c r="W442" s="3">
        <v>3.0795762503079598E-3</v>
      </c>
      <c r="X442" s="4">
        <v>2.1648000000000001</v>
      </c>
      <c r="Y442" s="1">
        <v>19.4832</v>
      </c>
      <c r="Z442" t="s">
        <v>54</v>
      </c>
      <c r="AA442">
        <f>Furniture_Sales[[#This Row],[Sales]]-Furniture_Sales[[#This Row],[Profit]]</f>
        <v>58.449600000000004</v>
      </c>
    </row>
    <row r="443" spans="1:27" x14ac:dyDescent="0.35">
      <c r="A443" t="s">
        <v>1717</v>
      </c>
      <c r="B443" s="2">
        <v>41779</v>
      </c>
      <c r="C443" s="2">
        <v>41781</v>
      </c>
      <c r="D443" t="s">
        <v>27</v>
      </c>
      <c r="E443" t="s">
        <v>1718</v>
      </c>
      <c r="F443" t="s">
        <v>1719</v>
      </c>
      <c r="G443" t="s">
        <v>96</v>
      </c>
      <c r="H443" t="s">
        <v>31</v>
      </c>
      <c r="I443" t="s">
        <v>747</v>
      </c>
      <c r="J443" t="s">
        <v>890</v>
      </c>
      <c r="K443">
        <v>3820</v>
      </c>
      <c r="L443" t="s">
        <v>73</v>
      </c>
      <c r="M443" t="s">
        <v>1127</v>
      </c>
      <c r="N443" t="s">
        <v>36</v>
      </c>
      <c r="O443" t="s">
        <v>62</v>
      </c>
      <c r="P443" t="s">
        <v>1128</v>
      </c>
      <c r="Q443">
        <v>139.86000000000001</v>
      </c>
      <c r="R443">
        <v>7</v>
      </c>
      <c r="S443" s="1">
        <v>0</v>
      </c>
      <c r="T443">
        <v>60.139800000000001</v>
      </c>
      <c r="U443" t="s">
        <v>76</v>
      </c>
      <c r="V443" s="3">
        <v>0.43</v>
      </c>
      <c r="W443" s="3">
        <v>0</v>
      </c>
      <c r="X443" s="4">
        <v>8.5914000000000001</v>
      </c>
      <c r="Y443" s="1">
        <v>11.3886</v>
      </c>
      <c r="Z443" t="s">
        <v>167</v>
      </c>
      <c r="AA443">
        <f>Furniture_Sales[[#This Row],[Sales]]-Furniture_Sales[[#This Row],[Profit]]</f>
        <v>79.720200000000006</v>
      </c>
    </row>
    <row r="444" spans="1:27" x14ac:dyDescent="0.35">
      <c r="A444" t="s">
        <v>1720</v>
      </c>
      <c r="B444" s="2">
        <v>42369</v>
      </c>
      <c r="C444" s="2">
        <v>42374</v>
      </c>
      <c r="D444" t="s">
        <v>45</v>
      </c>
      <c r="E444" t="s">
        <v>1721</v>
      </c>
      <c r="F444" t="s">
        <v>1722</v>
      </c>
      <c r="G444" t="s">
        <v>30</v>
      </c>
      <c r="H444" t="s">
        <v>31</v>
      </c>
      <c r="I444" t="s">
        <v>1723</v>
      </c>
      <c r="J444" t="s">
        <v>98</v>
      </c>
      <c r="K444">
        <v>75051</v>
      </c>
      <c r="L444" t="s">
        <v>99</v>
      </c>
      <c r="M444" t="s">
        <v>1724</v>
      </c>
      <c r="N444" t="s">
        <v>36</v>
      </c>
      <c r="O444" t="s">
        <v>62</v>
      </c>
      <c r="P444" t="s">
        <v>1725</v>
      </c>
      <c r="Q444">
        <v>14.76</v>
      </c>
      <c r="R444">
        <v>5</v>
      </c>
      <c r="S444" s="1">
        <v>0.6</v>
      </c>
      <c r="T444">
        <v>-11.439</v>
      </c>
      <c r="U444" t="s">
        <v>64</v>
      </c>
      <c r="V444" s="3">
        <v>-0.77500000000000002</v>
      </c>
      <c r="W444" s="3">
        <v>4.0650406504064998E-2</v>
      </c>
      <c r="X444" s="4">
        <v>-2.2877999999999998</v>
      </c>
      <c r="Y444" s="1">
        <v>5.2397999999999998</v>
      </c>
      <c r="Z444" t="s">
        <v>102</v>
      </c>
      <c r="AA444">
        <f>Furniture_Sales[[#This Row],[Sales]]-Furniture_Sales[[#This Row],[Profit]]</f>
        <v>26.198999999999998</v>
      </c>
    </row>
    <row r="445" spans="1:27" x14ac:dyDescent="0.35">
      <c r="A445" t="s">
        <v>1726</v>
      </c>
      <c r="B445" s="2">
        <v>41796</v>
      </c>
      <c r="C445" s="2">
        <v>41801</v>
      </c>
      <c r="D445" t="s">
        <v>45</v>
      </c>
      <c r="E445" t="s">
        <v>1727</v>
      </c>
      <c r="F445" t="s">
        <v>1728</v>
      </c>
      <c r="G445" t="s">
        <v>96</v>
      </c>
      <c r="H445" t="s">
        <v>31</v>
      </c>
      <c r="I445" t="s">
        <v>736</v>
      </c>
      <c r="J445" t="s">
        <v>126</v>
      </c>
      <c r="K445">
        <v>11561</v>
      </c>
      <c r="L445" t="s">
        <v>73</v>
      </c>
      <c r="M445" t="s">
        <v>1729</v>
      </c>
      <c r="N445" t="s">
        <v>36</v>
      </c>
      <c r="O445" t="s">
        <v>51</v>
      </c>
      <c r="P445" t="s">
        <v>1730</v>
      </c>
      <c r="Q445">
        <v>991.76400000000001</v>
      </c>
      <c r="R445">
        <v>3</v>
      </c>
      <c r="S445" s="1">
        <v>0.4</v>
      </c>
      <c r="T445">
        <v>-347.11739999999998</v>
      </c>
      <c r="U445" t="s">
        <v>64</v>
      </c>
      <c r="V445" s="3">
        <v>-0.35</v>
      </c>
      <c r="W445" s="3">
        <v>4.0332175799887899E-4</v>
      </c>
      <c r="X445" s="4">
        <v>-115.7058</v>
      </c>
      <c r="Y445" s="1">
        <v>446.29379999999998</v>
      </c>
      <c r="Z445" t="s">
        <v>65</v>
      </c>
      <c r="AA445">
        <f>Furniture_Sales[[#This Row],[Sales]]-Furniture_Sales[[#This Row],[Profit]]</f>
        <v>1338.8814</v>
      </c>
    </row>
    <row r="446" spans="1:27" x14ac:dyDescent="0.35">
      <c r="A446" t="s">
        <v>1731</v>
      </c>
      <c r="B446" s="2">
        <v>42546</v>
      </c>
      <c r="C446" s="2">
        <v>42550</v>
      </c>
      <c r="D446" t="s">
        <v>45</v>
      </c>
      <c r="E446" t="s">
        <v>1732</v>
      </c>
      <c r="F446" t="s">
        <v>1733</v>
      </c>
      <c r="G446" t="s">
        <v>96</v>
      </c>
      <c r="H446" t="s">
        <v>31</v>
      </c>
      <c r="I446" t="s">
        <v>1734</v>
      </c>
      <c r="J446" t="s">
        <v>72</v>
      </c>
      <c r="K446">
        <v>17403</v>
      </c>
      <c r="L446" t="s">
        <v>73</v>
      </c>
      <c r="M446" t="s">
        <v>335</v>
      </c>
      <c r="N446" t="s">
        <v>36</v>
      </c>
      <c r="O446" t="s">
        <v>42</v>
      </c>
      <c r="P446" t="s">
        <v>336</v>
      </c>
      <c r="Q446">
        <v>422.05799999999999</v>
      </c>
      <c r="R446">
        <v>3</v>
      </c>
      <c r="S446" s="1">
        <v>0.3</v>
      </c>
      <c r="T446">
        <v>-18.088200000000001</v>
      </c>
      <c r="U446" t="s">
        <v>89</v>
      </c>
      <c r="V446" s="3">
        <v>-4.2857142857142899E-2</v>
      </c>
      <c r="W446" s="3">
        <v>7.1080278066047795E-4</v>
      </c>
      <c r="X446" s="4">
        <v>-6.0293999999999999</v>
      </c>
      <c r="Y446" s="1">
        <v>146.71539999999999</v>
      </c>
      <c r="Z446" t="s">
        <v>65</v>
      </c>
      <c r="AA446">
        <f>Furniture_Sales[[#This Row],[Sales]]-Furniture_Sales[[#This Row],[Profit]]</f>
        <v>440.14620000000002</v>
      </c>
    </row>
    <row r="447" spans="1:27" x14ac:dyDescent="0.35">
      <c r="A447" t="s">
        <v>1735</v>
      </c>
      <c r="B447" s="2">
        <v>41985</v>
      </c>
      <c r="C447" s="2">
        <v>41990</v>
      </c>
      <c r="D447" t="s">
        <v>45</v>
      </c>
      <c r="E447" t="s">
        <v>1736</v>
      </c>
      <c r="F447" t="s">
        <v>1737</v>
      </c>
      <c r="G447" t="s">
        <v>30</v>
      </c>
      <c r="H447" t="s">
        <v>31</v>
      </c>
      <c r="I447" t="s">
        <v>515</v>
      </c>
      <c r="J447" t="s">
        <v>59</v>
      </c>
      <c r="K447">
        <v>94521</v>
      </c>
      <c r="L447" t="s">
        <v>60</v>
      </c>
      <c r="M447" t="s">
        <v>996</v>
      </c>
      <c r="N447" t="s">
        <v>36</v>
      </c>
      <c r="O447" t="s">
        <v>62</v>
      </c>
      <c r="P447" t="s">
        <v>997</v>
      </c>
      <c r="Q447">
        <v>43.31</v>
      </c>
      <c r="R447">
        <v>1</v>
      </c>
      <c r="S447" s="1">
        <v>0</v>
      </c>
      <c r="T447">
        <v>4.3310000000000004</v>
      </c>
      <c r="U447" t="s">
        <v>64</v>
      </c>
      <c r="V447" s="3">
        <v>0.1</v>
      </c>
      <c r="W447" s="3">
        <v>0</v>
      </c>
      <c r="X447" s="4">
        <v>4.3310000000000004</v>
      </c>
      <c r="Y447" s="1">
        <v>38.978999999999999</v>
      </c>
      <c r="Z447" t="s">
        <v>102</v>
      </c>
      <c r="AA447">
        <f>Furniture_Sales[[#This Row],[Sales]]-Furniture_Sales[[#This Row],[Profit]]</f>
        <v>38.978999999999999</v>
      </c>
    </row>
    <row r="448" spans="1:27" x14ac:dyDescent="0.35">
      <c r="A448" t="s">
        <v>1738</v>
      </c>
      <c r="B448" s="2">
        <v>43058</v>
      </c>
      <c r="C448" s="2">
        <v>43065</v>
      </c>
      <c r="D448" t="s">
        <v>45</v>
      </c>
      <c r="E448" t="s">
        <v>1739</v>
      </c>
      <c r="F448" t="s">
        <v>1740</v>
      </c>
      <c r="G448" t="s">
        <v>30</v>
      </c>
      <c r="H448" t="s">
        <v>31</v>
      </c>
      <c r="I448" t="s">
        <v>1741</v>
      </c>
      <c r="J448" t="s">
        <v>98</v>
      </c>
      <c r="K448">
        <v>77840</v>
      </c>
      <c r="L448" t="s">
        <v>99</v>
      </c>
      <c r="M448" t="s">
        <v>1170</v>
      </c>
      <c r="N448" t="s">
        <v>36</v>
      </c>
      <c r="O448" t="s">
        <v>42</v>
      </c>
      <c r="P448" t="s">
        <v>1171</v>
      </c>
      <c r="Q448">
        <v>233.05799999999999</v>
      </c>
      <c r="R448">
        <v>3</v>
      </c>
      <c r="S448" s="1">
        <v>0.3</v>
      </c>
      <c r="T448">
        <v>-53.270400000000002</v>
      </c>
      <c r="U448" t="s">
        <v>53</v>
      </c>
      <c r="V448" s="3">
        <v>-0.22857142857142901</v>
      </c>
      <c r="W448" s="3">
        <v>1.28723322091497E-3</v>
      </c>
      <c r="X448" s="4">
        <v>-17.756799999999998</v>
      </c>
      <c r="Y448" s="1">
        <v>95.442800000000005</v>
      </c>
      <c r="Z448" t="s">
        <v>40</v>
      </c>
      <c r="AA448">
        <f>Furniture_Sales[[#This Row],[Sales]]-Furniture_Sales[[#This Row],[Profit]]</f>
        <v>286.32839999999999</v>
      </c>
    </row>
    <row r="449" spans="1:27" x14ac:dyDescent="0.35">
      <c r="A449" t="s">
        <v>1742</v>
      </c>
      <c r="B449" s="2">
        <v>42490</v>
      </c>
      <c r="C449" s="2">
        <v>42495</v>
      </c>
      <c r="D449" t="s">
        <v>45</v>
      </c>
      <c r="E449" t="s">
        <v>1743</v>
      </c>
      <c r="F449" t="s">
        <v>1744</v>
      </c>
      <c r="G449" t="s">
        <v>106</v>
      </c>
      <c r="H449" t="s">
        <v>31</v>
      </c>
      <c r="I449" t="s">
        <v>1745</v>
      </c>
      <c r="J449" t="s">
        <v>98</v>
      </c>
      <c r="K449">
        <v>75081</v>
      </c>
      <c r="L449" t="s">
        <v>99</v>
      </c>
      <c r="M449" t="s">
        <v>1548</v>
      </c>
      <c r="N449" t="s">
        <v>36</v>
      </c>
      <c r="O449" t="s">
        <v>62</v>
      </c>
      <c r="P449" t="s">
        <v>1549</v>
      </c>
      <c r="Q449">
        <v>22.608000000000001</v>
      </c>
      <c r="R449">
        <v>3</v>
      </c>
      <c r="S449" s="1">
        <v>0.6</v>
      </c>
      <c r="T449">
        <v>-10.1736</v>
      </c>
      <c r="U449" t="s">
        <v>64</v>
      </c>
      <c r="V449" s="3">
        <v>-0.45</v>
      </c>
      <c r="W449" s="3">
        <v>2.65392781316348E-2</v>
      </c>
      <c r="X449" s="4">
        <v>-3.3912</v>
      </c>
      <c r="Y449" s="1">
        <v>10.927199999999999</v>
      </c>
      <c r="Z449" t="s">
        <v>119</v>
      </c>
      <c r="AA449">
        <f>Furniture_Sales[[#This Row],[Sales]]-Furniture_Sales[[#This Row],[Profit]]</f>
        <v>32.781599999999997</v>
      </c>
    </row>
    <row r="450" spans="1:27" x14ac:dyDescent="0.35">
      <c r="A450" t="s">
        <v>1746</v>
      </c>
      <c r="B450" s="2">
        <v>42504</v>
      </c>
      <c r="C450" s="2">
        <v>42504</v>
      </c>
      <c r="D450" t="s">
        <v>431</v>
      </c>
      <c r="E450" t="s">
        <v>332</v>
      </c>
      <c r="F450" t="s">
        <v>333</v>
      </c>
      <c r="G450" t="s">
        <v>30</v>
      </c>
      <c r="H450" t="s">
        <v>31</v>
      </c>
      <c r="I450" t="s">
        <v>1747</v>
      </c>
      <c r="J450" t="s">
        <v>237</v>
      </c>
      <c r="K450">
        <v>45231</v>
      </c>
      <c r="L450" t="s">
        <v>73</v>
      </c>
      <c r="M450" t="s">
        <v>1406</v>
      </c>
      <c r="N450" t="s">
        <v>36</v>
      </c>
      <c r="O450" t="s">
        <v>62</v>
      </c>
      <c r="P450" t="s">
        <v>1407</v>
      </c>
      <c r="Q450">
        <v>79.384</v>
      </c>
      <c r="R450">
        <v>1</v>
      </c>
      <c r="S450" s="1">
        <v>0.2</v>
      </c>
      <c r="T450">
        <v>29.768999999999998</v>
      </c>
      <c r="U450" t="s">
        <v>436</v>
      </c>
      <c r="V450" s="3">
        <v>0.375</v>
      </c>
      <c r="W450" s="3">
        <v>2.5193993751889601E-3</v>
      </c>
      <c r="X450" s="4">
        <v>29.768999999999998</v>
      </c>
      <c r="Y450" s="1">
        <v>49.615000000000002</v>
      </c>
      <c r="Z450" t="s">
        <v>167</v>
      </c>
      <c r="AA450">
        <f>Furniture_Sales[[#This Row],[Sales]]-Furniture_Sales[[#This Row],[Profit]]</f>
        <v>49.615000000000002</v>
      </c>
    </row>
    <row r="451" spans="1:27" x14ac:dyDescent="0.35">
      <c r="A451" t="s">
        <v>1748</v>
      </c>
      <c r="B451" s="2">
        <v>42656</v>
      </c>
      <c r="C451" s="2">
        <v>42662</v>
      </c>
      <c r="D451" t="s">
        <v>45</v>
      </c>
      <c r="E451" t="s">
        <v>341</v>
      </c>
      <c r="F451" t="s">
        <v>342</v>
      </c>
      <c r="G451" t="s">
        <v>30</v>
      </c>
      <c r="H451" t="s">
        <v>31</v>
      </c>
      <c r="I451" t="s">
        <v>1749</v>
      </c>
      <c r="J451" t="s">
        <v>98</v>
      </c>
      <c r="K451">
        <v>78041</v>
      </c>
      <c r="L451" t="s">
        <v>99</v>
      </c>
      <c r="M451" t="s">
        <v>731</v>
      </c>
      <c r="N451" t="s">
        <v>36</v>
      </c>
      <c r="O451" t="s">
        <v>62</v>
      </c>
      <c r="P451" t="s">
        <v>732</v>
      </c>
      <c r="Q451">
        <v>139.91999999999999</v>
      </c>
      <c r="R451">
        <v>5</v>
      </c>
      <c r="S451" s="1">
        <v>0.6</v>
      </c>
      <c r="T451">
        <v>-150.41399999999999</v>
      </c>
      <c r="U451" t="s">
        <v>135</v>
      </c>
      <c r="V451" s="3">
        <v>-1.075</v>
      </c>
      <c r="W451" s="3">
        <v>4.2881646655231597E-3</v>
      </c>
      <c r="X451" s="4">
        <v>-30.082799999999999</v>
      </c>
      <c r="Y451" s="1">
        <v>58.066800000000001</v>
      </c>
      <c r="Z451" t="s">
        <v>54</v>
      </c>
      <c r="AA451">
        <f>Furniture_Sales[[#This Row],[Sales]]-Furniture_Sales[[#This Row],[Profit]]</f>
        <v>290.33399999999995</v>
      </c>
    </row>
    <row r="452" spans="1:27" x14ac:dyDescent="0.35">
      <c r="A452" t="s">
        <v>1750</v>
      </c>
      <c r="B452" s="2">
        <v>43058</v>
      </c>
      <c r="C452" s="2">
        <v>43064</v>
      </c>
      <c r="D452" t="s">
        <v>45</v>
      </c>
      <c r="E452" t="s">
        <v>1303</v>
      </c>
      <c r="F452" t="s">
        <v>1304</v>
      </c>
      <c r="G452" t="s">
        <v>96</v>
      </c>
      <c r="H452" t="s">
        <v>31</v>
      </c>
      <c r="I452" t="s">
        <v>1751</v>
      </c>
      <c r="J452" t="s">
        <v>98</v>
      </c>
      <c r="K452">
        <v>76903</v>
      </c>
      <c r="L452" t="s">
        <v>99</v>
      </c>
      <c r="M452" t="s">
        <v>822</v>
      </c>
      <c r="N452" t="s">
        <v>36</v>
      </c>
      <c r="O452" t="s">
        <v>42</v>
      </c>
      <c r="P452" t="s">
        <v>823</v>
      </c>
      <c r="Q452">
        <v>305.31200000000001</v>
      </c>
      <c r="R452">
        <v>2</v>
      </c>
      <c r="S452" s="1">
        <v>0.3</v>
      </c>
      <c r="T452">
        <v>-8.7232000000000003</v>
      </c>
      <c r="U452" t="s">
        <v>135</v>
      </c>
      <c r="V452" s="3">
        <v>-2.8571428571428598E-2</v>
      </c>
      <c r="W452" s="3">
        <v>9.8260140446494097E-4</v>
      </c>
      <c r="X452" s="4">
        <v>-4.3616000000000001</v>
      </c>
      <c r="Y452" s="1">
        <v>157.01759999999999</v>
      </c>
      <c r="Z452" t="s">
        <v>40</v>
      </c>
      <c r="AA452">
        <f>Furniture_Sales[[#This Row],[Sales]]-Furniture_Sales[[#This Row],[Profit]]</f>
        <v>314.03520000000003</v>
      </c>
    </row>
    <row r="453" spans="1:27" x14ac:dyDescent="0.35">
      <c r="A453" t="s">
        <v>1752</v>
      </c>
      <c r="B453" s="2">
        <v>42497</v>
      </c>
      <c r="C453" s="2">
        <v>42501</v>
      </c>
      <c r="D453" t="s">
        <v>45</v>
      </c>
      <c r="E453" t="s">
        <v>1351</v>
      </c>
      <c r="F453" t="s">
        <v>1352</v>
      </c>
      <c r="G453" t="s">
        <v>30</v>
      </c>
      <c r="H453" t="s">
        <v>31</v>
      </c>
      <c r="I453" t="s">
        <v>179</v>
      </c>
      <c r="J453" t="s">
        <v>126</v>
      </c>
      <c r="K453">
        <v>10009</v>
      </c>
      <c r="L453" t="s">
        <v>73</v>
      </c>
      <c r="M453" t="s">
        <v>1753</v>
      </c>
      <c r="N453" t="s">
        <v>36</v>
      </c>
      <c r="O453" t="s">
        <v>42</v>
      </c>
      <c r="P453" t="s">
        <v>1754</v>
      </c>
      <c r="Q453">
        <v>442.76400000000001</v>
      </c>
      <c r="R453">
        <v>4</v>
      </c>
      <c r="S453" s="1">
        <v>0.1</v>
      </c>
      <c r="T453">
        <v>59.035200000000003</v>
      </c>
      <c r="U453" t="s">
        <v>89</v>
      </c>
      <c r="V453" s="3">
        <v>0.133333333333333</v>
      </c>
      <c r="W453" s="3">
        <v>2.2585395379931501E-4</v>
      </c>
      <c r="X453" s="4">
        <v>14.758800000000001</v>
      </c>
      <c r="Y453" s="1">
        <v>95.932199999999995</v>
      </c>
      <c r="Z453" t="s">
        <v>167</v>
      </c>
      <c r="AA453">
        <f>Furniture_Sales[[#This Row],[Sales]]-Furniture_Sales[[#This Row],[Profit]]</f>
        <v>383.72879999999998</v>
      </c>
    </row>
    <row r="454" spans="1:27" x14ac:dyDescent="0.35">
      <c r="A454" t="s">
        <v>1752</v>
      </c>
      <c r="B454" s="2">
        <v>42497</v>
      </c>
      <c r="C454" s="2">
        <v>42501</v>
      </c>
      <c r="D454" t="s">
        <v>45</v>
      </c>
      <c r="E454" t="s">
        <v>1351</v>
      </c>
      <c r="F454" t="s">
        <v>1352</v>
      </c>
      <c r="G454" t="s">
        <v>30</v>
      </c>
      <c r="H454" t="s">
        <v>31</v>
      </c>
      <c r="I454" t="s">
        <v>179</v>
      </c>
      <c r="J454" t="s">
        <v>126</v>
      </c>
      <c r="K454">
        <v>10009</v>
      </c>
      <c r="L454" t="s">
        <v>73</v>
      </c>
      <c r="M454" t="s">
        <v>933</v>
      </c>
      <c r="N454" t="s">
        <v>36</v>
      </c>
      <c r="O454" t="s">
        <v>62</v>
      </c>
      <c r="P454" t="s">
        <v>322</v>
      </c>
      <c r="Q454">
        <v>63.68</v>
      </c>
      <c r="R454">
        <v>8</v>
      </c>
      <c r="S454" s="1">
        <v>0</v>
      </c>
      <c r="T454">
        <v>28.019200000000001</v>
      </c>
      <c r="U454" t="s">
        <v>89</v>
      </c>
      <c r="V454" s="3">
        <v>0.44</v>
      </c>
      <c r="W454" s="3">
        <v>0</v>
      </c>
      <c r="X454" s="4">
        <v>3.5024000000000002</v>
      </c>
      <c r="Y454" s="1">
        <v>4.4576000000000002</v>
      </c>
      <c r="Z454" t="s">
        <v>167</v>
      </c>
      <c r="AA454">
        <f>Furniture_Sales[[#This Row],[Sales]]-Furniture_Sales[[#This Row],[Profit]]</f>
        <v>35.660799999999995</v>
      </c>
    </row>
    <row r="455" spans="1:27" x14ac:dyDescent="0.35">
      <c r="A455" t="s">
        <v>1755</v>
      </c>
      <c r="B455" s="2">
        <v>42957</v>
      </c>
      <c r="C455" s="2">
        <v>42962</v>
      </c>
      <c r="D455" t="s">
        <v>45</v>
      </c>
      <c r="E455" t="s">
        <v>1756</v>
      </c>
      <c r="F455" t="s">
        <v>1757</v>
      </c>
      <c r="G455" t="s">
        <v>30</v>
      </c>
      <c r="H455" t="s">
        <v>31</v>
      </c>
      <c r="I455" t="s">
        <v>353</v>
      </c>
      <c r="J455" t="s">
        <v>116</v>
      </c>
      <c r="K455">
        <v>47201</v>
      </c>
      <c r="L455" t="s">
        <v>99</v>
      </c>
      <c r="M455" t="s">
        <v>150</v>
      </c>
      <c r="N455" t="s">
        <v>36</v>
      </c>
      <c r="O455" t="s">
        <v>62</v>
      </c>
      <c r="P455" t="s">
        <v>151</v>
      </c>
      <c r="Q455">
        <v>121.3</v>
      </c>
      <c r="R455">
        <v>2</v>
      </c>
      <c r="S455" s="1">
        <v>0</v>
      </c>
      <c r="T455">
        <v>25.472999999999999</v>
      </c>
      <c r="U455" t="s">
        <v>64</v>
      </c>
      <c r="V455" s="3">
        <v>0.21</v>
      </c>
      <c r="W455" s="3">
        <v>0</v>
      </c>
      <c r="X455" s="4">
        <v>12.736499999999999</v>
      </c>
      <c r="Y455" s="1">
        <v>47.913499999999999</v>
      </c>
      <c r="Z455" t="s">
        <v>259</v>
      </c>
      <c r="AA455">
        <f>Furniture_Sales[[#This Row],[Sales]]-Furniture_Sales[[#This Row],[Profit]]</f>
        <v>95.826999999999998</v>
      </c>
    </row>
    <row r="456" spans="1:27" x14ac:dyDescent="0.35">
      <c r="A456" t="s">
        <v>1758</v>
      </c>
      <c r="B456" s="2">
        <v>41791</v>
      </c>
      <c r="C456" s="2">
        <v>41796</v>
      </c>
      <c r="D456" t="s">
        <v>45</v>
      </c>
      <c r="E456" t="s">
        <v>819</v>
      </c>
      <c r="F456" t="s">
        <v>820</v>
      </c>
      <c r="G456" t="s">
        <v>30</v>
      </c>
      <c r="H456" t="s">
        <v>31</v>
      </c>
      <c r="I456" t="s">
        <v>1759</v>
      </c>
      <c r="J456" t="s">
        <v>1064</v>
      </c>
      <c r="K456">
        <v>72209</v>
      </c>
      <c r="L456" t="s">
        <v>34</v>
      </c>
      <c r="M456" t="s">
        <v>452</v>
      </c>
      <c r="N456" t="s">
        <v>36</v>
      </c>
      <c r="O456" t="s">
        <v>62</v>
      </c>
      <c r="P456" t="s">
        <v>453</v>
      </c>
      <c r="Q456">
        <v>22.2</v>
      </c>
      <c r="R456">
        <v>6</v>
      </c>
      <c r="S456" s="1">
        <v>0</v>
      </c>
      <c r="T456">
        <v>9.1020000000000003</v>
      </c>
      <c r="U456" t="s">
        <v>64</v>
      </c>
      <c r="V456" s="3">
        <v>0.41</v>
      </c>
      <c r="W456" s="3">
        <v>0</v>
      </c>
      <c r="X456" s="4">
        <v>1.5169999999999999</v>
      </c>
      <c r="Y456" s="1">
        <v>2.1829999999999998</v>
      </c>
      <c r="Z456" t="s">
        <v>65</v>
      </c>
      <c r="AA456">
        <f>Furniture_Sales[[#This Row],[Sales]]-Furniture_Sales[[#This Row],[Profit]]</f>
        <v>13.097999999999999</v>
      </c>
    </row>
    <row r="457" spans="1:27" x14ac:dyDescent="0.35">
      <c r="A457" t="s">
        <v>1760</v>
      </c>
      <c r="B457" s="2">
        <v>42253</v>
      </c>
      <c r="C457" s="2">
        <v>42259</v>
      </c>
      <c r="D457" t="s">
        <v>45</v>
      </c>
      <c r="E457" t="s">
        <v>1272</v>
      </c>
      <c r="F457" t="s">
        <v>1273</v>
      </c>
      <c r="G457" t="s">
        <v>106</v>
      </c>
      <c r="H457" t="s">
        <v>31</v>
      </c>
      <c r="I457" t="s">
        <v>197</v>
      </c>
      <c r="J457" t="s">
        <v>198</v>
      </c>
      <c r="K457">
        <v>98103</v>
      </c>
      <c r="L457" t="s">
        <v>60</v>
      </c>
      <c r="M457" t="s">
        <v>1761</v>
      </c>
      <c r="N457" t="s">
        <v>36</v>
      </c>
      <c r="O457" t="s">
        <v>62</v>
      </c>
      <c r="P457" t="s">
        <v>1762</v>
      </c>
      <c r="Q457">
        <v>191.82</v>
      </c>
      <c r="R457">
        <v>3</v>
      </c>
      <c r="S457" s="1">
        <v>0</v>
      </c>
      <c r="T457">
        <v>74.809799999999996</v>
      </c>
      <c r="U457" t="s">
        <v>135</v>
      </c>
      <c r="V457" s="3">
        <v>0.39</v>
      </c>
      <c r="W457" s="3">
        <v>0</v>
      </c>
      <c r="X457" s="4">
        <v>24.936599999999999</v>
      </c>
      <c r="Y457" s="1">
        <v>39.003399999999999</v>
      </c>
      <c r="Z457" t="s">
        <v>83</v>
      </c>
      <c r="AA457">
        <f>Furniture_Sales[[#This Row],[Sales]]-Furniture_Sales[[#This Row],[Profit]]</f>
        <v>117.0102</v>
      </c>
    </row>
    <row r="458" spans="1:27" x14ac:dyDescent="0.35">
      <c r="A458" t="s">
        <v>1763</v>
      </c>
      <c r="B458" s="2">
        <v>42184</v>
      </c>
      <c r="C458" s="2">
        <v>42190</v>
      </c>
      <c r="D458" t="s">
        <v>45</v>
      </c>
      <c r="E458" t="s">
        <v>203</v>
      </c>
      <c r="F458" t="s">
        <v>204</v>
      </c>
      <c r="G458" t="s">
        <v>30</v>
      </c>
      <c r="H458" t="s">
        <v>31</v>
      </c>
      <c r="I458" t="s">
        <v>821</v>
      </c>
      <c r="J458" t="s">
        <v>72</v>
      </c>
      <c r="K458">
        <v>17602</v>
      </c>
      <c r="L458" t="s">
        <v>73</v>
      </c>
      <c r="M458" t="s">
        <v>1296</v>
      </c>
      <c r="N458" t="s">
        <v>36</v>
      </c>
      <c r="O458" t="s">
        <v>62</v>
      </c>
      <c r="P458" t="s">
        <v>1764</v>
      </c>
      <c r="Q458">
        <v>20.103999999999999</v>
      </c>
      <c r="R458">
        <v>1</v>
      </c>
      <c r="S458" s="1">
        <v>0.2</v>
      </c>
      <c r="T458">
        <v>1.7591000000000001</v>
      </c>
      <c r="U458" t="s">
        <v>135</v>
      </c>
      <c r="V458" s="3">
        <v>8.7499999999999994E-2</v>
      </c>
      <c r="W458" s="3">
        <v>9.9482690011937908E-3</v>
      </c>
      <c r="X458" s="4">
        <v>1.7591000000000001</v>
      </c>
      <c r="Y458" s="1">
        <v>18.344899999999999</v>
      </c>
      <c r="Z458" t="s">
        <v>65</v>
      </c>
      <c r="AA458">
        <f>Furniture_Sales[[#This Row],[Sales]]-Furniture_Sales[[#This Row],[Profit]]</f>
        <v>18.344899999999999</v>
      </c>
    </row>
    <row r="459" spans="1:27" x14ac:dyDescent="0.35">
      <c r="A459" t="s">
        <v>1765</v>
      </c>
      <c r="B459" s="2">
        <v>43060</v>
      </c>
      <c r="C459" s="2">
        <v>43064</v>
      </c>
      <c r="D459" t="s">
        <v>45</v>
      </c>
      <c r="E459" t="s">
        <v>1766</v>
      </c>
      <c r="F459" t="s">
        <v>1767</v>
      </c>
      <c r="G459" t="s">
        <v>30</v>
      </c>
      <c r="H459" t="s">
        <v>31</v>
      </c>
      <c r="I459" t="s">
        <v>179</v>
      </c>
      <c r="J459" t="s">
        <v>126</v>
      </c>
      <c r="K459">
        <v>10035</v>
      </c>
      <c r="L459" t="s">
        <v>73</v>
      </c>
      <c r="M459" t="s">
        <v>1155</v>
      </c>
      <c r="N459" t="s">
        <v>36</v>
      </c>
      <c r="O459" t="s">
        <v>62</v>
      </c>
      <c r="P459" t="s">
        <v>1156</v>
      </c>
      <c r="Q459">
        <v>27.42</v>
      </c>
      <c r="R459">
        <v>1</v>
      </c>
      <c r="S459" s="1">
        <v>0</v>
      </c>
      <c r="T459">
        <v>11.2422</v>
      </c>
      <c r="U459" t="s">
        <v>89</v>
      </c>
      <c r="V459" s="3">
        <v>0.41</v>
      </c>
      <c r="W459" s="3">
        <v>0</v>
      </c>
      <c r="X459" s="4">
        <v>11.2422</v>
      </c>
      <c r="Y459" s="1">
        <v>16.177800000000001</v>
      </c>
      <c r="Z459" t="s">
        <v>40</v>
      </c>
      <c r="AA459">
        <f>Furniture_Sales[[#This Row],[Sales]]-Furniture_Sales[[#This Row],[Profit]]</f>
        <v>16.177800000000001</v>
      </c>
    </row>
    <row r="460" spans="1:27" x14ac:dyDescent="0.35">
      <c r="A460" t="s">
        <v>1768</v>
      </c>
      <c r="B460" s="2">
        <v>43009</v>
      </c>
      <c r="C460" s="2">
        <v>43010</v>
      </c>
      <c r="D460" t="s">
        <v>93</v>
      </c>
      <c r="E460" t="s">
        <v>1769</v>
      </c>
      <c r="F460" t="s">
        <v>1770</v>
      </c>
      <c r="G460" t="s">
        <v>30</v>
      </c>
      <c r="H460" t="s">
        <v>31</v>
      </c>
      <c r="I460" t="s">
        <v>1497</v>
      </c>
      <c r="J460" t="s">
        <v>59</v>
      </c>
      <c r="K460">
        <v>95123</v>
      </c>
      <c r="L460" t="s">
        <v>60</v>
      </c>
      <c r="M460" t="s">
        <v>1771</v>
      </c>
      <c r="N460" t="s">
        <v>36</v>
      </c>
      <c r="O460" t="s">
        <v>42</v>
      </c>
      <c r="P460" t="s">
        <v>1772</v>
      </c>
      <c r="Q460">
        <v>108.608</v>
      </c>
      <c r="R460">
        <v>4</v>
      </c>
      <c r="S460" s="1">
        <v>0.2</v>
      </c>
      <c r="T460">
        <v>9.5031999999999996</v>
      </c>
      <c r="U460" t="s">
        <v>129</v>
      </c>
      <c r="V460" s="3">
        <v>8.7499999999999994E-2</v>
      </c>
      <c r="W460" s="3">
        <v>1.84148497348262E-3</v>
      </c>
      <c r="X460" s="4">
        <v>2.3757999999999999</v>
      </c>
      <c r="Y460" s="1">
        <v>24.776199999999999</v>
      </c>
      <c r="Z460" t="s">
        <v>54</v>
      </c>
      <c r="AA460">
        <f>Furniture_Sales[[#This Row],[Sales]]-Furniture_Sales[[#This Row],[Profit]]</f>
        <v>99.104800000000012</v>
      </c>
    </row>
    <row r="461" spans="1:27" x14ac:dyDescent="0.35">
      <c r="A461" t="s">
        <v>1773</v>
      </c>
      <c r="B461" s="2">
        <v>42344</v>
      </c>
      <c r="C461" s="2">
        <v>42344</v>
      </c>
      <c r="D461" t="s">
        <v>431</v>
      </c>
      <c r="E461" t="s">
        <v>1774</v>
      </c>
      <c r="F461" t="s">
        <v>1775</v>
      </c>
      <c r="G461" t="s">
        <v>30</v>
      </c>
      <c r="H461" t="s">
        <v>31</v>
      </c>
      <c r="I461" t="s">
        <v>1776</v>
      </c>
      <c r="J461" t="s">
        <v>237</v>
      </c>
      <c r="K461">
        <v>43302</v>
      </c>
      <c r="L461" t="s">
        <v>73</v>
      </c>
      <c r="M461" t="s">
        <v>301</v>
      </c>
      <c r="N461" t="s">
        <v>36</v>
      </c>
      <c r="O461" t="s">
        <v>42</v>
      </c>
      <c r="P461" t="s">
        <v>302</v>
      </c>
      <c r="Q461">
        <v>70.686000000000007</v>
      </c>
      <c r="R461">
        <v>1</v>
      </c>
      <c r="S461" s="1">
        <v>0.3</v>
      </c>
      <c r="T461">
        <v>-24.235199999999999</v>
      </c>
      <c r="U461" t="s">
        <v>436</v>
      </c>
      <c r="V461" s="3">
        <v>-0.34285714285714303</v>
      </c>
      <c r="W461" s="3">
        <v>4.24412189118071E-3</v>
      </c>
      <c r="X461" s="4">
        <v>-24.235199999999999</v>
      </c>
      <c r="Y461" s="1">
        <v>94.921199999999999</v>
      </c>
      <c r="Z461" t="s">
        <v>102</v>
      </c>
      <c r="AA461">
        <f>Furniture_Sales[[#This Row],[Sales]]-Furniture_Sales[[#This Row],[Profit]]</f>
        <v>94.921199999999999</v>
      </c>
    </row>
    <row r="462" spans="1:27" x14ac:dyDescent="0.35">
      <c r="A462" t="s">
        <v>1777</v>
      </c>
      <c r="B462" s="2">
        <v>42448</v>
      </c>
      <c r="C462" s="2">
        <v>42450</v>
      </c>
      <c r="D462" t="s">
        <v>27</v>
      </c>
      <c r="E462" t="s">
        <v>1778</v>
      </c>
      <c r="F462" t="s">
        <v>1779</v>
      </c>
      <c r="G462" t="s">
        <v>30</v>
      </c>
      <c r="H462" t="s">
        <v>31</v>
      </c>
      <c r="I462" t="s">
        <v>1780</v>
      </c>
      <c r="J462" t="s">
        <v>186</v>
      </c>
      <c r="K462">
        <v>80122</v>
      </c>
      <c r="L462" t="s">
        <v>60</v>
      </c>
      <c r="M462" t="s">
        <v>1781</v>
      </c>
      <c r="N462" t="s">
        <v>36</v>
      </c>
      <c r="O462" t="s">
        <v>37</v>
      </c>
      <c r="P462" t="s">
        <v>1782</v>
      </c>
      <c r="Q462">
        <v>72.293999999999997</v>
      </c>
      <c r="R462">
        <v>1</v>
      </c>
      <c r="S462" s="1">
        <v>0.7</v>
      </c>
      <c r="T462">
        <v>-98.8018</v>
      </c>
      <c r="U462" t="s">
        <v>76</v>
      </c>
      <c r="V462" s="3">
        <v>-1.36666666666667</v>
      </c>
      <c r="W462" s="3">
        <v>9.6826845934655705E-3</v>
      </c>
      <c r="X462" s="4">
        <v>-98.8018</v>
      </c>
      <c r="Y462" s="1">
        <v>171.0958</v>
      </c>
      <c r="Z462" t="s">
        <v>201</v>
      </c>
      <c r="AA462">
        <f>Furniture_Sales[[#This Row],[Sales]]-Furniture_Sales[[#This Row],[Profit]]</f>
        <v>171.0958</v>
      </c>
    </row>
    <row r="463" spans="1:27" x14ac:dyDescent="0.35">
      <c r="A463" t="s">
        <v>1783</v>
      </c>
      <c r="B463" s="2">
        <v>42644</v>
      </c>
      <c r="C463" s="2">
        <v>42648</v>
      </c>
      <c r="D463" t="s">
        <v>45</v>
      </c>
      <c r="E463" t="s">
        <v>1132</v>
      </c>
      <c r="F463" t="s">
        <v>1133</v>
      </c>
      <c r="G463" t="s">
        <v>30</v>
      </c>
      <c r="H463" t="s">
        <v>31</v>
      </c>
      <c r="I463" t="s">
        <v>179</v>
      </c>
      <c r="J463" t="s">
        <v>126</v>
      </c>
      <c r="K463">
        <v>10024</v>
      </c>
      <c r="L463" t="s">
        <v>73</v>
      </c>
      <c r="M463" t="s">
        <v>1729</v>
      </c>
      <c r="N463" t="s">
        <v>36</v>
      </c>
      <c r="O463" t="s">
        <v>51</v>
      </c>
      <c r="P463" t="s">
        <v>1730</v>
      </c>
      <c r="Q463">
        <v>330.58800000000002</v>
      </c>
      <c r="R463">
        <v>1</v>
      </c>
      <c r="S463" s="1">
        <v>0.4</v>
      </c>
      <c r="T463">
        <v>-115.7058</v>
      </c>
      <c r="U463" t="s">
        <v>89</v>
      </c>
      <c r="V463" s="3">
        <v>-0.35</v>
      </c>
      <c r="W463" s="3">
        <v>1.20996527399664E-3</v>
      </c>
      <c r="X463" s="4">
        <v>-115.7058</v>
      </c>
      <c r="Y463" s="1">
        <v>446.29379999999998</v>
      </c>
      <c r="Z463" t="s">
        <v>54</v>
      </c>
      <c r="AA463">
        <f>Furniture_Sales[[#This Row],[Sales]]-Furniture_Sales[[#This Row],[Profit]]</f>
        <v>446.29380000000003</v>
      </c>
    </row>
    <row r="464" spans="1:27" x14ac:dyDescent="0.35">
      <c r="A464" t="s">
        <v>1784</v>
      </c>
      <c r="B464" s="2">
        <v>42912</v>
      </c>
      <c r="C464" s="2">
        <v>42917</v>
      </c>
      <c r="D464" t="s">
        <v>45</v>
      </c>
      <c r="E464" t="s">
        <v>1785</v>
      </c>
      <c r="F464" t="s">
        <v>1786</v>
      </c>
      <c r="G464" t="s">
        <v>30</v>
      </c>
      <c r="H464" t="s">
        <v>31</v>
      </c>
      <c r="I464" t="s">
        <v>1160</v>
      </c>
      <c r="J464" t="s">
        <v>116</v>
      </c>
      <c r="K464">
        <v>46350</v>
      </c>
      <c r="L464" t="s">
        <v>99</v>
      </c>
      <c r="M464" t="s">
        <v>1016</v>
      </c>
      <c r="N464" t="s">
        <v>36</v>
      </c>
      <c r="O464" t="s">
        <v>62</v>
      </c>
      <c r="P464" t="s">
        <v>1017</v>
      </c>
      <c r="Q464">
        <v>526.45000000000005</v>
      </c>
      <c r="R464">
        <v>5</v>
      </c>
      <c r="S464" s="1">
        <v>0</v>
      </c>
      <c r="T464">
        <v>31.587</v>
      </c>
      <c r="U464" t="s">
        <v>64</v>
      </c>
      <c r="V464" s="3">
        <v>0.06</v>
      </c>
      <c r="W464" s="3">
        <v>0</v>
      </c>
      <c r="X464" s="4">
        <v>6.3174000000000001</v>
      </c>
      <c r="Y464" s="1">
        <v>98.9726</v>
      </c>
      <c r="Z464" t="s">
        <v>65</v>
      </c>
      <c r="AA464">
        <f>Furniture_Sales[[#This Row],[Sales]]-Furniture_Sales[[#This Row],[Profit]]</f>
        <v>494.86300000000006</v>
      </c>
    </row>
    <row r="465" spans="1:27" x14ac:dyDescent="0.35">
      <c r="A465" t="s">
        <v>1787</v>
      </c>
      <c r="B465" s="2">
        <v>42845</v>
      </c>
      <c r="C465" s="2">
        <v>42851</v>
      </c>
      <c r="D465" t="s">
        <v>45</v>
      </c>
      <c r="E465" t="s">
        <v>1788</v>
      </c>
      <c r="F465" t="s">
        <v>1789</v>
      </c>
      <c r="G465" t="s">
        <v>106</v>
      </c>
      <c r="H465" t="s">
        <v>31</v>
      </c>
      <c r="I465" t="s">
        <v>139</v>
      </c>
      <c r="J465" t="s">
        <v>140</v>
      </c>
      <c r="K465">
        <v>60610</v>
      </c>
      <c r="L465" t="s">
        <v>99</v>
      </c>
      <c r="M465" t="s">
        <v>1790</v>
      </c>
      <c r="N465" t="s">
        <v>36</v>
      </c>
      <c r="O465" t="s">
        <v>62</v>
      </c>
      <c r="P465" t="s">
        <v>1791</v>
      </c>
      <c r="Q465">
        <v>44.4</v>
      </c>
      <c r="R465">
        <v>2</v>
      </c>
      <c r="S465" s="1">
        <v>0.6</v>
      </c>
      <c r="T465">
        <v>-52.17</v>
      </c>
      <c r="U465" t="s">
        <v>135</v>
      </c>
      <c r="V465" s="3">
        <v>-1.175</v>
      </c>
      <c r="W465" s="3">
        <v>1.35135135135135E-2</v>
      </c>
      <c r="X465" s="4">
        <v>-26.085000000000001</v>
      </c>
      <c r="Y465" s="1">
        <v>48.284999999999997</v>
      </c>
      <c r="Z465" t="s">
        <v>119</v>
      </c>
      <c r="AA465">
        <f>Furniture_Sales[[#This Row],[Sales]]-Furniture_Sales[[#This Row],[Profit]]</f>
        <v>96.57</v>
      </c>
    </row>
    <row r="466" spans="1:27" x14ac:dyDescent="0.35">
      <c r="A466" t="s">
        <v>1792</v>
      </c>
      <c r="B466" s="2">
        <v>42630</v>
      </c>
      <c r="C466" s="2">
        <v>42635</v>
      </c>
      <c r="D466" t="s">
        <v>45</v>
      </c>
      <c r="E466" t="s">
        <v>990</v>
      </c>
      <c r="F466" t="s">
        <v>991</v>
      </c>
      <c r="G466" t="s">
        <v>96</v>
      </c>
      <c r="H466" t="s">
        <v>31</v>
      </c>
      <c r="I466" t="s">
        <v>1793</v>
      </c>
      <c r="J466" t="s">
        <v>1794</v>
      </c>
      <c r="K466">
        <v>4401</v>
      </c>
      <c r="L466" t="s">
        <v>73</v>
      </c>
      <c r="M466" t="s">
        <v>1091</v>
      </c>
      <c r="N466" t="s">
        <v>36</v>
      </c>
      <c r="O466" t="s">
        <v>62</v>
      </c>
      <c r="P466" t="s">
        <v>1092</v>
      </c>
      <c r="Q466">
        <v>109.48</v>
      </c>
      <c r="R466">
        <v>2</v>
      </c>
      <c r="S466" s="1">
        <v>0</v>
      </c>
      <c r="T466">
        <v>33.938800000000001</v>
      </c>
      <c r="U466" t="s">
        <v>64</v>
      </c>
      <c r="V466" s="3">
        <v>0.31</v>
      </c>
      <c r="W466" s="3">
        <v>0</v>
      </c>
      <c r="X466" s="4">
        <v>16.9694</v>
      </c>
      <c r="Y466" s="1">
        <v>37.770600000000002</v>
      </c>
      <c r="Z466" t="s">
        <v>83</v>
      </c>
      <c r="AA466">
        <f>Furniture_Sales[[#This Row],[Sales]]-Furniture_Sales[[#This Row],[Profit]]</f>
        <v>75.541200000000003</v>
      </c>
    </row>
    <row r="467" spans="1:27" x14ac:dyDescent="0.35">
      <c r="A467" t="s">
        <v>1795</v>
      </c>
      <c r="B467" s="2">
        <v>42902</v>
      </c>
      <c r="C467" s="2">
        <v>42905</v>
      </c>
      <c r="D467" t="s">
        <v>93</v>
      </c>
      <c r="E467" t="s">
        <v>1434</v>
      </c>
      <c r="F467" t="s">
        <v>1435</v>
      </c>
      <c r="G467" t="s">
        <v>30</v>
      </c>
      <c r="H467" t="s">
        <v>31</v>
      </c>
      <c r="I467" t="s">
        <v>334</v>
      </c>
      <c r="J467" t="s">
        <v>59</v>
      </c>
      <c r="K467">
        <v>94122</v>
      </c>
      <c r="L467" t="s">
        <v>60</v>
      </c>
      <c r="M467" t="s">
        <v>485</v>
      </c>
      <c r="N467" t="s">
        <v>36</v>
      </c>
      <c r="O467" t="s">
        <v>42</v>
      </c>
      <c r="P467" t="s">
        <v>486</v>
      </c>
      <c r="Q467">
        <v>1212.96</v>
      </c>
      <c r="R467">
        <v>7</v>
      </c>
      <c r="S467" s="1">
        <v>0.2</v>
      </c>
      <c r="T467">
        <v>90.971999999999994</v>
      </c>
      <c r="U467" t="s">
        <v>39</v>
      </c>
      <c r="V467" s="3">
        <v>7.4999999999999997E-2</v>
      </c>
      <c r="W467" s="3">
        <v>1.6488589895792099E-4</v>
      </c>
      <c r="X467" s="4">
        <v>12.996</v>
      </c>
      <c r="Y467" s="1">
        <v>160.28399999999999</v>
      </c>
      <c r="Z467" t="s">
        <v>65</v>
      </c>
      <c r="AA467">
        <f>Furniture_Sales[[#This Row],[Sales]]-Furniture_Sales[[#This Row],[Profit]]</f>
        <v>1121.9880000000001</v>
      </c>
    </row>
    <row r="468" spans="1:27" x14ac:dyDescent="0.35">
      <c r="A468" t="s">
        <v>1796</v>
      </c>
      <c r="B468" s="2">
        <v>42772</v>
      </c>
      <c r="C468" s="2">
        <v>42775</v>
      </c>
      <c r="D468" t="s">
        <v>93</v>
      </c>
      <c r="E468" t="s">
        <v>1797</v>
      </c>
      <c r="F468" t="s">
        <v>1798</v>
      </c>
      <c r="G468" t="s">
        <v>30</v>
      </c>
      <c r="H468" t="s">
        <v>31</v>
      </c>
      <c r="I468" t="s">
        <v>695</v>
      </c>
      <c r="J468" t="s">
        <v>722</v>
      </c>
      <c r="K468">
        <v>22204</v>
      </c>
      <c r="L468" t="s">
        <v>34</v>
      </c>
      <c r="M468" t="s">
        <v>716</v>
      </c>
      <c r="N468" t="s">
        <v>36</v>
      </c>
      <c r="O468" t="s">
        <v>37</v>
      </c>
      <c r="P468" t="s">
        <v>717</v>
      </c>
      <c r="Q468">
        <v>359.97</v>
      </c>
      <c r="R468">
        <v>3</v>
      </c>
      <c r="S468" s="1">
        <v>0</v>
      </c>
      <c r="T468">
        <v>79.193399999999997</v>
      </c>
      <c r="U468" t="s">
        <v>39</v>
      </c>
      <c r="V468" s="3">
        <v>0.22</v>
      </c>
      <c r="W468" s="3">
        <v>0</v>
      </c>
      <c r="X468" s="4">
        <v>26.3978</v>
      </c>
      <c r="Y468" s="1">
        <v>93.592200000000005</v>
      </c>
      <c r="Z468" t="s">
        <v>303</v>
      </c>
      <c r="AA468">
        <f>Furniture_Sales[[#This Row],[Sales]]-Furniture_Sales[[#This Row],[Profit]]</f>
        <v>280.77660000000003</v>
      </c>
    </row>
    <row r="469" spans="1:27" x14ac:dyDescent="0.35">
      <c r="A469" t="s">
        <v>1799</v>
      </c>
      <c r="B469" s="2">
        <v>42069</v>
      </c>
      <c r="C469" s="2">
        <v>42074</v>
      </c>
      <c r="D469" t="s">
        <v>45</v>
      </c>
      <c r="E469" t="s">
        <v>1800</v>
      </c>
      <c r="F469" t="s">
        <v>1801</v>
      </c>
      <c r="G469" t="s">
        <v>30</v>
      </c>
      <c r="H469" t="s">
        <v>31</v>
      </c>
      <c r="I469" t="s">
        <v>334</v>
      </c>
      <c r="J469" t="s">
        <v>59</v>
      </c>
      <c r="K469">
        <v>94122</v>
      </c>
      <c r="L469" t="s">
        <v>60</v>
      </c>
      <c r="M469" t="s">
        <v>1802</v>
      </c>
      <c r="N469" t="s">
        <v>36</v>
      </c>
      <c r="O469" t="s">
        <v>62</v>
      </c>
      <c r="P469" t="s">
        <v>1803</v>
      </c>
      <c r="Q469">
        <v>435.26</v>
      </c>
      <c r="R469">
        <v>7</v>
      </c>
      <c r="S469" s="1">
        <v>0</v>
      </c>
      <c r="T469">
        <v>95.757199999999997</v>
      </c>
      <c r="U469" t="s">
        <v>64</v>
      </c>
      <c r="V469" s="3">
        <v>0.22</v>
      </c>
      <c r="W469" s="3">
        <v>0</v>
      </c>
      <c r="X469" s="4">
        <v>13.679600000000001</v>
      </c>
      <c r="Y469" s="1">
        <v>48.500399999999999</v>
      </c>
      <c r="Z469" t="s">
        <v>201</v>
      </c>
      <c r="AA469">
        <f>Furniture_Sales[[#This Row],[Sales]]-Furniture_Sales[[#This Row],[Profit]]</f>
        <v>339.50279999999998</v>
      </c>
    </row>
    <row r="470" spans="1:27" x14ac:dyDescent="0.35">
      <c r="A470" t="s">
        <v>1804</v>
      </c>
      <c r="B470" s="2">
        <v>41915</v>
      </c>
      <c r="C470" s="2">
        <v>41920</v>
      </c>
      <c r="D470" t="s">
        <v>27</v>
      </c>
      <c r="E470" t="s">
        <v>438</v>
      </c>
      <c r="F470" t="s">
        <v>439</v>
      </c>
      <c r="G470" t="s">
        <v>96</v>
      </c>
      <c r="H470" t="s">
        <v>31</v>
      </c>
      <c r="I470" t="s">
        <v>58</v>
      </c>
      <c r="J470" t="s">
        <v>59</v>
      </c>
      <c r="K470">
        <v>90036</v>
      </c>
      <c r="L470" t="s">
        <v>60</v>
      </c>
      <c r="M470" t="s">
        <v>1805</v>
      </c>
      <c r="N470" t="s">
        <v>36</v>
      </c>
      <c r="O470" t="s">
        <v>51</v>
      </c>
      <c r="P470" t="s">
        <v>1806</v>
      </c>
      <c r="Q470">
        <v>143.43199999999999</v>
      </c>
      <c r="R470">
        <v>1</v>
      </c>
      <c r="S470" s="1">
        <v>0.2</v>
      </c>
      <c r="T470">
        <v>3.5857999999999999</v>
      </c>
      <c r="U470" t="s">
        <v>64</v>
      </c>
      <c r="V470" s="3">
        <v>2.5000000000000001E-2</v>
      </c>
      <c r="W470" s="3">
        <v>1.3943889787495099E-3</v>
      </c>
      <c r="X470" s="4">
        <v>3.5857999999999999</v>
      </c>
      <c r="Y470" s="1">
        <v>139.84620000000001</v>
      </c>
      <c r="Z470" t="s">
        <v>54</v>
      </c>
      <c r="AA470">
        <f>Furniture_Sales[[#This Row],[Sales]]-Furniture_Sales[[#This Row],[Profit]]</f>
        <v>139.84619999999998</v>
      </c>
    </row>
    <row r="471" spans="1:27" x14ac:dyDescent="0.35">
      <c r="A471" t="s">
        <v>1804</v>
      </c>
      <c r="B471" s="2">
        <v>41915</v>
      </c>
      <c r="C471" s="2">
        <v>41920</v>
      </c>
      <c r="D471" t="s">
        <v>27</v>
      </c>
      <c r="E471" t="s">
        <v>438</v>
      </c>
      <c r="F471" t="s">
        <v>439</v>
      </c>
      <c r="G471" t="s">
        <v>96</v>
      </c>
      <c r="H471" t="s">
        <v>31</v>
      </c>
      <c r="I471" t="s">
        <v>58</v>
      </c>
      <c r="J471" t="s">
        <v>59</v>
      </c>
      <c r="K471">
        <v>90036</v>
      </c>
      <c r="L471" t="s">
        <v>60</v>
      </c>
      <c r="M471" t="s">
        <v>74</v>
      </c>
      <c r="N471" t="s">
        <v>36</v>
      </c>
      <c r="O471" t="s">
        <v>42</v>
      </c>
      <c r="P471" t="s">
        <v>75</v>
      </c>
      <c r="Q471">
        <v>122.352</v>
      </c>
      <c r="R471">
        <v>3</v>
      </c>
      <c r="S471" s="1">
        <v>0.2</v>
      </c>
      <c r="T471">
        <v>13.7646</v>
      </c>
      <c r="U471" t="s">
        <v>64</v>
      </c>
      <c r="V471" s="3">
        <v>0.1125</v>
      </c>
      <c r="W471" s="3">
        <v>1.6346279586766099E-3</v>
      </c>
      <c r="X471" s="4">
        <v>4.5881999999999996</v>
      </c>
      <c r="Y471" s="1">
        <v>36.195799999999998</v>
      </c>
      <c r="Z471" t="s">
        <v>54</v>
      </c>
      <c r="AA471">
        <f>Furniture_Sales[[#This Row],[Sales]]-Furniture_Sales[[#This Row],[Profit]]</f>
        <v>108.5874</v>
      </c>
    </row>
    <row r="472" spans="1:27" x14ac:dyDescent="0.35">
      <c r="A472" t="s">
        <v>1807</v>
      </c>
      <c r="B472" s="2">
        <v>41817</v>
      </c>
      <c r="C472" s="2">
        <v>41821</v>
      </c>
      <c r="D472" t="s">
        <v>45</v>
      </c>
      <c r="E472" t="s">
        <v>1808</v>
      </c>
      <c r="F472" t="s">
        <v>1809</v>
      </c>
      <c r="G472" t="s">
        <v>30</v>
      </c>
      <c r="H472" t="s">
        <v>31</v>
      </c>
      <c r="I472" t="s">
        <v>1810</v>
      </c>
      <c r="J472" t="s">
        <v>484</v>
      </c>
      <c r="K472">
        <v>38671</v>
      </c>
      <c r="L472" t="s">
        <v>34</v>
      </c>
      <c r="M472" t="s">
        <v>1265</v>
      </c>
      <c r="N472" t="s">
        <v>36</v>
      </c>
      <c r="O472" t="s">
        <v>51</v>
      </c>
      <c r="P472" t="s">
        <v>1069</v>
      </c>
      <c r="Q472">
        <v>85.98</v>
      </c>
      <c r="R472">
        <v>1</v>
      </c>
      <c r="S472" s="1">
        <v>0</v>
      </c>
      <c r="T472">
        <v>22.354800000000001</v>
      </c>
      <c r="U472" t="s">
        <v>89</v>
      </c>
      <c r="V472" s="3">
        <v>0.26</v>
      </c>
      <c r="W472" s="3">
        <v>0</v>
      </c>
      <c r="X472" s="4">
        <v>22.354800000000001</v>
      </c>
      <c r="Y472" s="1">
        <v>63.6252</v>
      </c>
      <c r="Z472" t="s">
        <v>65</v>
      </c>
      <c r="AA472">
        <f>Furniture_Sales[[#This Row],[Sales]]-Furniture_Sales[[#This Row],[Profit]]</f>
        <v>63.625200000000007</v>
      </c>
    </row>
    <row r="473" spans="1:27" x14ac:dyDescent="0.35">
      <c r="A473" t="s">
        <v>1811</v>
      </c>
      <c r="B473" s="2">
        <v>43038</v>
      </c>
      <c r="C473" s="2">
        <v>43041</v>
      </c>
      <c r="D473" t="s">
        <v>93</v>
      </c>
      <c r="E473" t="s">
        <v>1812</v>
      </c>
      <c r="F473" t="s">
        <v>1813</v>
      </c>
      <c r="G473" t="s">
        <v>30</v>
      </c>
      <c r="H473" t="s">
        <v>31</v>
      </c>
      <c r="I473" t="s">
        <v>197</v>
      </c>
      <c r="J473" t="s">
        <v>198</v>
      </c>
      <c r="K473">
        <v>98115</v>
      </c>
      <c r="L473" t="s">
        <v>60</v>
      </c>
      <c r="M473" t="s">
        <v>1662</v>
      </c>
      <c r="N473" t="s">
        <v>36</v>
      </c>
      <c r="O473" t="s">
        <v>42</v>
      </c>
      <c r="P473" t="s">
        <v>1663</v>
      </c>
      <c r="Q473">
        <v>97.567999999999998</v>
      </c>
      <c r="R473">
        <v>2</v>
      </c>
      <c r="S473" s="1">
        <v>0.2</v>
      </c>
      <c r="T473">
        <v>-6.0979999999999999</v>
      </c>
      <c r="U473" t="s">
        <v>39</v>
      </c>
      <c r="V473" s="3">
        <v>-6.25E-2</v>
      </c>
      <c r="W473" s="3">
        <v>2.04985241062644E-3</v>
      </c>
      <c r="X473" s="4">
        <v>-3.0489999999999999</v>
      </c>
      <c r="Y473" s="1">
        <v>51.832999999999998</v>
      </c>
      <c r="Z473" t="s">
        <v>54</v>
      </c>
      <c r="AA473">
        <f>Furniture_Sales[[#This Row],[Sales]]-Furniture_Sales[[#This Row],[Profit]]</f>
        <v>103.666</v>
      </c>
    </row>
    <row r="474" spans="1:27" x14ac:dyDescent="0.35">
      <c r="A474" t="s">
        <v>1811</v>
      </c>
      <c r="B474" s="2">
        <v>43038</v>
      </c>
      <c r="C474" s="2">
        <v>43041</v>
      </c>
      <c r="D474" t="s">
        <v>93</v>
      </c>
      <c r="E474" t="s">
        <v>1812</v>
      </c>
      <c r="F474" t="s">
        <v>1813</v>
      </c>
      <c r="G474" t="s">
        <v>30</v>
      </c>
      <c r="H474" t="s">
        <v>31</v>
      </c>
      <c r="I474" t="s">
        <v>197</v>
      </c>
      <c r="J474" t="s">
        <v>198</v>
      </c>
      <c r="K474">
        <v>98115</v>
      </c>
      <c r="L474" t="s">
        <v>60</v>
      </c>
      <c r="M474" t="s">
        <v>1285</v>
      </c>
      <c r="N474" t="s">
        <v>36</v>
      </c>
      <c r="O474" t="s">
        <v>42</v>
      </c>
      <c r="P474" t="s">
        <v>1286</v>
      </c>
      <c r="Q474">
        <v>614.27200000000005</v>
      </c>
      <c r="R474">
        <v>8</v>
      </c>
      <c r="S474" s="1">
        <v>0.2</v>
      </c>
      <c r="T474">
        <v>-23.0352</v>
      </c>
      <c r="U474" t="s">
        <v>39</v>
      </c>
      <c r="V474" s="3">
        <v>-3.7499999999999999E-2</v>
      </c>
      <c r="W474" s="3">
        <v>3.25588664305064E-4</v>
      </c>
      <c r="X474" s="4">
        <v>-2.8794</v>
      </c>
      <c r="Y474" s="1">
        <v>79.663399999999996</v>
      </c>
      <c r="Z474" t="s">
        <v>54</v>
      </c>
      <c r="AA474">
        <f>Furniture_Sales[[#This Row],[Sales]]-Furniture_Sales[[#This Row],[Profit]]</f>
        <v>637.30720000000008</v>
      </c>
    </row>
    <row r="475" spans="1:27" x14ac:dyDescent="0.35">
      <c r="A475" t="s">
        <v>1811</v>
      </c>
      <c r="B475" s="2">
        <v>43038</v>
      </c>
      <c r="C475" s="2">
        <v>43041</v>
      </c>
      <c r="D475" t="s">
        <v>93</v>
      </c>
      <c r="E475" t="s">
        <v>1812</v>
      </c>
      <c r="F475" t="s">
        <v>1813</v>
      </c>
      <c r="G475" t="s">
        <v>30</v>
      </c>
      <c r="H475" t="s">
        <v>31</v>
      </c>
      <c r="I475" t="s">
        <v>197</v>
      </c>
      <c r="J475" t="s">
        <v>198</v>
      </c>
      <c r="K475">
        <v>98115</v>
      </c>
      <c r="L475" t="s">
        <v>60</v>
      </c>
      <c r="M475" t="s">
        <v>1142</v>
      </c>
      <c r="N475" t="s">
        <v>36</v>
      </c>
      <c r="O475" t="s">
        <v>37</v>
      </c>
      <c r="P475" t="s">
        <v>1143</v>
      </c>
      <c r="Q475">
        <v>199.98</v>
      </c>
      <c r="R475">
        <v>2</v>
      </c>
      <c r="S475" s="1">
        <v>0</v>
      </c>
      <c r="T475">
        <v>37.996200000000002</v>
      </c>
      <c r="U475" t="s">
        <v>39</v>
      </c>
      <c r="V475" s="3">
        <v>0.19</v>
      </c>
      <c r="W475" s="3">
        <v>0</v>
      </c>
      <c r="X475" s="4">
        <v>18.998100000000001</v>
      </c>
      <c r="Y475" s="1">
        <v>80.991900000000001</v>
      </c>
      <c r="Z475" t="s">
        <v>54</v>
      </c>
      <c r="AA475">
        <f>Furniture_Sales[[#This Row],[Sales]]-Furniture_Sales[[#This Row],[Profit]]</f>
        <v>161.98379999999997</v>
      </c>
    </row>
    <row r="476" spans="1:27" x14ac:dyDescent="0.35">
      <c r="A476" t="s">
        <v>1814</v>
      </c>
      <c r="B476" s="2">
        <v>42743</v>
      </c>
      <c r="C476" s="2">
        <v>42746</v>
      </c>
      <c r="D476" t="s">
        <v>93</v>
      </c>
      <c r="E476" t="s">
        <v>1815</v>
      </c>
      <c r="F476" t="s">
        <v>1816</v>
      </c>
      <c r="G476" t="s">
        <v>96</v>
      </c>
      <c r="H476" t="s">
        <v>31</v>
      </c>
      <c r="I476" t="s">
        <v>197</v>
      </c>
      <c r="J476" t="s">
        <v>198</v>
      </c>
      <c r="K476">
        <v>98115</v>
      </c>
      <c r="L476" t="s">
        <v>60</v>
      </c>
      <c r="M476" t="s">
        <v>1817</v>
      </c>
      <c r="N476" t="s">
        <v>36</v>
      </c>
      <c r="O476" t="s">
        <v>51</v>
      </c>
      <c r="P476" t="s">
        <v>1818</v>
      </c>
      <c r="Q476">
        <v>892.98</v>
      </c>
      <c r="R476">
        <v>2</v>
      </c>
      <c r="S476" s="1">
        <v>0</v>
      </c>
      <c r="T476">
        <v>80.368200000000002</v>
      </c>
      <c r="U476" t="s">
        <v>39</v>
      </c>
      <c r="V476" s="3">
        <v>0.09</v>
      </c>
      <c r="W476" s="3">
        <v>0</v>
      </c>
      <c r="X476" s="4">
        <v>40.184100000000001</v>
      </c>
      <c r="Y476" s="1">
        <v>406.30590000000001</v>
      </c>
      <c r="Z476" t="s">
        <v>175</v>
      </c>
      <c r="AA476">
        <f>Furniture_Sales[[#This Row],[Sales]]-Furniture_Sales[[#This Row],[Profit]]</f>
        <v>812.61180000000002</v>
      </c>
    </row>
    <row r="477" spans="1:27" x14ac:dyDescent="0.35">
      <c r="A477" t="s">
        <v>1819</v>
      </c>
      <c r="B477" s="2">
        <v>42114</v>
      </c>
      <c r="C477" s="2">
        <v>42119</v>
      </c>
      <c r="D477" t="s">
        <v>45</v>
      </c>
      <c r="E477" t="s">
        <v>1732</v>
      </c>
      <c r="F477" t="s">
        <v>1733</v>
      </c>
      <c r="G477" t="s">
        <v>96</v>
      </c>
      <c r="H477" t="s">
        <v>31</v>
      </c>
      <c r="I477" t="s">
        <v>353</v>
      </c>
      <c r="J477" t="s">
        <v>673</v>
      </c>
      <c r="K477">
        <v>31907</v>
      </c>
      <c r="L477" t="s">
        <v>34</v>
      </c>
      <c r="M477" t="s">
        <v>1406</v>
      </c>
      <c r="N477" t="s">
        <v>36</v>
      </c>
      <c r="O477" t="s">
        <v>62</v>
      </c>
      <c r="P477" t="s">
        <v>1407</v>
      </c>
      <c r="Q477">
        <v>595.38</v>
      </c>
      <c r="R477">
        <v>6</v>
      </c>
      <c r="S477" s="1">
        <v>0</v>
      </c>
      <c r="T477">
        <v>297.69</v>
      </c>
      <c r="U477" t="s">
        <v>64</v>
      </c>
      <c r="V477" s="3">
        <v>0.5</v>
      </c>
      <c r="W477" s="3">
        <v>0</v>
      </c>
      <c r="X477" s="4">
        <v>49.615000000000002</v>
      </c>
      <c r="Y477" s="1">
        <v>49.615000000000002</v>
      </c>
      <c r="Z477" t="s">
        <v>119</v>
      </c>
      <c r="AA477">
        <f>Furniture_Sales[[#This Row],[Sales]]-Furniture_Sales[[#This Row],[Profit]]</f>
        <v>297.69</v>
      </c>
    </row>
    <row r="478" spans="1:27" x14ac:dyDescent="0.35">
      <c r="A478" t="s">
        <v>1820</v>
      </c>
      <c r="B478" s="2">
        <v>43092</v>
      </c>
      <c r="C478" s="2">
        <v>43096</v>
      </c>
      <c r="D478" t="s">
        <v>45</v>
      </c>
      <c r="E478" t="s">
        <v>1465</v>
      </c>
      <c r="F478" t="s">
        <v>1466</v>
      </c>
      <c r="G478" t="s">
        <v>96</v>
      </c>
      <c r="H478" t="s">
        <v>31</v>
      </c>
      <c r="I478" t="s">
        <v>1295</v>
      </c>
      <c r="J478" t="s">
        <v>435</v>
      </c>
      <c r="K478">
        <v>6457</v>
      </c>
      <c r="L478" t="s">
        <v>73</v>
      </c>
      <c r="M478" t="s">
        <v>150</v>
      </c>
      <c r="N478" t="s">
        <v>36</v>
      </c>
      <c r="O478" t="s">
        <v>62</v>
      </c>
      <c r="P478" t="s">
        <v>151</v>
      </c>
      <c r="Q478">
        <v>181.95</v>
      </c>
      <c r="R478">
        <v>3</v>
      </c>
      <c r="S478" s="1">
        <v>0</v>
      </c>
      <c r="T478">
        <v>38.209499999999998</v>
      </c>
      <c r="U478" t="s">
        <v>89</v>
      </c>
      <c r="V478" s="3">
        <v>0.21</v>
      </c>
      <c r="W478" s="3">
        <v>0</v>
      </c>
      <c r="X478" s="4">
        <v>12.736499999999999</v>
      </c>
      <c r="Y478" s="1">
        <v>47.913499999999999</v>
      </c>
      <c r="Z478" t="s">
        <v>102</v>
      </c>
      <c r="AA478">
        <f>Furniture_Sales[[#This Row],[Sales]]-Furniture_Sales[[#This Row],[Profit]]</f>
        <v>143.7405</v>
      </c>
    </row>
    <row r="479" spans="1:27" x14ac:dyDescent="0.35">
      <c r="A479" t="s">
        <v>1821</v>
      </c>
      <c r="B479" s="2">
        <v>42309</v>
      </c>
      <c r="C479" s="2">
        <v>42313</v>
      </c>
      <c r="D479" t="s">
        <v>45</v>
      </c>
      <c r="E479" t="s">
        <v>299</v>
      </c>
      <c r="F479" t="s">
        <v>300</v>
      </c>
      <c r="G479" t="s">
        <v>30</v>
      </c>
      <c r="H479" t="s">
        <v>31</v>
      </c>
      <c r="I479" t="s">
        <v>179</v>
      </c>
      <c r="J479" t="s">
        <v>126</v>
      </c>
      <c r="K479">
        <v>10011</v>
      </c>
      <c r="L479" t="s">
        <v>73</v>
      </c>
      <c r="M479" t="s">
        <v>885</v>
      </c>
      <c r="N479" t="s">
        <v>36</v>
      </c>
      <c r="O479" t="s">
        <v>62</v>
      </c>
      <c r="P479" t="s">
        <v>886</v>
      </c>
      <c r="Q479">
        <v>259.7</v>
      </c>
      <c r="R479">
        <v>5</v>
      </c>
      <c r="S479" s="1">
        <v>0</v>
      </c>
      <c r="T479">
        <v>106.477</v>
      </c>
      <c r="U479" t="s">
        <v>89</v>
      </c>
      <c r="V479" s="3">
        <v>0.41</v>
      </c>
      <c r="W479" s="3">
        <v>0</v>
      </c>
      <c r="X479" s="4">
        <v>21.295400000000001</v>
      </c>
      <c r="Y479" s="1">
        <v>30.644600000000001</v>
      </c>
      <c r="Z479" t="s">
        <v>40</v>
      </c>
      <c r="AA479">
        <f>Furniture_Sales[[#This Row],[Sales]]-Furniture_Sales[[#This Row],[Profit]]</f>
        <v>153.22299999999998</v>
      </c>
    </row>
    <row r="480" spans="1:27" x14ac:dyDescent="0.35">
      <c r="A480" t="s">
        <v>1822</v>
      </c>
      <c r="B480" s="2">
        <v>42995</v>
      </c>
      <c r="C480" s="2">
        <v>43000</v>
      </c>
      <c r="D480" t="s">
        <v>27</v>
      </c>
      <c r="E480" t="s">
        <v>665</v>
      </c>
      <c r="F480" t="s">
        <v>666</v>
      </c>
      <c r="G480" t="s">
        <v>106</v>
      </c>
      <c r="H480" t="s">
        <v>31</v>
      </c>
      <c r="I480" t="s">
        <v>1823</v>
      </c>
      <c r="J480" t="s">
        <v>673</v>
      </c>
      <c r="K480">
        <v>30076</v>
      </c>
      <c r="L480" t="s">
        <v>34</v>
      </c>
      <c r="M480" t="s">
        <v>426</v>
      </c>
      <c r="N480" t="s">
        <v>36</v>
      </c>
      <c r="O480" t="s">
        <v>42</v>
      </c>
      <c r="P480" t="s">
        <v>427</v>
      </c>
      <c r="Q480">
        <v>723.92</v>
      </c>
      <c r="R480">
        <v>4</v>
      </c>
      <c r="S480" s="1">
        <v>0</v>
      </c>
      <c r="T480">
        <v>188.2192</v>
      </c>
      <c r="U480" t="s">
        <v>64</v>
      </c>
      <c r="V480" s="3">
        <v>0.26</v>
      </c>
      <c r="W480" s="3">
        <v>0</v>
      </c>
      <c r="X480" s="4">
        <v>47.0548</v>
      </c>
      <c r="Y480" s="1">
        <v>133.92519999999999</v>
      </c>
      <c r="Z480" t="s">
        <v>83</v>
      </c>
      <c r="AA480">
        <f>Furniture_Sales[[#This Row],[Sales]]-Furniture_Sales[[#This Row],[Profit]]</f>
        <v>535.70079999999996</v>
      </c>
    </row>
    <row r="481" spans="1:27" x14ac:dyDescent="0.35">
      <c r="A481" t="s">
        <v>1824</v>
      </c>
      <c r="B481" s="2">
        <v>42727</v>
      </c>
      <c r="C481" s="2">
        <v>42728</v>
      </c>
      <c r="D481" t="s">
        <v>93</v>
      </c>
      <c r="E481" t="s">
        <v>382</v>
      </c>
      <c r="F481" t="s">
        <v>383</v>
      </c>
      <c r="G481" t="s">
        <v>96</v>
      </c>
      <c r="H481" t="s">
        <v>31</v>
      </c>
      <c r="I481" t="s">
        <v>139</v>
      </c>
      <c r="J481" t="s">
        <v>140</v>
      </c>
      <c r="K481">
        <v>60623</v>
      </c>
      <c r="L481" t="s">
        <v>99</v>
      </c>
      <c r="M481" t="s">
        <v>904</v>
      </c>
      <c r="N481" t="s">
        <v>36</v>
      </c>
      <c r="O481" t="s">
        <v>37</v>
      </c>
      <c r="P481" t="s">
        <v>905</v>
      </c>
      <c r="Q481">
        <v>141.37200000000001</v>
      </c>
      <c r="R481">
        <v>2</v>
      </c>
      <c r="S481" s="1">
        <v>0.3</v>
      </c>
      <c r="T481">
        <v>-14.1372</v>
      </c>
      <c r="U481" t="s">
        <v>129</v>
      </c>
      <c r="V481" s="3">
        <v>-0.1</v>
      </c>
      <c r="W481" s="3">
        <v>2.1220609455903602E-3</v>
      </c>
      <c r="X481" s="4">
        <v>-7.0686</v>
      </c>
      <c r="Y481" s="1">
        <v>77.754599999999996</v>
      </c>
      <c r="Z481" t="s">
        <v>102</v>
      </c>
      <c r="AA481">
        <f>Furniture_Sales[[#This Row],[Sales]]-Furniture_Sales[[#This Row],[Profit]]</f>
        <v>155.50920000000002</v>
      </c>
    </row>
    <row r="482" spans="1:27" x14ac:dyDescent="0.35">
      <c r="A482" t="s">
        <v>1825</v>
      </c>
      <c r="B482" s="2">
        <v>42897</v>
      </c>
      <c r="C482" s="2">
        <v>42898</v>
      </c>
      <c r="D482" t="s">
        <v>93</v>
      </c>
      <c r="E482" t="s">
        <v>1826</v>
      </c>
      <c r="F482" t="s">
        <v>1827</v>
      </c>
      <c r="G482" t="s">
        <v>106</v>
      </c>
      <c r="H482" t="s">
        <v>31</v>
      </c>
      <c r="I482" t="s">
        <v>1385</v>
      </c>
      <c r="J482" t="s">
        <v>526</v>
      </c>
      <c r="K482">
        <v>85345</v>
      </c>
      <c r="L482" t="s">
        <v>60</v>
      </c>
      <c r="M482" t="s">
        <v>857</v>
      </c>
      <c r="N482" t="s">
        <v>36</v>
      </c>
      <c r="O482" t="s">
        <v>42</v>
      </c>
      <c r="P482" t="s">
        <v>858</v>
      </c>
      <c r="Q482">
        <v>280.79199999999997</v>
      </c>
      <c r="R482">
        <v>1</v>
      </c>
      <c r="S482" s="1">
        <v>0.2</v>
      </c>
      <c r="T482">
        <v>35.098999999999997</v>
      </c>
      <c r="U482" t="s">
        <v>129</v>
      </c>
      <c r="V482" s="3">
        <v>0.125</v>
      </c>
      <c r="W482" s="3">
        <v>7.1227100487193402E-4</v>
      </c>
      <c r="X482" s="4">
        <v>35.098999999999997</v>
      </c>
      <c r="Y482" s="1">
        <v>245.69300000000001</v>
      </c>
      <c r="Z482" t="s">
        <v>65</v>
      </c>
      <c r="AA482">
        <f>Furniture_Sales[[#This Row],[Sales]]-Furniture_Sales[[#This Row],[Profit]]</f>
        <v>245.69299999999998</v>
      </c>
    </row>
    <row r="483" spans="1:27" x14ac:dyDescent="0.35">
      <c r="A483" t="s">
        <v>1828</v>
      </c>
      <c r="B483" s="2">
        <v>42936</v>
      </c>
      <c r="C483" s="2">
        <v>42941</v>
      </c>
      <c r="D483" t="s">
        <v>45</v>
      </c>
      <c r="E483" t="s">
        <v>1829</v>
      </c>
      <c r="F483" t="s">
        <v>1830</v>
      </c>
      <c r="G483" t="s">
        <v>96</v>
      </c>
      <c r="H483" t="s">
        <v>31</v>
      </c>
      <c r="I483" t="s">
        <v>1831</v>
      </c>
      <c r="J483" t="s">
        <v>1832</v>
      </c>
      <c r="K483">
        <v>57103</v>
      </c>
      <c r="L483" t="s">
        <v>99</v>
      </c>
      <c r="M483" t="s">
        <v>1662</v>
      </c>
      <c r="N483" t="s">
        <v>36</v>
      </c>
      <c r="O483" t="s">
        <v>42</v>
      </c>
      <c r="P483" t="s">
        <v>1663</v>
      </c>
      <c r="Q483">
        <v>182.94</v>
      </c>
      <c r="R483">
        <v>3</v>
      </c>
      <c r="S483" s="1">
        <v>0</v>
      </c>
      <c r="T483">
        <v>27.440999999999999</v>
      </c>
      <c r="U483" t="s">
        <v>64</v>
      </c>
      <c r="V483" s="3">
        <v>0.15</v>
      </c>
      <c r="W483" s="3">
        <v>0</v>
      </c>
      <c r="X483" s="4">
        <v>9.1470000000000002</v>
      </c>
      <c r="Y483" s="1">
        <v>51.832999999999998</v>
      </c>
      <c r="Z483" t="s">
        <v>77</v>
      </c>
      <c r="AA483">
        <f>Furniture_Sales[[#This Row],[Sales]]-Furniture_Sales[[#This Row],[Profit]]</f>
        <v>155.499</v>
      </c>
    </row>
    <row r="484" spans="1:27" x14ac:dyDescent="0.35">
      <c r="A484" t="s">
        <v>1833</v>
      </c>
      <c r="B484" s="2">
        <v>42262</v>
      </c>
      <c r="C484" s="2">
        <v>42266</v>
      </c>
      <c r="D484" t="s">
        <v>27</v>
      </c>
      <c r="E484" t="s">
        <v>1834</v>
      </c>
      <c r="F484" t="s">
        <v>1835</v>
      </c>
      <c r="G484" t="s">
        <v>96</v>
      </c>
      <c r="H484" t="s">
        <v>31</v>
      </c>
      <c r="I484" t="s">
        <v>179</v>
      </c>
      <c r="J484" t="s">
        <v>126</v>
      </c>
      <c r="K484">
        <v>10035</v>
      </c>
      <c r="L484" t="s">
        <v>73</v>
      </c>
      <c r="M484" t="s">
        <v>354</v>
      </c>
      <c r="N484" t="s">
        <v>36</v>
      </c>
      <c r="O484" t="s">
        <v>37</v>
      </c>
      <c r="P484" t="s">
        <v>355</v>
      </c>
      <c r="Q484">
        <v>46.384</v>
      </c>
      <c r="R484">
        <v>1</v>
      </c>
      <c r="S484" s="1">
        <v>0.2</v>
      </c>
      <c r="T484">
        <v>1.1596</v>
      </c>
      <c r="U484" t="s">
        <v>89</v>
      </c>
      <c r="V484" s="3">
        <v>2.5000000000000001E-2</v>
      </c>
      <c r="W484" s="3">
        <v>4.3118316660917602E-3</v>
      </c>
      <c r="X484" s="4">
        <v>1.1596</v>
      </c>
      <c r="Y484" s="1">
        <v>45.224400000000003</v>
      </c>
      <c r="Z484" t="s">
        <v>83</v>
      </c>
      <c r="AA484">
        <f>Furniture_Sales[[#This Row],[Sales]]-Furniture_Sales[[#This Row],[Profit]]</f>
        <v>45.224400000000003</v>
      </c>
    </row>
    <row r="485" spans="1:27" x14ac:dyDescent="0.35">
      <c r="A485" t="s">
        <v>1836</v>
      </c>
      <c r="B485" s="2">
        <v>42363</v>
      </c>
      <c r="C485" s="2">
        <v>42367</v>
      </c>
      <c r="D485" t="s">
        <v>45</v>
      </c>
      <c r="E485" t="s">
        <v>681</v>
      </c>
      <c r="F485" t="s">
        <v>682</v>
      </c>
      <c r="G485" t="s">
        <v>96</v>
      </c>
      <c r="H485" t="s">
        <v>31</v>
      </c>
      <c r="I485" t="s">
        <v>71</v>
      </c>
      <c r="J485" t="s">
        <v>72</v>
      </c>
      <c r="K485">
        <v>19140</v>
      </c>
      <c r="L485" t="s">
        <v>73</v>
      </c>
      <c r="M485" t="s">
        <v>1837</v>
      </c>
      <c r="N485" t="s">
        <v>36</v>
      </c>
      <c r="O485" t="s">
        <v>62</v>
      </c>
      <c r="P485" t="s">
        <v>1838</v>
      </c>
      <c r="Q485">
        <v>547.13599999999997</v>
      </c>
      <c r="R485">
        <v>4</v>
      </c>
      <c r="S485" s="1">
        <v>0.2</v>
      </c>
      <c r="T485">
        <v>-68.391999999999996</v>
      </c>
      <c r="U485" t="s">
        <v>89</v>
      </c>
      <c r="V485" s="3">
        <v>-0.125</v>
      </c>
      <c r="W485" s="3">
        <v>3.6553982921979202E-4</v>
      </c>
      <c r="X485" s="4">
        <v>-17.097999999999999</v>
      </c>
      <c r="Y485" s="1">
        <v>153.88200000000001</v>
      </c>
      <c r="Z485" t="s">
        <v>102</v>
      </c>
      <c r="AA485">
        <f>Furniture_Sales[[#This Row],[Sales]]-Furniture_Sales[[#This Row],[Profit]]</f>
        <v>615.52800000000002</v>
      </c>
    </row>
    <row r="486" spans="1:27" x14ac:dyDescent="0.35">
      <c r="A486" t="s">
        <v>1839</v>
      </c>
      <c r="B486" s="2">
        <v>42004</v>
      </c>
      <c r="C486" s="2">
        <v>42007</v>
      </c>
      <c r="D486" t="s">
        <v>93</v>
      </c>
      <c r="E486" t="s">
        <v>1258</v>
      </c>
      <c r="F486" t="s">
        <v>1259</v>
      </c>
      <c r="G486" t="s">
        <v>106</v>
      </c>
      <c r="H486" t="s">
        <v>31</v>
      </c>
      <c r="I486" t="s">
        <v>243</v>
      </c>
      <c r="J486" t="s">
        <v>440</v>
      </c>
      <c r="K486">
        <v>2038</v>
      </c>
      <c r="L486" t="s">
        <v>73</v>
      </c>
      <c r="M486" t="s">
        <v>1840</v>
      </c>
      <c r="N486" t="s">
        <v>36</v>
      </c>
      <c r="O486" t="s">
        <v>62</v>
      </c>
      <c r="P486" t="s">
        <v>1841</v>
      </c>
      <c r="Q486">
        <v>63.2</v>
      </c>
      <c r="R486">
        <v>5</v>
      </c>
      <c r="S486" s="1">
        <v>0</v>
      </c>
      <c r="T486">
        <v>23.384</v>
      </c>
      <c r="U486" t="s">
        <v>39</v>
      </c>
      <c r="V486" s="3">
        <v>0.37</v>
      </c>
      <c r="W486" s="3">
        <v>0</v>
      </c>
      <c r="X486" s="4">
        <v>4.6768000000000001</v>
      </c>
      <c r="Y486" s="1">
        <v>7.9631999999999996</v>
      </c>
      <c r="Z486" t="s">
        <v>102</v>
      </c>
      <c r="AA486">
        <f>Furniture_Sales[[#This Row],[Sales]]-Furniture_Sales[[#This Row],[Profit]]</f>
        <v>39.816000000000003</v>
      </c>
    </row>
    <row r="487" spans="1:27" x14ac:dyDescent="0.35">
      <c r="A487" t="s">
        <v>1842</v>
      </c>
      <c r="B487" s="2">
        <v>42442</v>
      </c>
      <c r="C487" s="2">
        <v>42447</v>
      </c>
      <c r="D487" t="s">
        <v>45</v>
      </c>
      <c r="E487" t="s">
        <v>819</v>
      </c>
      <c r="F487" t="s">
        <v>820</v>
      </c>
      <c r="G487" t="s">
        <v>30</v>
      </c>
      <c r="H487" t="s">
        <v>31</v>
      </c>
      <c r="I487" t="s">
        <v>251</v>
      </c>
      <c r="J487" t="s">
        <v>98</v>
      </c>
      <c r="K487">
        <v>78207</v>
      </c>
      <c r="L487" t="s">
        <v>99</v>
      </c>
      <c r="M487" t="s">
        <v>1140</v>
      </c>
      <c r="N487" t="s">
        <v>36</v>
      </c>
      <c r="O487" t="s">
        <v>51</v>
      </c>
      <c r="P487" t="s">
        <v>1141</v>
      </c>
      <c r="Q487">
        <v>557.58500000000004</v>
      </c>
      <c r="R487">
        <v>5</v>
      </c>
      <c r="S487" s="1">
        <v>0.3</v>
      </c>
      <c r="T487">
        <v>0</v>
      </c>
      <c r="U487" t="s">
        <v>64</v>
      </c>
      <c r="V487" s="3">
        <v>0</v>
      </c>
      <c r="W487" s="3">
        <v>5.3803455975322105E-4</v>
      </c>
      <c r="X487" s="4">
        <v>0</v>
      </c>
      <c r="Y487" s="1">
        <v>111.517</v>
      </c>
      <c r="Z487" t="s">
        <v>201</v>
      </c>
      <c r="AA487">
        <f>Furniture_Sales[[#This Row],[Sales]]-Furniture_Sales[[#This Row],[Profit]]</f>
        <v>557.58500000000004</v>
      </c>
    </row>
    <row r="488" spans="1:27" x14ac:dyDescent="0.35">
      <c r="A488" t="s">
        <v>1843</v>
      </c>
      <c r="B488" s="2">
        <v>42247</v>
      </c>
      <c r="C488" s="2">
        <v>42249</v>
      </c>
      <c r="D488" t="s">
        <v>93</v>
      </c>
      <c r="E488" t="s">
        <v>1844</v>
      </c>
      <c r="F488" t="s">
        <v>1845</v>
      </c>
      <c r="G488" t="s">
        <v>96</v>
      </c>
      <c r="H488" t="s">
        <v>31</v>
      </c>
      <c r="I488" t="s">
        <v>334</v>
      </c>
      <c r="J488" t="s">
        <v>59</v>
      </c>
      <c r="K488">
        <v>94122</v>
      </c>
      <c r="L488" t="s">
        <v>60</v>
      </c>
      <c r="M488" t="s">
        <v>108</v>
      </c>
      <c r="N488" t="s">
        <v>36</v>
      </c>
      <c r="O488" t="s">
        <v>37</v>
      </c>
      <c r="P488" t="s">
        <v>109</v>
      </c>
      <c r="Q488">
        <v>1552.8309999999999</v>
      </c>
      <c r="R488">
        <v>7</v>
      </c>
      <c r="S488" s="1">
        <v>0.15</v>
      </c>
      <c r="T488">
        <v>200.9546</v>
      </c>
      <c r="U488" t="s">
        <v>76</v>
      </c>
      <c r="V488" s="3">
        <v>0.129411764705882</v>
      </c>
      <c r="W488" s="3">
        <v>9.6597762409431605E-5</v>
      </c>
      <c r="X488" s="4">
        <v>28.707799999999999</v>
      </c>
      <c r="Y488" s="1">
        <v>193.12520000000001</v>
      </c>
      <c r="Z488" t="s">
        <v>259</v>
      </c>
      <c r="AA488">
        <f>Furniture_Sales[[#This Row],[Sales]]-Furniture_Sales[[#This Row],[Profit]]</f>
        <v>1351.8763999999999</v>
      </c>
    </row>
    <row r="489" spans="1:27" x14ac:dyDescent="0.35">
      <c r="A489" t="s">
        <v>1846</v>
      </c>
      <c r="B489" s="2">
        <v>41715</v>
      </c>
      <c r="C489" s="2">
        <v>41719</v>
      </c>
      <c r="D489" t="s">
        <v>45</v>
      </c>
      <c r="E489" t="s">
        <v>1847</v>
      </c>
      <c r="F489" t="s">
        <v>1848</v>
      </c>
      <c r="G489" t="s">
        <v>96</v>
      </c>
      <c r="H489" t="s">
        <v>31</v>
      </c>
      <c r="I489" t="s">
        <v>179</v>
      </c>
      <c r="J489" t="s">
        <v>126</v>
      </c>
      <c r="K489">
        <v>10024</v>
      </c>
      <c r="L489" t="s">
        <v>73</v>
      </c>
      <c r="M489" t="s">
        <v>312</v>
      </c>
      <c r="N489" t="s">
        <v>36</v>
      </c>
      <c r="O489" t="s">
        <v>51</v>
      </c>
      <c r="P489" t="s">
        <v>313</v>
      </c>
      <c r="Q489">
        <v>1579.7460000000001</v>
      </c>
      <c r="R489">
        <v>7</v>
      </c>
      <c r="S489" s="1">
        <v>0.4</v>
      </c>
      <c r="T489">
        <v>-447.59469999999999</v>
      </c>
      <c r="U489" t="s">
        <v>89</v>
      </c>
      <c r="V489" s="3">
        <v>-0.28333333333333299</v>
      </c>
      <c r="W489" s="3">
        <v>2.5320526211175699E-4</v>
      </c>
      <c r="X489" s="4">
        <v>-63.942100000000003</v>
      </c>
      <c r="Y489" s="1">
        <v>289.62009999999998</v>
      </c>
      <c r="Z489" t="s">
        <v>201</v>
      </c>
      <c r="AA489">
        <f>Furniture_Sales[[#This Row],[Sales]]-Furniture_Sales[[#This Row],[Profit]]</f>
        <v>2027.3407000000002</v>
      </c>
    </row>
    <row r="490" spans="1:27" x14ac:dyDescent="0.35">
      <c r="A490" t="s">
        <v>1846</v>
      </c>
      <c r="B490" s="2">
        <v>41715</v>
      </c>
      <c r="C490" s="2">
        <v>41719</v>
      </c>
      <c r="D490" t="s">
        <v>45</v>
      </c>
      <c r="E490" t="s">
        <v>1847</v>
      </c>
      <c r="F490" t="s">
        <v>1848</v>
      </c>
      <c r="G490" t="s">
        <v>96</v>
      </c>
      <c r="H490" t="s">
        <v>31</v>
      </c>
      <c r="I490" t="s">
        <v>179</v>
      </c>
      <c r="J490" t="s">
        <v>126</v>
      </c>
      <c r="K490">
        <v>10024</v>
      </c>
      <c r="L490" t="s">
        <v>73</v>
      </c>
      <c r="M490" t="s">
        <v>1817</v>
      </c>
      <c r="N490" t="s">
        <v>36</v>
      </c>
      <c r="O490" t="s">
        <v>51</v>
      </c>
      <c r="P490" t="s">
        <v>1818</v>
      </c>
      <c r="Q490">
        <v>1071.576</v>
      </c>
      <c r="R490">
        <v>4</v>
      </c>
      <c r="S490" s="1">
        <v>0.4</v>
      </c>
      <c r="T490">
        <v>-553.64760000000001</v>
      </c>
      <c r="U490" t="s">
        <v>89</v>
      </c>
      <c r="V490" s="3">
        <v>-0.51666666666666705</v>
      </c>
      <c r="W490" s="3">
        <v>3.7328196973429801E-4</v>
      </c>
      <c r="X490" s="4">
        <v>-138.4119</v>
      </c>
      <c r="Y490" s="1">
        <v>406.30590000000001</v>
      </c>
      <c r="Z490" t="s">
        <v>201</v>
      </c>
      <c r="AA490">
        <f>Furniture_Sales[[#This Row],[Sales]]-Furniture_Sales[[#This Row],[Profit]]</f>
        <v>1625.2236</v>
      </c>
    </row>
    <row r="491" spans="1:27" x14ac:dyDescent="0.35">
      <c r="A491" t="s">
        <v>1846</v>
      </c>
      <c r="B491" s="2">
        <v>41715</v>
      </c>
      <c r="C491" s="2">
        <v>41719</v>
      </c>
      <c r="D491" t="s">
        <v>45</v>
      </c>
      <c r="E491" t="s">
        <v>1847</v>
      </c>
      <c r="F491" t="s">
        <v>1848</v>
      </c>
      <c r="G491" t="s">
        <v>96</v>
      </c>
      <c r="H491" t="s">
        <v>31</v>
      </c>
      <c r="I491" t="s">
        <v>179</v>
      </c>
      <c r="J491" t="s">
        <v>126</v>
      </c>
      <c r="K491">
        <v>10024</v>
      </c>
      <c r="L491" t="s">
        <v>73</v>
      </c>
      <c r="M491" t="s">
        <v>1567</v>
      </c>
      <c r="N491" t="s">
        <v>36</v>
      </c>
      <c r="O491" t="s">
        <v>51</v>
      </c>
      <c r="P491" t="s">
        <v>1568</v>
      </c>
      <c r="Q491">
        <v>613.90800000000002</v>
      </c>
      <c r="R491">
        <v>3</v>
      </c>
      <c r="S491" s="1">
        <v>0.4</v>
      </c>
      <c r="T491">
        <v>-122.7816</v>
      </c>
      <c r="U491" t="s">
        <v>89</v>
      </c>
      <c r="V491" s="3">
        <v>-0.2</v>
      </c>
      <c r="W491" s="3">
        <v>6.5156342644174701E-4</v>
      </c>
      <c r="X491" s="4">
        <v>-40.927199999999999</v>
      </c>
      <c r="Y491" s="1">
        <v>245.56319999999999</v>
      </c>
      <c r="Z491" t="s">
        <v>201</v>
      </c>
      <c r="AA491">
        <f>Furniture_Sales[[#This Row],[Sales]]-Furniture_Sales[[#This Row],[Profit]]</f>
        <v>736.68960000000004</v>
      </c>
    </row>
    <row r="492" spans="1:27" x14ac:dyDescent="0.35">
      <c r="A492" t="s">
        <v>1849</v>
      </c>
      <c r="B492" s="2">
        <v>42442</v>
      </c>
      <c r="C492" s="2">
        <v>42447</v>
      </c>
      <c r="D492" t="s">
        <v>45</v>
      </c>
      <c r="E492" t="s">
        <v>1850</v>
      </c>
      <c r="F492" t="s">
        <v>1851</v>
      </c>
      <c r="G492" t="s">
        <v>106</v>
      </c>
      <c r="H492" t="s">
        <v>31</v>
      </c>
      <c r="I492" t="s">
        <v>721</v>
      </c>
      <c r="J492" t="s">
        <v>722</v>
      </c>
      <c r="K492">
        <v>22980</v>
      </c>
      <c r="L492" t="s">
        <v>34</v>
      </c>
      <c r="M492" t="s">
        <v>557</v>
      </c>
      <c r="N492" t="s">
        <v>36</v>
      </c>
      <c r="O492" t="s">
        <v>62</v>
      </c>
      <c r="P492" t="s">
        <v>558</v>
      </c>
      <c r="Q492">
        <v>127.88</v>
      </c>
      <c r="R492">
        <v>2</v>
      </c>
      <c r="S492" s="1">
        <v>0</v>
      </c>
      <c r="T492">
        <v>40.921599999999998</v>
      </c>
      <c r="U492" t="s">
        <v>64</v>
      </c>
      <c r="V492" s="3">
        <v>0.32</v>
      </c>
      <c r="W492" s="3">
        <v>0</v>
      </c>
      <c r="X492" s="4">
        <v>20.460799999999999</v>
      </c>
      <c r="Y492" s="1">
        <v>43.479199999999999</v>
      </c>
      <c r="Z492" t="s">
        <v>201</v>
      </c>
      <c r="AA492">
        <f>Furniture_Sales[[#This Row],[Sales]]-Furniture_Sales[[#This Row],[Profit]]</f>
        <v>86.958399999999997</v>
      </c>
    </row>
    <row r="493" spans="1:27" x14ac:dyDescent="0.35">
      <c r="A493" t="s">
        <v>1852</v>
      </c>
      <c r="B493" s="2">
        <v>41967</v>
      </c>
      <c r="C493" s="2">
        <v>41969</v>
      </c>
      <c r="D493" t="s">
        <v>27</v>
      </c>
      <c r="E493" t="s">
        <v>1853</v>
      </c>
      <c r="F493" t="s">
        <v>1854</v>
      </c>
      <c r="G493" t="s">
        <v>30</v>
      </c>
      <c r="H493" t="s">
        <v>31</v>
      </c>
      <c r="I493" t="s">
        <v>1855</v>
      </c>
      <c r="J493" t="s">
        <v>59</v>
      </c>
      <c r="K493">
        <v>95823</v>
      </c>
      <c r="L493" t="s">
        <v>60</v>
      </c>
      <c r="M493" t="s">
        <v>1856</v>
      </c>
      <c r="N493" t="s">
        <v>36</v>
      </c>
      <c r="O493" t="s">
        <v>42</v>
      </c>
      <c r="P493" t="s">
        <v>1857</v>
      </c>
      <c r="Q493">
        <v>120.712</v>
      </c>
      <c r="R493">
        <v>1</v>
      </c>
      <c r="S493" s="1">
        <v>0.2</v>
      </c>
      <c r="T493">
        <v>-18.1068</v>
      </c>
      <c r="U493" t="s">
        <v>76</v>
      </c>
      <c r="V493" s="3">
        <v>-0.15</v>
      </c>
      <c r="W493" s="3">
        <v>1.65683610577242E-3</v>
      </c>
      <c r="X493" s="4">
        <v>-18.1068</v>
      </c>
      <c r="Y493" s="1">
        <v>138.81880000000001</v>
      </c>
      <c r="Z493" t="s">
        <v>40</v>
      </c>
      <c r="AA493">
        <f>Furniture_Sales[[#This Row],[Sales]]-Furniture_Sales[[#This Row],[Profit]]</f>
        <v>138.81880000000001</v>
      </c>
    </row>
    <row r="494" spans="1:27" x14ac:dyDescent="0.35">
      <c r="A494" t="s">
        <v>1858</v>
      </c>
      <c r="B494" s="2">
        <v>42636</v>
      </c>
      <c r="C494" s="2">
        <v>42640</v>
      </c>
      <c r="D494" t="s">
        <v>45</v>
      </c>
      <c r="E494" t="s">
        <v>357</v>
      </c>
      <c r="F494" t="s">
        <v>358</v>
      </c>
      <c r="G494" t="s">
        <v>96</v>
      </c>
      <c r="H494" t="s">
        <v>31</v>
      </c>
      <c r="I494" t="s">
        <v>1586</v>
      </c>
      <c r="J494" t="s">
        <v>237</v>
      </c>
      <c r="K494">
        <v>45014</v>
      </c>
      <c r="L494" t="s">
        <v>73</v>
      </c>
      <c r="M494" t="s">
        <v>1859</v>
      </c>
      <c r="N494" t="s">
        <v>36</v>
      </c>
      <c r="O494" t="s">
        <v>62</v>
      </c>
      <c r="P494" t="s">
        <v>1860</v>
      </c>
      <c r="Q494">
        <v>532.70399999999995</v>
      </c>
      <c r="R494">
        <v>6</v>
      </c>
      <c r="S494" s="1">
        <v>0.2</v>
      </c>
      <c r="T494">
        <v>-26.635200000000001</v>
      </c>
      <c r="U494" t="s">
        <v>89</v>
      </c>
      <c r="V494" s="3">
        <v>-0.05</v>
      </c>
      <c r="W494" s="3">
        <v>3.7544302276686499E-4</v>
      </c>
      <c r="X494" s="4">
        <v>-4.4391999999999996</v>
      </c>
      <c r="Y494" s="1">
        <v>93.223200000000006</v>
      </c>
      <c r="Z494" t="s">
        <v>83</v>
      </c>
      <c r="AA494">
        <f>Furniture_Sales[[#This Row],[Sales]]-Furniture_Sales[[#This Row],[Profit]]</f>
        <v>559.33920000000001</v>
      </c>
    </row>
    <row r="495" spans="1:27" x14ac:dyDescent="0.35">
      <c r="A495" t="s">
        <v>1861</v>
      </c>
      <c r="B495" s="2">
        <v>42558</v>
      </c>
      <c r="C495" s="2">
        <v>42562</v>
      </c>
      <c r="D495" t="s">
        <v>27</v>
      </c>
      <c r="E495" t="s">
        <v>1862</v>
      </c>
      <c r="F495" t="s">
        <v>1863</v>
      </c>
      <c r="G495" t="s">
        <v>96</v>
      </c>
      <c r="H495" t="s">
        <v>31</v>
      </c>
      <c r="I495" t="s">
        <v>185</v>
      </c>
      <c r="J495" t="s">
        <v>140</v>
      </c>
      <c r="K495">
        <v>60505</v>
      </c>
      <c r="L495" t="s">
        <v>99</v>
      </c>
      <c r="M495" t="s">
        <v>1548</v>
      </c>
      <c r="N495" t="s">
        <v>36</v>
      </c>
      <c r="O495" t="s">
        <v>62</v>
      </c>
      <c r="P495" t="s">
        <v>1549</v>
      </c>
      <c r="Q495">
        <v>60.287999999999997</v>
      </c>
      <c r="R495">
        <v>8</v>
      </c>
      <c r="S495" s="1">
        <v>0.6</v>
      </c>
      <c r="T495">
        <v>-27.1296</v>
      </c>
      <c r="U495" t="s">
        <v>89</v>
      </c>
      <c r="V495" s="3">
        <v>-0.45</v>
      </c>
      <c r="W495" s="3">
        <v>9.9522292993630603E-3</v>
      </c>
      <c r="X495" s="4">
        <v>-3.3912</v>
      </c>
      <c r="Y495" s="1">
        <v>10.927199999999999</v>
      </c>
      <c r="Z495" t="s">
        <v>77</v>
      </c>
      <c r="AA495">
        <f>Furniture_Sales[[#This Row],[Sales]]-Furniture_Sales[[#This Row],[Profit]]</f>
        <v>87.417599999999993</v>
      </c>
    </row>
    <row r="496" spans="1:27" x14ac:dyDescent="0.35">
      <c r="A496" t="s">
        <v>1861</v>
      </c>
      <c r="B496" s="2">
        <v>42558</v>
      </c>
      <c r="C496" s="2">
        <v>42562</v>
      </c>
      <c r="D496" t="s">
        <v>27</v>
      </c>
      <c r="E496" t="s">
        <v>1862</v>
      </c>
      <c r="F496" t="s">
        <v>1863</v>
      </c>
      <c r="G496" t="s">
        <v>96</v>
      </c>
      <c r="H496" t="s">
        <v>31</v>
      </c>
      <c r="I496" t="s">
        <v>185</v>
      </c>
      <c r="J496" t="s">
        <v>140</v>
      </c>
      <c r="K496">
        <v>60505</v>
      </c>
      <c r="L496" t="s">
        <v>99</v>
      </c>
      <c r="M496" t="s">
        <v>426</v>
      </c>
      <c r="N496" t="s">
        <v>36</v>
      </c>
      <c r="O496" t="s">
        <v>42</v>
      </c>
      <c r="P496" t="s">
        <v>427</v>
      </c>
      <c r="Q496">
        <v>253.37200000000001</v>
      </c>
      <c r="R496">
        <v>2</v>
      </c>
      <c r="S496" s="1">
        <v>0.3</v>
      </c>
      <c r="T496">
        <v>-14.478400000000001</v>
      </c>
      <c r="U496" t="s">
        <v>89</v>
      </c>
      <c r="V496" s="3">
        <v>-5.7142857142857099E-2</v>
      </c>
      <c r="W496" s="3">
        <v>1.1840298059769801E-3</v>
      </c>
      <c r="X496" s="4">
        <v>-7.2392000000000003</v>
      </c>
      <c r="Y496" s="1">
        <v>133.92519999999999</v>
      </c>
      <c r="Z496" t="s">
        <v>77</v>
      </c>
      <c r="AA496">
        <f>Furniture_Sales[[#This Row],[Sales]]-Furniture_Sales[[#This Row],[Profit]]</f>
        <v>267.85040000000004</v>
      </c>
    </row>
    <row r="497" spans="1:27" x14ac:dyDescent="0.35">
      <c r="A497" t="s">
        <v>1864</v>
      </c>
      <c r="B497" s="2">
        <v>42496</v>
      </c>
      <c r="C497" s="2">
        <v>42500</v>
      </c>
      <c r="D497" t="s">
        <v>45</v>
      </c>
      <c r="E497" t="s">
        <v>1865</v>
      </c>
      <c r="F497" t="s">
        <v>1866</v>
      </c>
      <c r="G497" t="s">
        <v>106</v>
      </c>
      <c r="H497" t="s">
        <v>31</v>
      </c>
      <c r="I497" t="s">
        <v>875</v>
      </c>
      <c r="J497" t="s">
        <v>237</v>
      </c>
      <c r="K497">
        <v>44052</v>
      </c>
      <c r="L497" t="s">
        <v>73</v>
      </c>
      <c r="M497" t="s">
        <v>90</v>
      </c>
      <c r="N497" t="s">
        <v>36</v>
      </c>
      <c r="O497" t="s">
        <v>62</v>
      </c>
      <c r="P497" t="s">
        <v>1867</v>
      </c>
      <c r="Q497">
        <v>54.712000000000003</v>
      </c>
      <c r="R497">
        <v>7</v>
      </c>
      <c r="S497" s="1">
        <v>0.2</v>
      </c>
      <c r="T497">
        <v>11.626300000000001</v>
      </c>
      <c r="U497" t="s">
        <v>89</v>
      </c>
      <c r="V497" s="3">
        <v>0.21249999999999999</v>
      </c>
      <c r="W497" s="3">
        <v>3.65550519081737E-3</v>
      </c>
      <c r="X497" s="4">
        <v>1.6609</v>
      </c>
      <c r="Y497" s="1">
        <v>6.1551</v>
      </c>
      <c r="Z497" t="s">
        <v>167</v>
      </c>
      <c r="AA497">
        <f>Furniture_Sales[[#This Row],[Sales]]-Furniture_Sales[[#This Row],[Profit]]</f>
        <v>43.085700000000003</v>
      </c>
    </row>
    <row r="498" spans="1:27" x14ac:dyDescent="0.35">
      <c r="A498" t="s">
        <v>1868</v>
      </c>
      <c r="B498" s="2">
        <v>42344</v>
      </c>
      <c r="C498" s="2">
        <v>42348</v>
      </c>
      <c r="D498" t="s">
        <v>45</v>
      </c>
      <c r="E498" t="s">
        <v>1869</v>
      </c>
      <c r="F498" t="s">
        <v>1870</v>
      </c>
      <c r="G498" t="s">
        <v>30</v>
      </c>
      <c r="H498" t="s">
        <v>31</v>
      </c>
      <c r="I498" t="s">
        <v>179</v>
      </c>
      <c r="J498" t="s">
        <v>126</v>
      </c>
      <c r="K498">
        <v>10009</v>
      </c>
      <c r="L498" t="s">
        <v>73</v>
      </c>
      <c r="M498" t="s">
        <v>1524</v>
      </c>
      <c r="N498" t="s">
        <v>36</v>
      </c>
      <c r="O498" t="s">
        <v>62</v>
      </c>
      <c r="P498" t="s">
        <v>1525</v>
      </c>
      <c r="Q498">
        <v>113.92</v>
      </c>
      <c r="R498">
        <v>4</v>
      </c>
      <c r="S498" s="1">
        <v>0</v>
      </c>
      <c r="T498">
        <v>42.150399999999998</v>
      </c>
      <c r="U498" t="s">
        <v>89</v>
      </c>
      <c r="V498" s="3">
        <v>0.37</v>
      </c>
      <c r="W498" s="3">
        <v>0</v>
      </c>
      <c r="X498" s="4">
        <v>10.537599999999999</v>
      </c>
      <c r="Y498" s="1">
        <v>17.942399999999999</v>
      </c>
      <c r="Z498" t="s">
        <v>102</v>
      </c>
      <c r="AA498">
        <f>Furniture_Sales[[#This Row],[Sales]]-Furniture_Sales[[#This Row],[Profit]]</f>
        <v>71.769599999999997</v>
      </c>
    </row>
    <row r="499" spans="1:27" x14ac:dyDescent="0.35">
      <c r="A499" t="s">
        <v>1871</v>
      </c>
      <c r="B499" s="2">
        <v>42640</v>
      </c>
      <c r="C499" s="2">
        <v>42646</v>
      </c>
      <c r="D499" t="s">
        <v>45</v>
      </c>
      <c r="E499" t="s">
        <v>1872</v>
      </c>
      <c r="F499" t="s">
        <v>1873</v>
      </c>
      <c r="G499" t="s">
        <v>96</v>
      </c>
      <c r="H499" t="s">
        <v>31</v>
      </c>
      <c r="I499" t="s">
        <v>1874</v>
      </c>
      <c r="J499" t="s">
        <v>98</v>
      </c>
      <c r="K499">
        <v>77340</v>
      </c>
      <c r="L499" t="s">
        <v>99</v>
      </c>
      <c r="M499" t="s">
        <v>1875</v>
      </c>
      <c r="N499" t="s">
        <v>36</v>
      </c>
      <c r="O499" t="s">
        <v>37</v>
      </c>
      <c r="P499" t="s">
        <v>1876</v>
      </c>
      <c r="Q499">
        <v>956.66480000000001</v>
      </c>
      <c r="R499">
        <v>7</v>
      </c>
      <c r="S499" s="1">
        <v>0.32</v>
      </c>
      <c r="T499">
        <v>-225.0976</v>
      </c>
      <c r="U499" t="s">
        <v>135</v>
      </c>
      <c r="V499" s="3">
        <v>-0.23529411764705899</v>
      </c>
      <c r="W499" s="3">
        <v>3.3449542619316602E-4</v>
      </c>
      <c r="X499" s="4">
        <v>-32.156799999999997</v>
      </c>
      <c r="Y499" s="1">
        <v>168.82320000000001</v>
      </c>
      <c r="Z499" t="s">
        <v>83</v>
      </c>
      <c r="AA499">
        <f>Furniture_Sales[[#This Row],[Sales]]-Furniture_Sales[[#This Row],[Profit]]</f>
        <v>1181.7624000000001</v>
      </c>
    </row>
    <row r="500" spans="1:27" x14ac:dyDescent="0.35">
      <c r="A500" t="s">
        <v>1877</v>
      </c>
      <c r="B500" s="2">
        <v>42817</v>
      </c>
      <c r="C500" s="2">
        <v>42819</v>
      </c>
      <c r="D500" t="s">
        <v>93</v>
      </c>
      <c r="E500" t="s">
        <v>1878</v>
      </c>
      <c r="F500" t="s">
        <v>1879</v>
      </c>
      <c r="G500" t="s">
        <v>106</v>
      </c>
      <c r="H500" t="s">
        <v>31</v>
      </c>
      <c r="I500" t="s">
        <v>334</v>
      </c>
      <c r="J500" t="s">
        <v>59</v>
      </c>
      <c r="K500">
        <v>94122</v>
      </c>
      <c r="L500" t="s">
        <v>60</v>
      </c>
      <c r="M500" t="s">
        <v>1427</v>
      </c>
      <c r="N500" t="s">
        <v>36</v>
      </c>
      <c r="O500" t="s">
        <v>62</v>
      </c>
      <c r="P500" t="s">
        <v>1428</v>
      </c>
      <c r="Q500">
        <v>211.84</v>
      </c>
      <c r="R500">
        <v>8</v>
      </c>
      <c r="S500" s="1">
        <v>0</v>
      </c>
      <c r="T500">
        <v>76.2624</v>
      </c>
      <c r="U500" t="s">
        <v>76</v>
      </c>
      <c r="V500" s="3">
        <v>0.36</v>
      </c>
      <c r="W500" s="3">
        <v>0</v>
      </c>
      <c r="X500" s="4">
        <v>9.5327999999999999</v>
      </c>
      <c r="Y500" s="1">
        <v>16.947199999999999</v>
      </c>
      <c r="Z500" t="s">
        <v>201</v>
      </c>
      <c r="AA500">
        <f>Furniture_Sales[[#This Row],[Sales]]-Furniture_Sales[[#This Row],[Profit]]</f>
        <v>135.57760000000002</v>
      </c>
    </row>
    <row r="501" spans="1:27" x14ac:dyDescent="0.35">
      <c r="A501" t="s">
        <v>1880</v>
      </c>
      <c r="B501" s="2">
        <v>41955</v>
      </c>
      <c r="C501" s="2">
        <v>41959</v>
      </c>
      <c r="D501" t="s">
        <v>45</v>
      </c>
      <c r="E501" t="s">
        <v>1881</v>
      </c>
      <c r="F501" t="s">
        <v>1882</v>
      </c>
      <c r="G501" t="s">
        <v>30</v>
      </c>
      <c r="H501" t="s">
        <v>31</v>
      </c>
      <c r="I501" t="s">
        <v>58</v>
      </c>
      <c r="J501" t="s">
        <v>59</v>
      </c>
      <c r="K501">
        <v>90045</v>
      </c>
      <c r="L501" t="s">
        <v>60</v>
      </c>
      <c r="M501" t="s">
        <v>921</v>
      </c>
      <c r="N501" t="s">
        <v>36</v>
      </c>
      <c r="O501" t="s">
        <v>51</v>
      </c>
      <c r="P501" t="s">
        <v>922</v>
      </c>
      <c r="Q501">
        <v>629.06399999999996</v>
      </c>
      <c r="R501">
        <v>3</v>
      </c>
      <c r="S501" s="1">
        <v>0.2</v>
      </c>
      <c r="T501">
        <v>31.453199999999999</v>
      </c>
      <c r="U501" t="s">
        <v>89</v>
      </c>
      <c r="V501" s="3">
        <v>0.05</v>
      </c>
      <c r="W501" s="3">
        <v>3.1793267457683199E-4</v>
      </c>
      <c r="X501" s="4">
        <v>10.484400000000001</v>
      </c>
      <c r="Y501" s="1">
        <v>199.20359999999999</v>
      </c>
      <c r="Z501" t="s">
        <v>40</v>
      </c>
      <c r="AA501">
        <f>Furniture_Sales[[#This Row],[Sales]]-Furniture_Sales[[#This Row],[Profit]]</f>
        <v>597.61079999999993</v>
      </c>
    </row>
    <row r="502" spans="1:27" x14ac:dyDescent="0.35">
      <c r="A502" t="s">
        <v>1883</v>
      </c>
      <c r="B502" s="2">
        <v>42733</v>
      </c>
      <c r="C502" s="2">
        <v>42737</v>
      </c>
      <c r="D502" t="s">
        <v>45</v>
      </c>
      <c r="E502" t="s">
        <v>504</v>
      </c>
      <c r="F502" t="s">
        <v>505</v>
      </c>
      <c r="G502" t="s">
        <v>30</v>
      </c>
      <c r="H502" t="s">
        <v>31</v>
      </c>
      <c r="I502" t="s">
        <v>911</v>
      </c>
      <c r="J502" t="s">
        <v>244</v>
      </c>
      <c r="K502">
        <v>53209</v>
      </c>
      <c r="L502" t="s">
        <v>99</v>
      </c>
      <c r="M502" t="s">
        <v>1856</v>
      </c>
      <c r="N502" t="s">
        <v>36</v>
      </c>
      <c r="O502" t="s">
        <v>42</v>
      </c>
      <c r="P502" t="s">
        <v>1857</v>
      </c>
      <c r="Q502">
        <v>754.45</v>
      </c>
      <c r="R502">
        <v>5</v>
      </c>
      <c r="S502" s="1">
        <v>0</v>
      </c>
      <c r="T502">
        <v>60.356000000000002</v>
      </c>
      <c r="U502" t="s">
        <v>89</v>
      </c>
      <c r="V502" s="3">
        <v>0.08</v>
      </c>
      <c r="W502" s="3">
        <v>0</v>
      </c>
      <c r="X502" s="4">
        <v>12.071199999999999</v>
      </c>
      <c r="Y502" s="1">
        <v>138.81880000000001</v>
      </c>
      <c r="Z502" t="s">
        <v>102</v>
      </c>
      <c r="AA502">
        <f>Furniture_Sales[[#This Row],[Sales]]-Furniture_Sales[[#This Row],[Profit]]</f>
        <v>694.09400000000005</v>
      </c>
    </row>
    <row r="503" spans="1:27" x14ac:dyDescent="0.35">
      <c r="A503" t="s">
        <v>1884</v>
      </c>
      <c r="B503" s="2">
        <v>42191</v>
      </c>
      <c r="C503" s="2">
        <v>42196</v>
      </c>
      <c r="D503" t="s">
        <v>45</v>
      </c>
      <c r="E503" t="s">
        <v>1246</v>
      </c>
      <c r="F503" t="s">
        <v>1247</v>
      </c>
      <c r="G503" t="s">
        <v>106</v>
      </c>
      <c r="H503" t="s">
        <v>31</v>
      </c>
      <c r="I503" t="s">
        <v>1885</v>
      </c>
      <c r="J503" t="s">
        <v>440</v>
      </c>
      <c r="K503">
        <v>1040</v>
      </c>
      <c r="L503" t="s">
        <v>73</v>
      </c>
      <c r="M503" t="s">
        <v>535</v>
      </c>
      <c r="N503" t="s">
        <v>36</v>
      </c>
      <c r="O503" t="s">
        <v>37</v>
      </c>
      <c r="P503" t="s">
        <v>536</v>
      </c>
      <c r="Q503">
        <v>301.95999999999998</v>
      </c>
      <c r="R503">
        <v>2</v>
      </c>
      <c r="S503" s="1">
        <v>0</v>
      </c>
      <c r="T503">
        <v>60.392000000000003</v>
      </c>
      <c r="U503" t="s">
        <v>64</v>
      </c>
      <c r="V503" s="3">
        <v>0.2</v>
      </c>
      <c r="W503" s="3">
        <v>0</v>
      </c>
      <c r="X503" s="4">
        <v>30.196000000000002</v>
      </c>
      <c r="Y503" s="1">
        <v>120.78400000000001</v>
      </c>
      <c r="Z503" t="s">
        <v>77</v>
      </c>
      <c r="AA503">
        <f>Furniture_Sales[[#This Row],[Sales]]-Furniture_Sales[[#This Row],[Profit]]</f>
        <v>241.56799999999998</v>
      </c>
    </row>
    <row r="504" spans="1:27" x14ac:dyDescent="0.35">
      <c r="A504" t="s">
        <v>1886</v>
      </c>
      <c r="B504" s="2">
        <v>43094</v>
      </c>
      <c r="C504" s="2">
        <v>43099</v>
      </c>
      <c r="D504" t="s">
        <v>45</v>
      </c>
      <c r="E504" t="s">
        <v>1887</v>
      </c>
      <c r="F504" t="s">
        <v>1888</v>
      </c>
      <c r="G504" t="s">
        <v>30</v>
      </c>
      <c r="H504" t="s">
        <v>31</v>
      </c>
      <c r="I504" t="s">
        <v>1586</v>
      </c>
      <c r="J504" t="s">
        <v>237</v>
      </c>
      <c r="K504">
        <v>45014</v>
      </c>
      <c r="L504" t="s">
        <v>73</v>
      </c>
      <c r="M504" t="s">
        <v>1889</v>
      </c>
      <c r="N504" t="s">
        <v>36</v>
      </c>
      <c r="O504" t="s">
        <v>51</v>
      </c>
      <c r="P504" t="s">
        <v>1890</v>
      </c>
      <c r="Q504">
        <v>273.06</v>
      </c>
      <c r="R504">
        <v>2</v>
      </c>
      <c r="S504" s="1">
        <v>0.4</v>
      </c>
      <c r="T504">
        <v>-104.673</v>
      </c>
      <c r="U504" t="s">
        <v>64</v>
      </c>
      <c r="V504" s="3">
        <v>-0.38333333333333303</v>
      </c>
      <c r="W504" s="3">
        <v>1.46487951366E-3</v>
      </c>
      <c r="X504" s="4">
        <v>-52.336500000000001</v>
      </c>
      <c r="Y504" s="1">
        <v>188.8665</v>
      </c>
      <c r="Z504" t="s">
        <v>102</v>
      </c>
      <c r="AA504">
        <f>Furniture_Sales[[#This Row],[Sales]]-Furniture_Sales[[#This Row],[Profit]]</f>
        <v>377.733</v>
      </c>
    </row>
    <row r="505" spans="1:27" x14ac:dyDescent="0.35">
      <c r="A505" t="s">
        <v>1891</v>
      </c>
      <c r="B505" s="2">
        <v>42532</v>
      </c>
      <c r="C505" s="2">
        <v>42538</v>
      </c>
      <c r="D505" t="s">
        <v>45</v>
      </c>
      <c r="E505" t="s">
        <v>1892</v>
      </c>
      <c r="F505" t="s">
        <v>1893</v>
      </c>
      <c r="G505" t="s">
        <v>96</v>
      </c>
      <c r="H505" t="s">
        <v>31</v>
      </c>
      <c r="I505" t="s">
        <v>695</v>
      </c>
      <c r="J505" t="s">
        <v>98</v>
      </c>
      <c r="K505">
        <v>76017</v>
      </c>
      <c r="L505" t="s">
        <v>99</v>
      </c>
      <c r="M505" t="s">
        <v>1414</v>
      </c>
      <c r="N505" t="s">
        <v>36</v>
      </c>
      <c r="O505" t="s">
        <v>62</v>
      </c>
      <c r="P505" t="s">
        <v>1415</v>
      </c>
      <c r="Q505">
        <v>12.544</v>
      </c>
      <c r="R505">
        <v>7</v>
      </c>
      <c r="S505" s="1">
        <v>0.6</v>
      </c>
      <c r="T505">
        <v>-9.0944000000000003</v>
      </c>
      <c r="U505" t="s">
        <v>135</v>
      </c>
      <c r="V505" s="3">
        <v>-0.72499999999999998</v>
      </c>
      <c r="W505" s="3">
        <v>4.7831632653061201E-2</v>
      </c>
      <c r="X505" s="4">
        <v>-1.2991999999999999</v>
      </c>
      <c r="Y505" s="1">
        <v>3.0912000000000002</v>
      </c>
      <c r="Z505" t="s">
        <v>65</v>
      </c>
      <c r="AA505">
        <f>Furniture_Sales[[#This Row],[Sales]]-Furniture_Sales[[#This Row],[Profit]]</f>
        <v>21.638400000000001</v>
      </c>
    </row>
    <row r="506" spans="1:27" x14ac:dyDescent="0.35">
      <c r="A506" t="s">
        <v>1894</v>
      </c>
      <c r="B506" s="2">
        <v>43097</v>
      </c>
      <c r="C506" s="2">
        <v>43102</v>
      </c>
      <c r="D506" t="s">
        <v>45</v>
      </c>
      <c r="E506" t="s">
        <v>1872</v>
      </c>
      <c r="F506" t="s">
        <v>1873</v>
      </c>
      <c r="G506" t="s">
        <v>96</v>
      </c>
      <c r="H506" t="s">
        <v>31</v>
      </c>
      <c r="I506" t="s">
        <v>197</v>
      </c>
      <c r="J506" t="s">
        <v>198</v>
      </c>
      <c r="K506">
        <v>98103</v>
      </c>
      <c r="L506" t="s">
        <v>60</v>
      </c>
      <c r="M506" t="s">
        <v>452</v>
      </c>
      <c r="N506" t="s">
        <v>36</v>
      </c>
      <c r="O506" t="s">
        <v>62</v>
      </c>
      <c r="P506" t="s">
        <v>453</v>
      </c>
      <c r="Q506">
        <v>7.4</v>
      </c>
      <c r="R506">
        <v>2</v>
      </c>
      <c r="S506" s="1">
        <v>0</v>
      </c>
      <c r="T506">
        <v>3.0339999999999998</v>
      </c>
      <c r="U506" t="s">
        <v>64</v>
      </c>
      <c r="V506" s="3">
        <v>0.41</v>
      </c>
      <c r="W506" s="3">
        <v>0</v>
      </c>
      <c r="X506" s="4">
        <v>1.5169999999999999</v>
      </c>
      <c r="Y506" s="1">
        <v>2.1829999999999998</v>
      </c>
      <c r="Z506" t="s">
        <v>102</v>
      </c>
      <c r="AA506">
        <f>Furniture_Sales[[#This Row],[Sales]]-Furniture_Sales[[#This Row],[Profit]]</f>
        <v>4.3660000000000005</v>
      </c>
    </row>
    <row r="507" spans="1:27" x14ac:dyDescent="0.35">
      <c r="A507" t="s">
        <v>1895</v>
      </c>
      <c r="B507" s="2">
        <v>41723</v>
      </c>
      <c r="C507" s="2">
        <v>41730</v>
      </c>
      <c r="D507" t="s">
        <v>45</v>
      </c>
      <c r="E507" t="s">
        <v>1896</v>
      </c>
      <c r="F507" t="s">
        <v>1897</v>
      </c>
      <c r="G507" t="s">
        <v>30</v>
      </c>
      <c r="H507" t="s">
        <v>31</v>
      </c>
      <c r="I507" t="s">
        <v>179</v>
      </c>
      <c r="J507" t="s">
        <v>126</v>
      </c>
      <c r="K507">
        <v>10009</v>
      </c>
      <c r="L507" t="s">
        <v>73</v>
      </c>
      <c r="M507" t="s">
        <v>1898</v>
      </c>
      <c r="N507" t="s">
        <v>36</v>
      </c>
      <c r="O507" t="s">
        <v>42</v>
      </c>
      <c r="P507" t="s">
        <v>1899</v>
      </c>
      <c r="Q507">
        <v>366.786</v>
      </c>
      <c r="R507">
        <v>7</v>
      </c>
      <c r="S507" s="1">
        <v>0.1</v>
      </c>
      <c r="T507">
        <v>65.206400000000002</v>
      </c>
      <c r="U507" t="s">
        <v>53</v>
      </c>
      <c r="V507" s="3">
        <v>0.17777777777777801</v>
      </c>
      <c r="W507" s="3">
        <v>2.7263854127474899E-4</v>
      </c>
      <c r="X507" s="4">
        <v>9.3152000000000008</v>
      </c>
      <c r="Y507" s="1">
        <v>43.082799999999999</v>
      </c>
      <c r="Z507" t="s">
        <v>201</v>
      </c>
      <c r="AA507">
        <f>Furniture_Sales[[#This Row],[Sales]]-Furniture_Sales[[#This Row],[Profit]]</f>
        <v>301.57960000000003</v>
      </c>
    </row>
    <row r="508" spans="1:27" x14ac:dyDescent="0.35">
      <c r="A508" t="s">
        <v>1900</v>
      </c>
      <c r="B508" s="2">
        <v>42919</v>
      </c>
      <c r="C508" s="2">
        <v>42926</v>
      </c>
      <c r="D508" t="s">
        <v>45</v>
      </c>
      <c r="E508" t="s">
        <v>1237</v>
      </c>
      <c r="F508" t="s">
        <v>1238</v>
      </c>
      <c r="G508" t="s">
        <v>30</v>
      </c>
      <c r="H508" t="s">
        <v>31</v>
      </c>
      <c r="I508" t="s">
        <v>1901</v>
      </c>
      <c r="J508" t="s">
        <v>1902</v>
      </c>
      <c r="K508">
        <v>87401</v>
      </c>
      <c r="L508" t="s">
        <v>60</v>
      </c>
      <c r="M508" t="s">
        <v>150</v>
      </c>
      <c r="N508" t="s">
        <v>36</v>
      </c>
      <c r="O508" t="s">
        <v>62</v>
      </c>
      <c r="P508" t="s">
        <v>151</v>
      </c>
      <c r="Q508">
        <v>545.85</v>
      </c>
      <c r="R508">
        <v>9</v>
      </c>
      <c r="S508" s="1">
        <v>0</v>
      </c>
      <c r="T508">
        <v>114.6285</v>
      </c>
      <c r="U508" t="s">
        <v>53</v>
      </c>
      <c r="V508" s="3">
        <v>0.21</v>
      </c>
      <c r="W508" s="3">
        <v>0</v>
      </c>
      <c r="X508" s="4">
        <v>12.736499999999999</v>
      </c>
      <c r="Y508" s="1">
        <v>47.913499999999999</v>
      </c>
      <c r="Z508" t="s">
        <v>77</v>
      </c>
      <c r="AA508">
        <f>Furniture_Sales[[#This Row],[Sales]]-Furniture_Sales[[#This Row],[Profit]]</f>
        <v>431.22149999999999</v>
      </c>
    </row>
    <row r="509" spans="1:27" x14ac:dyDescent="0.35">
      <c r="A509" t="s">
        <v>1903</v>
      </c>
      <c r="B509" s="2">
        <v>41961</v>
      </c>
      <c r="C509" s="2">
        <v>41963</v>
      </c>
      <c r="D509" t="s">
        <v>27</v>
      </c>
      <c r="E509" t="s">
        <v>1904</v>
      </c>
      <c r="F509" t="s">
        <v>1905</v>
      </c>
      <c r="G509" t="s">
        <v>30</v>
      </c>
      <c r="H509" t="s">
        <v>31</v>
      </c>
      <c r="I509" t="s">
        <v>871</v>
      </c>
      <c r="J509" t="s">
        <v>186</v>
      </c>
      <c r="K509">
        <v>80027</v>
      </c>
      <c r="L509" t="s">
        <v>60</v>
      </c>
      <c r="M509" t="s">
        <v>1906</v>
      </c>
      <c r="N509" t="s">
        <v>36</v>
      </c>
      <c r="O509" t="s">
        <v>51</v>
      </c>
      <c r="P509" t="s">
        <v>1907</v>
      </c>
      <c r="Q509">
        <v>145.97999999999999</v>
      </c>
      <c r="R509">
        <v>2</v>
      </c>
      <c r="S509" s="1">
        <v>0.5</v>
      </c>
      <c r="T509">
        <v>-99.266400000000004</v>
      </c>
      <c r="U509" t="s">
        <v>76</v>
      </c>
      <c r="V509" s="3">
        <v>-0.68</v>
      </c>
      <c r="W509" s="3">
        <v>3.4251267296889999E-3</v>
      </c>
      <c r="X509" s="4">
        <v>-49.633200000000002</v>
      </c>
      <c r="Y509" s="1">
        <v>122.6232</v>
      </c>
      <c r="Z509" t="s">
        <v>40</v>
      </c>
      <c r="AA509">
        <f>Furniture_Sales[[#This Row],[Sales]]-Furniture_Sales[[#This Row],[Profit]]</f>
        <v>245.24639999999999</v>
      </c>
    </row>
    <row r="510" spans="1:27" x14ac:dyDescent="0.35">
      <c r="A510" t="s">
        <v>1908</v>
      </c>
      <c r="B510" s="2">
        <v>42933</v>
      </c>
      <c r="C510" s="2">
        <v>42938</v>
      </c>
      <c r="D510" t="s">
        <v>45</v>
      </c>
      <c r="E510" t="s">
        <v>1909</v>
      </c>
      <c r="F510" t="s">
        <v>1910</v>
      </c>
      <c r="G510" t="s">
        <v>30</v>
      </c>
      <c r="H510" t="s">
        <v>31</v>
      </c>
      <c r="I510" t="s">
        <v>309</v>
      </c>
      <c r="J510" t="s">
        <v>49</v>
      </c>
      <c r="K510">
        <v>33614</v>
      </c>
      <c r="L510" t="s">
        <v>34</v>
      </c>
      <c r="M510" t="s">
        <v>808</v>
      </c>
      <c r="N510" t="s">
        <v>36</v>
      </c>
      <c r="O510" t="s">
        <v>62</v>
      </c>
      <c r="P510" t="s">
        <v>809</v>
      </c>
      <c r="Q510">
        <v>7.9039999999999999</v>
      </c>
      <c r="R510">
        <v>2</v>
      </c>
      <c r="S510" s="1">
        <v>0.2</v>
      </c>
      <c r="T510">
        <v>2.1736</v>
      </c>
      <c r="U510" t="s">
        <v>64</v>
      </c>
      <c r="V510" s="3">
        <v>0.27500000000000002</v>
      </c>
      <c r="W510" s="3">
        <v>2.5303643724696401E-2</v>
      </c>
      <c r="X510" s="4">
        <v>1.0868</v>
      </c>
      <c r="Y510" s="1">
        <v>2.8652000000000002</v>
      </c>
      <c r="Z510" t="s">
        <v>77</v>
      </c>
      <c r="AA510">
        <f>Furniture_Sales[[#This Row],[Sales]]-Furniture_Sales[[#This Row],[Profit]]</f>
        <v>5.7303999999999995</v>
      </c>
    </row>
    <row r="511" spans="1:27" x14ac:dyDescent="0.35">
      <c r="A511" t="s">
        <v>1911</v>
      </c>
      <c r="B511" s="2">
        <v>42512</v>
      </c>
      <c r="C511" s="2">
        <v>42517</v>
      </c>
      <c r="D511" t="s">
        <v>45</v>
      </c>
      <c r="E511" t="s">
        <v>1739</v>
      </c>
      <c r="F511" t="s">
        <v>1740</v>
      </c>
      <c r="G511" t="s">
        <v>30</v>
      </c>
      <c r="H511" t="s">
        <v>31</v>
      </c>
      <c r="I511" t="s">
        <v>1912</v>
      </c>
      <c r="J511" t="s">
        <v>368</v>
      </c>
      <c r="K511">
        <v>7055</v>
      </c>
      <c r="L511" t="s">
        <v>73</v>
      </c>
      <c r="M511" t="s">
        <v>296</v>
      </c>
      <c r="N511" t="s">
        <v>36</v>
      </c>
      <c r="O511" t="s">
        <v>51</v>
      </c>
      <c r="P511" t="s">
        <v>297</v>
      </c>
      <c r="Q511">
        <v>174.286</v>
      </c>
      <c r="R511">
        <v>2</v>
      </c>
      <c r="S511" s="1">
        <v>0.3</v>
      </c>
      <c r="T511">
        <v>-19.918399999999998</v>
      </c>
      <c r="U511" t="s">
        <v>64</v>
      </c>
      <c r="V511" s="3">
        <v>-0.114285714285714</v>
      </c>
      <c r="W511" s="3">
        <v>1.7213086535923701E-3</v>
      </c>
      <c r="X511" s="4">
        <v>-9.9591999999999992</v>
      </c>
      <c r="Y511" s="1">
        <v>97.102199999999996</v>
      </c>
      <c r="Z511" t="s">
        <v>167</v>
      </c>
      <c r="AA511">
        <f>Furniture_Sales[[#This Row],[Sales]]-Furniture_Sales[[#This Row],[Profit]]</f>
        <v>194.20439999999999</v>
      </c>
    </row>
    <row r="512" spans="1:27" x14ac:dyDescent="0.35">
      <c r="A512" t="s">
        <v>1913</v>
      </c>
      <c r="B512" s="2">
        <v>42674</v>
      </c>
      <c r="C512" s="2">
        <v>42680</v>
      </c>
      <c r="D512" t="s">
        <v>45</v>
      </c>
      <c r="E512" t="s">
        <v>605</v>
      </c>
      <c r="F512" t="s">
        <v>606</v>
      </c>
      <c r="G512" t="s">
        <v>30</v>
      </c>
      <c r="H512" t="s">
        <v>31</v>
      </c>
      <c r="I512" t="s">
        <v>71</v>
      </c>
      <c r="J512" t="s">
        <v>72</v>
      </c>
      <c r="K512">
        <v>19143</v>
      </c>
      <c r="L512" t="s">
        <v>73</v>
      </c>
      <c r="M512" t="s">
        <v>1538</v>
      </c>
      <c r="N512" t="s">
        <v>36</v>
      </c>
      <c r="O512" t="s">
        <v>42</v>
      </c>
      <c r="P512" t="s">
        <v>1539</v>
      </c>
      <c r="Q512">
        <v>492.83499999999998</v>
      </c>
      <c r="R512">
        <v>5</v>
      </c>
      <c r="S512" s="1">
        <v>0.3</v>
      </c>
      <c r="T512">
        <v>-14.081</v>
      </c>
      <c r="U512" t="s">
        <v>135</v>
      </c>
      <c r="V512" s="3">
        <v>-2.8571428571428598E-2</v>
      </c>
      <c r="W512" s="3">
        <v>6.0872300059857797E-4</v>
      </c>
      <c r="X512" s="4">
        <v>-2.8161999999999998</v>
      </c>
      <c r="Y512" s="1">
        <v>101.3832</v>
      </c>
      <c r="Z512" t="s">
        <v>54</v>
      </c>
      <c r="AA512">
        <f>Furniture_Sales[[#This Row],[Sales]]-Furniture_Sales[[#This Row],[Profit]]</f>
        <v>506.916</v>
      </c>
    </row>
    <row r="513" spans="1:27" x14ac:dyDescent="0.35">
      <c r="A513" t="s">
        <v>1914</v>
      </c>
      <c r="B513" s="2">
        <v>42391</v>
      </c>
      <c r="C513" s="2">
        <v>42397</v>
      </c>
      <c r="D513" t="s">
        <v>45</v>
      </c>
      <c r="E513" t="s">
        <v>1915</v>
      </c>
      <c r="F513" t="s">
        <v>1916</v>
      </c>
      <c r="G513" t="s">
        <v>30</v>
      </c>
      <c r="H513" t="s">
        <v>31</v>
      </c>
      <c r="I513" t="s">
        <v>1917</v>
      </c>
      <c r="J513" t="s">
        <v>1042</v>
      </c>
      <c r="K513">
        <v>28314</v>
      </c>
      <c r="L513" t="s">
        <v>34</v>
      </c>
      <c r="M513" t="s">
        <v>1918</v>
      </c>
      <c r="N513" t="s">
        <v>36</v>
      </c>
      <c r="O513" t="s">
        <v>62</v>
      </c>
      <c r="P513" t="s">
        <v>1919</v>
      </c>
      <c r="Q513">
        <v>14.272</v>
      </c>
      <c r="R513">
        <v>8</v>
      </c>
      <c r="S513" s="1">
        <v>0.2</v>
      </c>
      <c r="T513">
        <v>4.2816000000000001</v>
      </c>
      <c r="U513" t="s">
        <v>135</v>
      </c>
      <c r="V513" s="3">
        <v>0.3</v>
      </c>
      <c r="W513" s="3">
        <v>1.40134529147982E-2</v>
      </c>
      <c r="X513" s="4">
        <v>0.53520000000000001</v>
      </c>
      <c r="Y513" s="1">
        <v>1.2487999999999999</v>
      </c>
      <c r="Z513" t="s">
        <v>175</v>
      </c>
      <c r="AA513">
        <f>Furniture_Sales[[#This Row],[Sales]]-Furniture_Sales[[#This Row],[Profit]]</f>
        <v>9.9904000000000011</v>
      </c>
    </row>
    <row r="514" spans="1:27" x14ac:dyDescent="0.35">
      <c r="A514" t="s">
        <v>1914</v>
      </c>
      <c r="B514" s="2">
        <v>42391</v>
      </c>
      <c r="C514" s="2">
        <v>42397</v>
      </c>
      <c r="D514" t="s">
        <v>45</v>
      </c>
      <c r="E514" t="s">
        <v>1915</v>
      </c>
      <c r="F514" t="s">
        <v>1916</v>
      </c>
      <c r="G514" t="s">
        <v>30</v>
      </c>
      <c r="H514" t="s">
        <v>31</v>
      </c>
      <c r="I514" t="s">
        <v>1917</v>
      </c>
      <c r="J514" t="s">
        <v>1042</v>
      </c>
      <c r="K514">
        <v>28314</v>
      </c>
      <c r="L514" t="s">
        <v>34</v>
      </c>
      <c r="M514" t="s">
        <v>1701</v>
      </c>
      <c r="N514" t="s">
        <v>36</v>
      </c>
      <c r="O514" t="s">
        <v>37</v>
      </c>
      <c r="P514" t="s">
        <v>1920</v>
      </c>
      <c r="Q514">
        <v>451.13600000000002</v>
      </c>
      <c r="R514">
        <v>4</v>
      </c>
      <c r="S514" s="1">
        <v>0.2</v>
      </c>
      <c r="T514">
        <v>-67.670400000000001</v>
      </c>
      <c r="U514" t="s">
        <v>135</v>
      </c>
      <c r="V514" s="3">
        <v>-0.15</v>
      </c>
      <c r="W514" s="3">
        <v>4.4332529436799602E-4</v>
      </c>
      <c r="X514" s="4">
        <v>-16.9176</v>
      </c>
      <c r="Y514" s="1">
        <v>129.70160000000001</v>
      </c>
      <c r="Z514" t="s">
        <v>175</v>
      </c>
      <c r="AA514">
        <f>Furniture_Sales[[#This Row],[Sales]]-Furniture_Sales[[#This Row],[Profit]]</f>
        <v>518.80640000000005</v>
      </c>
    </row>
    <row r="515" spans="1:27" x14ac:dyDescent="0.35">
      <c r="A515" t="s">
        <v>1921</v>
      </c>
      <c r="B515" s="2">
        <v>42677</v>
      </c>
      <c r="C515" s="2">
        <v>42680</v>
      </c>
      <c r="D515" t="s">
        <v>93</v>
      </c>
      <c r="E515" t="s">
        <v>1922</v>
      </c>
      <c r="F515" t="s">
        <v>1923</v>
      </c>
      <c r="G515" t="s">
        <v>30</v>
      </c>
      <c r="H515" t="s">
        <v>31</v>
      </c>
      <c r="I515" t="s">
        <v>58</v>
      </c>
      <c r="J515" t="s">
        <v>59</v>
      </c>
      <c r="K515">
        <v>90032</v>
      </c>
      <c r="L515" t="s">
        <v>60</v>
      </c>
      <c r="M515" t="s">
        <v>1924</v>
      </c>
      <c r="N515" t="s">
        <v>36</v>
      </c>
      <c r="O515" t="s">
        <v>42</v>
      </c>
      <c r="P515" t="s">
        <v>1925</v>
      </c>
      <c r="Q515">
        <v>217.584</v>
      </c>
      <c r="R515">
        <v>2</v>
      </c>
      <c r="S515" s="1">
        <v>0.2</v>
      </c>
      <c r="T515">
        <v>-29.9178</v>
      </c>
      <c r="U515" t="s">
        <v>39</v>
      </c>
      <c r="V515" s="3">
        <v>-0.13750000000000001</v>
      </c>
      <c r="W515" s="3">
        <v>9.19185234208398E-4</v>
      </c>
      <c r="X515" s="4">
        <v>-14.9589</v>
      </c>
      <c r="Y515" s="1">
        <v>123.7509</v>
      </c>
      <c r="Z515" t="s">
        <v>40</v>
      </c>
      <c r="AA515">
        <f>Furniture_Sales[[#This Row],[Sales]]-Furniture_Sales[[#This Row],[Profit]]</f>
        <v>247.5018</v>
      </c>
    </row>
    <row r="516" spans="1:27" x14ac:dyDescent="0.35">
      <c r="A516" t="s">
        <v>1926</v>
      </c>
      <c r="B516" s="2">
        <v>42982</v>
      </c>
      <c r="C516" s="2">
        <v>42986</v>
      </c>
      <c r="D516" t="s">
        <v>27</v>
      </c>
      <c r="E516" t="s">
        <v>1927</v>
      </c>
      <c r="F516" t="s">
        <v>1928</v>
      </c>
      <c r="G516" t="s">
        <v>96</v>
      </c>
      <c r="H516" t="s">
        <v>31</v>
      </c>
      <c r="I516" t="s">
        <v>58</v>
      </c>
      <c r="J516" t="s">
        <v>59</v>
      </c>
      <c r="K516">
        <v>90036</v>
      </c>
      <c r="L516" t="s">
        <v>60</v>
      </c>
      <c r="M516" t="s">
        <v>757</v>
      </c>
      <c r="N516" t="s">
        <v>36</v>
      </c>
      <c r="O516" t="s">
        <v>51</v>
      </c>
      <c r="P516" t="s">
        <v>758</v>
      </c>
      <c r="Q516">
        <v>1322.3520000000001</v>
      </c>
      <c r="R516">
        <v>3</v>
      </c>
      <c r="S516" s="1">
        <v>0.2</v>
      </c>
      <c r="T516">
        <v>-99.176400000000001</v>
      </c>
      <c r="U516" t="s">
        <v>89</v>
      </c>
      <c r="V516" s="3">
        <v>-7.4999999999999997E-2</v>
      </c>
      <c r="W516" s="3">
        <v>1.5124565924957999E-4</v>
      </c>
      <c r="X516" s="4">
        <v>-33.058799999999998</v>
      </c>
      <c r="Y516" s="1">
        <v>473.84280000000001</v>
      </c>
      <c r="Z516" t="s">
        <v>83</v>
      </c>
      <c r="AA516">
        <f>Furniture_Sales[[#This Row],[Sales]]-Furniture_Sales[[#This Row],[Profit]]</f>
        <v>1421.5284000000001</v>
      </c>
    </row>
    <row r="517" spans="1:27" x14ac:dyDescent="0.35">
      <c r="A517" t="s">
        <v>1929</v>
      </c>
      <c r="B517" s="2">
        <v>42975</v>
      </c>
      <c r="C517" s="2">
        <v>42981</v>
      </c>
      <c r="D517" t="s">
        <v>45</v>
      </c>
      <c r="E517" t="s">
        <v>1930</v>
      </c>
      <c r="F517" t="s">
        <v>1931</v>
      </c>
      <c r="G517" t="s">
        <v>106</v>
      </c>
      <c r="H517" t="s">
        <v>31</v>
      </c>
      <c r="I517" t="s">
        <v>197</v>
      </c>
      <c r="J517" t="s">
        <v>198</v>
      </c>
      <c r="K517">
        <v>98105</v>
      </c>
      <c r="L517" t="s">
        <v>60</v>
      </c>
      <c r="M517" t="s">
        <v>447</v>
      </c>
      <c r="N517" t="s">
        <v>36</v>
      </c>
      <c r="O517" t="s">
        <v>51</v>
      </c>
      <c r="P517" t="s">
        <v>448</v>
      </c>
      <c r="Q517">
        <v>1137.75</v>
      </c>
      <c r="R517">
        <v>5</v>
      </c>
      <c r="S517" s="1">
        <v>0</v>
      </c>
      <c r="T517">
        <v>250.30500000000001</v>
      </c>
      <c r="U517" t="s">
        <v>135</v>
      </c>
      <c r="V517" s="3">
        <v>0.22</v>
      </c>
      <c r="W517" s="3">
        <v>0</v>
      </c>
      <c r="X517" s="4">
        <v>50.061</v>
      </c>
      <c r="Y517" s="1">
        <v>177.489</v>
      </c>
      <c r="Z517" t="s">
        <v>259</v>
      </c>
      <c r="AA517">
        <f>Furniture_Sales[[#This Row],[Sales]]-Furniture_Sales[[#This Row],[Profit]]</f>
        <v>887.44499999999994</v>
      </c>
    </row>
    <row r="518" spans="1:27" x14ac:dyDescent="0.35">
      <c r="A518" t="s">
        <v>1932</v>
      </c>
      <c r="B518" s="2">
        <v>42623</v>
      </c>
      <c r="C518" s="2">
        <v>42627</v>
      </c>
      <c r="D518" t="s">
        <v>27</v>
      </c>
      <c r="E518" t="s">
        <v>1933</v>
      </c>
      <c r="F518" t="s">
        <v>1934</v>
      </c>
      <c r="G518" t="s">
        <v>30</v>
      </c>
      <c r="H518" t="s">
        <v>31</v>
      </c>
      <c r="I518" t="s">
        <v>107</v>
      </c>
      <c r="J518" t="s">
        <v>98</v>
      </c>
      <c r="K518">
        <v>77095</v>
      </c>
      <c r="L518" t="s">
        <v>99</v>
      </c>
      <c r="M518" t="s">
        <v>1068</v>
      </c>
      <c r="N518" t="s">
        <v>36</v>
      </c>
      <c r="O518" t="s">
        <v>51</v>
      </c>
      <c r="P518" t="s">
        <v>1069</v>
      </c>
      <c r="Q518">
        <v>300.93</v>
      </c>
      <c r="R518">
        <v>5</v>
      </c>
      <c r="S518" s="1">
        <v>0.3</v>
      </c>
      <c r="T518">
        <v>-34.392000000000003</v>
      </c>
      <c r="U518" t="s">
        <v>89</v>
      </c>
      <c r="V518" s="3">
        <v>-0.114285714285714</v>
      </c>
      <c r="W518" s="3">
        <v>9.9690958030106591E-4</v>
      </c>
      <c r="X518" s="4">
        <v>-6.8784000000000001</v>
      </c>
      <c r="Y518" s="1">
        <v>67.064400000000006</v>
      </c>
      <c r="Z518" t="s">
        <v>83</v>
      </c>
      <c r="AA518">
        <f>Furniture_Sales[[#This Row],[Sales]]-Furniture_Sales[[#This Row],[Profit]]</f>
        <v>335.322</v>
      </c>
    </row>
    <row r="519" spans="1:27" x14ac:dyDescent="0.35">
      <c r="A519" t="s">
        <v>1935</v>
      </c>
      <c r="B519" s="2">
        <v>41806</v>
      </c>
      <c r="C519" s="2">
        <v>41812</v>
      </c>
      <c r="D519" t="s">
        <v>45</v>
      </c>
      <c r="E519" t="s">
        <v>1936</v>
      </c>
      <c r="F519" t="s">
        <v>1937</v>
      </c>
      <c r="G519" t="s">
        <v>30</v>
      </c>
      <c r="H519" t="s">
        <v>31</v>
      </c>
      <c r="I519" t="s">
        <v>1938</v>
      </c>
      <c r="J519" t="s">
        <v>116</v>
      </c>
      <c r="K519">
        <v>46544</v>
      </c>
      <c r="L519" t="s">
        <v>99</v>
      </c>
      <c r="M519" t="s">
        <v>516</v>
      </c>
      <c r="N519" t="s">
        <v>36</v>
      </c>
      <c r="O519" t="s">
        <v>42</v>
      </c>
      <c r="P519" t="s">
        <v>517</v>
      </c>
      <c r="Q519">
        <v>647.84</v>
      </c>
      <c r="R519">
        <v>8</v>
      </c>
      <c r="S519" s="1">
        <v>0</v>
      </c>
      <c r="T519">
        <v>32.392000000000003</v>
      </c>
      <c r="U519" t="s">
        <v>135</v>
      </c>
      <c r="V519" s="3">
        <v>0.05</v>
      </c>
      <c r="W519" s="3">
        <v>0</v>
      </c>
      <c r="X519" s="4">
        <v>4.0490000000000004</v>
      </c>
      <c r="Y519" s="1">
        <v>76.930999999999997</v>
      </c>
      <c r="Z519" t="s">
        <v>65</v>
      </c>
      <c r="AA519">
        <f>Furniture_Sales[[#This Row],[Sales]]-Furniture_Sales[[#This Row],[Profit]]</f>
        <v>615.44799999999998</v>
      </c>
    </row>
    <row r="520" spans="1:27" x14ac:dyDescent="0.35">
      <c r="A520" t="s">
        <v>1939</v>
      </c>
      <c r="B520" s="2">
        <v>41845</v>
      </c>
      <c r="C520" s="2">
        <v>41847</v>
      </c>
      <c r="D520" t="s">
        <v>27</v>
      </c>
      <c r="E520" t="s">
        <v>317</v>
      </c>
      <c r="F520" t="s">
        <v>318</v>
      </c>
      <c r="G520" t="s">
        <v>30</v>
      </c>
      <c r="H520" t="s">
        <v>31</v>
      </c>
      <c r="I520" t="s">
        <v>334</v>
      </c>
      <c r="J520" t="s">
        <v>59</v>
      </c>
      <c r="K520">
        <v>94122</v>
      </c>
      <c r="L520" t="s">
        <v>60</v>
      </c>
      <c r="M520" t="s">
        <v>321</v>
      </c>
      <c r="N520" t="s">
        <v>36</v>
      </c>
      <c r="O520" t="s">
        <v>62</v>
      </c>
      <c r="P520" t="s">
        <v>322</v>
      </c>
      <c r="Q520">
        <v>77.92</v>
      </c>
      <c r="R520">
        <v>8</v>
      </c>
      <c r="S520" s="1">
        <v>0</v>
      </c>
      <c r="T520">
        <v>34.284799999999997</v>
      </c>
      <c r="U520" t="s">
        <v>76</v>
      </c>
      <c r="V520" s="3">
        <v>0.44</v>
      </c>
      <c r="W520" s="3">
        <v>0</v>
      </c>
      <c r="X520" s="4">
        <v>4.2855999999999996</v>
      </c>
      <c r="Y520" s="1">
        <v>5.4543999999999997</v>
      </c>
      <c r="Z520" t="s">
        <v>77</v>
      </c>
      <c r="AA520">
        <f>Furniture_Sales[[#This Row],[Sales]]-Furniture_Sales[[#This Row],[Profit]]</f>
        <v>43.635200000000005</v>
      </c>
    </row>
    <row r="521" spans="1:27" x14ac:dyDescent="0.35">
      <c r="A521" t="s">
        <v>1940</v>
      </c>
      <c r="B521" s="2">
        <v>42685</v>
      </c>
      <c r="C521" s="2">
        <v>42691</v>
      </c>
      <c r="D521" t="s">
        <v>45</v>
      </c>
      <c r="E521" t="s">
        <v>1941</v>
      </c>
      <c r="F521" t="s">
        <v>1942</v>
      </c>
      <c r="G521" t="s">
        <v>96</v>
      </c>
      <c r="H521" t="s">
        <v>31</v>
      </c>
      <c r="I521" t="s">
        <v>139</v>
      </c>
      <c r="J521" t="s">
        <v>140</v>
      </c>
      <c r="K521">
        <v>60623</v>
      </c>
      <c r="L521" t="s">
        <v>99</v>
      </c>
      <c r="M521" t="s">
        <v>1108</v>
      </c>
      <c r="N521" t="s">
        <v>36</v>
      </c>
      <c r="O521" t="s">
        <v>42</v>
      </c>
      <c r="P521" t="s">
        <v>1109</v>
      </c>
      <c r="Q521">
        <v>47.991999999999997</v>
      </c>
      <c r="R521">
        <v>2</v>
      </c>
      <c r="S521" s="1">
        <v>0.3</v>
      </c>
      <c r="T521">
        <v>-2.0568</v>
      </c>
      <c r="U521" t="s">
        <v>135</v>
      </c>
      <c r="V521" s="3">
        <v>-4.2857142857142899E-2</v>
      </c>
      <c r="W521" s="3">
        <v>6.2510418403067198E-3</v>
      </c>
      <c r="X521" s="4">
        <v>-1.0284</v>
      </c>
      <c r="Y521" s="1">
        <v>25.0244</v>
      </c>
      <c r="Z521" t="s">
        <v>40</v>
      </c>
      <c r="AA521">
        <f>Furniture_Sales[[#This Row],[Sales]]-Furniture_Sales[[#This Row],[Profit]]</f>
        <v>50.0488</v>
      </c>
    </row>
    <row r="522" spans="1:27" x14ac:dyDescent="0.35">
      <c r="A522" t="s">
        <v>1943</v>
      </c>
      <c r="B522" s="2">
        <v>42857</v>
      </c>
      <c r="C522" s="2">
        <v>42862</v>
      </c>
      <c r="D522" t="s">
        <v>45</v>
      </c>
      <c r="E522" t="s">
        <v>1944</v>
      </c>
      <c r="F522" t="s">
        <v>1945</v>
      </c>
      <c r="G522" t="s">
        <v>96</v>
      </c>
      <c r="H522" t="s">
        <v>31</v>
      </c>
      <c r="I522" t="s">
        <v>1946</v>
      </c>
      <c r="J522" t="s">
        <v>368</v>
      </c>
      <c r="K522">
        <v>7090</v>
      </c>
      <c r="L522" t="s">
        <v>73</v>
      </c>
      <c r="M522" t="s">
        <v>996</v>
      </c>
      <c r="N522" t="s">
        <v>36</v>
      </c>
      <c r="O522" t="s">
        <v>62</v>
      </c>
      <c r="P522" t="s">
        <v>997</v>
      </c>
      <c r="Q522">
        <v>129.93</v>
      </c>
      <c r="R522">
        <v>3</v>
      </c>
      <c r="S522" s="1">
        <v>0</v>
      </c>
      <c r="T522">
        <v>12.993</v>
      </c>
      <c r="U522" t="s">
        <v>64</v>
      </c>
      <c r="V522" s="3">
        <v>0.1</v>
      </c>
      <c r="W522" s="3">
        <v>0</v>
      </c>
      <c r="X522" s="4">
        <v>4.3310000000000004</v>
      </c>
      <c r="Y522" s="1">
        <v>38.978999999999999</v>
      </c>
      <c r="Z522" t="s">
        <v>167</v>
      </c>
      <c r="AA522">
        <f>Furniture_Sales[[#This Row],[Sales]]-Furniture_Sales[[#This Row],[Profit]]</f>
        <v>116.93700000000001</v>
      </c>
    </row>
    <row r="523" spans="1:27" x14ac:dyDescent="0.35">
      <c r="A523" t="s">
        <v>1947</v>
      </c>
      <c r="B523" s="2">
        <v>42031</v>
      </c>
      <c r="C523" s="2">
        <v>42033</v>
      </c>
      <c r="D523" t="s">
        <v>27</v>
      </c>
      <c r="E523" t="s">
        <v>745</v>
      </c>
      <c r="F523" t="s">
        <v>746</v>
      </c>
      <c r="G523" t="s">
        <v>30</v>
      </c>
      <c r="H523" t="s">
        <v>31</v>
      </c>
      <c r="I523" t="s">
        <v>699</v>
      </c>
      <c r="J523" t="s">
        <v>237</v>
      </c>
      <c r="K523">
        <v>44105</v>
      </c>
      <c r="L523" t="s">
        <v>73</v>
      </c>
      <c r="M523" t="s">
        <v>148</v>
      </c>
      <c r="N523" t="s">
        <v>36</v>
      </c>
      <c r="O523" t="s">
        <v>42</v>
      </c>
      <c r="P523" t="s">
        <v>149</v>
      </c>
      <c r="Q523">
        <v>181.98599999999999</v>
      </c>
      <c r="R523">
        <v>2</v>
      </c>
      <c r="S523" s="1">
        <v>0.3</v>
      </c>
      <c r="T523">
        <v>-54.595799999999997</v>
      </c>
      <c r="U523" t="s">
        <v>76</v>
      </c>
      <c r="V523" s="3">
        <v>-0.3</v>
      </c>
      <c r="W523" s="3">
        <v>1.6484784543866001E-3</v>
      </c>
      <c r="X523" s="4">
        <v>-27.297899999999998</v>
      </c>
      <c r="Y523" s="1">
        <v>118.29089999999999</v>
      </c>
      <c r="Z523" t="s">
        <v>175</v>
      </c>
      <c r="AA523">
        <f>Furniture_Sales[[#This Row],[Sales]]-Furniture_Sales[[#This Row],[Profit]]</f>
        <v>236.58179999999999</v>
      </c>
    </row>
    <row r="524" spans="1:27" x14ac:dyDescent="0.35">
      <c r="A524" t="s">
        <v>1948</v>
      </c>
      <c r="B524" s="2">
        <v>42201</v>
      </c>
      <c r="C524" s="2">
        <v>42201</v>
      </c>
      <c r="D524" t="s">
        <v>431</v>
      </c>
      <c r="E524" t="s">
        <v>1949</v>
      </c>
      <c r="F524" t="s">
        <v>1950</v>
      </c>
      <c r="G524" t="s">
        <v>96</v>
      </c>
      <c r="H524" t="s">
        <v>31</v>
      </c>
      <c r="I524" t="s">
        <v>334</v>
      </c>
      <c r="J524" t="s">
        <v>59</v>
      </c>
      <c r="K524">
        <v>94122</v>
      </c>
      <c r="L524" t="s">
        <v>60</v>
      </c>
      <c r="M524" t="s">
        <v>411</v>
      </c>
      <c r="N524" t="s">
        <v>36</v>
      </c>
      <c r="O524" t="s">
        <v>42</v>
      </c>
      <c r="P524" t="s">
        <v>412</v>
      </c>
      <c r="Q524">
        <v>1348.704</v>
      </c>
      <c r="R524">
        <v>6</v>
      </c>
      <c r="S524" s="1">
        <v>0.2</v>
      </c>
      <c r="T524">
        <v>-219.1644</v>
      </c>
      <c r="U524" t="s">
        <v>436</v>
      </c>
      <c r="V524" s="3">
        <v>-0.16250000000000001</v>
      </c>
      <c r="W524" s="3">
        <v>1.48290507034902E-4</v>
      </c>
      <c r="X524" s="4">
        <v>-36.5274</v>
      </c>
      <c r="Y524" s="1">
        <v>261.31139999999999</v>
      </c>
      <c r="Z524" t="s">
        <v>77</v>
      </c>
      <c r="AA524">
        <f>Furniture_Sales[[#This Row],[Sales]]-Furniture_Sales[[#This Row],[Profit]]</f>
        <v>1567.8683999999998</v>
      </c>
    </row>
    <row r="525" spans="1:27" x14ac:dyDescent="0.35">
      <c r="A525" t="s">
        <v>1948</v>
      </c>
      <c r="B525" s="2">
        <v>42201</v>
      </c>
      <c r="C525" s="2">
        <v>42201</v>
      </c>
      <c r="D525" t="s">
        <v>431</v>
      </c>
      <c r="E525" t="s">
        <v>1949</v>
      </c>
      <c r="F525" t="s">
        <v>1950</v>
      </c>
      <c r="G525" t="s">
        <v>96</v>
      </c>
      <c r="H525" t="s">
        <v>31</v>
      </c>
      <c r="I525" t="s">
        <v>334</v>
      </c>
      <c r="J525" t="s">
        <v>59</v>
      </c>
      <c r="K525">
        <v>94122</v>
      </c>
      <c r="L525" t="s">
        <v>60</v>
      </c>
      <c r="M525" t="s">
        <v>387</v>
      </c>
      <c r="N525" t="s">
        <v>36</v>
      </c>
      <c r="O525" t="s">
        <v>42</v>
      </c>
      <c r="P525" t="s">
        <v>388</v>
      </c>
      <c r="Q525">
        <v>700.15200000000004</v>
      </c>
      <c r="R525">
        <v>3</v>
      </c>
      <c r="S525" s="1">
        <v>0.2</v>
      </c>
      <c r="T525">
        <v>78.767099999999999</v>
      </c>
      <c r="U525" t="s">
        <v>436</v>
      </c>
      <c r="V525" s="3">
        <v>0.1125</v>
      </c>
      <c r="W525" s="3">
        <v>2.8565225836675497E-4</v>
      </c>
      <c r="X525" s="4">
        <v>26.255700000000001</v>
      </c>
      <c r="Y525" s="1">
        <v>207.1283</v>
      </c>
      <c r="Z525" t="s">
        <v>77</v>
      </c>
      <c r="AA525">
        <f>Furniture_Sales[[#This Row],[Sales]]-Furniture_Sales[[#This Row],[Profit]]</f>
        <v>621.38490000000002</v>
      </c>
    </row>
    <row r="526" spans="1:27" x14ac:dyDescent="0.35">
      <c r="A526" t="s">
        <v>1951</v>
      </c>
      <c r="B526" s="2">
        <v>42490</v>
      </c>
      <c r="C526" s="2">
        <v>42494</v>
      </c>
      <c r="D526" t="s">
        <v>45</v>
      </c>
      <c r="E526" t="s">
        <v>1952</v>
      </c>
      <c r="F526" t="s">
        <v>1953</v>
      </c>
      <c r="G526" t="s">
        <v>96</v>
      </c>
      <c r="H526" t="s">
        <v>31</v>
      </c>
      <c r="I526" t="s">
        <v>1954</v>
      </c>
      <c r="J526" t="s">
        <v>526</v>
      </c>
      <c r="K526">
        <v>85254</v>
      </c>
      <c r="L526" t="s">
        <v>60</v>
      </c>
      <c r="M526" t="s">
        <v>703</v>
      </c>
      <c r="N526" t="s">
        <v>36</v>
      </c>
      <c r="O526" t="s">
        <v>62</v>
      </c>
      <c r="P526" t="s">
        <v>704</v>
      </c>
      <c r="Q526">
        <v>111.88800000000001</v>
      </c>
      <c r="R526">
        <v>7</v>
      </c>
      <c r="S526" s="1">
        <v>0.2</v>
      </c>
      <c r="T526">
        <v>22.377600000000001</v>
      </c>
      <c r="U526" t="s">
        <v>89</v>
      </c>
      <c r="V526" s="3">
        <v>0.2</v>
      </c>
      <c r="W526" s="3">
        <v>1.7875017875017901E-3</v>
      </c>
      <c r="X526" s="4">
        <v>3.1968000000000001</v>
      </c>
      <c r="Y526" s="1">
        <v>12.7872</v>
      </c>
      <c r="Z526" t="s">
        <v>119</v>
      </c>
      <c r="AA526">
        <f>Furniture_Sales[[#This Row],[Sales]]-Furniture_Sales[[#This Row],[Profit]]</f>
        <v>89.510400000000004</v>
      </c>
    </row>
    <row r="527" spans="1:27" x14ac:dyDescent="0.35">
      <c r="A527" t="s">
        <v>1955</v>
      </c>
      <c r="B527" s="2">
        <v>42621</v>
      </c>
      <c r="C527" s="2">
        <v>42627</v>
      </c>
      <c r="D527" t="s">
        <v>45</v>
      </c>
      <c r="E527" t="s">
        <v>1956</v>
      </c>
      <c r="F527" t="s">
        <v>1957</v>
      </c>
      <c r="G527" t="s">
        <v>106</v>
      </c>
      <c r="H527" t="s">
        <v>31</v>
      </c>
      <c r="I527" t="s">
        <v>1958</v>
      </c>
      <c r="J527" t="s">
        <v>440</v>
      </c>
      <c r="K527">
        <v>2148</v>
      </c>
      <c r="L527" t="s">
        <v>73</v>
      </c>
      <c r="M527" t="s">
        <v>1959</v>
      </c>
      <c r="N527" t="s">
        <v>36</v>
      </c>
      <c r="O527" t="s">
        <v>37</v>
      </c>
      <c r="P527" t="s">
        <v>1960</v>
      </c>
      <c r="Q527">
        <v>173.94</v>
      </c>
      <c r="R527">
        <v>3</v>
      </c>
      <c r="S527" s="1">
        <v>0</v>
      </c>
      <c r="T527">
        <v>13.9152</v>
      </c>
      <c r="U527" t="s">
        <v>135</v>
      </c>
      <c r="V527" s="3">
        <v>0.08</v>
      </c>
      <c r="W527" s="3">
        <v>0</v>
      </c>
      <c r="X527" s="4">
        <v>4.6383999999999999</v>
      </c>
      <c r="Y527" s="1">
        <v>53.3416</v>
      </c>
      <c r="Z527" t="s">
        <v>83</v>
      </c>
      <c r="AA527">
        <f>Furniture_Sales[[#This Row],[Sales]]-Furniture_Sales[[#This Row],[Profit]]</f>
        <v>160.0248</v>
      </c>
    </row>
    <row r="528" spans="1:27" x14ac:dyDescent="0.35">
      <c r="A528" t="s">
        <v>1961</v>
      </c>
      <c r="B528" s="2">
        <v>42841</v>
      </c>
      <c r="C528" s="2">
        <v>42845</v>
      </c>
      <c r="D528" t="s">
        <v>45</v>
      </c>
      <c r="E528" t="s">
        <v>144</v>
      </c>
      <c r="F528" t="s">
        <v>145</v>
      </c>
      <c r="G528" t="s">
        <v>30</v>
      </c>
      <c r="H528" t="s">
        <v>31</v>
      </c>
      <c r="I528" t="s">
        <v>1497</v>
      </c>
      <c r="J528" t="s">
        <v>59</v>
      </c>
      <c r="K528">
        <v>95123</v>
      </c>
      <c r="L528" t="s">
        <v>60</v>
      </c>
      <c r="M528" t="s">
        <v>548</v>
      </c>
      <c r="N528" t="s">
        <v>36</v>
      </c>
      <c r="O528" t="s">
        <v>37</v>
      </c>
      <c r="P528" t="s">
        <v>549</v>
      </c>
      <c r="Q528">
        <v>102.833</v>
      </c>
      <c r="R528">
        <v>1</v>
      </c>
      <c r="S528" s="1">
        <v>0.15</v>
      </c>
      <c r="T528">
        <v>-6.0490000000000004</v>
      </c>
      <c r="U528" t="s">
        <v>89</v>
      </c>
      <c r="V528" s="3">
        <v>-5.8823529411764698E-2</v>
      </c>
      <c r="W528" s="3">
        <v>1.4586757169391101E-3</v>
      </c>
      <c r="X528" s="4">
        <v>-6.0490000000000004</v>
      </c>
      <c r="Y528" s="1">
        <v>108.88200000000001</v>
      </c>
      <c r="Z528" t="s">
        <v>119</v>
      </c>
      <c r="AA528">
        <f>Furniture_Sales[[#This Row],[Sales]]-Furniture_Sales[[#This Row],[Profit]]</f>
        <v>108.88200000000001</v>
      </c>
    </row>
    <row r="529" spans="1:27" x14ac:dyDescent="0.35">
      <c r="A529" t="s">
        <v>1962</v>
      </c>
      <c r="B529" s="2">
        <v>43058</v>
      </c>
      <c r="C529" s="2">
        <v>43062</v>
      </c>
      <c r="D529" t="s">
        <v>45</v>
      </c>
      <c r="E529" t="s">
        <v>1268</v>
      </c>
      <c r="F529" t="s">
        <v>1269</v>
      </c>
      <c r="G529" t="s">
        <v>30</v>
      </c>
      <c r="H529" t="s">
        <v>31</v>
      </c>
      <c r="I529" t="s">
        <v>32</v>
      </c>
      <c r="J529" t="s">
        <v>33</v>
      </c>
      <c r="K529">
        <v>42420</v>
      </c>
      <c r="L529" t="s">
        <v>34</v>
      </c>
      <c r="M529" t="s">
        <v>1963</v>
      </c>
      <c r="N529" t="s">
        <v>36</v>
      </c>
      <c r="O529" t="s">
        <v>62</v>
      </c>
      <c r="P529" t="s">
        <v>1964</v>
      </c>
      <c r="Q529">
        <v>821.88</v>
      </c>
      <c r="R529">
        <v>6</v>
      </c>
      <c r="S529" s="1">
        <v>0</v>
      </c>
      <c r="T529">
        <v>213.68879999999999</v>
      </c>
      <c r="U529" t="s">
        <v>89</v>
      </c>
      <c r="V529" s="3">
        <v>0.26</v>
      </c>
      <c r="W529" s="3">
        <v>0</v>
      </c>
      <c r="X529" s="4">
        <v>35.614800000000002</v>
      </c>
      <c r="Y529" s="1">
        <v>101.3652</v>
      </c>
      <c r="Z529" t="s">
        <v>40</v>
      </c>
      <c r="AA529">
        <f>Furniture_Sales[[#This Row],[Sales]]-Furniture_Sales[[#This Row],[Profit]]</f>
        <v>608.19119999999998</v>
      </c>
    </row>
    <row r="530" spans="1:27" x14ac:dyDescent="0.35">
      <c r="A530" t="s">
        <v>1965</v>
      </c>
      <c r="B530" s="2">
        <v>42651</v>
      </c>
      <c r="C530" s="2">
        <v>42657</v>
      </c>
      <c r="D530" t="s">
        <v>45</v>
      </c>
      <c r="E530" t="s">
        <v>1966</v>
      </c>
      <c r="F530" t="s">
        <v>1967</v>
      </c>
      <c r="G530" t="s">
        <v>96</v>
      </c>
      <c r="H530" t="s">
        <v>31</v>
      </c>
      <c r="I530" t="s">
        <v>107</v>
      </c>
      <c r="J530" t="s">
        <v>98</v>
      </c>
      <c r="K530">
        <v>77070</v>
      </c>
      <c r="L530" t="s">
        <v>99</v>
      </c>
      <c r="M530" t="s">
        <v>1968</v>
      </c>
      <c r="N530" t="s">
        <v>36</v>
      </c>
      <c r="O530" t="s">
        <v>62</v>
      </c>
      <c r="P530" t="s">
        <v>1969</v>
      </c>
      <c r="Q530">
        <v>51.712000000000003</v>
      </c>
      <c r="R530">
        <v>8</v>
      </c>
      <c r="S530" s="1">
        <v>0.6</v>
      </c>
      <c r="T530">
        <v>-32.32</v>
      </c>
      <c r="U530" t="s">
        <v>135</v>
      </c>
      <c r="V530" s="3">
        <v>-0.625</v>
      </c>
      <c r="W530" s="3">
        <v>1.16027227722772E-2</v>
      </c>
      <c r="X530" s="4">
        <v>-4.04</v>
      </c>
      <c r="Y530" s="1">
        <v>10.504</v>
      </c>
      <c r="Z530" t="s">
        <v>54</v>
      </c>
      <c r="AA530">
        <f>Furniture_Sales[[#This Row],[Sales]]-Furniture_Sales[[#This Row],[Profit]]</f>
        <v>84.032000000000011</v>
      </c>
    </row>
    <row r="531" spans="1:27" x14ac:dyDescent="0.35">
      <c r="A531" t="s">
        <v>1970</v>
      </c>
      <c r="B531" s="2">
        <v>42155</v>
      </c>
      <c r="C531" s="2">
        <v>42159</v>
      </c>
      <c r="D531" t="s">
        <v>45</v>
      </c>
      <c r="E531" t="s">
        <v>1971</v>
      </c>
      <c r="F531" t="s">
        <v>1972</v>
      </c>
      <c r="G531" t="s">
        <v>30</v>
      </c>
      <c r="H531" t="s">
        <v>31</v>
      </c>
      <c r="I531" t="s">
        <v>81</v>
      </c>
      <c r="J531" t="s">
        <v>82</v>
      </c>
      <c r="K531">
        <v>84057</v>
      </c>
      <c r="L531" t="s">
        <v>60</v>
      </c>
      <c r="M531" t="s">
        <v>1973</v>
      </c>
      <c r="N531" t="s">
        <v>36</v>
      </c>
      <c r="O531" t="s">
        <v>37</v>
      </c>
      <c r="P531" t="s">
        <v>1974</v>
      </c>
      <c r="Q531">
        <v>1406.86</v>
      </c>
      <c r="R531">
        <v>7</v>
      </c>
      <c r="S531" s="1">
        <v>0</v>
      </c>
      <c r="T531">
        <v>140.68600000000001</v>
      </c>
      <c r="U531" t="s">
        <v>89</v>
      </c>
      <c r="V531" s="3">
        <v>0.1</v>
      </c>
      <c r="W531" s="3">
        <v>0</v>
      </c>
      <c r="X531" s="4">
        <v>20.097999999999999</v>
      </c>
      <c r="Y531" s="1">
        <v>180.88200000000001</v>
      </c>
      <c r="Z531" t="s">
        <v>167</v>
      </c>
      <c r="AA531">
        <f>Furniture_Sales[[#This Row],[Sales]]-Furniture_Sales[[#This Row],[Profit]]</f>
        <v>1266.174</v>
      </c>
    </row>
    <row r="532" spans="1:27" x14ac:dyDescent="0.35">
      <c r="A532" t="s">
        <v>1975</v>
      </c>
      <c r="B532" s="2">
        <v>43040</v>
      </c>
      <c r="C532" s="2">
        <v>43042</v>
      </c>
      <c r="D532" t="s">
        <v>27</v>
      </c>
      <c r="E532" t="s">
        <v>1976</v>
      </c>
      <c r="F532" t="s">
        <v>1977</v>
      </c>
      <c r="G532" t="s">
        <v>30</v>
      </c>
      <c r="H532" t="s">
        <v>31</v>
      </c>
      <c r="I532" t="s">
        <v>1978</v>
      </c>
      <c r="J532" t="s">
        <v>198</v>
      </c>
      <c r="K532">
        <v>98226</v>
      </c>
      <c r="L532" t="s">
        <v>60</v>
      </c>
      <c r="M532" t="s">
        <v>1677</v>
      </c>
      <c r="N532" t="s">
        <v>36</v>
      </c>
      <c r="O532" t="s">
        <v>51</v>
      </c>
      <c r="P532" t="s">
        <v>1678</v>
      </c>
      <c r="Q532">
        <v>2665.62</v>
      </c>
      <c r="R532">
        <v>9</v>
      </c>
      <c r="S532" s="1">
        <v>0</v>
      </c>
      <c r="T532">
        <v>239.9058</v>
      </c>
      <c r="U532" t="s">
        <v>76</v>
      </c>
      <c r="V532" s="3">
        <v>0.09</v>
      </c>
      <c r="W532" s="3">
        <v>0</v>
      </c>
      <c r="X532" s="4">
        <v>26.656199999999998</v>
      </c>
      <c r="Y532" s="1">
        <v>269.52379999999999</v>
      </c>
      <c r="Z532" t="s">
        <v>40</v>
      </c>
      <c r="AA532">
        <f>Furniture_Sales[[#This Row],[Sales]]-Furniture_Sales[[#This Row],[Profit]]</f>
        <v>2425.7141999999999</v>
      </c>
    </row>
    <row r="533" spans="1:27" x14ac:dyDescent="0.35">
      <c r="A533" t="s">
        <v>1979</v>
      </c>
      <c r="B533" s="2">
        <v>42925</v>
      </c>
      <c r="C533" s="2">
        <v>42930</v>
      </c>
      <c r="D533" t="s">
        <v>45</v>
      </c>
      <c r="E533" t="s">
        <v>1980</v>
      </c>
      <c r="F533" t="s">
        <v>1981</v>
      </c>
      <c r="G533" t="s">
        <v>106</v>
      </c>
      <c r="H533" t="s">
        <v>31</v>
      </c>
      <c r="I533" t="s">
        <v>1411</v>
      </c>
      <c r="J533" t="s">
        <v>116</v>
      </c>
      <c r="K533">
        <v>47905</v>
      </c>
      <c r="L533" t="s">
        <v>99</v>
      </c>
      <c r="M533" t="s">
        <v>1016</v>
      </c>
      <c r="N533" t="s">
        <v>36</v>
      </c>
      <c r="O533" t="s">
        <v>62</v>
      </c>
      <c r="P533" t="s">
        <v>1017</v>
      </c>
      <c r="Q533">
        <v>526.45000000000005</v>
      </c>
      <c r="R533">
        <v>5</v>
      </c>
      <c r="S533" s="1">
        <v>0</v>
      </c>
      <c r="T533">
        <v>31.587</v>
      </c>
      <c r="U533" t="s">
        <v>64</v>
      </c>
      <c r="V533" s="3">
        <v>0.06</v>
      </c>
      <c r="W533" s="3">
        <v>0</v>
      </c>
      <c r="X533" s="4">
        <v>6.3174000000000001</v>
      </c>
      <c r="Y533" s="1">
        <v>98.9726</v>
      </c>
      <c r="Z533" t="s">
        <v>77</v>
      </c>
      <c r="AA533">
        <f>Furniture_Sales[[#This Row],[Sales]]-Furniture_Sales[[#This Row],[Profit]]</f>
        <v>494.86300000000006</v>
      </c>
    </row>
    <row r="534" spans="1:27" x14ac:dyDescent="0.35">
      <c r="A534" t="s">
        <v>1982</v>
      </c>
      <c r="B534" s="2">
        <v>41665</v>
      </c>
      <c r="C534" s="2">
        <v>41670</v>
      </c>
      <c r="D534" t="s">
        <v>45</v>
      </c>
      <c r="E534" t="s">
        <v>1263</v>
      </c>
      <c r="F534" t="s">
        <v>1264</v>
      </c>
      <c r="G534" t="s">
        <v>106</v>
      </c>
      <c r="H534" t="s">
        <v>31</v>
      </c>
      <c r="I534" t="s">
        <v>1983</v>
      </c>
      <c r="J534" t="s">
        <v>722</v>
      </c>
      <c r="K534">
        <v>22304</v>
      </c>
      <c r="L534" t="s">
        <v>34</v>
      </c>
      <c r="M534" t="s">
        <v>1984</v>
      </c>
      <c r="N534" t="s">
        <v>36</v>
      </c>
      <c r="O534" t="s">
        <v>62</v>
      </c>
      <c r="P534" t="s">
        <v>1985</v>
      </c>
      <c r="Q534">
        <v>62.82</v>
      </c>
      <c r="R534">
        <v>3</v>
      </c>
      <c r="S534" s="1">
        <v>0</v>
      </c>
      <c r="T534">
        <v>30.7818</v>
      </c>
      <c r="U534" t="s">
        <v>64</v>
      </c>
      <c r="V534" s="3">
        <v>0.49</v>
      </c>
      <c r="W534" s="3">
        <v>0</v>
      </c>
      <c r="X534" s="4">
        <v>10.2606</v>
      </c>
      <c r="Y534" s="1">
        <v>10.679399999999999</v>
      </c>
      <c r="Z534" t="s">
        <v>175</v>
      </c>
      <c r="AA534">
        <f>Furniture_Sales[[#This Row],[Sales]]-Furniture_Sales[[#This Row],[Profit]]</f>
        <v>32.038200000000003</v>
      </c>
    </row>
    <row r="535" spans="1:27" x14ac:dyDescent="0.35">
      <c r="A535" t="s">
        <v>1982</v>
      </c>
      <c r="B535" s="2">
        <v>41665</v>
      </c>
      <c r="C535" s="2">
        <v>41670</v>
      </c>
      <c r="D535" t="s">
        <v>45</v>
      </c>
      <c r="E535" t="s">
        <v>1263</v>
      </c>
      <c r="F535" t="s">
        <v>1264</v>
      </c>
      <c r="G535" t="s">
        <v>106</v>
      </c>
      <c r="H535" t="s">
        <v>31</v>
      </c>
      <c r="I535" t="s">
        <v>1983</v>
      </c>
      <c r="J535" t="s">
        <v>722</v>
      </c>
      <c r="K535">
        <v>22304</v>
      </c>
      <c r="L535" t="s">
        <v>34</v>
      </c>
      <c r="M535" t="s">
        <v>1986</v>
      </c>
      <c r="N535" t="s">
        <v>36</v>
      </c>
      <c r="O535" t="s">
        <v>62</v>
      </c>
      <c r="P535" t="s">
        <v>1987</v>
      </c>
      <c r="Q535">
        <v>12.42</v>
      </c>
      <c r="R535">
        <v>3</v>
      </c>
      <c r="S535" s="1">
        <v>0</v>
      </c>
      <c r="T535">
        <v>4.4711999999999996</v>
      </c>
      <c r="U535" t="s">
        <v>64</v>
      </c>
      <c r="V535" s="3">
        <v>0.36</v>
      </c>
      <c r="W535" s="3">
        <v>0</v>
      </c>
      <c r="X535" s="4">
        <v>1.4903999999999999</v>
      </c>
      <c r="Y535" s="1">
        <v>2.6496</v>
      </c>
      <c r="Z535" t="s">
        <v>175</v>
      </c>
      <c r="AA535">
        <f>Furniture_Sales[[#This Row],[Sales]]-Furniture_Sales[[#This Row],[Profit]]</f>
        <v>7.9488000000000003</v>
      </c>
    </row>
    <row r="536" spans="1:27" x14ac:dyDescent="0.35">
      <c r="A536" t="s">
        <v>1988</v>
      </c>
      <c r="B536" s="2">
        <v>42916</v>
      </c>
      <c r="C536" s="2">
        <v>42922</v>
      </c>
      <c r="D536" t="s">
        <v>45</v>
      </c>
      <c r="E536" t="s">
        <v>714</v>
      </c>
      <c r="F536" t="s">
        <v>715</v>
      </c>
      <c r="G536" t="s">
        <v>30</v>
      </c>
      <c r="H536" t="s">
        <v>31</v>
      </c>
      <c r="I536" t="s">
        <v>179</v>
      </c>
      <c r="J536" t="s">
        <v>126</v>
      </c>
      <c r="K536">
        <v>10024</v>
      </c>
      <c r="L536" t="s">
        <v>73</v>
      </c>
      <c r="M536" t="s">
        <v>1989</v>
      </c>
      <c r="N536" t="s">
        <v>36</v>
      </c>
      <c r="O536" t="s">
        <v>62</v>
      </c>
      <c r="P536" t="s">
        <v>1990</v>
      </c>
      <c r="Q536">
        <v>22.23</v>
      </c>
      <c r="R536">
        <v>1</v>
      </c>
      <c r="S536" s="1">
        <v>0</v>
      </c>
      <c r="T536">
        <v>9.7812000000000001</v>
      </c>
      <c r="U536" t="s">
        <v>135</v>
      </c>
      <c r="V536" s="3">
        <v>0.44</v>
      </c>
      <c r="W536" s="3">
        <v>0</v>
      </c>
      <c r="X536" s="4">
        <v>9.7812000000000001</v>
      </c>
      <c r="Y536" s="1">
        <v>12.4488</v>
      </c>
      <c r="Z536" t="s">
        <v>65</v>
      </c>
      <c r="AA536">
        <f>Furniture_Sales[[#This Row],[Sales]]-Furniture_Sales[[#This Row],[Profit]]</f>
        <v>12.4488</v>
      </c>
    </row>
    <row r="537" spans="1:27" x14ac:dyDescent="0.35">
      <c r="A537" t="s">
        <v>1991</v>
      </c>
      <c r="B537" s="2">
        <v>42621</v>
      </c>
      <c r="C537" s="2">
        <v>42627</v>
      </c>
      <c r="D537" t="s">
        <v>45</v>
      </c>
      <c r="E537" t="s">
        <v>1992</v>
      </c>
      <c r="F537" t="s">
        <v>1993</v>
      </c>
      <c r="G537" t="s">
        <v>30</v>
      </c>
      <c r="H537" t="s">
        <v>31</v>
      </c>
      <c r="I537" t="s">
        <v>1994</v>
      </c>
      <c r="J537" t="s">
        <v>140</v>
      </c>
      <c r="K537">
        <v>60090</v>
      </c>
      <c r="L537" t="s">
        <v>99</v>
      </c>
      <c r="M537" t="s">
        <v>1995</v>
      </c>
      <c r="N537" t="s">
        <v>36</v>
      </c>
      <c r="O537" t="s">
        <v>62</v>
      </c>
      <c r="P537" t="s">
        <v>1996</v>
      </c>
      <c r="Q537">
        <v>14.135999999999999</v>
      </c>
      <c r="R537">
        <v>2</v>
      </c>
      <c r="S537" s="1">
        <v>0.6</v>
      </c>
      <c r="T537">
        <v>-7.7747999999999999</v>
      </c>
      <c r="U537" t="s">
        <v>135</v>
      </c>
      <c r="V537" s="3">
        <v>-0.55000000000000004</v>
      </c>
      <c r="W537" s="3">
        <v>4.2444821731748697E-2</v>
      </c>
      <c r="X537" s="4">
        <v>-3.8874</v>
      </c>
      <c r="Y537" s="1">
        <v>10.955399999999999</v>
      </c>
      <c r="Z537" t="s">
        <v>83</v>
      </c>
      <c r="AA537">
        <f>Furniture_Sales[[#This Row],[Sales]]-Furniture_Sales[[#This Row],[Profit]]</f>
        <v>21.910799999999998</v>
      </c>
    </row>
    <row r="538" spans="1:27" x14ac:dyDescent="0.35">
      <c r="A538" t="s">
        <v>1991</v>
      </c>
      <c r="B538" s="2">
        <v>42621</v>
      </c>
      <c r="C538" s="2">
        <v>42627</v>
      </c>
      <c r="D538" t="s">
        <v>45</v>
      </c>
      <c r="E538" t="s">
        <v>1992</v>
      </c>
      <c r="F538" t="s">
        <v>1993</v>
      </c>
      <c r="G538" t="s">
        <v>30</v>
      </c>
      <c r="H538" t="s">
        <v>31</v>
      </c>
      <c r="I538" t="s">
        <v>1994</v>
      </c>
      <c r="J538" t="s">
        <v>140</v>
      </c>
      <c r="K538">
        <v>60090</v>
      </c>
      <c r="L538" t="s">
        <v>99</v>
      </c>
      <c r="M538" t="s">
        <v>1997</v>
      </c>
      <c r="N538" t="s">
        <v>36</v>
      </c>
      <c r="O538" t="s">
        <v>51</v>
      </c>
      <c r="P538" t="s">
        <v>1998</v>
      </c>
      <c r="Q538">
        <v>601.47</v>
      </c>
      <c r="R538">
        <v>3</v>
      </c>
      <c r="S538" s="1">
        <v>0.5</v>
      </c>
      <c r="T538">
        <v>-300.73500000000001</v>
      </c>
      <c r="U538" t="s">
        <v>135</v>
      </c>
      <c r="V538" s="3">
        <v>-0.5</v>
      </c>
      <c r="W538" s="3">
        <v>8.31296656524847E-4</v>
      </c>
      <c r="X538" s="4">
        <v>-100.245</v>
      </c>
      <c r="Y538" s="1">
        <v>300.73500000000001</v>
      </c>
      <c r="Z538" t="s">
        <v>83</v>
      </c>
      <c r="AA538">
        <f>Furniture_Sales[[#This Row],[Sales]]-Furniture_Sales[[#This Row],[Profit]]</f>
        <v>902.20500000000004</v>
      </c>
    </row>
    <row r="539" spans="1:27" x14ac:dyDescent="0.35">
      <c r="A539" t="s">
        <v>1999</v>
      </c>
      <c r="B539" s="2">
        <v>42525</v>
      </c>
      <c r="C539" s="2">
        <v>42525</v>
      </c>
      <c r="D539" t="s">
        <v>431</v>
      </c>
      <c r="E539" t="s">
        <v>2000</v>
      </c>
      <c r="F539" t="s">
        <v>2001</v>
      </c>
      <c r="G539" t="s">
        <v>30</v>
      </c>
      <c r="H539" t="s">
        <v>31</v>
      </c>
      <c r="I539" t="s">
        <v>179</v>
      </c>
      <c r="J539" t="s">
        <v>126</v>
      </c>
      <c r="K539">
        <v>10035</v>
      </c>
      <c r="L539" t="s">
        <v>73</v>
      </c>
      <c r="M539" t="s">
        <v>1386</v>
      </c>
      <c r="N539" t="s">
        <v>36</v>
      </c>
      <c r="O539" t="s">
        <v>37</v>
      </c>
      <c r="P539" t="s">
        <v>1387</v>
      </c>
      <c r="Q539">
        <v>136.78399999999999</v>
      </c>
      <c r="R539">
        <v>1</v>
      </c>
      <c r="S539" s="1">
        <v>0.2</v>
      </c>
      <c r="T539">
        <v>5.1294000000000004</v>
      </c>
      <c r="U539" t="s">
        <v>436</v>
      </c>
      <c r="V539" s="3">
        <v>3.7499999999999999E-2</v>
      </c>
      <c r="W539" s="3">
        <v>1.46215931687917E-3</v>
      </c>
      <c r="X539" s="4">
        <v>5.1294000000000004</v>
      </c>
      <c r="Y539" s="1">
        <v>131.65459999999999</v>
      </c>
      <c r="Z539" t="s">
        <v>65</v>
      </c>
      <c r="AA539">
        <f>Furniture_Sales[[#This Row],[Sales]]-Furniture_Sales[[#This Row],[Profit]]</f>
        <v>131.65459999999999</v>
      </c>
    </row>
    <row r="540" spans="1:27" x14ac:dyDescent="0.35">
      <c r="A540" t="s">
        <v>1999</v>
      </c>
      <c r="B540" s="2">
        <v>42525</v>
      </c>
      <c r="C540" s="2">
        <v>42525</v>
      </c>
      <c r="D540" t="s">
        <v>431</v>
      </c>
      <c r="E540" t="s">
        <v>2000</v>
      </c>
      <c r="F540" t="s">
        <v>2001</v>
      </c>
      <c r="G540" t="s">
        <v>30</v>
      </c>
      <c r="H540" t="s">
        <v>31</v>
      </c>
      <c r="I540" t="s">
        <v>179</v>
      </c>
      <c r="J540" t="s">
        <v>126</v>
      </c>
      <c r="K540">
        <v>10035</v>
      </c>
      <c r="L540" t="s">
        <v>73</v>
      </c>
      <c r="M540" t="s">
        <v>876</v>
      </c>
      <c r="N540" t="s">
        <v>36</v>
      </c>
      <c r="O540" t="s">
        <v>62</v>
      </c>
      <c r="P540" t="s">
        <v>877</v>
      </c>
      <c r="Q540">
        <v>61.12</v>
      </c>
      <c r="R540">
        <v>4</v>
      </c>
      <c r="S540" s="1">
        <v>0</v>
      </c>
      <c r="T540">
        <v>20.780799999999999</v>
      </c>
      <c r="U540" t="s">
        <v>436</v>
      </c>
      <c r="V540" s="3">
        <v>0.34</v>
      </c>
      <c r="W540" s="3">
        <v>0</v>
      </c>
      <c r="X540" s="4">
        <v>5.1951999999999998</v>
      </c>
      <c r="Y540" s="1">
        <v>10.0848</v>
      </c>
      <c r="Z540" t="s">
        <v>65</v>
      </c>
      <c r="AA540">
        <f>Furniture_Sales[[#This Row],[Sales]]-Furniture_Sales[[#This Row],[Profit]]</f>
        <v>40.339199999999998</v>
      </c>
    </row>
    <row r="541" spans="1:27" x14ac:dyDescent="0.35">
      <c r="A541" t="s">
        <v>2002</v>
      </c>
      <c r="B541" s="2">
        <v>41968</v>
      </c>
      <c r="C541" s="2">
        <v>41973</v>
      </c>
      <c r="D541" t="s">
        <v>45</v>
      </c>
      <c r="E541" t="s">
        <v>2003</v>
      </c>
      <c r="F541" t="s">
        <v>2004</v>
      </c>
      <c r="G541" t="s">
        <v>96</v>
      </c>
      <c r="H541" t="s">
        <v>31</v>
      </c>
      <c r="I541" t="s">
        <v>695</v>
      </c>
      <c r="J541" t="s">
        <v>98</v>
      </c>
      <c r="K541">
        <v>76017</v>
      </c>
      <c r="L541" t="s">
        <v>99</v>
      </c>
      <c r="M541" t="s">
        <v>50</v>
      </c>
      <c r="N541" t="s">
        <v>36</v>
      </c>
      <c r="O541" t="s">
        <v>51</v>
      </c>
      <c r="P541" t="s">
        <v>52</v>
      </c>
      <c r="Q541">
        <v>1218.7349999999999</v>
      </c>
      <c r="R541">
        <v>5</v>
      </c>
      <c r="S541" s="1">
        <v>0.3</v>
      </c>
      <c r="T541">
        <v>-121.87350000000001</v>
      </c>
      <c r="U541" t="s">
        <v>64</v>
      </c>
      <c r="V541" s="3">
        <v>-0.1</v>
      </c>
      <c r="W541" s="3">
        <v>2.4615687577693299E-4</v>
      </c>
      <c r="X541" s="4">
        <v>-24.374700000000001</v>
      </c>
      <c r="Y541" s="1">
        <v>268.12169999999998</v>
      </c>
      <c r="Z541" t="s">
        <v>40</v>
      </c>
      <c r="AA541">
        <f>Furniture_Sales[[#This Row],[Sales]]-Furniture_Sales[[#This Row],[Profit]]</f>
        <v>1340.6084999999998</v>
      </c>
    </row>
    <row r="542" spans="1:27" x14ac:dyDescent="0.35">
      <c r="A542" t="s">
        <v>2002</v>
      </c>
      <c r="B542" s="2">
        <v>41968</v>
      </c>
      <c r="C542" s="2">
        <v>41973</v>
      </c>
      <c r="D542" t="s">
        <v>45</v>
      </c>
      <c r="E542" t="s">
        <v>2003</v>
      </c>
      <c r="F542" t="s">
        <v>2004</v>
      </c>
      <c r="G542" t="s">
        <v>96</v>
      </c>
      <c r="H542" t="s">
        <v>31</v>
      </c>
      <c r="I542" t="s">
        <v>695</v>
      </c>
      <c r="J542" t="s">
        <v>98</v>
      </c>
      <c r="K542">
        <v>76017</v>
      </c>
      <c r="L542" t="s">
        <v>99</v>
      </c>
      <c r="M542" t="s">
        <v>667</v>
      </c>
      <c r="N542" t="s">
        <v>36</v>
      </c>
      <c r="O542" t="s">
        <v>62</v>
      </c>
      <c r="P542" t="s">
        <v>668</v>
      </c>
      <c r="Q542">
        <v>6.0960000000000001</v>
      </c>
      <c r="R542">
        <v>3</v>
      </c>
      <c r="S542" s="1">
        <v>0.6</v>
      </c>
      <c r="T542">
        <v>-3.9624000000000001</v>
      </c>
      <c r="U542" t="s">
        <v>64</v>
      </c>
      <c r="V542" s="3">
        <v>-0.65</v>
      </c>
      <c r="W542" s="3">
        <v>9.8425196850393706E-2</v>
      </c>
      <c r="X542" s="4">
        <v>-1.3208</v>
      </c>
      <c r="Y542" s="1">
        <v>3.3527999999999998</v>
      </c>
      <c r="Z542" t="s">
        <v>40</v>
      </c>
      <c r="AA542">
        <f>Furniture_Sales[[#This Row],[Sales]]-Furniture_Sales[[#This Row],[Profit]]</f>
        <v>10.058400000000001</v>
      </c>
    </row>
    <row r="543" spans="1:27" x14ac:dyDescent="0.35">
      <c r="A543" t="s">
        <v>2005</v>
      </c>
      <c r="B543" s="2">
        <v>42488</v>
      </c>
      <c r="C543" s="2">
        <v>42495</v>
      </c>
      <c r="D543" t="s">
        <v>45</v>
      </c>
      <c r="E543" t="s">
        <v>2006</v>
      </c>
      <c r="F543" t="s">
        <v>2007</v>
      </c>
      <c r="G543" t="s">
        <v>96</v>
      </c>
      <c r="H543" t="s">
        <v>31</v>
      </c>
      <c r="I543" t="s">
        <v>58</v>
      </c>
      <c r="J543" t="s">
        <v>59</v>
      </c>
      <c r="K543">
        <v>90045</v>
      </c>
      <c r="L543" t="s">
        <v>60</v>
      </c>
      <c r="M543" t="s">
        <v>1009</v>
      </c>
      <c r="N543" t="s">
        <v>36</v>
      </c>
      <c r="O543" t="s">
        <v>42</v>
      </c>
      <c r="P543" t="s">
        <v>1010</v>
      </c>
      <c r="Q543">
        <v>41.567999999999998</v>
      </c>
      <c r="R543">
        <v>2</v>
      </c>
      <c r="S543" s="1">
        <v>0.2</v>
      </c>
      <c r="T543">
        <v>2.5979999999999999</v>
      </c>
      <c r="U543" t="s">
        <v>53</v>
      </c>
      <c r="V543" s="3">
        <v>6.25E-2</v>
      </c>
      <c r="W543" s="3">
        <v>4.8113933795227099E-3</v>
      </c>
      <c r="X543" s="4">
        <v>1.2989999999999999</v>
      </c>
      <c r="Y543" s="1">
        <v>19.484999999999999</v>
      </c>
      <c r="Z543" t="s">
        <v>119</v>
      </c>
      <c r="AA543">
        <f>Furniture_Sales[[#This Row],[Sales]]-Furniture_Sales[[#This Row],[Profit]]</f>
        <v>38.97</v>
      </c>
    </row>
    <row r="544" spans="1:27" x14ac:dyDescent="0.35">
      <c r="A544" t="s">
        <v>2008</v>
      </c>
      <c r="B544" s="2">
        <v>41755</v>
      </c>
      <c r="C544" s="2">
        <v>41762</v>
      </c>
      <c r="D544" t="s">
        <v>45</v>
      </c>
      <c r="E544" t="s">
        <v>2009</v>
      </c>
      <c r="F544" t="s">
        <v>2010</v>
      </c>
      <c r="G544" t="s">
        <v>96</v>
      </c>
      <c r="H544" t="s">
        <v>31</v>
      </c>
      <c r="I544" t="s">
        <v>58</v>
      </c>
      <c r="J544" t="s">
        <v>59</v>
      </c>
      <c r="K544">
        <v>90049</v>
      </c>
      <c r="L544" t="s">
        <v>60</v>
      </c>
      <c r="M544" t="s">
        <v>472</v>
      </c>
      <c r="N544" t="s">
        <v>36</v>
      </c>
      <c r="O544" t="s">
        <v>42</v>
      </c>
      <c r="P544" t="s">
        <v>473</v>
      </c>
      <c r="Q544">
        <v>230.28</v>
      </c>
      <c r="R544">
        <v>3</v>
      </c>
      <c r="S544" s="1">
        <v>0.2</v>
      </c>
      <c r="T544">
        <v>23.027999999999999</v>
      </c>
      <c r="U544" t="s">
        <v>53</v>
      </c>
      <c r="V544" s="3">
        <v>0.1</v>
      </c>
      <c r="W544" s="3">
        <v>8.6850790342192096E-4</v>
      </c>
      <c r="X544" s="4">
        <v>7.6760000000000002</v>
      </c>
      <c r="Y544" s="1">
        <v>69.084000000000003</v>
      </c>
      <c r="Z544" t="s">
        <v>119</v>
      </c>
      <c r="AA544">
        <f>Furniture_Sales[[#This Row],[Sales]]-Furniture_Sales[[#This Row],[Profit]]</f>
        <v>207.25200000000001</v>
      </c>
    </row>
    <row r="545" spans="1:27" x14ac:dyDescent="0.35">
      <c r="A545" t="s">
        <v>2011</v>
      </c>
      <c r="B545" s="2">
        <v>42870</v>
      </c>
      <c r="C545" s="2">
        <v>42875</v>
      </c>
      <c r="D545" t="s">
        <v>45</v>
      </c>
      <c r="E545" t="s">
        <v>2012</v>
      </c>
      <c r="F545" t="s">
        <v>2013</v>
      </c>
      <c r="G545" t="s">
        <v>30</v>
      </c>
      <c r="H545" t="s">
        <v>31</v>
      </c>
      <c r="I545" t="s">
        <v>197</v>
      </c>
      <c r="J545" t="s">
        <v>198</v>
      </c>
      <c r="K545">
        <v>98103</v>
      </c>
      <c r="L545" t="s">
        <v>60</v>
      </c>
      <c r="M545" t="s">
        <v>1127</v>
      </c>
      <c r="N545" t="s">
        <v>36</v>
      </c>
      <c r="O545" t="s">
        <v>62</v>
      </c>
      <c r="P545" t="s">
        <v>1128</v>
      </c>
      <c r="Q545">
        <v>39.96</v>
      </c>
      <c r="R545">
        <v>2</v>
      </c>
      <c r="S545" s="1">
        <v>0</v>
      </c>
      <c r="T545">
        <v>17.1828</v>
      </c>
      <c r="U545" t="s">
        <v>64</v>
      </c>
      <c r="V545" s="3">
        <v>0.43</v>
      </c>
      <c r="W545" s="3">
        <v>0</v>
      </c>
      <c r="X545" s="4">
        <v>8.5914000000000001</v>
      </c>
      <c r="Y545" s="1">
        <v>11.3886</v>
      </c>
      <c r="Z545" t="s">
        <v>167</v>
      </c>
      <c r="AA545">
        <f>Furniture_Sales[[#This Row],[Sales]]-Furniture_Sales[[#This Row],[Profit]]</f>
        <v>22.777200000000001</v>
      </c>
    </row>
    <row r="546" spans="1:27" x14ac:dyDescent="0.35">
      <c r="A546" t="s">
        <v>2011</v>
      </c>
      <c r="B546" s="2">
        <v>42870</v>
      </c>
      <c r="C546" s="2">
        <v>42875</v>
      </c>
      <c r="D546" t="s">
        <v>45</v>
      </c>
      <c r="E546" t="s">
        <v>2012</v>
      </c>
      <c r="F546" t="s">
        <v>2013</v>
      </c>
      <c r="G546" t="s">
        <v>30</v>
      </c>
      <c r="H546" t="s">
        <v>31</v>
      </c>
      <c r="I546" t="s">
        <v>197</v>
      </c>
      <c r="J546" t="s">
        <v>198</v>
      </c>
      <c r="K546">
        <v>98103</v>
      </c>
      <c r="L546" t="s">
        <v>60</v>
      </c>
      <c r="M546" t="s">
        <v>2014</v>
      </c>
      <c r="N546" t="s">
        <v>36</v>
      </c>
      <c r="O546" t="s">
        <v>42</v>
      </c>
      <c r="P546" t="s">
        <v>2015</v>
      </c>
      <c r="Q546">
        <v>42.624000000000002</v>
      </c>
      <c r="R546">
        <v>2</v>
      </c>
      <c r="S546" s="1">
        <v>0.2</v>
      </c>
      <c r="T546">
        <v>4.2624000000000004</v>
      </c>
      <c r="U546" t="s">
        <v>64</v>
      </c>
      <c r="V546" s="3">
        <v>0.1</v>
      </c>
      <c r="W546" s="3">
        <v>4.6921921921921897E-3</v>
      </c>
      <c r="X546" s="4">
        <v>2.1312000000000002</v>
      </c>
      <c r="Y546" s="1">
        <v>19.180800000000001</v>
      </c>
      <c r="Z546" t="s">
        <v>167</v>
      </c>
      <c r="AA546">
        <f>Furniture_Sales[[#This Row],[Sales]]-Furniture_Sales[[#This Row],[Profit]]</f>
        <v>38.361600000000003</v>
      </c>
    </row>
    <row r="547" spans="1:27" x14ac:dyDescent="0.35">
      <c r="A547" t="s">
        <v>2011</v>
      </c>
      <c r="B547" s="2">
        <v>42870</v>
      </c>
      <c r="C547" s="2">
        <v>42875</v>
      </c>
      <c r="D547" t="s">
        <v>45</v>
      </c>
      <c r="E547" t="s">
        <v>2012</v>
      </c>
      <c r="F547" t="s">
        <v>2013</v>
      </c>
      <c r="G547" t="s">
        <v>30</v>
      </c>
      <c r="H547" t="s">
        <v>31</v>
      </c>
      <c r="I547" t="s">
        <v>197</v>
      </c>
      <c r="J547" t="s">
        <v>198</v>
      </c>
      <c r="K547">
        <v>98103</v>
      </c>
      <c r="L547" t="s">
        <v>60</v>
      </c>
      <c r="M547" t="s">
        <v>252</v>
      </c>
      <c r="N547" t="s">
        <v>36</v>
      </c>
      <c r="O547" t="s">
        <v>42</v>
      </c>
      <c r="P547" t="s">
        <v>253</v>
      </c>
      <c r="Q547">
        <v>220.96</v>
      </c>
      <c r="R547">
        <v>1</v>
      </c>
      <c r="S547" s="1">
        <v>0.2</v>
      </c>
      <c r="T547">
        <v>24.858000000000001</v>
      </c>
      <c r="U547" t="s">
        <v>64</v>
      </c>
      <c r="V547" s="3">
        <v>0.1125</v>
      </c>
      <c r="W547" s="3">
        <v>9.0514120202751596E-4</v>
      </c>
      <c r="X547" s="4">
        <v>24.858000000000001</v>
      </c>
      <c r="Y547" s="1">
        <v>196.102</v>
      </c>
      <c r="Z547" t="s">
        <v>167</v>
      </c>
      <c r="AA547">
        <f>Furniture_Sales[[#This Row],[Sales]]-Furniture_Sales[[#This Row],[Profit]]</f>
        <v>196.102</v>
      </c>
    </row>
    <row r="548" spans="1:27" x14ac:dyDescent="0.35">
      <c r="A548" t="s">
        <v>2016</v>
      </c>
      <c r="B548" s="2">
        <v>42190</v>
      </c>
      <c r="C548" s="2">
        <v>42195</v>
      </c>
      <c r="D548" t="s">
        <v>27</v>
      </c>
      <c r="E548" t="s">
        <v>1531</v>
      </c>
      <c r="F548" t="s">
        <v>1532</v>
      </c>
      <c r="G548" t="s">
        <v>96</v>
      </c>
      <c r="H548" t="s">
        <v>31</v>
      </c>
      <c r="I548" t="s">
        <v>1917</v>
      </c>
      <c r="J548" t="s">
        <v>1042</v>
      </c>
      <c r="K548">
        <v>28314</v>
      </c>
      <c r="L548" t="s">
        <v>34</v>
      </c>
      <c r="M548" t="s">
        <v>2017</v>
      </c>
      <c r="N548" t="s">
        <v>36</v>
      </c>
      <c r="O548" t="s">
        <v>62</v>
      </c>
      <c r="P548" t="s">
        <v>2018</v>
      </c>
      <c r="Q548">
        <v>4.9279999999999999</v>
      </c>
      <c r="R548">
        <v>2</v>
      </c>
      <c r="S548" s="1">
        <v>0.2</v>
      </c>
      <c r="T548">
        <v>0.73919999999999997</v>
      </c>
      <c r="U548" t="s">
        <v>64</v>
      </c>
      <c r="V548" s="3">
        <v>0.15</v>
      </c>
      <c r="W548" s="3">
        <v>4.0584415584415598E-2</v>
      </c>
      <c r="X548" s="4">
        <v>0.36959999999999998</v>
      </c>
      <c r="Y548" s="1">
        <v>2.0943999999999998</v>
      </c>
      <c r="Z548" t="s">
        <v>77</v>
      </c>
      <c r="AA548">
        <f>Furniture_Sales[[#This Row],[Sales]]-Furniture_Sales[[#This Row],[Profit]]</f>
        <v>4.1887999999999996</v>
      </c>
    </row>
    <row r="549" spans="1:27" x14ac:dyDescent="0.35">
      <c r="A549" t="s">
        <v>2019</v>
      </c>
      <c r="B549" s="2">
        <v>42898</v>
      </c>
      <c r="C549" s="2">
        <v>42904</v>
      </c>
      <c r="D549" t="s">
        <v>45</v>
      </c>
      <c r="E549" t="s">
        <v>2020</v>
      </c>
      <c r="F549" t="s">
        <v>2021</v>
      </c>
      <c r="G549" t="s">
        <v>30</v>
      </c>
      <c r="H549" t="s">
        <v>31</v>
      </c>
      <c r="I549" t="s">
        <v>179</v>
      </c>
      <c r="J549" t="s">
        <v>126</v>
      </c>
      <c r="K549">
        <v>10035</v>
      </c>
      <c r="L549" t="s">
        <v>73</v>
      </c>
      <c r="M549" t="s">
        <v>586</v>
      </c>
      <c r="N549" t="s">
        <v>36</v>
      </c>
      <c r="O549" t="s">
        <v>42</v>
      </c>
      <c r="P549" t="s">
        <v>587</v>
      </c>
      <c r="Q549">
        <v>858.24</v>
      </c>
      <c r="R549">
        <v>4</v>
      </c>
      <c r="S549" s="1">
        <v>0.1</v>
      </c>
      <c r="T549">
        <v>143.04</v>
      </c>
      <c r="U549" t="s">
        <v>135</v>
      </c>
      <c r="V549" s="3">
        <v>0.16666666666666699</v>
      </c>
      <c r="W549" s="3">
        <v>1.16517524235645E-4</v>
      </c>
      <c r="X549" s="4">
        <v>35.76</v>
      </c>
      <c r="Y549" s="1">
        <v>178.8</v>
      </c>
      <c r="Z549" t="s">
        <v>65</v>
      </c>
      <c r="AA549">
        <f>Furniture_Sales[[#This Row],[Sales]]-Furniture_Sales[[#This Row],[Profit]]</f>
        <v>715.2</v>
      </c>
    </row>
    <row r="550" spans="1:27" x14ac:dyDescent="0.35">
      <c r="A550" t="s">
        <v>2022</v>
      </c>
      <c r="B550" s="2">
        <v>42477</v>
      </c>
      <c r="C550" s="2">
        <v>42481</v>
      </c>
      <c r="D550" t="s">
        <v>27</v>
      </c>
      <c r="E550" t="s">
        <v>1743</v>
      </c>
      <c r="F550" t="s">
        <v>1744</v>
      </c>
      <c r="G550" t="s">
        <v>106</v>
      </c>
      <c r="H550" t="s">
        <v>31</v>
      </c>
      <c r="I550" t="s">
        <v>2023</v>
      </c>
      <c r="J550" t="s">
        <v>1042</v>
      </c>
      <c r="K550">
        <v>27604</v>
      </c>
      <c r="L550" t="s">
        <v>34</v>
      </c>
      <c r="M550" t="s">
        <v>506</v>
      </c>
      <c r="N550" t="s">
        <v>36</v>
      </c>
      <c r="O550" t="s">
        <v>62</v>
      </c>
      <c r="P550" t="s">
        <v>507</v>
      </c>
      <c r="Q550">
        <v>18.623999999999999</v>
      </c>
      <c r="R550">
        <v>8</v>
      </c>
      <c r="S550" s="1">
        <v>0.2</v>
      </c>
      <c r="T550">
        <v>6.2855999999999996</v>
      </c>
      <c r="U550" t="s">
        <v>89</v>
      </c>
      <c r="V550" s="3">
        <v>0.33750000000000002</v>
      </c>
      <c r="W550" s="3">
        <v>1.0738831615120299E-2</v>
      </c>
      <c r="X550" s="4">
        <v>0.78569999999999995</v>
      </c>
      <c r="Y550" s="1">
        <v>1.5423</v>
      </c>
      <c r="Z550" t="s">
        <v>119</v>
      </c>
      <c r="AA550">
        <f>Furniture_Sales[[#This Row],[Sales]]-Furniture_Sales[[#This Row],[Profit]]</f>
        <v>12.3384</v>
      </c>
    </row>
    <row r="551" spans="1:27" x14ac:dyDescent="0.35">
      <c r="A551" t="s">
        <v>2024</v>
      </c>
      <c r="B551" s="2">
        <v>41889</v>
      </c>
      <c r="C551" s="2">
        <v>41894</v>
      </c>
      <c r="D551" t="s">
        <v>27</v>
      </c>
      <c r="E551" t="s">
        <v>2025</v>
      </c>
      <c r="F551" t="s">
        <v>2026</v>
      </c>
      <c r="G551" t="s">
        <v>30</v>
      </c>
      <c r="H551" t="s">
        <v>31</v>
      </c>
      <c r="I551" t="s">
        <v>2027</v>
      </c>
      <c r="J551" t="s">
        <v>1528</v>
      </c>
      <c r="K551">
        <v>74133</v>
      </c>
      <c r="L551" t="s">
        <v>99</v>
      </c>
      <c r="M551" t="s">
        <v>1317</v>
      </c>
      <c r="N551" t="s">
        <v>36</v>
      </c>
      <c r="O551" t="s">
        <v>62</v>
      </c>
      <c r="P551" t="s">
        <v>2028</v>
      </c>
      <c r="Q551">
        <v>57.69</v>
      </c>
      <c r="R551">
        <v>3</v>
      </c>
      <c r="S551" s="1">
        <v>0</v>
      </c>
      <c r="T551">
        <v>23.652899999999999</v>
      </c>
      <c r="U551" t="s">
        <v>64</v>
      </c>
      <c r="V551" s="3">
        <v>0.41</v>
      </c>
      <c r="W551" s="3">
        <v>0</v>
      </c>
      <c r="X551" s="4">
        <v>7.8842999999999996</v>
      </c>
      <c r="Y551" s="1">
        <v>11.345700000000001</v>
      </c>
      <c r="Z551" t="s">
        <v>83</v>
      </c>
      <c r="AA551">
        <f>Furniture_Sales[[#This Row],[Sales]]-Furniture_Sales[[#This Row],[Profit]]</f>
        <v>34.037099999999995</v>
      </c>
    </row>
    <row r="552" spans="1:27" x14ac:dyDescent="0.35">
      <c r="A552" t="s">
        <v>2024</v>
      </c>
      <c r="B552" s="2">
        <v>41889</v>
      </c>
      <c r="C552" s="2">
        <v>41894</v>
      </c>
      <c r="D552" t="s">
        <v>27</v>
      </c>
      <c r="E552" t="s">
        <v>2025</v>
      </c>
      <c r="F552" t="s">
        <v>2026</v>
      </c>
      <c r="G552" t="s">
        <v>30</v>
      </c>
      <c r="H552" t="s">
        <v>31</v>
      </c>
      <c r="I552" t="s">
        <v>2027</v>
      </c>
      <c r="J552" t="s">
        <v>1528</v>
      </c>
      <c r="K552">
        <v>74133</v>
      </c>
      <c r="L552" t="s">
        <v>99</v>
      </c>
      <c r="M552" t="s">
        <v>1963</v>
      </c>
      <c r="N552" t="s">
        <v>36</v>
      </c>
      <c r="O552" t="s">
        <v>62</v>
      </c>
      <c r="P552" t="s">
        <v>1964</v>
      </c>
      <c r="Q552">
        <v>821.88</v>
      </c>
      <c r="R552">
        <v>6</v>
      </c>
      <c r="S552" s="1">
        <v>0</v>
      </c>
      <c r="T552">
        <v>213.68879999999999</v>
      </c>
      <c r="U552" t="s">
        <v>64</v>
      </c>
      <c r="V552" s="3">
        <v>0.26</v>
      </c>
      <c r="W552" s="3">
        <v>0</v>
      </c>
      <c r="X552" s="4">
        <v>35.614800000000002</v>
      </c>
      <c r="Y552" s="1">
        <v>101.3652</v>
      </c>
      <c r="Z552" t="s">
        <v>83</v>
      </c>
      <c r="AA552">
        <f>Furniture_Sales[[#This Row],[Sales]]-Furniture_Sales[[#This Row],[Profit]]</f>
        <v>608.19119999999998</v>
      </c>
    </row>
    <row r="553" spans="1:27" x14ac:dyDescent="0.35">
      <c r="A553" t="s">
        <v>2029</v>
      </c>
      <c r="B553" s="2">
        <v>42639</v>
      </c>
      <c r="C553" s="2">
        <v>42644</v>
      </c>
      <c r="D553" t="s">
        <v>45</v>
      </c>
      <c r="E553" t="s">
        <v>2030</v>
      </c>
      <c r="F553" t="s">
        <v>2031</v>
      </c>
      <c r="G553" t="s">
        <v>96</v>
      </c>
      <c r="H553" t="s">
        <v>31</v>
      </c>
      <c r="I553" t="s">
        <v>2032</v>
      </c>
      <c r="J553" t="s">
        <v>59</v>
      </c>
      <c r="K553">
        <v>92345</v>
      </c>
      <c r="L553" t="s">
        <v>60</v>
      </c>
      <c r="M553" t="s">
        <v>1142</v>
      </c>
      <c r="N553" t="s">
        <v>36</v>
      </c>
      <c r="O553" t="s">
        <v>37</v>
      </c>
      <c r="P553" t="s">
        <v>1143</v>
      </c>
      <c r="Q553">
        <v>424.95749999999998</v>
      </c>
      <c r="R553">
        <v>5</v>
      </c>
      <c r="S553" s="1">
        <v>0.15</v>
      </c>
      <c r="T553">
        <v>19.998000000000001</v>
      </c>
      <c r="U553" t="s">
        <v>64</v>
      </c>
      <c r="V553" s="3">
        <v>4.7058823529411799E-2</v>
      </c>
      <c r="W553" s="3">
        <v>3.5297647411799998E-4</v>
      </c>
      <c r="X553" s="4">
        <v>3.9996</v>
      </c>
      <c r="Y553" s="1">
        <v>80.991900000000001</v>
      </c>
      <c r="Z553" t="s">
        <v>83</v>
      </c>
      <c r="AA553">
        <f>Furniture_Sales[[#This Row],[Sales]]-Furniture_Sales[[#This Row],[Profit]]</f>
        <v>404.95949999999999</v>
      </c>
    </row>
    <row r="554" spans="1:27" x14ac:dyDescent="0.35">
      <c r="A554" t="s">
        <v>2033</v>
      </c>
      <c r="B554" s="2">
        <v>42995</v>
      </c>
      <c r="C554" s="2">
        <v>42999</v>
      </c>
      <c r="D554" t="s">
        <v>27</v>
      </c>
      <c r="E554" t="s">
        <v>377</v>
      </c>
      <c r="F554" t="s">
        <v>378</v>
      </c>
      <c r="G554" t="s">
        <v>96</v>
      </c>
      <c r="H554" t="s">
        <v>31</v>
      </c>
      <c r="I554" t="s">
        <v>1239</v>
      </c>
      <c r="J554" t="s">
        <v>82</v>
      </c>
      <c r="K554">
        <v>84604</v>
      </c>
      <c r="L554" t="s">
        <v>60</v>
      </c>
      <c r="M554" t="s">
        <v>2034</v>
      </c>
      <c r="N554" t="s">
        <v>36</v>
      </c>
      <c r="O554" t="s">
        <v>37</v>
      </c>
      <c r="P554" t="s">
        <v>2035</v>
      </c>
      <c r="Q554">
        <v>1292.94</v>
      </c>
      <c r="R554">
        <v>3</v>
      </c>
      <c r="S554" s="1">
        <v>0</v>
      </c>
      <c r="T554">
        <v>77.576400000000007</v>
      </c>
      <c r="U554" t="s">
        <v>89</v>
      </c>
      <c r="V554" s="3">
        <v>0.06</v>
      </c>
      <c r="W554" s="3">
        <v>0</v>
      </c>
      <c r="X554" s="4">
        <v>25.858799999999999</v>
      </c>
      <c r="Y554" s="1">
        <v>405.12119999999999</v>
      </c>
      <c r="Z554" t="s">
        <v>83</v>
      </c>
      <c r="AA554">
        <f>Furniture_Sales[[#This Row],[Sales]]-Furniture_Sales[[#This Row],[Profit]]</f>
        <v>1215.3636000000001</v>
      </c>
    </row>
    <row r="555" spans="1:27" x14ac:dyDescent="0.35">
      <c r="A555" t="s">
        <v>2036</v>
      </c>
      <c r="B555" s="2">
        <v>42362</v>
      </c>
      <c r="C555" s="2">
        <v>42366</v>
      </c>
      <c r="D555" t="s">
        <v>45</v>
      </c>
      <c r="E555" t="s">
        <v>2037</v>
      </c>
      <c r="F555" t="s">
        <v>2038</v>
      </c>
      <c r="G555" t="s">
        <v>96</v>
      </c>
      <c r="H555" t="s">
        <v>31</v>
      </c>
      <c r="I555" t="s">
        <v>2039</v>
      </c>
      <c r="J555" t="s">
        <v>526</v>
      </c>
      <c r="K555">
        <v>85234</v>
      </c>
      <c r="L555" t="s">
        <v>60</v>
      </c>
      <c r="M555" t="s">
        <v>252</v>
      </c>
      <c r="N555" t="s">
        <v>36</v>
      </c>
      <c r="O555" t="s">
        <v>42</v>
      </c>
      <c r="P555" t="s">
        <v>253</v>
      </c>
      <c r="Q555">
        <v>883.84</v>
      </c>
      <c r="R555">
        <v>4</v>
      </c>
      <c r="S555" s="1">
        <v>0.2</v>
      </c>
      <c r="T555">
        <v>99.432000000000002</v>
      </c>
      <c r="U555" t="s">
        <v>89</v>
      </c>
      <c r="V555" s="3">
        <v>0.1125</v>
      </c>
      <c r="W555" s="3">
        <v>2.2628530050687899E-4</v>
      </c>
      <c r="X555" s="4">
        <v>24.858000000000001</v>
      </c>
      <c r="Y555" s="1">
        <v>196.102</v>
      </c>
      <c r="Z555" t="s">
        <v>102</v>
      </c>
      <c r="AA555">
        <f>Furniture_Sales[[#This Row],[Sales]]-Furniture_Sales[[#This Row],[Profit]]</f>
        <v>784.40800000000002</v>
      </c>
    </row>
    <row r="556" spans="1:27" x14ac:dyDescent="0.35">
      <c r="A556" t="s">
        <v>2040</v>
      </c>
      <c r="B556" s="2">
        <v>42491</v>
      </c>
      <c r="C556" s="2">
        <v>42494</v>
      </c>
      <c r="D556" t="s">
        <v>93</v>
      </c>
      <c r="E556" t="s">
        <v>2041</v>
      </c>
      <c r="F556" t="s">
        <v>2042</v>
      </c>
      <c r="G556" t="s">
        <v>30</v>
      </c>
      <c r="H556" t="s">
        <v>31</v>
      </c>
      <c r="I556" t="s">
        <v>146</v>
      </c>
      <c r="J556" t="s">
        <v>147</v>
      </c>
      <c r="K556">
        <v>38109</v>
      </c>
      <c r="L556" t="s">
        <v>34</v>
      </c>
      <c r="M556" t="s">
        <v>218</v>
      </c>
      <c r="N556" t="s">
        <v>36</v>
      </c>
      <c r="O556" t="s">
        <v>51</v>
      </c>
      <c r="P556" t="s">
        <v>219</v>
      </c>
      <c r="Q556">
        <v>370.62</v>
      </c>
      <c r="R556">
        <v>3</v>
      </c>
      <c r="S556" s="1">
        <v>0.4</v>
      </c>
      <c r="T556">
        <v>-142.071</v>
      </c>
      <c r="U556" t="s">
        <v>39</v>
      </c>
      <c r="V556" s="3">
        <v>-0.38333333333333303</v>
      </c>
      <c r="W556" s="3">
        <v>1.0792725702876301E-3</v>
      </c>
      <c r="X556" s="4">
        <v>-47.356999999999999</v>
      </c>
      <c r="Y556" s="1">
        <v>170.89699999999999</v>
      </c>
      <c r="Z556" t="s">
        <v>167</v>
      </c>
      <c r="AA556">
        <f>Furniture_Sales[[#This Row],[Sales]]-Furniture_Sales[[#This Row],[Profit]]</f>
        <v>512.69100000000003</v>
      </c>
    </row>
    <row r="557" spans="1:27" x14ac:dyDescent="0.35">
      <c r="A557" t="s">
        <v>2043</v>
      </c>
      <c r="B557" s="2">
        <v>42241</v>
      </c>
      <c r="C557" s="2">
        <v>42246</v>
      </c>
      <c r="D557" t="s">
        <v>45</v>
      </c>
      <c r="E557" t="s">
        <v>2044</v>
      </c>
      <c r="F557" t="s">
        <v>2045</v>
      </c>
      <c r="G557" t="s">
        <v>106</v>
      </c>
      <c r="H557" t="s">
        <v>31</v>
      </c>
      <c r="I557" t="s">
        <v>58</v>
      </c>
      <c r="J557" t="s">
        <v>59</v>
      </c>
      <c r="K557">
        <v>90045</v>
      </c>
      <c r="L557" t="s">
        <v>60</v>
      </c>
      <c r="M557" t="s">
        <v>74</v>
      </c>
      <c r="N557" t="s">
        <v>36</v>
      </c>
      <c r="O557" t="s">
        <v>42</v>
      </c>
      <c r="P557" t="s">
        <v>75</v>
      </c>
      <c r="Q557">
        <v>40.783999999999999</v>
      </c>
      <c r="R557">
        <v>1</v>
      </c>
      <c r="S557" s="1">
        <v>0.2</v>
      </c>
      <c r="T557">
        <v>4.5881999999999996</v>
      </c>
      <c r="U557" t="s">
        <v>64</v>
      </c>
      <c r="V557" s="3">
        <v>0.1125</v>
      </c>
      <c r="W557" s="3">
        <v>4.9038838760298202E-3</v>
      </c>
      <c r="X557" s="4">
        <v>4.5881999999999996</v>
      </c>
      <c r="Y557" s="1">
        <v>36.195799999999998</v>
      </c>
      <c r="Z557" t="s">
        <v>259</v>
      </c>
      <c r="AA557">
        <f>Furniture_Sales[[#This Row],[Sales]]-Furniture_Sales[[#This Row],[Profit]]</f>
        <v>36.195799999999998</v>
      </c>
    </row>
    <row r="558" spans="1:27" x14ac:dyDescent="0.35">
      <c r="A558" t="s">
        <v>2046</v>
      </c>
      <c r="B558" s="2">
        <v>41891</v>
      </c>
      <c r="C558" s="2">
        <v>41894</v>
      </c>
      <c r="D558" t="s">
        <v>27</v>
      </c>
      <c r="E558" t="s">
        <v>2047</v>
      </c>
      <c r="F558" t="s">
        <v>2048</v>
      </c>
      <c r="G558" t="s">
        <v>96</v>
      </c>
      <c r="H558" t="s">
        <v>31</v>
      </c>
      <c r="I558" t="s">
        <v>2049</v>
      </c>
      <c r="J558" t="s">
        <v>440</v>
      </c>
      <c r="K558">
        <v>1852</v>
      </c>
      <c r="L558" t="s">
        <v>73</v>
      </c>
      <c r="M558" t="s">
        <v>2050</v>
      </c>
      <c r="N558" t="s">
        <v>36</v>
      </c>
      <c r="O558" t="s">
        <v>42</v>
      </c>
      <c r="P558" t="s">
        <v>2051</v>
      </c>
      <c r="Q558">
        <v>785.88</v>
      </c>
      <c r="R558">
        <v>6</v>
      </c>
      <c r="S558" s="1">
        <v>0</v>
      </c>
      <c r="T558">
        <v>212.1876</v>
      </c>
      <c r="U558" t="s">
        <v>39</v>
      </c>
      <c r="V558" s="3">
        <v>0.27</v>
      </c>
      <c r="W558" s="3">
        <v>0</v>
      </c>
      <c r="X558" s="4">
        <v>35.364600000000003</v>
      </c>
      <c r="Y558" s="1">
        <v>95.615399999999994</v>
      </c>
      <c r="Z558" t="s">
        <v>83</v>
      </c>
      <c r="AA558">
        <f>Furniture_Sales[[#This Row],[Sales]]-Furniture_Sales[[#This Row],[Profit]]</f>
        <v>573.69240000000002</v>
      </c>
    </row>
    <row r="559" spans="1:27" x14ac:dyDescent="0.35">
      <c r="A559" t="s">
        <v>2052</v>
      </c>
      <c r="B559" s="2">
        <v>42391</v>
      </c>
      <c r="C559" s="2">
        <v>42397</v>
      </c>
      <c r="D559" t="s">
        <v>45</v>
      </c>
      <c r="E559" t="s">
        <v>793</v>
      </c>
      <c r="F559" t="s">
        <v>794</v>
      </c>
      <c r="G559" t="s">
        <v>96</v>
      </c>
      <c r="H559" t="s">
        <v>31</v>
      </c>
      <c r="I559" t="s">
        <v>197</v>
      </c>
      <c r="J559" t="s">
        <v>198</v>
      </c>
      <c r="K559">
        <v>98115</v>
      </c>
      <c r="L559" t="s">
        <v>60</v>
      </c>
      <c r="M559" t="s">
        <v>636</v>
      </c>
      <c r="N559" t="s">
        <v>36</v>
      </c>
      <c r="O559" t="s">
        <v>62</v>
      </c>
      <c r="P559" t="s">
        <v>637</v>
      </c>
      <c r="Q559">
        <v>109.9</v>
      </c>
      <c r="R559">
        <v>5</v>
      </c>
      <c r="S559" s="1">
        <v>0</v>
      </c>
      <c r="T559">
        <v>37.366</v>
      </c>
      <c r="U559" t="s">
        <v>135</v>
      </c>
      <c r="V559" s="3">
        <v>0.34</v>
      </c>
      <c r="W559" s="3">
        <v>0</v>
      </c>
      <c r="X559" s="4">
        <v>7.4732000000000003</v>
      </c>
      <c r="Y559" s="1">
        <v>14.5068</v>
      </c>
      <c r="Z559" t="s">
        <v>175</v>
      </c>
      <c r="AA559">
        <f>Furniture_Sales[[#This Row],[Sales]]-Furniture_Sales[[#This Row],[Profit]]</f>
        <v>72.534000000000006</v>
      </c>
    </row>
    <row r="560" spans="1:27" x14ac:dyDescent="0.35">
      <c r="A560" t="s">
        <v>2053</v>
      </c>
      <c r="B560" s="2">
        <v>41927</v>
      </c>
      <c r="C560" s="2">
        <v>41932</v>
      </c>
      <c r="D560" t="s">
        <v>45</v>
      </c>
      <c r="E560" t="s">
        <v>2054</v>
      </c>
      <c r="F560" t="s">
        <v>2055</v>
      </c>
      <c r="G560" t="s">
        <v>30</v>
      </c>
      <c r="H560" t="s">
        <v>31</v>
      </c>
      <c r="I560" t="s">
        <v>2056</v>
      </c>
      <c r="J560" t="s">
        <v>49</v>
      </c>
      <c r="K560">
        <v>33012</v>
      </c>
      <c r="L560" t="s">
        <v>34</v>
      </c>
      <c r="M560" t="s">
        <v>1317</v>
      </c>
      <c r="N560" t="s">
        <v>36</v>
      </c>
      <c r="O560" t="s">
        <v>62</v>
      </c>
      <c r="P560" t="s">
        <v>2028</v>
      </c>
      <c r="Q560">
        <v>15.384</v>
      </c>
      <c r="R560">
        <v>1</v>
      </c>
      <c r="S560" s="1">
        <v>0.2</v>
      </c>
      <c r="T560">
        <v>4.0382999999999996</v>
      </c>
      <c r="U560" t="s">
        <v>64</v>
      </c>
      <c r="V560" s="3">
        <v>0.26250000000000001</v>
      </c>
      <c r="W560" s="3">
        <v>1.30005200208008E-2</v>
      </c>
      <c r="X560" s="4">
        <v>4.0382999999999996</v>
      </c>
      <c r="Y560" s="1">
        <v>11.345700000000001</v>
      </c>
      <c r="Z560" t="s">
        <v>54</v>
      </c>
      <c r="AA560">
        <f>Furniture_Sales[[#This Row],[Sales]]-Furniture_Sales[[#This Row],[Profit]]</f>
        <v>11.345700000000001</v>
      </c>
    </row>
    <row r="561" spans="1:27" x14ac:dyDescent="0.35">
      <c r="A561" t="s">
        <v>2057</v>
      </c>
      <c r="B561" s="2">
        <v>41716</v>
      </c>
      <c r="C561" s="2">
        <v>41721</v>
      </c>
      <c r="D561" t="s">
        <v>45</v>
      </c>
      <c r="E561" t="s">
        <v>1980</v>
      </c>
      <c r="F561" t="s">
        <v>1981</v>
      </c>
      <c r="G561" t="s">
        <v>106</v>
      </c>
      <c r="H561" t="s">
        <v>31</v>
      </c>
      <c r="I561" t="s">
        <v>612</v>
      </c>
      <c r="J561" t="s">
        <v>49</v>
      </c>
      <c r="K561">
        <v>32216</v>
      </c>
      <c r="L561" t="s">
        <v>34</v>
      </c>
      <c r="M561" t="s">
        <v>1317</v>
      </c>
      <c r="N561" t="s">
        <v>36</v>
      </c>
      <c r="O561" t="s">
        <v>62</v>
      </c>
      <c r="P561" t="s">
        <v>2028</v>
      </c>
      <c r="Q561">
        <v>30.768000000000001</v>
      </c>
      <c r="R561">
        <v>2</v>
      </c>
      <c r="S561" s="1">
        <v>0.2</v>
      </c>
      <c r="T561">
        <v>8.0765999999999991</v>
      </c>
      <c r="U561" t="s">
        <v>64</v>
      </c>
      <c r="V561" s="3">
        <v>0.26250000000000001</v>
      </c>
      <c r="W561" s="3">
        <v>6.50026001040042E-3</v>
      </c>
      <c r="X561" s="4">
        <v>4.0382999999999996</v>
      </c>
      <c r="Y561" s="1">
        <v>11.345700000000001</v>
      </c>
      <c r="Z561" t="s">
        <v>201</v>
      </c>
      <c r="AA561">
        <f>Furniture_Sales[[#This Row],[Sales]]-Furniture_Sales[[#This Row],[Profit]]</f>
        <v>22.691400000000002</v>
      </c>
    </row>
    <row r="562" spans="1:27" x14ac:dyDescent="0.35">
      <c r="A562" t="s">
        <v>2057</v>
      </c>
      <c r="B562" s="2">
        <v>41716</v>
      </c>
      <c r="C562" s="2">
        <v>41721</v>
      </c>
      <c r="D562" t="s">
        <v>45</v>
      </c>
      <c r="E562" t="s">
        <v>1980</v>
      </c>
      <c r="F562" t="s">
        <v>1981</v>
      </c>
      <c r="G562" t="s">
        <v>106</v>
      </c>
      <c r="H562" t="s">
        <v>31</v>
      </c>
      <c r="I562" t="s">
        <v>612</v>
      </c>
      <c r="J562" t="s">
        <v>49</v>
      </c>
      <c r="K562">
        <v>32216</v>
      </c>
      <c r="L562" t="s">
        <v>34</v>
      </c>
      <c r="M562" t="s">
        <v>1543</v>
      </c>
      <c r="N562" t="s">
        <v>36</v>
      </c>
      <c r="O562" t="s">
        <v>62</v>
      </c>
      <c r="P562" t="s">
        <v>1544</v>
      </c>
      <c r="Q562">
        <v>122.352</v>
      </c>
      <c r="R562">
        <v>3</v>
      </c>
      <c r="S562" s="1">
        <v>0.2</v>
      </c>
      <c r="T562">
        <v>15.294</v>
      </c>
      <c r="U562" t="s">
        <v>64</v>
      </c>
      <c r="V562" s="3">
        <v>0.125</v>
      </c>
      <c r="W562" s="3">
        <v>1.6346279586766099E-3</v>
      </c>
      <c r="X562" s="4">
        <v>5.0979999999999999</v>
      </c>
      <c r="Y562" s="1">
        <v>35.686</v>
      </c>
      <c r="Z562" t="s">
        <v>201</v>
      </c>
      <c r="AA562">
        <f>Furniture_Sales[[#This Row],[Sales]]-Furniture_Sales[[#This Row],[Profit]]</f>
        <v>107.05800000000001</v>
      </c>
    </row>
    <row r="563" spans="1:27" x14ac:dyDescent="0.35">
      <c r="A563" t="s">
        <v>2058</v>
      </c>
      <c r="B563" s="2">
        <v>42034</v>
      </c>
      <c r="C563" s="2">
        <v>42041</v>
      </c>
      <c r="D563" t="s">
        <v>45</v>
      </c>
      <c r="E563" t="s">
        <v>2059</v>
      </c>
      <c r="F563" t="s">
        <v>2060</v>
      </c>
      <c r="G563" t="s">
        <v>30</v>
      </c>
      <c r="H563" t="s">
        <v>31</v>
      </c>
      <c r="I563" t="s">
        <v>58</v>
      </c>
      <c r="J563" t="s">
        <v>59</v>
      </c>
      <c r="K563">
        <v>90049</v>
      </c>
      <c r="L563" t="s">
        <v>60</v>
      </c>
      <c r="M563" t="s">
        <v>2061</v>
      </c>
      <c r="N563" t="s">
        <v>36</v>
      </c>
      <c r="O563" t="s">
        <v>62</v>
      </c>
      <c r="P563" t="s">
        <v>2062</v>
      </c>
      <c r="Q563">
        <v>227.36</v>
      </c>
      <c r="R563">
        <v>7</v>
      </c>
      <c r="S563" s="1">
        <v>0</v>
      </c>
      <c r="T563">
        <v>81.849599999999995</v>
      </c>
      <c r="U563" t="s">
        <v>53</v>
      </c>
      <c r="V563" s="3">
        <v>0.36</v>
      </c>
      <c r="W563" s="3">
        <v>0</v>
      </c>
      <c r="X563" s="4">
        <v>11.6928</v>
      </c>
      <c r="Y563" s="1">
        <v>20.787199999999999</v>
      </c>
      <c r="Z563" t="s">
        <v>175</v>
      </c>
      <c r="AA563">
        <f>Furniture_Sales[[#This Row],[Sales]]-Furniture_Sales[[#This Row],[Profit]]</f>
        <v>145.5104</v>
      </c>
    </row>
    <row r="564" spans="1:27" x14ac:dyDescent="0.35">
      <c r="A564" t="s">
        <v>2063</v>
      </c>
      <c r="B564" s="2">
        <v>43017</v>
      </c>
      <c r="C564" s="2">
        <v>43019</v>
      </c>
      <c r="D564" t="s">
        <v>93</v>
      </c>
      <c r="E564" t="s">
        <v>2064</v>
      </c>
      <c r="F564" t="s">
        <v>2065</v>
      </c>
      <c r="G564" t="s">
        <v>96</v>
      </c>
      <c r="H564" t="s">
        <v>31</v>
      </c>
      <c r="I564" t="s">
        <v>2066</v>
      </c>
      <c r="J564" t="s">
        <v>237</v>
      </c>
      <c r="K564">
        <v>44107</v>
      </c>
      <c r="L564" t="s">
        <v>73</v>
      </c>
      <c r="M564" t="s">
        <v>782</v>
      </c>
      <c r="N564" t="s">
        <v>36</v>
      </c>
      <c r="O564" t="s">
        <v>62</v>
      </c>
      <c r="P564" t="s">
        <v>783</v>
      </c>
      <c r="Q564">
        <v>45.887999999999998</v>
      </c>
      <c r="R564">
        <v>4</v>
      </c>
      <c r="S564" s="1">
        <v>0.2</v>
      </c>
      <c r="T564">
        <v>9.1776</v>
      </c>
      <c r="U564" t="s">
        <v>76</v>
      </c>
      <c r="V564" s="3">
        <v>0.2</v>
      </c>
      <c r="W564" s="3">
        <v>4.3584379358437902E-3</v>
      </c>
      <c r="X564" s="4">
        <v>2.2944</v>
      </c>
      <c r="Y564" s="1">
        <v>9.1776</v>
      </c>
      <c r="Z564" t="s">
        <v>54</v>
      </c>
      <c r="AA564">
        <f>Furniture_Sales[[#This Row],[Sales]]-Furniture_Sales[[#This Row],[Profit]]</f>
        <v>36.7104</v>
      </c>
    </row>
    <row r="565" spans="1:27" x14ac:dyDescent="0.35">
      <c r="A565" t="s">
        <v>2067</v>
      </c>
      <c r="B565" s="2">
        <v>41979</v>
      </c>
      <c r="C565" s="2">
        <v>41981</v>
      </c>
      <c r="D565" t="s">
        <v>27</v>
      </c>
      <c r="E565" t="s">
        <v>1580</v>
      </c>
      <c r="F565" t="s">
        <v>1581</v>
      </c>
      <c r="G565" t="s">
        <v>30</v>
      </c>
      <c r="H565" t="s">
        <v>31</v>
      </c>
      <c r="I565" t="s">
        <v>107</v>
      </c>
      <c r="J565" t="s">
        <v>98</v>
      </c>
      <c r="K565">
        <v>77095</v>
      </c>
      <c r="L565" t="s">
        <v>99</v>
      </c>
      <c r="M565" t="s">
        <v>703</v>
      </c>
      <c r="N565" t="s">
        <v>36</v>
      </c>
      <c r="O565" t="s">
        <v>62</v>
      </c>
      <c r="P565" t="s">
        <v>704</v>
      </c>
      <c r="Q565">
        <v>23.975999999999999</v>
      </c>
      <c r="R565">
        <v>3</v>
      </c>
      <c r="S565" s="1">
        <v>0.6</v>
      </c>
      <c r="T565">
        <v>-14.3856</v>
      </c>
      <c r="U565" t="s">
        <v>76</v>
      </c>
      <c r="V565" s="3">
        <v>-0.6</v>
      </c>
      <c r="W565" s="3">
        <v>2.5025025025024999E-2</v>
      </c>
      <c r="X565" s="4">
        <v>-4.7952000000000004</v>
      </c>
      <c r="Y565" s="1">
        <v>12.7872</v>
      </c>
      <c r="Z565" t="s">
        <v>102</v>
      </c>
      <c r="AA565">
        <f>Furniture_Sales[[#This Row],[Sales]]-Furniture_Sales[[#This Row],[Profit]]</f>
        <v>38.361599999999996</v>
      </c>
    </row>
    <row r="566" spans="1:27" x14ac:dyDescent="0.35">
      <c r="A566" t="s">
        <v>2068</v>
      </c>
      <c r="B566" s="2">
        <v>43046</v>
      </c>
      <c r="C566" s="2">
        <v>43052</v>
      </c>
      <c r="D566" t="s">
        <v>45</v>
      </c>
      <c r="E566" t="s">
        <v>2069</v>
      </c>
      <c r="F566" t="s">
        <v>2070</v>
      </c>
      <c r="G566" t="s">
        <v>30</v>
      </c>
      <c r="H566" t="s">
        <v>31</v>
      </c>
      <c r="I566" t="s">
        <v>71</v>
      </c>
      <c r="J566" t="s">
        <v>72</v>
      </c>
      <c r="K566">
        <v>19120</v>
      </c>
      <c r="L566" t="s">
        <v>73</v>
      </c>
      <c r="M566" t="s">
        <v>1906</v>
      </c>
      <c r="N566" t="s">
        <v>36</v>
      </c>
      <c r="O566" t="s">
        <v>51</v>
      </c>
      <c r="P566" t="s">
        <v>1907</v>
      </c>
      <c r="Q566">
        <v>350.35199999999998</v>
      </c>
      <c r="R566">
        <v>4</v>
      </c>
      <c r="S566" s="1">
        <v>0.4</v>
      </c>
      <c r="T566">
        <v>-140.14080000000001</v>
      </c>
      <c r="U566" t="s">
        <v>135</v>
      </c>
      <c r="V566" s="3">
        <v>-0.4</v>
      </c>
      <c r="W566" s="3">
        <v>1.1417089098963299E-3</v>
      </c>
      <c r="X566" s="4">
        <v>-35.035200000000003</v>
      </c>
      <c r="Y566" s="1">
        <v>122.6232</v>
      </c>
      <c r="Z566" t="s">
        <v>40</v>
      </c>
      <c r="AA566">
        <f>Furniture_Sales[[#This Row],[Sales]]-Furniture_Sales[[#This Row],[Profit]]</f>
        <v>490.49279999999999</v>
      </c>
    </row>
    <row r="567" spans="1:27" x14ac:dyDescent="0.35">
      <c r="A567" t="s">
        <v>2071</v>
      </c>
      <c r="B567" s="2">
        <v>42779</v>
      </c>
      <c r="C567" s="2">
        <v>42785</v>
      </c>
      <c r="D567" t="s">
        <v>45</v>
      </c>
      <c r="E567" t="s">
        <v>2072</v>
      </c>
      <c r="F567" t="s">
        <v>2073</v>
      </c>
      <c r="G567" t="s">
        <v>30</v>
      </c>
      <c r="H567" t="s">
        <v>31</v>
      </c>
      <c r="I567" t="s">
        <v>197</v>
      </c>
      <c r="J567" t="s">
        <v>198</v>
      </c>
      <c r="K567">
        <v>98105</v>
      </c>
      <c r="L567" t="s">
        <v>60</v>
      </c>
      <c r="M567" t="s">
        <v>314</v>
      </c>
      <c r="N567" t="s">
        <v>36</v>
      </c>
      <c r="O567" t="s">
        <v>62</v>
      </c>
      <c r="P567" t="s">
        <v>315</v>
      </c>
      <c r="Q567">
        <v>107.53</v>
      </c>
      <c r="R567">
        <v>1</v>
      </c>
      <c r="S567" s="1">
        <v>0</v>
      </c>
      <c r="T567">
        <v>21.506</v>
      </c>
      <c r="U567" t="s">
        <v>135</v>
      </c>
      <c r="V567" s="3">
        <v>0.2</v>
      </c>
      <c r="W567" s="3">
        <v>0</v>
      </c>
      <c r="X567" s="4">
        <v>21.506</v>
      </c>
      <c r="Y567" s="1">
        <v>86.024000000000001</v>
      </c>
      <c r="Z567" t="s">
        <v>303</v>
      </c>
      <c r="AA567">
        <f>Furniture_Sales[[#This Row],[Sales]]-Furniture_Sales[[#This Row],[Profit]]</f>
        <v>86.024000000000001</v>
      </c>
    </row>
    <row r="568" spans="1:27" x14ac:dyDescent="0.35">
      <c r="A568" t="s">
        <v>2074</v>
      </c>
      <c r="B568" s="2">
        <v>42321</v>
      </c>
      <c r="C568" s="2">
        <v>42327</v>
      </c>
      <c r="D568" t="s">
        <v>45</v>
      </c>
      <c r="E568" t="s">
        <v>317</v>
      </c>
      <c r="F568" t="s">
        <v>318</v>
      </c>
      <c r="G568" t="s">
        <v>30</v>
      </c>
      <c r="H568" t="s">
        <v>31</v>
      </c>
      <c r="I568" t="s">
        <v>236</v>
      </c>
      <c r="J568" t="s">
        <v>206</v>
      </c>
      <c r="K568">
        <v>19711</v>
      </c>
      <c r="L568" t="s">
        <v>73</v>
      </c>
      <c r="M568" t="s">
        <v>1142</v>
      </c>
      <c r="N568" t="s">
        <v>36</v>
      </c>
      <c r="O568" t="s">
        <v>37</v>
      </c>
      <c r="P568" t="s">
        <v>1143</v>
      </c>
      <c r="Q568">
        <v>299.97000000000003</v>
      </c>
      <c r="R568">
        <v>3</v>
      </c>
      <c r="S568" s="1">
        <v>0</v>
      </c>
      <c r="T568">
        <v>56.994300000000003</v>
      </c>
      <c r="U568" t="s">
        <v>135</v>
      </c>
      <c r="V568" s="3">
        <v>0.19</v>
      </c>
      <c r="W568" s="3">
        <v>0</v>
      </c>
      <c r="X568" s="4">
        <v>18.998100000000001</v>
      </c>
      <c r="Y568" s="1">
        <v>80.991900000000001</v>
      </c>
      <c r="Z568" t="s">
        <v>40</v>
      </c>
      <c r="AA568">
        <f>Furniture_Sales[[#This Row],[Sales]]-Furniture_Sales[[#This Row],[Profit]]</f>
        <v>242.97570000000002</v>
      </c>
    </row>
    <row r="569" spans="1:27" x14ac:dyDescent="0.35">
      <c r="A569" t="s">
        <v>2075</v>
      </c>
      <c r="B569" s="2">
        <v>41947</v>
      </c>
      <c r="C569" s="2">
        <v>41951</v>
      </c>
      <c r="D569" t="s">
        <v>45</v>
      </c>
      <c r="E569" t="s">
        <v>2076</v>
      </c>
      <c r="F569" t="s">
        <v>2077</v>
      </c>
      <c r="G569" t="s">
        <v>30</v>
      </c>
      <c r="H569" t="s">
        <v>31</v>
      </c>
      <c r="I569" t="s">
        <v>645</v>
      </c>
      <c r="J569" t="s">
        <v>59</v>
      </c>
      <c r="K569">
        <v>92037</v>
      </c>
      <c r="L569" t="s">
        <v>60</v>
      </c>
      <c r="M569" t="s">
        <v>1995</v>
      </c>
      <c r="N569" t="s">
        <v>36</v>
      </c>
      <c r="O569" t="s">
        <v>62</v>
      </c>
      <c r="P569" t="s">
        <v>1996</v>
      </c>
      <c r="Q569">
        <v>35.340000000000003</v>
      </c>
      <c r="R569">
        <v>2</v>
      </c>
      <c r="S569" s="1">
        <v>0</v>
      </c>
      <c r="T569">
        <v>13.4292</v>
      </c>
      <c r="U569" t="s">
        <v>89</v>
      </c>
      <c r="V569" s="3">
        <v>0.38</v>
      </c>
      <c r="W569" s="3">
        <v>0</v>
      </c>
      <c r="X569" s="4">
        <v>6.7145999999999999</v>
      </c>
      <c r="Y569" s="1">
        <v>10.955399999999999</v>
      </c>
      <c r="Z569" t="s">
        <v>40</v>
      </c>
      <c r="AA569">
        <f>Furniture_Sales[[#This Row],[Sales]]-Furniture_Sales[[#This Row],[Profit]]</f>
        <v>21.910800000000002</v>
      </c>
    </row>
    <row r="570" spans="1:27" x14ac:dyDescent="0.35">
      <c r="A570" t="s">
        <v>2078</v>
      </c>
      <c r="B570" s="2">
        <v>42175</v>
      </c>
      <c r="C570" s="2">
        <v>42180</v>
      </c>
      <c r="D570" t="s">
        <v>27</v>
      </c>
      <c r="E570" t="s">
        <v>2079</v>
      </c>
      <c r="F570" t="s">
        <v>2080</v>
      </c>
      <c r="G570" t="s">
        <v>96</v>
      </c>
      <c r="H570" t="s">
        <v>31</v>
      </c>
      <c r="I570" t="s">
        <v>334</v>
      </c>
      <c r="J570" t="s">
        <v>59</v>
      </c>
      <c r="K570">
        <v>94122</v>
      </c>
      <c r="L570" t="s">
        <v>60</v>
      </c>
      <c r="M570" t="s">
        <v>751</v>
      </c>
      <c r="N570" t="s">
        <v>36</v>
      </c>
      <c r="O570" t="s">
        <v>62</v>
      </c>
      <c r="P570" t="s">
        <v>752</v>
      </c>
      <c r="Q570">
        <v>257.64</v>
      </c>
      <c r="R570">
        <v>6</v>
      </c>
      <c r="S570" s="1">
        <v>0</v>
      </c>
      <c r="T570">
        <v>100.4796</v>
      </c>
      <c r="U570" t="s">
        <v>64</v>
      </c>
      <c r="V570" s="3">
        <v>0.39</v>
      </c>
      <c r="W570" s="3">
        <v>0</v>
      </c>
      <c r="X570" s="4">
        <v>16.746600000000001</v>
      </c>
      <c r="Y570" s="1">
        <v>26.1934</v>
      </c>
      <c r="Z570" t="s">
        <v>65</v>
      </c>
      <c r="AA570">
        <f>Furniture_Sales[[#This Row],[Sales]]-Furniture_Sales[[#This Row],[Profit]]</f>
        <v>157.16039999999998</v>
      </c>
    </row>
    <row r="571" spans="1:27" x14ac:dyDescent="0.35">
      <c r="A571" t="s">
        <v>2081</v>
      </c>
      <c r="B571" s="2">
        <v>41771</v>
      </c>
      <c r="C571" s="2">
        <v>41776</v>
      </c>
      <c r="D571" t="s">
        <v>45</v>
      </c>
      <c r="E571" t="s">
        <v>1933</v>
      </c>
      <c r="F571" t="s">
        <v>1934</v>
      </c>
      <c r="G571" t="s">
        <v>30</v>
      </c>
      <c r="H571" t="s">
        <v>31</v>
      </c>
      <c r="I571" t="s">
        <v>243</v>
      </c>
      <c r="J571" t="s">
        <v>440</v>
      </c>
      <c r="K571">
        <v>2038</v>
      </c>
      <c r="L571" t="s">
        <v>73</v>
      </c>
      <c r="M571" t="s">
        <v>768</v>
      </c>
      <c r="N571" t="s">
        <v>36</v>
      </c>
      <c r="O571" t="s">
        <v>51</v>
      </c>
      <c r="P571" t="s">
        <v>769</v>
      </c>
      <c r="Q571">
        <v>700.05600000000004</v>
      </c>
      <c r="R571">
        <v>3</v>
      </c>
      <c r="S571" s="1">
        <v>0.3</v>
      </c>
      <c r="T571">
        <v>-130.0104</v>
      </c>
      <c r="U571" t="s">
        <v>64</v>
      </c>
      <c r="V571" s="3">
        <v>-0.185714285714286</v>
      </c>
      <c r="W571" s="3">
        <v>4.2853714559978098E-4</v>
      </c>
      <c r="X571" s="4">
        <v>-43.336799999999997</v>
      </c>
      <c r="Y571" s="1">
        <v>276.68880000000001</v>
      </c>
      <c r="Z571" t="s">
        <v>167</v>
      </c>
      <c r="AA571">
        <f>Furniture_Sales[[#This Row],[Sales]]-Furniture_Sales[[#This Row],[Profit]]</f>
        <v>830.06640000000004</v>
      </c>
    </row>
    <row r="572" spans="1:27" x14ac:dyDescent="0.35">
      <c r="A572" t="s">
        <v>2082</v>
      </c>
      <c r="B572" s="2">
        <v>41798</v>
      </c>
      <c r="C572" s="2">
        <v>41804</v>
      </c>
      <c r="D572" t="s">
        <v>45</v>
      </c>
      <c r="E572" t="s">
        <v>634</v>
      </c>
      <c r="F572" t="s">
        <v>635</v>
      </c>
      <c r="G572" t="s">
        <v>30</v>
      </c>
      <c r="H572" t="s">
        <v>31</v>
      </c>
      <c r="I572" t="s">
        <v>197</v>
      </c>
      <c r="J572" t="s">
        <v>198</v>
      </c>
      <c r="K572">
        <v>98115</v>
      </c>
      <c r="L572" t="s">
        <v>60</v>
      </c>
      <c r="M572" t="s">
        <v>2083</v>
      </c>
      <c r="N572" t="s">
        <v>36</v>
      </c>
      <c r="O572" t="s">
        <v>42</v>
      </c>
      <c r="P572" t="s">
        <v>2084</v>
      </c>
      <c r="Q572">
        <v>585.55200000000002</v>
      </c>
      <c r="R572">
        <v>3</v>
      </c>
      <c r="S572" s="1">
        <v>0.2</v>
      </c>
      <c r="T572">
        <v>73.194000000000003</v>
      </c>
      <c r="U572" t="s">
        <v>135</v>
      </c>
      <c r="V572" s="3">
        <v>0.125</v>
      </c>
      <c r="W572" s="3">
        <v>3.4155805120638299E-4</v>
      </c>
      <c r="X572" s="4">
        <v>24.398</v>
      </c>
      <c r="Y572" s="1">
        <v>170.786</v>
      </c>
      <c r="Z572" t="s">
        <v>65</v>
      </c>
      <c r="AA572">
        <f>Furniture_Sales[[#This Row],[Sales]]-Furniture_Sales[[#This Row],[Profit]]</f>
        <v>512.35800000000006</v>
      </c>
    </row>
    <row r="573" spans="1:27" x14ac:dyDescent="0.35">
      <c r="A573" t="s">
        <v>2085</v>
      </c>
      <c r="B573" s="2">
        <v>41785</v>
      </c>
      <c r="C573" s="2">
        <v>41789</v>
      </c>
      <c r="D573" t="s">
        <v>45</v>
      </c>
      <c r="E573" t="s">
        <v>2041</v>
      </c>
      <c r="F573" t="s">
        <v>2042</v>
      </c>
      <c r="G573" t="s">
        <v>30</v>
      </c>
      <c r="H573" t="s">
        <v>31</v>
      </c>
      <c r="I573" t="s">
        <v>58</v>
      </c>
      <c r="J573" t="s">
        <v>59</v>
      </c>
      <c r="K573">
        <v>90008</v>
      </c>
      <c r="L573" t="s">
        <v>60</v>
      </c>
      <c r="M573" t="s">
        <v>1538</v>
      </c>
      <c r="N573" t="s">
        <v>36</v>
      </c>
      <c r="O573" t="s">
        <v>42</v>
      </c>
      <c r="P573" t="s">
        <v>1539</v>
      </c>
      <c r="Q573">
        <v>225.29599999999999</v>
      </c>
      <c r="R573">
        <v>2</v>
      </c>
      <c r="S573" s="1">
        <v>0.2</v>
      </c>
      <c r="T573">
        <v>22.529599999999999</v>
      </c>
      <c r="U573" t="s">
        <v>89</v>
      </c>
      <c r="V573" s="3">
        <v>0.1</v>
      </c>
      <c r="W573" s="3">
        <v>8.8772104253959203E-4</v>
      </c>
      <c r="X573" s="4">
        <v>11.264799999999999</v>
      </c>
      <c r="Y573" s="1">
        <v>101.3832</v>
      </c>
      <c r="Z573" t="s">
        <v>167</v>
      </c>
      <c r="AA573">
        <f>Furniture_Sales[[#This Row],[Sales]]-Furniture_Sales[[#This Row],[Profit]]</f>
        <v>202.7664</v>
      </c>
    </row>
    <row r="574" spans="1:27" x14ac:dyDescent="0.35">
      <c r="A574" t="s">
        <v>2086</v>
      </c>
      <c r="B574" s="2">
        <v>42440</v>
      </c>
      <c r="C574" s="2">
        <v>42444</v>
      </c>
      <c r="D574" t="s">
        <v>45</v>
      </c>
      <c r="E574" t="s">
        <v>2087</v>
      </c>
      <c r="F574" t="s">
        <v>2088</v>
      </c>
      <c r="G574" t="s">
        <v>106</v>
      </c>
      <c r="H574" t="s">
        <v>31</v>
      </c>
      <c r="I574" t="s">
        <v>353</v>
      </c>
      <c r="J574" t="s">
        <v>673</v>
      </c>
      <c r="K574">
        <v>31907</v>
      </c>
      <c r="L574" t="s">
        <v>34</v>
      </c>
      <c r="M574" t="s">
        <v>1317</v>
      </c>
      <c r="N574" t="s">
        <v>36</v>
      </c>
      <c r="O574" t="s">
        <v>62</v>
      </c>
      <c r="P574" t="s">
        <v>2028</v>
      </c>
      <c r="Q574">
        <v>76.92</v>
      </c>
      <c r="R574">
        <v>4</v>
      </c>
      <c r="S574" s="1">
        <v>0</v>
      </c>
      <c r="T574">
        <v>31.537199999999999</v>
      </c>
      <c r="U574" t="s">
        <v>89</v>
      </c>
      <c r="V574" s="3">
        <v>0.41</v>
      </c>
      <c r="W574" s="3">
        <v>0</v>
      </c>
      <c r="X574" s="4">
        <v>7.8842999999999996</v>
      </c>
      <c r="Y574" s="1">
        <v>11.345700000000001</v>
      </c>
      <c r="Z574" t="s">
        <v>201</v>
      </c>
      <c r="AA574">
        <f>Furniture_Sales[[#This Row],[Sales]]-Furniture_Sales[[#This Row],[Profit]]</f>
        <v>45.382800000000003</v>
      </c>
    </row>
    <row r="575" spans="1:27" x14ac:dyDescent="0.35">
      <c r="A575" t="s">
        <v>2089</v>
      </c>
      <c r="B575" s="2">
        <v>43079</v>
      </c>
      <c r="C575" s="2">
        <v>43081</v>
      </c>
      <c r="D575" t="s">
        <v>93</v>
      </c>
      <c r="E575" t="s">
        <v>1508</v>
      </c>
      <c r="F575" t="s">
        <v>1509</v>
      </c>
      <c r="G575" t="s">
        <v>30</v>
      </c>
      <c r="H575" t="s">
        <v>31</v>
      </c>
      <c r="I575" t="s">
        <v>48</v>
      </c>
      <c r="J575" t="s">
        <v>49</v>
      </c>
      <c r="K575">
        <v>33311</v>
      </c>
      <c r="L575" t="s">
        <v>34</v>
      </c>
      <c r="M575" t="s">
        <v>933</v>
      </c>
      <c r="N575" t="s">
        <v>36</v>
      </c>
      <c r="O575" t="s">
        <v>62</v>
      </c>
      <c r="P575" t="s">
        <v>322</v>
      </c>
      <c r="Q575">
        <v>19.103999999999999</v>
      </c>
      <c r="R575">
        <v>3</v>
      </c>
      <c r="S575" s="1">
        <v>0.2</v>
      </c>
      <c r="T575">
        <v>5.7312000000000003</v>
      </c>
      <c r="U575" t="s">
        <v>76</v>
      </c>
      <c r="V575" s="3">
        <v>0.3</v>
      </c>
      <c r="W575" s="3">
        <v>1.04690117252931E-2</v>
      </c>
      <c r="X575" s="4">
        <v>1.9104000000000001</v>
      </c>
      <c r="Y575" s="1">
        <v>4.4576000000000002</v>
      </c>
      <c r="Z575" t="s">
        <v>102</v>
      </c>
      <c r="AA575">
        <f>Furniture_Sales[[#This Row],[Sales]]-Furniture_Sales[[#This Row],[Profit]]</f>
        <v>13.372799999999998</v>
      </c>
    </row>
    <row r="576" spans="1:27" x14ac:dyDescent="0.35">
      <c r="A576" t="s">
        <v>2090</v>
      </c>
      <c r="B576" s="2">
        <v>42202</v>
      </c>
      <c r="C576" s="2">
        <v>42204</v>
      </c>
      <c r="D576" t="s">
        <v>27</v>
      </c>
      <c r="E576" t="s">
        <v>1337</v>
      </c>
      <c r="F576" t="s">
        <v>1338</v>
      </c>
      <c r="G576" t="s">
        <v>30</v>
      </c>
      <c r="H576" t="s">
        <v>31</v>
      </c>
      <c r="I576" t="s">
        <v>2091</v>
      </c>
      <c r="J576" t="s">
        <v>59</v>
      </c>
      <c r="K576">
        <v>93309</v>
      </c>
      <c r="L576" t="s">
        <v>60</v>
      </c>
      <c r="M576" t="s">
        <v>1482</v>
      </c>
      <c r="N576" t="s">
        <v>36</v>
      </c>
      <c r="O576" t="s">
        <v>37</v>
      </c>
      <c r="P576" t="s">
        <v>1483</v>
      </c>
      <c r="Q576">
        <v>195.46600000000001</v>
      </c>
      <c r="R576">
        <v>2</v>
      </c>
      <c r="S576" s="1">
        <v>0.15</v>
      </c>
      <c r="T576">
        <v>-13.797599999999999</v>
      </c>
      <c r="U576" t="s">
        <v>76</v>
      </c>
      <c r="V576" s="3">
        <v>-7.0588235294117604E-2</v>
      </c>
      <c r="W576" s="3">
        <v>7.6739688743822398E-4</v>
      </c>
      <c r="X576" s="4">
        <v>-6.8987999999999996</v>
      </c>
      <c r="Y576" s="1">
        <v>104.6318</v>
      </c>
      <c r="Z576" t="s">
        <v>77</v>
      </c>
      <c r="AA576">
        <f>Furniture_Sales[[#This Row],[Sales]]-Furniture_Sales[[#This Row],[Profit]]</f>
        <v>209.2636</v>
      </c>
    </row>
    <row r="577" spans="1:27" x14ac:dyDescent="0.35">
      <c r="A577" t="s">
        <v>2092</v>
      </c>
      <c r="B577" s="2">
        <v>42855</v>
      </c>
      <c r="C577" s="2">
        <v>42860</v>
      </c>
      <c r="D577" t="s">
        <v>45</v>
      </c>
      <c r="E577" t="s">
        <v>2093</v>
      </c>
      <c r="F577" t="s">
        <v>2094</v>
      </c>
      <c r="G577" t="s">
        <v>96</v>
      </c>
      <c r="H577" t="s">
        <v>31</v>
      </c>
      <c r="I577" t="s">
        <v>2095</v>
      </c>
      <c r="J577" t="s">
        <v>49</v>
      </c>
      <c r="K577">
        <v>33068</v>
      </c>
      <c r="L577" t="s">
        <v>34</v>
      </c>
      <c r="M577" t="s">
        <v>452</v>
      </c>
      <c r="N577" t="s">
        <v>36</v>
      </c>
      <c r="O577" t="s">
        <v>62</v>
      </c>
      <c r="P577" t="s">
        <v>453</v>
      </c>
      <c r="Q577">
        <v>23.68</v>
      </c>
      <c r="R577">
        <v>8</v>
      </c>
      <c r="S577" s="1">
        <v>0.2</v>
      </c>
      <c r="T577">
        <v>6.2160000000000002</v>
      </c>
      <c r="U577" t="s">
        <v>64</v>
      </c>
      <c r="V577" s="3">
        <v>0.26250000000000001</v>
      </c>
      <c r="W577" s="3">
        <v>8.4459459459459499E-3</v>
      </c>
      <c r="X577" s="4">
        <v>0.77700000000000002</v>
      </c>
      <c r="Y577" s="1">
        <v>2.1829999999999998</v>
      </c>
      <c r="Z577" t="s">
        <v>119</v>
      </c>
      <c r="AA577">
        <f>Furniture_Sales[[#This Row],[Sales]]-Furniture_Sales[[#This Row],[Profit]]</f>
        <v>17.463999999999999</v>
      </c>
    </row>
    <row r="578" spans="1:27" x14ac:dyDescent="0.35">
      <c r="A578" t="s">
        <v>2096</v>
      </c>
      <c r="B578" s="2">
        <v>42268</v>
      </c>
      <c r="C578" s="2">
        <v>42270</v>
      </c>
      <c r="D578" t="s">
        <v>93</v>
      </c>
      <c r="E578" t="s">
        <v>2097</v>
      </c>
      <c r="F578" t="s">
        <v>2098</v>
      </c>
      <c r="G578" t="s">
        <v>106</v>
      </c>
      <c r="H578" t="s">
        <v>31</v>
      </c>
      <c r="I578" t="s">
        <v>58</v>
      </c>
      <c r="J578" t="s">
        <v>59</v>
      </c>
      <c r="K578">
        <v>90036</v>
      </c>
      <c r="L578" t="s">
        <v>60</v>
      </c>
      <c r="M578" t="s">
        <v>631</v>
      </c>
      <c r="N578" t="s">
        <v>36</v>
      </c>
      <c r="O578" t="s">
        <v>42</v>
      </c>
      <c r="P578" t="s">
        <v>632</v>
      </c>
      <c r="Q578">
        <v>601.53599999999994</v>
      </c>
      <c r="R578">
        <v>4</v>
      </c>
      <c r="S578" s="1">
        <v>0.2</v>
      </c>
      <c r="T578">
        <v>0</v>
      </c>
      <c r="U578" t="s">
        <v>76</v>
      </c>
      <c r="V578" s="3">
        <v>0</v>
      </c>
      <c r="W578" s="3">
        <v>3.3248217895520801E-4</v>
      </c>
      <c r="X578" s="4">
        <v>0</v>
      </c>
      <c r="Y578" s="1">
        <v>150.38399999999999</v>
      </c>
      <c r="Z578" t="s">
        <v>83</v>
      </c>
      <c r="AA578">
        <f>Furniture_Sales[[#This Row],[Sales]]-Furniture_Sales[[#This Row],[Profit]]</f>
        <v>601.53599999999994</v>
      </c>
    </row>
    <row r="579" spans="1:27" x14ac:dyDescent="0.35">
      <c r="A579" t="s">
        <v>2099</v>
      </c>
      <c r="B579" s="2">
        <v>41975</v>
      </c>
      <c r="C579" s="2">
        <v>41979</v>
      </c>
      <c r="D579" t="s">
        <v>45</v>
      </c>
      <c r="E579" t="s">
        <v>2100</v>
      </c>
      <c r="F579" t="s">
        <v>2101</v>
      </c>
      <c r="G579" t="s">
        <v>96</v>
      </c>
      <c r="H579" t="s">
        <v>31</v>
      </c>
      <c r="I579" t="s">
        <v>2102</v>
      </c>
      <c r="J579" t="s">
        <v>98</v>
      </c>
      <c r="K579">
        <v>78415</v>
      </c>
      <c r="L579" t="s">
        <v>99</v>
      </c>
      <c r="M579" t="s">
        <v>395</v>
      </c>
      <c r="N579" t="s">
        <v>36</v>
      </c>
      <c r="O579" t="s">
        <v>62</v>
      </c>
      <c r="P579" t="s">
        <v>396</v>
      </c>
      <c r="Q579">
        <v>58.36</v>
      </c>
      <c r="R579">
        <v>5</v>
      </c>
      <c r="S579" s="1">
        <v>0.6</v>
      </c>
      <c r="T579">
        <v>-24.803000000000001</v>
      </c>
      <c r="U579" t="s">
        <v>89</v>
      </c>
      <c r="V579" s="3">
        <v>-0.42499999999999999</v>
      </c>
      <c r="W579" s="3">
        <v>1.0281014393420201E-2</v>
      </c>
      <c r="X579" s="4">
        <v>-4.9606000000000003</v>
      </c>
      <c r="Y579" s="1">
        <v>16.6326</v>
      </c>
      <c r="Z579" t="s">
        <v>102</v>
      </c>
      <c r="AA579">
        <f>Furniture_Sales[[#This Row],[Sales]]-Furniture_Sales[[#This Row],[Profit]]</f>
        <v>83.162999999999997</v>
      </c>
    </row>
    <row r="580" spans="1:27" x14ac:dyDescent="0.35">
      <c r="A580" t="s">
        <v>2099</v>
      </c>
      <c r="B580" s="2">
        <v>41975</v>
      </c>
      <c r="C580" s="2">
        <v>41979</v>
      </c>
      <c r="D580" t="s">
        <v>45</v>
      </c>
      <c r="E580" t="s">
        <v>2100</v>
      </c>
      <c r="F580" t="s">
        <v>2101</v>
      </c>
      <c r="G580" t="s">
        <v>96</v>
      </c>
      <c r="H580" t="s">
        <v>31</v>
      </c>
      <c r="I580" t="s">
        <v>2102</v>
      </c>
      <c r="J580" t="s">
        <v>98</v>
      </c>
      <c r="K580">
        <v>78415</v>
      </c>
      <c r="L580" t="s">
        <v>99</v>
      </c>
      <c r="M580" t="s">
        <v>703</v>
      </c>
      <c r="N580" t="s">
        <v>36</v>
      </c>
      <c r="O580" t="s">
        <v>62</v>
      </c>
      <c r="P580" t="s">
        <v>704</v>
      </c>
      <c r="Q580">
        <v>39.96</v>
      </c>
      <c r="R580">
        <v>5</v>
      </c>
      <c r="S580" s="1">
        <v>0.6</v>
      </c>
      <c r="T580">
        <v>-23.975999999999999</v>
      </c>
      <c r="U580" t="s">
        <v>89</v>
      </c>
      <c r="V580" s="3">
        <v>-0.6</v>
      </c>
      <c r="W580" s="3">
        <v>1.5015015015014999E-2</v>
      </c>
      <c r="X580" s="4">
        <v>-4.7952000000000004</v>
      </c>
      <c r="Y580" s="1">
        <v>12.7872</v>
      </c>
      <c r="Z580" t="s">
        <v>102</v>
      </c>
      <c r="AA580">
        <f>Furniture_Sales[[#This Row],[Sales]]-Furniture_Sales[[#This Row],[Profit]]</f>
        <v>63.936</v>
      </c>
    </row>
    <row r="581" spans="1:27" x14ac:dyDescent="0.35">
      <c r="A581" t="s">
        <v>2103</v>
      </c>
      <c r="B581" s="2">
        <v>41741</v>
      </c>
      <c r="C581" s="2">
        <v>41746</v>
      </c>
      <c r="D581" t="s">
        <v>45</v>
      </c>
      <c r="E581" t="s">
        <v>2104</v>
      </c>
      <c r="F581" t="s">
        <v>2105</v>
      </c>
      <c r="G581" t="s">
        <v>96</v>
      </c>
      <c r="H581" t="s">
        <v>31</v>
      </c>
      <c r="I581" t="s">
        <v>2106</v>
      </c>
      <c r="J581" t="s">
        <v>59</v>
      </c>
      <c r="K581">
        <v>90278</v>
      </c>
      <c r="L581" t="s">
        <v>60</v>
      </c>
      <c r="M581" t="s">
        <v>548</v>
      </c>
      <c r="N581" t="s">
        <v>36</v>
      </c>
      <c r="O581" t="s">
        <v>37</v>
      </c>
      <c r="P581" t="s">
        <v>549</v>
      </c>
      <c r="Q581">
        <v>308.49900000000002</v>
      </c>
      <c r="R581">
        <v>3</v>
      </c>
      <c r="S581" s="1">
        <v>0.15</v>
      </c>
      <c r="T581">
        <v>-18.146999999999998</v>
      </c>
      <c r="U581" t="s">
        <v>64</v>
      </c>
      <c r="V581" s="3">
        <v>-5.8823529411764698E-2</v>
      </c>
      <c r="W581" s="3">
        <v>4.8622523897970502E-4</v>
      </c>
      <c r="X581" s="4">
        <v>-6.0490000000000004</v>
      </c>
      <c r="Y581" s="1">
        <v>108.88200000000001</v>
      </c>
      <c r="Z581" t="s">
        <v>119</v>
      </c>
      <c r="AA581">
        <f>Furniture_Sales[[#This Row],[Sales]]-Furniture_Sales[[#This Row],[Profit]]</f>
        <v>326.64600000000002</v>
      </c>
    </row>
    <row r="582" spans="1:27" x14ac:dyDescent="0.35">
      <c r="A582" t="s">
        <v>2107</v>
      </c>
      <c r="B582" s="2">
        <v>43042</v>
      </c>
      <c r="C582" s="2">
        <v>43047</v>
      </c>
      <c r="D582" t="s">
        <v>45</v>
      </c>
      <c r="E582" t="s">
        <v>2108</v>
      </c>
      <c r="F582" t="s">
        <v>2109</v>
      </c>
      <c r="G582" t="s">
        <v>30</v>
      </c>
      <c r="H582" t="s">
        <v>31</v>
      </c>
      <c r="I582" t="s">
        <v>2110</v>
      </c>
      <c r="J582" t="s">
        <v>1902</v>
      </c>
      <c r="K582">
        <v>88001</v>
      </c>
      <c r="L582" t="s">
        <v>60</v>
      </c>
      <c r="M582" t="s">
        <v>180</v>
      </c>
      <c r="N582" t="s">
        <v>36</v>
      </c>
      <c r="O582" t="s">
        <v>62</v>
      </c>
      <c r="P582" t="s">
        <v>181</v>
      </c>
      <c r="Q582">
        <v>41.37</v>
      </c>
      <c r="R582">
        <v>3</v>
      </c>
      <c r="S582" s="1">
        <v>0</v>
      </c>
      <c r="T582">
        <v>17.375399999999999</v>
      </c>
      <c r="U582" t="s">
        <v>64</v>
      </c>
      <c r="V582" s="3">
        <v>0.42</v>
      </c>
      <c r="W582" s="3">
        <v>0</v>
      </c>
      <c r="X582" s="4">
        <v>5.7918000000000003</v>
      </c>
      <c r="Y582" s="1">
        <v>7.9981999999999998</v>
      </c>
      <c r="Z582" t="s">
        <v>40</v>
      </c>
      <c r="AA582">
        <f>Furniture_Sales[[#This Row],[Sales]]-Furniture_Sales[[#This Row],[Profit]]</f>
        <v>23.994599999999998</v>
      </c>
    </row>
    <row r="583" spans="1:27" x14ac:dyDescent="0.35">
      <c r="A583" t="s">
        <v>2111</v>
      </c>
      <c r="B583" s="2">
        <v>42254</v>
      </c>
      <c r="C583" s="2">
        <v>42258</v>
      </c>
      <c r="D583" t="s">
        <v>45</v>
      </c>
      <c r="E583" t="s">
        <v>2059</v>
      </c>
      <c r="F583" t="s">
        <v>2060</v>
      </c>
      <c r="G583" t="s">
        <v>30</v>
      </c>
      <c r="H583" t="s">
        <v>31</v>
      </c>
      <c r="I583" t="s">
        <v>1380</v>
      </c>
      <c r="J583" t="s">
        <v>98</v>
      </c>
      <c r="K583">
        <v>79907</v>
      </c>
      <c r="L583" t="s">
        <v>99</v>
      </c>
      <c r="M583" t="s">
        <v>1771</v>
      </c>
      <c r="N583" t="s">
        <v>36</v>
      </c>
      <c r="O583" t="s">
        <v>42</v>
      </c>
      <c r="P583" t="s">
        <v>1772</v>
      </c>
      <c r="Q583">
        <v>47.515999999999998</v>
      </c>
      <c r="R583">
        <v>2</v>
      </c>
      <c r="S583" s="1">
        <v>0.3</v>
      </c>
      <c r="T583">
        <v>-2.0364</v>
      </c>
      <c r="U583" t="s">
        <v>89</v>
      </c>
      <c r="V583" s="3">
        <v>-4.2857142857142899E-2</v>
      </c>
      <c r="W583" s="3">
        <v>6.3136627662261097E-3</v>
      </c>
      <c r="X583" s="4">
        <v>-1.0182</v>
      </c>
      <c r="Y583" s="1">
        <v>24.776199999999999</v>
      </c>
      <c r="Z583" t="s">
        <v>83</v>
      </c>
      <c r="AA583">
        <f>Furniture_Sales[[#This Row],[Sales]]-Furniture_Sales[[#This Row],[Profit]]</f>
        <v>49.552399999999999</v>
      </c>
    </row>
    <row r="584" spans="1:27" x14ac:dyDescent="0.35">
      <c r="A584" t="s">
        <v>2112</v>
      </c>
      <c r="B584" s="2">
        <v>42210</v>
      </c>
      <c r="C584" s="2">
        <v>42212</v>
      </c>
      <c r="D584" t="s">
        <v>27</v>
      </c>
      <c r="E584" t="s">
        <v>2113</v>
      </c>
      <c r="F584" t="s">
        <v>2114</v>
      </c>
      <c r="G584" t="s">
        <v>30</v>
      </c>
      <c r="H584" t="s">
        <v>31</v>
      </c>
      <c r="I584" t="s">
        <v>197</v>
      </c>
      <c r="J584" t="s">
        <v>198</v>
      </c>
      <c r="K584">
        <v>98115</v>
      </c>
      <c r="L584" t="s">
        <v>60</v>
      </c>
      <c r="M584" t="s">
        <v>1701</v>
      </c>
      <c r="N584" t="s">
        <v>36</v>
      </c>
      <c r="O584" t="s">
        <v>37</v>
      </c>
      <c r="P584" t="s">
        <v>1920</v>
      </c>
      <c r="Q584">
        <v>704.9</v>
      </c>
      <c r="R584">
        <v>5</v>
      </c>
      <c r="S584" s="1">
        <v>0</v>
      </c>
      <c r="T584">
        <v>56.392000000000003</v>
      </c>
      <c r="U584" t="s">
        <v>76</v>
      </c>
      <c r="V584" s="3">
        <v>0.08</v>
      </c>
      <c r="W584" s="3">
        <v>0</v>
      </c>
      <c r="X584" s="4">
        <v>11.2784</v>
      </c>
      <c r="Y584" s="1">
        <v>129.70160000000001</v>
      </c>
      <c r="Z584" t="s">
        <v>77</v>
      </c>
      <c r="AA584">
        <f>Furniture_Sales[[#This Row],[Sales]]-Furniture_Sales[[#This Row],[Profit]]</f>
        <v>648.50799999999992</v>
      </c>
    </row>
    <row r="585" spans="1:27" x14ac:dyDescent="0.35">
      <c r="A585" t="s">
        <v>2112</v>
      </c>
      <c r="B585" s="2">
        <v>42210</v>
      </c>
      <c r="C585" s="2">
        <v>42212</v>
      </c>
      <c r="D585" t="s">
        <v>27</v>
      </c>
      <c r="E585" t="s">
        <v>2113</v>
      </c>
      <c r="F585" t="s">
        <v>2114</v>
      </c>
      <c r="G585" t="s">
        <v>30</v>
      </c>
      <c r="H585" t="s">
        <v>31</v>
      </c>
      <c r="I585" t="s">
        <v>197</v>
      </c>
      <c r="J585" t="s">
        <v>198</v>
      </c>
      <c r="K585">
        <v>98115</v>
      </c>
      <c r="L585" t="s">
        <v>60</v>
      </c>
      <c r="M585" t="s">
        <v>1492</v>
      </c>
      <c r="N585" t="s">
        <v>36</v>
      </c>
      <c r="O585" t="s">
        <v>42</v>
      </c>
      <c r="P585" t="s">
        <v>1493</v>
      </c>
      <c r="Q585">
        <v>561.56799999999998</v>
      </c>
      <c r="R585">
        <v>2</v>
      </c>
      <c r="S585" s="1">
        <v>0.2</v>
      </c>
      <c r="T585">
        <v>28.078399999999998</v>
      </c>
      <c r="U585" t="s">
        <v>76</v>
      </c>
      <c r="V585" s="3">
        <v>0.05</v>
      </c>
      <c r="W585" s="3">
        <v>3.5614564932474798E-4</v>
      </c>
      <c r="X585" s="4">
        <v>14.039199999999999</v>
      </c>
      <c r="Y585" s="1">
        <v>266.7448</v>
      </c>
      <c r="Z585" t="s">
        <v>77</v>
      </c>
      <c r="AA585">
        <f>Furniture_Sales[[#This Row],[Sales]]-Furniture_Sales[[#This Row],[Profit]]</f>
        <v>533.4896</v>
      </c>
    </row>
    <row r="586" spans="1:27" x14ac:dyDescent="0.35">
      <c r="A586" t="s">
        <v>2115</v>
      </c>
      <c r="B586" s="2">
        <v>42324</v>
      </c>
      <c r="C586" s="2">
        <v>42326</v>
      </c>
      <c r="D586" t="s">
        <v>27</v>
      </c>
      <c r="E586" t="s">
        <v>1357</v>
      </c>
      <c r="F586" t="s">
        <v>1358</v>
      </c>
      <c r="G586" t="s">
        <v>106</v>
      </c>
      <c r="H586" t="s">
        <v>31</v>
      </c>
      <c r="I586" t="s">
        <v>911</v>
      </c>
      <c r="J586" t="s">
        <v>244</v>
      </c>
      <c r="K586">
        <v>53209</v>
      </c>
      <c r="L586" t="s">
        <v>99</v>
      </c>
      <c r="M586" t="s">
        <v>2116</v>
      </c>
      <c r="N586" t="s">
        <v>36</v>
      </c>
      <c r="O586" t="s">
        <v>62</v>
      </c>
      <c r="P586" t="s">
        <v>2117</v>
      </c>
      <c r="Q586">
        <v>185.58</v>
      </c>
      <c r="R586">
        <v>6</v>
      </c>
      <c r="S586" s="1">
        <v>0</v>
      </c>
      <c r="T586">
        <v>76.087800000000001</v>
      </c>
      <c r="U586" t="s">
        <v>76</v>
      </c>
      <c r="V586" s="3">
        <v>0.41</v>
      </c>
      <c r="W586" s="3">
        <v>0</v>
      </c>
      <c r="X586" s="4">
        <v>12.6813</v>
      </c>
      <c r="Y586" s="1">
        <v>18.248699999999999</v>
      </c>
      <c r="Z586" t="s">
        <v>40</v>
      </c>
      <c r="AA586">
        <f>Furniture_Sales[[#This Row],[Sales]]-Furniture_Sales[[#This Row],[Profit]]</f>
        <v>109.49220000000001</v>
      </c>
    </row>
    <row r="587" spans="1:27" x14ac:dyDescent="0.35">
      <c r="A587" t="s">
        <v>2115</v>
      </c>
      <c r="B587" s="2">
        <v>42324</v>
      </c>
      <c r="C587" s="2">
        <v>42326</v>
      </c>
      <c r="D587" t="s">
        <v>27</v>
      </c>
      <c r="E587" t="s">
        <v>1357</v>
      </c>
      <c r="F587" t="s">
        <v>1358</v>
      </c>
      <c r="G587" t="s">
        <v>106</v>
      </c>
      <c r="H587" t="s">
        <v>31</v>
      </c>
      <c r="I587" t="s">
        <v>911</v>
      </c>
      <c r="J587" t="s">
        <v>244</v>
      </c>
      <c r="K587">
        <v>53209</v>
      </c>
      <c r="L587" t="s">
        <v>99</v>
      </c>
      <c r="M587" t="s">
        <v>913</v>
      </c>
      <c r="N587" t="s">
        <v>36</v>
      </c>
      <c r="O587" t="s">
        <v>51</v>
      </c>
      <c r="P587" t="s">
        <v>914</v>
      </c>
      <c r="Q587">
        <v>214.11</v>
      </c>
      <c r="R587">
        <v>3</v>
      </c>
      <c r="S587" s="1">
        <v>0</v>
      </c>
      <c r="T587">
        <v>36.398699999999998</v>
      </c>
      <c r="U587" t="s">
        <v>76</v>
      </c>
      <c r="V587" s="3">
        <v>0.17</v>
      </c>
      <c r="W587" s="3">
        <v>0</v>
      </c>
      <c r="X587" s="4">
        <v>12.132899999999999</v>
      </c>
      <c r="Y587" s="1">
        <v>59.237099999999998</v>
      </c>
      <c r="Z587" t="s">
        <v>40</v>
      </c>
      <c r="AA587">
        <f>Furniture_Sales[[#This Row],[Sales]]-Furniture_Sales[[#This Row],[Profit]]</f>
        <v>177.71130000000002</v>
      </c>
    </row>
    <row r="588" spans="1:27" x14ac:dyDescent="0.35">
      <c r="A588" t="s">
        <v>2115</v>
      </c>
      <c r="B588" s="2">
        <v>42324</v>
      </c>
      <c r="C588" s="2">
        <v>42326</v>
      </c>
      <c r="D588" t="s">
        <v>27</v>
      </c>
      <c r="E588" t="s">
        <v>1357</v>
      </c>
      <c r="F588" t="s">
        <v>1358</v>
      </c>
      <c r="G588" t="s">
        <v>106</v>
      </c>
      <c r="H588" t="s">
        <v>31</v>
      </c>
      <c r="I588" t="s">
        <v>911</v>
      </c>
      <c r="J588" t="s">
        <v>244</v>
      </c>
      <c r="K588">
        <v>53209</v>
      </c>
      <c r="L588" t="s">
        <v>99</v>
      </c>
      <c r="M588" t="s">
        <v>705</v>
      </c>
      <c r="N588" t="s">
        <v>36</v>
      </c>
      <c r="O588" t="s">
        <v>51</v>
      </c>
      <c r="P588" t="s">
        <v>706</v>
      </c>
      <c r="Q588">
        <v>653.54999999999995</v>
      </c>
      <c r="R588">
        <v>3</v>
      </c>
      <c r="S588" s="1">
        <v>0</v>
      </c>
      <c r="T588">
        <v>111.1035</v>
      </c>
      <c r="U588" t="s">
        <v>76</v>
      </c>
      <c r="V588" s="3">
        <v>0.17</v>
      </c>
      <c r="W588" s="3">
        <v>0</v>
      </c>
      <c r="X588" s="4">
        <v>37.034500000000001</v>
      </c>
      <c r="Y588" s="1">
        <v>180.81549999999999</v>
      </c>
      <c r="Z588" t="s">
        <v>40</v>
      </c>
      <c r="AA588">
        <f>Furniture_Sales[[#This Row],[Sales]]-Furniture_Sales[[#This Row],[Profit]]</f>
        <v>542.44650000000001</v>
      </c>
    </row>
    <row r="589" spans="1:27" x14ac:dyDescent="0.35">
      <c r="A589" t="s">
        <v>2118</v>
      </c>
      <c r="B589" s="2">
        <v>42248</v>
      </c>
      <c r="C589" s="2">
        <v>42255</v>
      </c>
      <c r="D589" t="s">
        <v>45</v>
      </c>
      <c r="E589" t="s">
        <v>2119</v>
      </c>
      <c r="F589" t="s">
        <v>2120</v>
      </c>
      <c r="G589" t="s">
        <v>106</v>
      </c>
      <c r="H589" t="s">
        <v>31</v>
      </c>
      <c r="I589" t="s">
        <v>243</v>
      </c>
      <c r="J589" t="s">
        <v>440</v>
      </c>
      <c r="K589">
        <v>2038</v>
      </c>
      <c r="L589" t="s">
        <v>73</v>
      </c>
      <c r="M589" t="s">
        <v>257</v>
      </c>
      <c r="N589" t="s">
        <v>36</v>
      </c>
      <c r="O589" t="s">
        <v>42</v>
      </c>
      <c r="P589" t="s">
        <v>258</v>
      </c>
      <c r="Q589">
        <v>60.74</v>
      </c>
      <c r="R589">
        <v>1</v>
      </c>
      <c r="S589" s="1">
        <v>0</v>
      </c>
      <c r="T589">
        <v>15.185</v>
      </c>
      <c r="U589" t="s">
        <v>53</v>
      </c>
      <c r="V589" s="3">
        <v>0.25</v>
      </c>
      <c r="W589" s="3">
        <v>0</v>
      </c>
      <c r="X589" s="4">
        <v>15.185</v>
      </c>
      <c r="Y589" s="1">
        <v>45.555</v>
      </c>
      <c r="Z589" t="s">
        <v>83</v>
      </c>
      <c r="AA589">
        <f>Furniture_Sales[[#This Row],[Sales]]-Furniture_Sales[[#This Row],[Profit]]</f>
        <v>45.555</v>
      </c>
    </row>
    <row r="590" spans="1:27" x14ac:dyDescent="0.35">
      <c r="A590" t="s">
        <v>2118</v>
      </c>
      <c r="B590" s="2">
        <v>42248</v>
      </c>
      <c r="C590" s="2">
        <v>42255</v>
      </c>
      <c r="D590" t="s">
        <v>45</v>
      </c>
      <c r="E590" t="s">
        <v>2119</v>
      </c>
      <c r="F590" t="s">
        <v>2120</v>
      </c>
      <c r="G590" t="s">
        <v>106</v>
      </c>
      <c r="H590" t="s">
        <v>31</v>
      </c>
      <c r="I590" t="s">
        <v>243</v>
      </c>
      <c r="J590" t="s">
        <v>440</v>
      </c>
      <c r="K590">
        <v>2038</v>
      </c>
      <c r="L590" t="s">
        <v>73</v>
      </c>
      <c r="M590" t="s">
        <v>1802</v>
      </c>
      <c r="N590" t="s">
        <v>36</v>
      </c>
      <c r="O590" t="s">
        <v>62</v>
      </c>
      <c r="P590" t="s">
        <v>1803</v>
      </c>
      <c r="Q590">
        <v>124.36</v>
      </c>
      <c r="R590">
        <v>2</v>
      </c>
      <c r="S590" s="1">
        <v>0</v>
      </c>
      <c r="T590">
        <v>27.359200000000001</v>
      </c>
      <c r="U590" t="s">
        <v>53</v>
      </c>
      <c r="V590" s="3">
        <v>0.22</v>
      </c>
      <c r="W590" s="3">
        <v>0</v>
      </c>
      <c r="X590" s="4">
        <v>13.679600000000001</v>
      </c>
      <c r="Y590" s="1">
        <v>48.500399999999999</v>
      </c>
      <c r="Z590" t="s">
        <v>83</v>
      </c>
      <c r="AA590">
        <f>Furniture_Sales[[#This Row],[Sales]]-Furniture_Sales[[#This Row],[Profit]]</f>
        <v>97.000799999999998</v>
      </c>
    </row>
    <row r="591" spans="1:27" x14ac:dyDescent="0.35">
      <c r="A591" t="s">
        <v>2121</v>
      </c>
      <c r="B591" s="2">
        <v>42495</v>
      </c>
      <c r="C591" s="2">
        <v>42498</v>
      </c>
      <c r="D591" t="s">
        <v>93</v>
      </c>
      <c r="E591" t="s">
        <v>2122</v>
      </c>
      <c r="F591" t="s">
        <v>2123</v>
      </c>
      <c r="G591" t="s">
        <v>30</v>
      </c>
      <c r="H591" t="s">
        <v>31</v>
      </c>
      <c r="I591" t="s">
        <v>1057</v>
      </c>
      <c r="J591" t="s">
        <v>59</v>
      </c>
      <c r="K591">
        <v>92024</v>
      </c>
      <c r="L591" t="s">
        <v>60</v>
      </c>
      <c r="M591" t="s">
        <v>296</v>
      </c>
      <c r="N591" t="s">
        <v>36</v>
      </c>
      <c r="O591" t="s">
        <v>51</v>
      </c>
      <c r="P591" t="s">
        <v>297</v>
      </c>
      <c r="Q591">
        <v>298.77600000000001</v>
      </c>
      <c r="R591">
        <v>3</v>
      </c>
      <c r="S591" s="1">
        <v>0.2</v>
      </c>
      <c r="T591">
        <v>7.4694000000000003</v>
      </c>
      <c r="U591" t="s">
        <v>39</v>
      </c>
      <c r="V591" s="3">
        <v>2.5000000000000001E-2</v>
      </c>
      <c r="W591" s="3">
        <v>6.6939780973036703E-4</v>
      </c>
      <c r="X591" s="4">
        <v>2.4897999999999998</v>
      </c>
      <c r="Y591" s="1">
        <v>97.102199999999996</v>
      </c>
      <c r="Z591" t="s">
        <v>167</v>
      </c>
      <c r="AA591">
        <f>Furniture_Sales[[#This Row],[Sales]]-Furniture_Sales[[#This Row],[Profit]]</f>
        <v>291.3066</v>
      </c>
    </row>
    <row r="592" spans="1:27" x14ac:dyDescent="0.35">
      <c r="A592" t="s">
        <v>2124</v>
      </c>
      <c r="B592" s="2">
        <v>41907</v>
      </c>
      <c r="C592" s="2">
        <v>41912</v>
      </c>
      <c r="D592" t="s">
        <v>45</v>
      </c>
      <c r="E592" t="s">
        <v>546</v>
      </c>
      <c r="F592" t="s">
        <v>547</v>
      </c>
      <c r="G592" t="s">
        <v>106</v>
      </c>
      <c r="H592" t="s">
        <v>31</v>
      </c>
      <c r="I592" t="s">
        <v>107</v>
      </c>
      <c r="J592" t="s">
        <v>98</v>
      </c>
      <c r="K592">
        <v>77041</v>
      </c>
      <c r="L592" t="s">
        <v>99</v>
      </c>
      <c r="M592" t="s">
        <v>742</v>
      </c>
      <c r="N592" t="s">
        <v>36</v>
      </c>
      <c r="O592" t="s">
        <v>37</v>
      </c>
      <c r="P592" t="s">
        <v>743</v>
      </c>
      <c r="Q592">
        <v>300.53280000000001</v>
      </c>
      <c r="R592">
        <v>2</v>
      </c>
      <c r="S592" s="1">
        <v>0.32</v>
      </c>
      <c r="T592">
        <v>-97.231200000000001</v>
      </c>
      <c r="U592" t="s">
        <v>64</v>
      </c>
      <c r="V592" s="3">
        <v>-0.32352941176470601</v>
      </c>
      <c r="W592" s="3">
        <v>1.06477562515639E-3</v>
      </c>
      <c r="X592" s="4">
        <v>-48.615600000000001</v>
      </c>
      <c r="Y592" s="1">
        <v>198.88200000000001</v>
      </c>
      <c r="Z592" t="s">
        <v>83</v>
      </c>
      <c r="AA592">
        <f>Furniture_Sales[[#This Row],[Sales]]-Furniture_Sales[[#This Row],[Profit]]</f>
        <v>397.76400000000001</v>
      </c>
    </row>
    <row r="593" spans="1:27" x14ac:dyDescent="0.35">
      <c r="A593" t="s">
        <v>2125</v>
      </c>
      <c r="B593" s="2">
        <v>41712</v>
      </c>
      <c r="C593" s="2">
        <v>41717</v>
      </c>
      <c r="D593" t="s">
        <v>45</v>
      </c>
      <c r="E593" t="s">
        <v>754</v>
      </c>
      <c r="F593" t="s">
        <v>755</v>
      </c>
      <c r="G593" t="s">
        <v>106</v>
      </c>
      <c r="H593" t="s">
        <v>31</v>
      </c>
      <c r="I593" t="s">
        <v>2126</v>
      </c>
      <c r="J593" t="s">
        <v>722</v>
      </c>
      <c r="K593">
        <v>23320</v>
      </c>
      <c r="L593" t="s">
        <v>34</v>
      </c>
      <c r="M593" t="s">
        <v>581</v>
      </c>
      <c r="N593" t="s">
        <v>36</v>
      </c>
      <c r="O593" t="s">
        <v>42</v>
      </c>
      <c r="P593" t="s">
        <v>582</v>
      </c>
      <c r="Q593">
        <v>1139.92</v>
      </c>
      <c r="R593">
        <v>4</v>
      </c>
      <c r="S593" s="1">
        <v>0</v>
      </c>
      <c r="T593">
        <v>284.98</v>
      </c>
      <c r="U593" t="s">
        <v>64</v>
      </c>
      <c r="V593" s="3">
        <v>0.25</v>
      </c>
      <c r="W593" s="3">
        <v>0</v>
      </c>
      <c r="X593" s="4">
        <v>71.245000000000005</v>
      </c>
      <c r="Y593" s="1">
        <v>213.73500000000001</v>
      </c>
      <c r="Z593" t="s">
        <v>201</v>
      </c>
      <c r="AA593">
        <f>Furniture_Sales[[#This Row],[Sales]]-Furniture_Sales[[#This Row],[Profit]]</f>
        <v>854.94</v>
      </c>
    </row>
    <row r="594" spans="1:27" x14ac:dyDescent="0.35">
      <c r="A594" t="s">
        <v>2127</v>
      </c>
      <c r="B594" s="2">
        <v>42731</v>
      </c>
      <c r="C594" s="2">
        <v>42735</v>
      </c>
      <c r="D594" t="s">
        <v>45</v>
      </c>
      <c r="E594" t="s">
        <v>1165</v>
      </c>
      <c r="F594" t="s">
        <v>1166</v>
      </c>
      <c r="G594" t="s">
        <v>96</v>
      </c>
      <c r="H594" t="s">
        <v>31</v>
      </c>
      <c r="I594" t="s">
        <v>2128</v>
      </c>
      <c r="J594" t="s">
        <v>140</v>
      </c>
      <c r="K594">
        <v>60098</v>
      </c>
      <c r="L594" t="s">
        <v>99</v>
      </c>
      <c r="M594" t="s">
        <v>662</v>
      </c>
      <c r="N594" t="s">
        <v>36</v>
      </c>
      <c r="O594" t="s">
        <v>42</v>
      </c>
      <c r="P594" t="s">
        <v>663</v>
      </c>
      <c r="Q594">
        <v>845.48800000000006</v>
      </c>
      <c r="R594">
        <v>8</v>
      </c>
      <c r="S594" s="1">
        <v>0.3</v>
      </c>
      <c r="T594">
        <v>-12.0784</v>
      </c>
      <c r="U594" t="s">
        <v>89</v>
      </c>
      <c r="V594" s="3">
        <v>-1.4285714285714299E-2</v>
      </c>
      <c r="W594" s="3">
        <v>3.54824669303408E-4</v>
      </c>
      <c r="X594" s="4">
        <v>-1.5098</v>
      </c>
      <c r="Y594" s="1">
        <v>107.19580000000001</v>
      </c>
      <c r="Z594" t="s">
        <v>102</v>
      </c>
      <c r="AA594">
        <f>Furniture_Sales[[#This Row],[Sales]]-Furniture_Sales[[#This Row],[Profit]]</f>
        <v>857.56640000000004</v>
      </c>
    </row>
    <row r="595" spans="1:27" x14ac:dyDescent="0.35">
      <c r="A595" t="s">
        <v>2129</v>
      </c>
      <c r="B595" s="2">
        <v>42833</v>
      </c>
      <c r="C595" s="2">
        <v>42840</v>
      </c>
      <c r="D595" t="s">
        <v>45</v>
      </c>
      <c r="E595" t="s">
        <v>2130</v>
      </c>
      <c r="F595" t="s">
        <v>2131</v>
      </c>
      <c r="G595" t="s">
        <v>96</v>
      </c>
      <c r="H595" t="s">
        <v>31</v>
      </c>
      <c r="I595" t="s">
        <v>1823</v>
      </c>
      <c r="J595" t="s">
        <v>673</v>
      </c>
      <c r="K595">
        <v>30076</v>
      </c>
      <c r="L595" t="s">
        <v>34</v>
      </c>
      <c r="M595" t="s">
        <v>2132</v>
      </c>
      <c r="N595" t="s">
        <v>36</v>
      </c>
      <c r="O595" t="s">
        <v>62</v>
      </c>
      <c r="P595" t="s">
        <v>2133</v>
      </c>
      <c r="Q595">
        <v>56.28</v>
      </c>
      <c r="R595">
        <v>6</v>
      </c>
      <c r="S595" s="1">
        <v>0</v>
      </c>
      <c r="T595">
        <v>15.7584</v>
      </c>
      <c r="U595" t="s">
        <v>53</v>
      </c>
      <c r="V595" s="3">
        <v>0.28000000000000003</v>
      </c>
      <c r="W595" s="3">
        <v>0</v>
      </c>
      <c r="X595" s="4">
        <v>2.6263999999999998</v>
      </c>
      <c r="Y595" s="1">
        <v>6.7535999999999996</v>
      </c>
      <c r="Z595" t="s">
        <v>119</v>
      </c>
      <c r="AA595">
        <f>Furniture_Sales[[#This Row],[Sales]]-Furniture_Sales[[#This Row],[Profit]]</f>
        <v>40.521599999999999</v>
      </c>
    </row>
    <row r="596" spans="1:27" x14ac:dyDescent="0.35">
      <c r="A596" t="s">
        <v>2134</v>
      </c>
      <c r="B596" s="2">
        <v>42448</v>
      </c>
      <c r="C596" s="2">
        <v>42450</v>
      </c>
      <c r="D596" t="s">
        <v>27</v>
      </c>
      <c r="E596" t="s">
        <v>1887</v>
      </c>
      <c r="F596" t="s">
        <v>1888</v>
      </c>
      <c r="G596" t="s">
        <v>30</v>
      </c>
      <c r="H596" t="s">
        <v>31</v>
      </c>
      <c r="I596" t="s">
        <v>767</v>
      </c>
      <c r="J596" t="s">
        <v>126</v>
      </c>
      <c r="K596">
        <v>11572</v>
      </c>
      <c r="L596" t="s">
        <v>73</v>
      </c>
      <c r="M596" t="s">
        <v>2135</v>
      </c>
      <c r="N596" t="s">
        <v>36</v>
      </c>
      <c r="O596" t="s">
        <v>62</v>
      </c>
      <c r="P596" t="s">
        <v>2136</v>
      </c>
      <c r="Q596">
        <v>14.98</v>
      </c>
      <c r="R596">
        <v>1</v>
      </c>
      <c r="S596" s="1">
        <v>0</v>
      </c>
      <c r="T596">
        <v>6.8907999999999996</v>
      </c>
      <c r="U596" t="s">
        <v>76</v>
      </c>
      <c r="V596" s="3">
        <v>0.46</v>
      </c>
      <c r="W596" s="3">
        <v>0</v>
      </c>
      <c r="X596" s="4">
        <v>6.8907999999999996</v>
      </c>
      <c r="Y596" s="1">
        <v>8.0891999999999999</v>
      </c>
      <c r="Z596" t="s">
        <v>201</v>
      </c>
      <c r="AA596">
        <f>Furniture_Sales[[#This Row],[Sales]]-Furniture_Sales[[#This Row],[Profit]]</f>
        <v>8.0892000000000017</v>
      </c>
    </row>
    <row r="597" spans="1:27" x14ac:dyDescent="0.35">
      <c r="A597" t="s">
        <v>2134</v>
      </c>
      <c r="B597" s="2">
        <v>42448</v>
      </c>
      <c r="C597" s="2">
        <v>42450</v>
      </c>
      <c r="D597" t="s">
        <v>27</v>
      </c>
      <c r="E597" t="s">
        <v>1887</v>
      </c>
      <c r="F597" t="s">
        <v>1888</v>
      </c>
      <c r="G597" t="s">
        <v>30</v>
      </c>
      <c r="H597" t="s">
        <v>31</v>
      </c>
      <c r="I597" t="s">
        <v>767</v>
      </c>
      <c r="J597" t="s">
        <v>126</v>
      </c>
      <c r="K597">
        <v>11572</v>
      </c>
      <c r="L597" t="s">
        <v>73</v>
      </c>
      <c r="M597" t="s">
        <v>667</v>
      </c>
      <c r="N597" t="s">
        <v>36</v>
      </c>
      <c r="O597" t="s">
        <v>62</v>
      </c>
      <c r="P597" t="s">
        <v>668</v>
      </c>
      <c r="Q597">
        <v>20.32</v>
      </c>
      <c r="R597">
        <v>4</v>
      </c>
      <c r="S597" s="1">
        <v>0</v>
      </c>
      <c r="T597">
        <v>6.9088000000000003</v>
      </c>
      <c r="U597" t="s">
        <v>76</v>
      </c>
      <c r="V597" s="3">
        <v>0.34</v>
      </c>
      <c r="W597" s="3">
        <v>0</v>
      </c>
      <c r="X597" s="4">
        <v>1.7272000000000001</v>
      </c>
      <c r="Y597" s="1">
        <v>3.3527999999999998</v>
      </c>
      <c r="Z597" t="s">
        <v>201</v>
      </c>
      <c r="AA597">
        <f>Furniture_Sales[[#This Row],[Sales]]-Furniture_Sales[[#This Row],[Profit]]</f>
        <v>13.411200000000001</v>
      </c>
    </row>
    <row r="598" spans="1:27" x14ac:dyDescent="0.35">
      <c r="A598" t="s">
        <v>2137</v>
      </c>
      <c r="B598" s="2">
        <v>42608</v>
      </c>
      <c r="C598" s="2">
        <v>42611</v>
      </c>
      <c r="D598" t="s">
        <v>93</v>
      </c>
      <c r="E598" t="s">
        <v>403</v>
      </c>
      <c r="F598" t="s">
        <v>404</v>
      </c>
      <c r="G598" t="s">
        <v>96</v>
      </c>
      <c r="H598" t="s">
        <v>31</v>
      </c>
      <c r="I598" t="s">
        <v>645</v>
      </c>
      <c r="J598" t="s">
        <v>59</v>
      </c>
      <c r="K598">
        <v>92037</v>
      </c>
      <c r="L598" t="s">
        <v>60</v>
      </c>
      <c r="M598" t="s">
        <v>565</v>
      </c>
      <c r="N598" t="s">
        <v>36</v>
      </c>
      <c r="O598" t="s">
        <v>42</v>
      </c>
      <c r="P598" t="s">
        <v>566</v>
      </c>
      <c r="Q598">
        <v>1603.136</v>
      </c>
      <c r="R598">
        <v>4</v>
      </c>
      <c r="S598" s="1">
        <v>0.2</v>
      </c>
      <c r="T598">
        <v>100.196</v>
      </c>
      <c r="U598" t="s">
        <v>39</v>
      </c>
      <c r="V598" s="3">
        <v>6.25E-2</v>
      </c>
      <c r="W598" s="3">
        <v>1.2475547926064901E-4</v>
      </c>
      <c r="X598" s="4">
        <v>25.048999999999999</v>
      </c>
      <c r="Y598" s="1">
        <v>375.73500000000001</v>
      </c>
      <c r="Z598" t="s">
        <v>259</v>
      </c>
      <c r="AA598">
        <f>Furniture_Sales[[#This Row],[Sales]]-Furniture_Sales[[#This Row],[Profit]]</f>
        <v>1502.94</v>
      </c>
    </row>
    <row r="599" spans="1:27" x14ac:dyDescent="0.35">
      <c r="A599" t="s">
        <v>2138</v>
      </c>
      <c r="B599" s="2">
        <v>42597</v>
      </c>
      <c r="C599" s="2">
        <v>42599</v>
      </c>
      <c r="D599" t="s">
        <v>27</v>
      </c>
      <c r="E599" t="s">
        <v>2139</v>
      </c>
      <c r="F599" t="s">
        <v>2140</v>
      </c>
      <c r="G599" t="s">
        <v>30</v>
      </c>
      <c r="H599" t="s">
        <v>31</v>
      </c>
      <c r="I599" t="s">
        <v>1917</v>
      </c>
      <c r="J599" t="s">
        <v>1042</v>
      </c>
      <c r="K599">
        <v>28314</v>
      </c>
      <c r="L599" t="s">
        <v>34</v>
      </c>
      <c r="M599" t="s">
        <v>1538</v>
      </c>
      <c r="N599" t="s">
        <v>36</v>
      </c>
      <c r="O599" t="s">
        <v>42</v>
      </c>
      <c r="P599" t="s">
        <v>1539</v>
      </c>
      <c r="Q599">
        <v>225.29599999999999</v>
      </c>
      <c r="R599">
        <v>2</v>
      </c>
      <c r="S599" s="1">
        <v>0.2</v>
      </c>
      <c r="T599">
        <v>22.529599999999999</v>
      </c>
      <c r="U599" t="s">
        <v>76</v>
      </c>
      <c r="V599" s="3">
        <v>0.1</v>
      </c>
      <c r="W599" s="3">
        <v>8.8772104253959203E-4</v>
      </c>
      <c r="X599" s="4">
        <v>11.264799999999999</v>
      </c>
      <c r="Y599" s="1">
        <v>101.3832</v>
      </c>
      <c r="Z599" t="s">
        <v>259</v>
      </c>
      <c r="AA599">
        <f>Furniture_Sales[[#This Row],[Sales]]-Furniture_Sales[[#This Row],[Profit]]</f>
        <v>202.7664</v>
      </c>
    </row>
    <row r="600" spans="1:27" x14ac:dyDescent="0.35">
      <c r="A600" t="s">
        <v>2141</v>
      </c>
      <c r="B600" s="2">
        <v>42874</v>
      </c>
      <c r="C600" s="2">
        <v>42878</v>
      </c>
      <c r="D600" t="s">
        <v>45</v>
      </c>
      <c r="E600" t="s">
        <v>2142</v>
      </c>
      <c r="F600" t="s">
        <v>2143</v>
      </c>
      <c r="G600" t="s">
        <v>30</v>
      </c>
      <c r="H600" t="s">
        <v>31</v>
      </c>
      <c r="I600" t="s">
        <v>2144</v>
      </c>
      <c r="J600" t="s">
        <v>673</v>
      </c>
      <c r="K600">
        <v>30318</v>
      </c>
      <c r="L600" t="s">
        <v>34</v>
      </c>
      <c r="M600" t="s">
        <v>283</v>
      </c>
      <c r="N600" t="s">
        <v>36</v>
      </c>
      <c r="O600" t="s">
        <v>37</v>
      </c>
      <c r="P600" t="s">
        <v>284</v>
      </c>
      <c r="Q600">
        <v>1628.82</v>
      </c>
      <c r="R600">
        <v>9</v>
      </c>
      <c r="S600" s="1">
        <v>0</v>
      </c>
      <c r="T600">
        <v>374.62860000000001</v>
      </c>
      <c r="U600" t="s">
        <v>89</v>
      </c>
      <c r="V600" s="3">
        <v>0.23</v>
      </c>
      <c r="W600" s="3">
        <v>0</v>
      </c>
      <c r="X600" s="4">
        <v>41.625399999999999</v>
      </c>
      <c r="Y600" s="1">
        <v>139.3546</v>
      </c>
      <c r="Z600" t="s">
        <v>167</v>
      </c>
      <c r="AA600">
        <f>Furniture_Sales[[#This Row],[Sales]]-Furniture_Sales[[#This Row],[Profit]]</f>
        <v>1254.1913999999999</v>
      </c>
    </row>
    <row r="601" spans="1:27" x14ac:dyDescent="0.35">
      <c r="A601" t="s">
        <v>2145</v>
      </c>
      <c r="B601" s="2">
        <v>42898</v>
      </c>
      <c r="C601" s="2">
        <v>42905</v>
      </c>
      <c r="D601" t="s">
        <v>45</v>
      </c>
      <c r="E601" t="s">
        <v>227</v>
      </c>
      <c r="F601" t="s">
        <v>228</v>
      </c>
      <c r="G601" t="s">
        <v>30</v>
      </c>
      <c r="H601" t="s">
        <v>31</v>
      </c>
      <c r="I601" t="s">
        <v>795</v>
      </c>
      <c r="J601" t="s">
        <v>49</v>
      </c>
      <c r="K601">
        <v>33710</v>
      </c>
      <c r="L601" t="s">
        <v>34</v>
      </c>
      <c r="M601" t="s">
        <v>2146</v>
      </c>
      <c r="N601" t="s">
        <v>36</v>
      </c>
      <c r="O601" t="s">
        <v>62</v>
      </c>
      <c r="P601" t="s">
        <v>2147</v>
      </c>
      <c r="Q601">
        <v>17.088000000000001</v>
      </c>
      <c r="R601">
        <v>2</v>
      </c>
      <c r="S601" s="1">
        <v>0.2</v>
      </c>
      <c r="T601">
        <v>1.0680000000000001</v>
      </c>
      <c r="U601" t="s">
        <v>53</v>
      </c>
      <c r="V601" s="3">
        <v>6.25E-2</v>
      </c>
      <c r="W601" s="3">
        <v>1.17041198501873E-2</v>
      </c>
      <c r="X601" s="4">
        <v>0.53400000000000003</v>
      </c>
      <c r="Y601" s="1">
        <v>8.01</v>
      </c>
      <c r="Z601" t="s">
        <v>65</v>
      </c>
      <c r="AA601">
        <f>Furniture_Sales[[#This Row],[Sales]]-Furniture_Sales[[#This Row],[Profit]]</f>
        <v>16.02</v>
      </c>
    </row>
    <row r="602" spans="1:27" x14ac:dyDescent="0.35">
      <c r="A602" t="s">
        <v>2148</v>
      </c>
      <c r="B602" s="2">
        <v>41720</v>
      </c>
      <c r="C602" s="2">
        <v>41724</v>
      </c>
      <c r="D602" t="s">
        <v>45</v>
      </c>
      <c r="E602" t="s">
        <v>2149</v>
      </c>
      <c r="F602" t="s">
        <v>2150</v>
      </c>
      <c r="G602" t="s">
        <v>96</v>
      </c>
      <c r="H602" t="s">
        <v>31</v>
      </c>
      <c r="I602" t="s">
        <v>1228</v>
      </c>
      <c r="J602" t="s">
        <v>526</v>
      </c>
      <c r="K602">
        <v>85705</v>
      </c>
      <c r="L602" t="s">
        <v>60</v>
      </c>
      <c r="M602" t="s">
        <v>674</v>
      </c>
      <c r="N602" t="s">
        <v>36</v>
      </c>
      <c r="O602" t="s">
        <v>42</v>
      </c>
      <c r="P602" t="s">
        <v>675</v>
      </c>
      <c r="Q602">
        <v>314.35199999999998</v>
      </c>
      <c r="R602">
        <v>3</v>
      </c>
      <c r="S602" s="1">
        <v>0.2</v>
      </c>
      <c r="T602">
        <v>-35.364600000000003</v>
      </c>
      <c r="U602" t="s">
        <v>89</v>
      </c>
      <c r="V602" s="3">
        <v>-0.1125</v>
      </c>
      <c r="W602" s="3">
        <v>6.3622944978877197E-4</v>
      </c>
      <c r="X602" s="4">
        <v>-11.7882</v>
      </c>
      <c r="Y602" s="1">
        <v>116.5722</v>
      </c>
      <c r="Z602" t="s">
        <v>201</v>
      </c>
      <c r="AA602">
        <f>Furniture_Sales[[#This Row],[Sales]]-Furniture_Sales[[#This Row],[Profit]]</f>
        <v>349.71659999999997</v>
      </c>
    </row>
    <row r="603" spans="1:27" x14ac:dyDescent="0.35">
      <c r="A603" t="s">
        <v>2151</v>
      </c>
      <c r="B603" s="2">
        <v>42390</v>
      </c>
      <c r="C603" s="2">
        <v>42392</v>
      </c>
      <c r="D603" t="s">
        <v>27</v>
      </c>
      <c r="E603" t="s">
        <v>2152</v>
      </c>
      <c r="F603" t="s">
        <v>2153</v>
      </c>
      <c r="G603" t="s">
        <v>30</v>
      </c>
      <c r="H603" t="s">
        <v>31</v>
      </c>
      <c r="I603" t="s">
        <v>645</v>
      </c>
      <c r="J603" t="s">
        <v>59</v>
      </c>
      <c r="K603">
        <v>92037</v>
      </c>
      <c r="L603" t="s">
        <v>60</v>
      </c>
      <c r="M603" t="s">
        <v>1285</v>
      </c>
      <c r="N603" t="s">
        <v>36</v>
      </c>
      <c r="O603" t="s">
        <v>42</v>
      </c>
      <c r="P603" t="s">
        <v>1286</v>
      </c>
      <c r="Q603">
        <v>153.56800000000001</v>
      </c>
      <c r="R603">
        <v>2</v>
      </c>
      <c r="S603" s="1">
        <v>0.2</v>
      </c>
      <c r="T603">
        <v>-5.7587999999999999</v>
      </c>
      <c r="U603" t="s">
        <v>76</v>
      </c>
      <c r="V603" s="3">
        <v>-3.7499999999999999E-2</v>
      </c>
      <c r="W603" s="3">
        <v>1.3023546572202499E-3</v>
      </c>
      <c r="X603" s="4">
        <v>-2.8794</v>
      </c>
      <c r="Y603" s="1">
        <v>79.663399999999996</v>
      </c>
      <c r="Z603" t="s">
        <v>175</v>
      </c>
      <c r="AA603">
        <f>Furniture_Sales[[#This Row],[Sales]]-Furniture_Sales[[#This Row],[Profit]]</f>
        <v>159.32680000000002</v>
      </c>
    </row>
    <row r="604" spans="1:27" x14ac:dyDescent="0.35">
      <c r="A604" t="s">
        <v>2151</v>
      </c>
      <c r="B604" s="2">
        <v>42390</v>
      </c>
      <c r="C604" s="2">
        <v>42392</v>
      </c>
      <c r="D604" t="s">
        <v>27</v>
      </c>
      <c r="E604" t="s">
        <v>2152</v>
      </c>
      <c r="F604" t="s">
        <v>2153</v>
      </c>
      <c r="G604" t="s">
        <v>30</v>
      </c>
      <c r="H604" t="s">
        <v>31</v>
      </c>
      <c r="I604" t="s">
        <v>645</v>
      </c>
      <c r="J604" t="s">
        <v>59</v>
      </c>
      <c r="K604">
        <v>92037</v>
      </c>
      <c r="L604" t="s">
        <v>60</v>
      </c>
      <c r="M604" t="s">
        <v>426</v>
      </c>
      <c r="N604" t="s">
        <v>36</v>
      </c>
      <c r="O604" t="s">
        <v>42</v>
      </c>
      <c r="P604" t="s">
        <v>427</v>
      </c>
      <c r="Q604">
        <v>1013.4880000000001</v>
      </c>
      <c r="R604">
        <v>7</v>
      </c>
      <c r="S604" s="1">
        <v>0.2</v>
      </c>
      <c r="T604">
        <v>76.011600000000001</v>
      </c>
      <c r="U604" t="s">
        <v>76</v>
      </c>
      <c r="V604" s="3">
        <v>7.4999999999999997E-2</v>
      </c>
      <c r="W604" s="3">
        <v>1.97338300996164E-4</v>
      </c>
      <c r="X604" s="4">
        <v>10.8588</v>
      </c>
      <c r="Y604" s="1">
        <v>133.92519999999999</v>
      </c>
      <c r="Z604" t="s">
        <v>175</v>
      </c>
      <c r="AA604">
        <f>Furniture_Sales[[#This Row],[Sales]]-Furniture_Sales[[#This Row],[Profit]]</f>
        <v>937.47640000000001</v>
      </c>
    </row>
    <row r="605" spans="1:27" x14ac:dyDescent="0.35">
      <c r="A605" t="s">
        <v>2154</v>
      </c>
      <c r="B605" s="2">
        <v>42685</v>
      </c>
      <c r="C605" s="2">
        <v>42690</v>
      </c>
      <c r="D605" t="s">
        <v>27</v>
      </c>
      <c r="E605" t="s">
        <v>2155</v>
      </c>
      <c r="F605" t="s">
        <v>2156</v>
      </c>
      <c r="G605" t="s">
        <v>30</v>
      </c>
      <c r="H605" t="s">
        <v>31</v>
      </c>
      <c r="I605" t="s">
        <v>334</v>
      </c>
      <c r="J605" t="s">
        <v>59</v>
      </c>
      <c r="K605">
        <v>94110</v>
      </c>
      <c r="L605" t="s">
        <v>60</v>
      </c>
      <c r="M605" t="s">
        <v>1077</v>
      </c>
      <c r="N605" t="s">
        <v>36</v>
      </c>
      <c r="O605" t="s">
        <v>62</v>
      </c>
      <c r="P605" t="s">
        <v>1078</v>
      </c>
      <c r="Q605">
        <v>6.96</v>
      </c>
      <c r="R605">
        <v>4</v>
      </c>
      <c r="S605" s="1">
        <v>0</v>
      </c>
      <c r="T605">
        <v>2.2271999999999998</v>
      </c>
      <c r="U605" t="s">
        <v>64</v>
      </c>
      <c r="V605" s="3">
        <v>0.32</v>
      </c>
      <c r="W605" s="3">
        <v>0</v>
      </c>
      <c r="X605" s="4">
        <v>0.55679999999999996</v>
      </c>
      <c r="Y605" s="1">
        <v>1.1832</v>
      </c>
      <c r="Z605" t="s">
        <v>40</v>
      </c>
      <c r="AA605">
        <f>Furniture_Sales[[#This Row],[Sales]]-Furniture_Sales[[#This Row],[Profit]]</f>
        <v>4.7328000000000001</v>
      </c>
    </row>
    <row r="606" spans="1:27" x14ac:dyDescent="0.35">
      <c r="A606" t="s">
        <v>2157</v>
      </c>
      <c r="B606" s="2">
        <v>42661</v>
      </c>
      <c r="C606" s="2">
        <v>42665</v>
      </c>
      <c r="D606" t="s">
        <v>45</v>
      </c>
      <c r="E606" t="s">
        <v>2069</v>
      </c>
      <c r="F606" t="s">
        <v>2070</v>
      </c>
      <c r="G606" t="s">
        <v>30</v>
      </c>
      <c r="H606" t="s">
        <v>31</v>
      </c>
      <c r="I606" t="s">
        <v>2158</v>
      </c>
      <c r="J606" t="s">
        <v>526</v>
      </c>
      <c r="K606">
        <v>85281</v>
      </c>
      <c r="L606" t="s">
        <v>60</v>
      </c>
      <c r="M606" t="s">
        <v>494</v>
      </c>
      <c r="N606" t="s">
        <v>36</v>
      </c>
      <c r="O606" t="s">
        <v>42</v>
      </c>
      <c r="P606" t="s">
        <v>495</v>
      </c>
      <c r="Q606">
        <v>307.92</v>
      </c>
      <c r="R606">
        <v>5</v>
      </c>
      <c r="S606" s="1">
        <v>0.2</v>
      </c>
      <c r="T606">
        <v>-34.640999999999998</v>
      </c>
      <c r="U606" t="s">
        <v>89</v>
      </c>
      <c r="V606" s="3">
        <v>-0.1125</v>
      </c>
      <c r="W606" s="3">
        <v>6.4951935567679898E-4</v>
      </c>
      <c r="X606" s="4">
        <v>-6.9282000000000004</v>
      </c>
      <c r="Y606" s="1">
        <v>68.512200000000007</v>
      </c>
      <c r="Z606" t="s">
        <v>54</v>
      </c>
      <c r="AA606">
        <f>Furniture_Sales[[#This Row],[Sales]]-Furniture_Sales[[#This Row],[Profit]]</f>
        <v>342.56100000000004</v>
      </c>
    </row>
    <row r="607" spans="1:27" x14ac:dyDescent="0.35">
      <c r="A607" t="s">
        <v>2159</v>
      </c>
      <c r="B607" s="2">
        <v>41758</v>
      </c>
      <c r="C607" s="2">
        <v>41760</v>
      </c>
      <c r="D607" t="s">
        <v>27</v>
      </c>
      <c r="E607" t="s">
        <v>2160</v>
      </c>
      <c r="F607" t="s">
        <v>2161</v>
      </c>
      <c r="G607" t="s">
        <v>30</v>
      </c>
      <c r="H607" t="s">
        <v>31</v>
      </c>
      <c r="I607" t="s">
        <v>2162</v>
      </c>
      <c r="J607" t="s">
        <v>1412</v>
      </c>
      <c r="K607">
        <v>70601</v>
      </c>
      <c r="L607" t="s">
        <v>34</v>
      </c>
      <c r="M607" t="s">
        <v>1009</v>
      </c>
      <c r="N607" t="s">
        <v>36</v>
      </c>
      <c r="O607" t="s">
        <v>42</v>
      </c>
      <c r="P607" t="s">
        <v>1010</v>
      </c>
      <c r="Q607">
        <v>51.96</v>
      </c>
      <c r="R607">
        <v>2</v>
      </c>
      <c r="S607" s="1">
        <v>0</v>
      </c>
      <c r="T607">
        <v>12.99</v>
      </c>
      <c r="U607" t="s">
        <v>76</v>
      </c>
      <c r="V607" s="3">
        <v>0.25</v>
      </c>
      <c r="W607" s="3">
        <v>0</v>
      </c>
      <c r="X607" s="4">
        <v>6.4950000000000001</v>
      </c>
      <c r="Y607" s="1">
        <v>19.484999999999999</v>
      </c>
      <c r="Z607" t="s">
        <v>119</v>
      </c>
      <c r="AA607">
        <f>Furniture_Sales[[#This Row],[Sales]]-Furniture_Sales[[#This Row],[Profit]]</f>
        <v>38.97</v>
      </c>
    </row>
    <row r="608" spans="1:27" x14ac:dyDescent="0.35">
      <c r="A608" t="s">
        <v>2163</v>
      </c>
      <c r="B608" s="2">
        <v>43031</v>
      </c>
      <c r="C608" s="2">
        <v>43037</v>
      </c>
      <c r="D608" t="s">
        <v>45</v>
      </c>
      <c r="E608" t="s">
        <v>1162</v>
      </c>
      <c r="F608" t="s">
        <v>1163</v>
      </c>
      <c r="G608" t="s">
        <v>96</v>
      </c>
      <c r="H608" t="s">
        <v>31</v>
      </c>
      <c r="I608" t="s">
        <v>900</v>
      </c>
      <c r="J608" t="s">
        <v>126</v>
      </c>
      <c r="K608">
        <v>14609</v>
      </c>
      <c r="L608" t="s">
        <v>73</v>
      </c>
      <c r="M608" t="s">
        <v>2164</v>
      </c>
      <c r="N608" t="s">
        <v>36</v>
      </c>
      <c r="O608" t="s">
        <v>62</v>
      </c>
      <c r="P608" t="s">
        <v>2165</v>
      </c>
      <c r="Q608">
        <v>69.08</v>
      </c>
      <c r="R608">
        <v>11</v>
      </c>
      <c r="S608" s="1">
        <v>0</v>
      </c>
      <c r="T608">
        <v>29.0136</v>
      </c>
      <c r="U608" t="s">
        <v>135</v>
      </c>
      <c r="V608" s="3">
        <v>0.42</v>
      </c>
      <c r="W608" s="3">
        <v>0</v>
      </c>
      <c r="X608" s="4">
        <v>2.6375999999999999</v>
      </c>
      <c r="Y608" s="1">
        <v>3.6423999999999999</v>
      </c>
      <c r="Z608" t="s">
        <v>54</v>
      </c>
      <c r="AA608">
        <f>Furniture_Sales[[#This Row],[Sales]]-Furniture_Sales[[#This Row],[Profit]]</f>
        <v>40.066400000000002</v>
      </c>
    </row>
    <row r="609" spans="1:27" x14ac:dyDescent="0.35">
      <c r="A609" t="s">
        <v>2166</v>
      </c>
      <c r="B609" s="2">
        <v>42120</v>
      </c>
      <c r="C609" s="2">
        <v>42124</v>
      </c>
      <c r="D609" t="s">
        <v>45</v>
      </c>
      <c r="E609" t="s">
        <v>1904</v>
      </c>
      <c r="F609" t="s">
        <v>1905</v>
      </c>
      <c r="G609" t="s">
        <v>30</v>
      </c>
      <c r="H609" t="s">
        <v>31</v>
      </c>
      <c r="I609" t="s">
        <v>107</v>
      </c>
      <c r="J609" t="s">
        <v>98</v>
      </c>
      <c r="K609">
        <v>77036</v>
      </c>
      <c r="L609" t="s">
        <v>99</v>
      </c>
      <c r="M609" t="s">
        <v>387</v>
      </c>
      <c r="N609" t="s">
        <v>36</v>
      </c>
      <c r="O609" t="s">
        <v>42</v>
      </c>
      <c r="P609" t="s">
        <v>388</v>
      </c>
      <c r="Q609">
        <v>408.42200000000003</v>
      </c>
      <c r="R609">
        <v>2</v>
      </c>
      <c r="S609" s="1">
        <v>0.3</v>
      </c>
      <c r="T609">
        <v>-5.8346</v>
      </c>
      <c r="U609" t="s">
        <v>89</v>
      </c>
      <c r="V609" s="3">
        <v>-1.4285714285714299E-2</v>
      </c>
      <c r="W609" s="3">
        <v>7.3453437865736904E-4</v>
      </c>
      <c r="X609" s="4">
        <v>-2.9173</v>
      </c>
      <c r="Y609" s="1">
        <v>207.1283</v>
      </c>
      <c r="Z609" t="s">
        <v>119</v>
      </c>
      <c r="AA609">
        <f>Furniture_Sales[[#This Row],[Sales]]-Furniture_Sales[[#This Row],[Profit]]</f>
        <v>414.25660000000005</v>
      </c>
    </row>
    <row r="610" spans="1:27" x14ac:dyDescent="0.35">
      <c r="A610" t="s">
        <v>2167</v>
      </c>
      <c r="B610" s="2">
        <v>42548</v>
      </c>
      <c r="C610" s="2">
        <v>42552</v>
      </c>
      <c r="D610" t="s">
        <v>45</v>
      </c>
      <c r="E610" t="s">
        <v>1535</v>
      </c>
      <c r="F610" t="s">
        <v>1536</v>
      </c>
      <c r="G610" t="s">
        <v>96</v>
      </c>
      <c r="H610" t="s">
        <v>31</v>
      </c>
      <c r="I610" t="s">
        <v>2168</v>
      </c>
      <c r="J610" t="s">
        <v>140</v>
      </c>
      <c r="K610">
        <v>60035</v>
      </c>
      <c r="L610" t="s">
        <v>99</v>
      </c>
      <c r="M610" t="s">
        <v>1606</v>
      </c>
      <c r="N610" t="s">
        <v>36</v>
      </c>
      <c r="O610" t="s">
        <v>42</v>
      </c>
      <c r="P610" t="s">
        <v>1607</v>
      </c>
      <c r="Q610">
        <v>539.65800000000002</v>
      </c>
      <c r="R610">
        <v>3</v>
      </c>
      <c r="S610" s="1">
        <v>0.3</v>
      </c>
      <c r="T610">
        <v>-7.7093999999999996</v>
      </c>
      <c r="U610" t="s">
        <v>89</v>
      </c>
      <c r="V610" s="3">
        <v>-1.4285714285714299E-2</v>
      </c>
      <c r="W610" s="3">
        <v>5.5590763038813505E-4</v>
      </c>
      <c r="X610" s="4">
        <v>-2.5697999999999999</v>
      </c>
      <c r="Y610" s="1">
        <v>182.45580000000001</v>
      </c>
      <c r="Z610" t="s">
        <v>65</v>
      </c>
      <c r="AA610">
        <f>Furniture_Sales[[#This Row],[Sales]]-Furniture_Sales[[#This Row],[Profit]]</f>
        <v>547.36739999999998</v>
      </c>
    </row>
    <row r="611" spans="1:27" x14ac:dyDescent="0.35">
      <c r="A611" t="s">
        <v>2169</v>
      </c>
      <c r="B611" s="2">
        <v>42697</v>
      </c>
      <c r="C611" s="2">
        <v>42697</v>
      </c>
      <c r="D611" t="s">
        <v>431</v>
      </c>
      <c r="E611" t="s">
        <v>2170</v>
      </c>
      <c r="F611" t="s">
        <v>2171</v>
      </c>
      <c r="G611" t="s">
        <v>96</v>
      </c>
      <c r="H611" t="s">
        <v>31</v>
      </c>
      <c r="I611" t="s">
        <v>71</v>
      </c>
      <c r="J611" t="s">
        <v>72</v>
      </c>
      <c r="K611">
        <v>19140</v>
      </c>
      <c r="L611" t="s">
        <v>73</v>
      </c>
      <c r="M611" t="s">
        <v>1457</v>
      </c>
      <c r="N611" t="s">
        <v>36</v>
      </c>
      <c r="O611" t="s">
        <v>62</v>
      </c>
      <c r="P611" t="s">
        <v>1458</v>
      </c>
      <c r="Q611">
        <v>14.368</v>
      </c>
      <c r="R611">
        <v>2</v>
      </c>
      <c r="S611" s="1">
        <v>0.2</v>
      </c>
      <c r="T611">
        <v>3.9512</v>
      </c>
      <c r="U611" t="s">
        <v>436</v>
      </c>
      <c r="V611" s="3">
        <v>0.27500000000000002</v>
      </c>
      <c r="W611" s="3">
        <v>1.39198218262806E-2</v>
      </c>
      <c r="X611" s="4">
        <v>1.9756</v>
      </c>
      <c r="Y611" s="1">
        <v>5.2084000000000001</v>
      </c>
      <c r="Z611" t="s">
        <v>40</v>
      </c>
      <c r="AA611">
        <f>Furniture_Sales[[#This Row],[Sales]]-Furniture_Sales[[#This Row],[Profit]]</f>
        <v>10.4168</v>
      </c>
    </row>
    <row r="612" spans="1:27" x14ac:dyDescent="0.35">
      <c r="A612" t="s">
        <v>2169</v>
      </c>
      <c r="B612" s="2">
        <v>42697</v>
      </c>
      <c r="C612" s="2">
        <v>42697</v>
      </c>
      <c r="D612" t="s">
        <v>431</v>
      </c>
      <c r="E612" t="s">
        <v>2170</v>
      </c>
      <c r="F612" t="s">
        <v>2171</v>
      </c>
      <c r="G612" t="s">
        <v>96</v>
      </c>
      <c r="H612" t="s">
        <v>31</v>
      </c>
      <c r="I612" t="s">
        <v>71</v>
      </c>
      <c r="J612" t="s">
        <v>72</v>
      </c>
      <c r="K612">
        <v>19140</v>
      </c>
      <c r="L612" t="s">
        <v>73</v>
      </c>
      <c r="M612" t="s">
        <v>1274</v>
      </c>
      <c r="N612" t="s">
        <v>36</v>
      </c>
      <c r="O612" t="s">
        <v>62</v>
      </c>
      <c r="P612" t="s">
        <v>1275</v>
      </c>
      <c r="Q612">
        <v>70.447999999999993</v>
      </c>
      <c r="R612">
        <v>7</v>
      </c>
      <c r="S612" s="1">
        <v>0.2</v>
      </c>
      <c r="T612">
        <v>12.3284</v>
      </c>
      <c r="U612" t="s">
        <v>436</v>
      </c>
      <c r="V612" s="3">
        <v>0.17499999999999999</v>
      </c>
      <c r="W612" s="3">
        <v>2.8389734272087201E-3</v>
      </c>
      <c r="X612" s="4">
        <v>1.7612000000000001</v>
      </c>
      <c r="Y612" s="1">
        <v>8.3027999999999995</v>
      </c>
      <c r="Z612" t="s">
        <v>40</v>
      </c>
      <c r="AA612">
        <f>Furniture_Sales[[#This Row],[Sales]]-Furniture_Sales[[#This Row],[Profit]]</f>
        <v>58.119599999999991</v>
      </c>
    </row>
    <row r="613" spans="1:27" x14ac:dyDescent="0.35">
      <c r="A613" t="s">
        <v>2172</v>
      </c>
      <c r="B613" s="2">
        <v>41884</v>
      </c>
      <c r="C613" s="2">
        <v>41887</v>
      </c>
      <c r="D613" t="s">
        <v>93</v>
      </c>
      <c r="E613" t="s">
        <v>2173</v>
      </c>
      <c r="F613" t="s">
        <v>2174</v>
      </c>
      <c r="G613" t="s">
        <v>30</v>
      </c>
      <c r="H613" t="s">
        <v>31</v>
      </c>
      <c r="I613" t="s">
        <v>1371</v>
      </c>
      <c r="J613" t="s">
        <v>126</v>
      </c>
      <c r="K613">
        <v>13601</v>
      </c>
      <c r="L613" t="s">
        <v>73</v>
      </c>
      <c r="M613" t="s">
        <v>2175</v>
      </c>
      <c r="N613" t="s">
        <v>36</v>
      </c>
      <c r="O613" t="s">
        <v>62</v>
      </c>
      <c r="P613" t="s">
        <v>2176</v>
      </c>
      <c r="Q613">
        <v>70.709999999999994</v>
      </c>
      <c r="R613">
        <v>1</v>
      </c>
      <c r="S613" s="1">
        <v>0</v>
      </c>
      <c r="T613">
        <v>4.9497</v>
      </c>
      <c r="U613" t="s">
        <v>39</v>
      </c>
      <c r="V613" s="3">
        <v>7.0000000000000007E-2</v>
      </c>
      <c r="W613" s="3">
        <v>0</v>
      </c>
      <c r="X613" s="4">
        <v>4.9497</v>
      </c>
      <c r="Y613" s="1">
        <v>65.760300000000001</v>
      </c>
      <c r="Z613" t="s">
        <v>83</v>
      </c>
      <c r="AA613">
        <f>Furniture_Sales[[#This Row],[Sales]]-Furniture_Sales[[#This Row],[Profit]]</f>
        <v>65.760300000000001</v>
      </c>
    </row>
    <row r="614" spans="1:27" x14ac:dyDescent="0.35">
      <c r="A614" t="s">
        <v>2177</v>
      </c>
      <c r="B614" s="2">
        <v>42926</v>
      </c>
      <c r="C614" s="2">
        <v>42930</v>
      </c>
      <c r="D614" t="s">
        <v>27</v>
      </c>
      <c r="E614" t="s">
        <v>2178</v>
      </c>
      <c r="F614" t="s">
        <v>2179</v>
      </c>
      <c r="G614" t="s">
        <v>30</v>
      </c>
      <c r="H614" t="s">
        <v>31</v>
      </c>
      <c r="I614" t="s">
        <v>353</v>
      </c>
      <c r="J614" t="s">
        <v>673</v>
      </c>
      <c r="K614">
        <v>31907</v>
      </c>
      <c r="L614" t="s">
        <v>34</v>
      </c>
      <c r="M614" t="s">
        <v>2164</v>
      </c>
      <c r="N614" t="s">
        <v>36</v>
      </c>
      <c r="O614" t="s">
        <v>62</v>
      </c>
      <c r="P614" t="s">
        <v>2165</v>
      </c>
      <c r="Q614">
        <v>18.84</v>
      </c>
      <c r="R614">
        <v>3</v>
      </c>
      <c r="S614" s="1">
        <v>0</v>
      </c>
      <c r="T614">
        <v>7.9127999999999998</v>
      </c>
      <c r="U614" t="s">
        <v>89</v>
      </c>
      <c r="V614" s="3">
        <v>0.42</v>
      </c>
      <c r="W614" s="3">
        <v>0</v>
      </c>
      <c r="X614" s="4">
        <v>2.6375999999999999</v>
      </c>
      <c r="Y614" s="1">
        <v>3.6423999999999999</v>
      </c>
      <c r="Z614" t="s">
        <v>77</v>
      </c>
      <c r="AA614">
        <f>Furniture_Sales[[#This Row],[Sales]]-Furniture_Sales[[#This Row],[Profit]]</f>
        <v>10.927199999999999</v>
      </c>
    </row>
    <row r="615" spans="1:27" x14ac:dyDescent="0.35">
      <c r="A615" t="s">
        <v>2180</v>
      </c>
      <c r="B615" s="2">
        <v>43057</v>
      </c>
      <c r="C615" s="2">
        <v>43063</v>
      </c>
      <c r="D615" t="s">
        <v>45</v>
      </c>
      <c r="E615" t="s">
        <v>1288</v>
      </c>
      <c r="F615" t="s">
        <v>1289</v>
      </c>
      <c r="G615" t="s">
        <v>106</v>
      </c>
      <c r="H615" t="s">
        <v>31</v>
      </c>
      <c r="I615" t="s">
        <v>2181</v>
      </c>
      <c r="J615" t="s">
        <v>295</v>
      </c>
      <c r="K615">
        <v>48601</v>
      </c>
      <c r="L615" t="s">
        <v>99</v>
      </c>
      <c r="M615" t="s">
        <v>808</v>
      </c>
      <c r="N615" t="s">
        <v>36</v>
      </c>
      <c r="O615" t="s">
        <v>62</v>
      </c>
      <c r="P615" t="s">
        <v>809</v>
      </c>
      <c r="Q615">
        <v>19.760000000000002</v>
      </c>
      <c r="R615">
        <v>4</v>
      </c>
      <c r="S615" s="1">
        <v>0</v>
      </c>
      <c r="T615">
        <v>8.2992000000000008</v>
      </c>
      <c r="U615" t="s">
        <v>135</v>
      </c>
      <c r="V615" s="3">
        <v>0.42</v>
      </c>
      <c r="W615" s="3">
        <v>0</v>
      </c>
      <c r="X615" s="4">
        <v>2.0748000000000002</v>
      </c>
      <c r="Y615" s="1">
        <v>2.8652000000000002</v>
      </c>
      <c r="Z615" t="s">
        <v>40</v>
      </c>
      <c r="AA615">
        <f>Furniture_Sales[[#This Row],[Sales]]-Furniture_Sales[[#This Row],[Profit]]</f>
        <v>11.460800000000001</v>
      </c>
    </row>
    <row r="616" spans="1:27" x14ac:dyDescent="0.35">
      <c r="A616" t="s">
        <v>2182</v>
      </c>
      <c r="B616" s="2">
        <v>42224</v>
      </c>
      <c r="C616" s="2">
        <v>42224</v>
      </c>
      <c r="D616" t="s">
        <v>431</v>
      </c>
      <c r="E616" t="s">
        <v>2183</v>
      </c>
      <c r="F616" t="s">
        <v>2184</v>
      </c>
      <c r="G616" t="s">
        <v>30</v>
      </c>
      <c r="H616" t="s">
        <v>31</v>
      </c>
      <c r="I616" t="s">
        <v>334</v>
      </c>
      <c r="J616" t="s">
        <v>59</v>
      </c>
      <c r="K616">
        <v>94109</v>
      </c>
      <c r="L616" t="s">
        <v>60</v>
      </c>
      <c r="M616" t="s">
        <v>426</v>
      </c>
      <c r="N616" t="s">
        <v>36</v>
      </c>
      <c r="O616" t="s">
        <v>42</v>
      </c>
      <c r="P616" t="s">
        <v>427</v>
      </c>
      <c r="Q616">
        <v>144.78399999999999</v>
      </c>
      <c r="R616">
        <v>1</v>
      </c>
      <c r="S616" s="1">
        <v>0.2</v>
      </c>
      <c r="T616">
        <v>10.8588</v>
      </c>
      <c r="U616" t="s">
        <v>436</v>
      </c>
      <c r="V616" s="3">
        <v>7.4999999999999997E-2</v>
      </c>
      <c r="W616" s="3">
        <v>1.38136810697315E-3</v>
      </c>
      <c r="X616" s="4">
        <v>10.8588</v>
      </c>
      <c r="Y616" s="1">
        <v>133.92519999999999</v>
      </c>
      <c r="Z616" t="s">
        <v>259</v>
      </c>
      <c r="AA616">
        <f>Furniture_Sales[[#This Row],[Sales]]-Furniture_Sales[[#This Row],[Profit]]</f>
        <v>133.92519999999999</v>
      </c>
    </row>
    <row r="617" spans="1:27" x14ac:dyDescent="0.35">
      <c r="A617" t="s">
        <v>2185</v>
      </c>
      <c r="B617" s="2">
        <v>42819</v>
      </c>
      <c r="C617" s="2">
        <v>42825</v>
      </c>
      <c r="D617" t="s">
        <v>45</v>
      </c>
      <c r="E617" t="s">
        <v>681</v>
      </c>
      <c r="F617" t="s">
        <v>682</v>
      </c>
      <c r="G617" t="s">
        <v>96</v>
      </c>
      <c r="H617" t="s">
        <v>31</v>
      </c>
      <c r="I617" t="s">
        <v>911</v>
      </c>
      <c r="J617" t="s">
        <v>244</v>
      </c>
      <c r="K617">
        <v>53209</v>
      </c>
      <c r="L617" t="s">
        <v>99</v>
      </c>
      <c r="M617" t="s">
        <v>2186</v>
      </c>
      <c r="N617" t="s">
        <v>36</v>
      </c>
      <c r="O617" t="s">
        <v>42</v>
      </c>
      <c r="P617" t="s">
        <v>2187</v>
      </c>
      <c r="Q617">
        <v>90.99</v>
      </c>
      <c r="R617">
        <v>1</v>
      </c>
      <c r="S617" s="1">
        <v>0</v>
      </c>
      <c r="T617">
        <v>14.558400000000001</v>
      </c>
      <c r="U617" t="s">
        <v>135</v>
      </c>
      <c r="V617" s="3">
        <v>0.16</v>
      </c>
      <c r="W617" s="3">
        <v>0</v>
      </c>
      <c r="X617" s="4">
        <v>14.558400000000001</v>
      </c>
      <c r="Y617" s="1">
        <v>76.431600000000003</v>
      </c>
      <c r="Z617" t="s">
        <v>201</v>
      </c>
      <c r="AA617">
        <f>Furniture_Sales[[#This Row],[Sales]]-Furniture_Sales[[#This Row],[Profit]]</f>
        <v>76.431599999999989</v>
      </c>
    </row>
    <row r="618" spans="1:27" x14ac:dyDescent="0.35">
      <c r="A618" t="s">
        <v>2185</v>
      </c>
      <c r="B618" s="2">
        <v>42819</v>
      </c>
      <c r="C618" s="2">
        <v>42825</v>
      </c>
      <c r="D618" t="s">
        <v>45</v>
      </c>
      <c r="E618" t="s">
        <v>681</v>
      </c>
      <c r="F618" t="s">
        <v>682</v>
      </c>
      <c r="G618" t="s">
        <v>96</v>
      </c>
      <c r="H618" t="s">
        <v>31</v>
      </c>
      <c r="I618" t="s">
        <v>911</v>
      </c>
      <c r="J618" t="s">
        <v>244</v>
      </c>
      <c r="K618">
        <v>53209</v>
      </c>
      <c r="L618" t="s">
        <v>99</v>
      </c>
      <c r="M618" t="s">
        <v>822</v>
      </c>
      <c r="N618" t="s">
        <v>36</v>
      </c>
      <c r="O618" t="s">
        <v>42</v>
      </c>
      <c r="P618" t="s">
        <v>823</v>
      </c>
      <c r="Q618">
        <v>1526.56</v>
      </c>
      <c r="R618">
        <v>7</v>
      </c>
      <c r="S618" s="1">
        <v>0</v>
      </c>
      <c r="T618">
        <v>427.43680000000001</v>
      </c>
      <c r="U618" t="s">
        <v>135</v>
      </c>
      <c r="V618" s="3">
        <v>0.28000000000000003</v>
      </c>
      <c r="W618" s="3">
        <v>0</v>
      </c>
      <c r="X618" s="4">
        <v>61.062399999999997</v>
      </c>
      <c r="Y618" s="1">
        <v>157.01759999999999</v>
      </c>
      <c r="Z618" t="s">
        <v>201</v>
      </c>
      <c r="AA618">
        <f>Furniture_Sales[[#This Row],[Sales]]-Furniture_Sales[[#This Row],[Profit]]</f>
        <v>1099.1232</v>
      </c>
    </row>
    <row r="619" spans="1:27" x14ac:dyDescent="0.35">
      <c r="A619" t="s">
        <v>2185</v>
      </c>
      <c r="B619" s="2">
        <v>42819</v>
      </c>
      <c r="C619" s="2">
        <v>42825</v>
      </c>
      <c r="D619" t="s">
        <v>45</v>
      </c>
      <c r="E619" t="s">
        <v>681</v>
      </c>
      <c r="F619" t="s">
        <v>682</v>
      </c>
      <c r="G619" t="s">
        <v>96</v>
      </c>
      <c r="H619" t="s">
        <v>31</v>
      </c>
      <c r="I619" t="s">
        <v>911</v>
      </c>
      <c r="J619" t="s">
        <v>244</v>
      </c>
      <c r="K619">
        <v>53209</v>
      </c>
      <c r="L619" t="s">
        <v>99</v>
      </c>
      <c r="M619" t="s">
        <v>1034</v>
      </c>
      <c r="N619" t="s">
        <v>36</v>
      </c>
      <c r="O619" t="s">
        <v>42</v>
      </c>
      <c r="P619" t="s">
        <v>1035</v>
      </c>
      <c r="Q619">
        <v>368.97</v>
      </c>
      <c r="R619">
        <v>3</v>
      </c>
      <c r="S619" s="1">
        <v>0</v>
      </c>
      <c r="T619">
        <v>40.5867</v>
      </c>
      <c r="U619" t="s">
        <v>135</v>
      </c>
      <c r="V619" s="3">
        <v>0.11</v>
      </c>
      <c r="W619" s="3">
        <v>0</v>
      </c>
      <c r="X619" s="4">
        <v>13.5289</v>
      </c>
      <c r="Y619" s="1">
        <v>109.4611</v>
      </c>
      <c r="Z619" t="s">
        <v>201</v>
      </c>
      <c r="AA619">
        <f>Furniture_Sales[[#This Row],[Sales]]-Furniture_Sales[[#This Row],[Profit]]</f>
        <v>328.38330000000002</v>
      </c>
    </row>
    <row r="620" spans="1:27" x14ac:dyDescent="0.35">
      <c r="A620" t="s">
        <v>2188</v>
      </c>
      <c r="B620" s="2">
        <v>43058</v>
      </c>
      <c r="C620" s="2">
        <v>43063</v>
      </c>
      <c r="D620" t="s">
        <v>45</v>
      </c>
      <c r="E620" t="s">
        <v>1378</v>
      </c>
      <c r="F620" t="s">
        <v>1379</v>
      </c>
      <c r="G620" t="s">
        <v>30</v>
      </c>
      <c r="H620" t="s">
        <v>31</v>
      </c>
      <c r="I620" t="s">
        <v>58</v>
      </c>
      <c r="J620" t="s">
        <v>59</v>
      </c>
      <c r="K620">
        <v>90049</v>
      </c>
      <c r="L620" t="s">
        <v>60</v>
      </c>
      <c r="M620" t="s">
        <v>2189</v>
      </c>
      <c r="N620" t="s">
        <v>36</v>
      </c>
      <c r="O620" t="s">
        <v>62</v>
      </c>
      <c r="P620" t="s">
        <v>2190</v>
      </c>
      <c r="Q620">
        <v>18.7</v>
      </c>
      <c r="R620">
        <v>1</v>
      </c>
      <c r="S620" s="1">
        <v>0</v>
      </c>
      <c r="T620">
        <v>7.1059999999999999</v>
      </c>
      <c r="U620" t="s">
        <v>64</v>
      </c>
      <c r="V620" s="3">
        <v>0.38</v>
      </c>
      <c r="W620" s="3">
        <v>0</v>
      </c>
      <c r="X620" s="4">
        <v>7.1059999999999999</v>
      </c>
      <c r="Y620" s="1">
        <v>11.593999999999999</v>
      </c>
      <c r="Z620" t="s">
        <v>40</v>
      </c>
      <c r="AA620">
        <f>Furniture_Sales[[#This Row],[Sales]]-Furniture_Sales[[#This Row],[Profit]]</f>
        <v>11.593999999999999</v>
      </c>
    </row>
    <row r="621" spans="1:27" x14ac:dyDescent="0.35">
      <c r="A621" t="s">
        <v>2191</v>
      </c>
      <c r="B621" s="2">
        <v>42678</v>
      </c>
      <c r="C621" s="2">
        <v>42679</v>
      </c>
      <c r="D621" t="s">
        <v>93</v>
      </c>
      <c r="E621" t="s">
        <v>2192</v>
      </c>
      <c r="F621" t="s">
        <v>2193</v>
      </c>
      <c r="G621" t="s">
        <v>30</v>
      </c>
      <c r="H621" t="s">
        <v>31</v>
      </c>
      <c r="I621" t="s">
        <v>334</v>
      </c>
      <c r="J621" t="s">
        <v>59</v>
      </c>
      <c r="K621">
        <v>94122</v>
      </c>
      <c r="L621" t="s">
        <v>60</v>
      </c>
      <c r="M621" t="s">
        <v>626</v>
      </c>
      <c r="N621" t="s">
        <v>36</v>
      </c>
      <c r="O621" t="s">
        <v>62</v>
      </c>
      <c r="P621" t="s">
        <v>627</v>
      </c>
      <c r="Q621">
        <v>38.29</v>
      </c>
      <c r="R621">
        <v>7</v>
      </c>
      <c r="S621" s="1">
        <v>0</v>
      </c>
      <c r="T621">
        <v>16.464700000000001</v>
      </c>
      <c r="U621" t="s">
        <v>129</v>
      </c>
      <c r="V621" s="3">
        <v>0.43</v>
      </c>
      <c r="W621" s="3">
        <v>0</v>
      </c>
      <c r="X621" s="4">
        <v>2.3521000000000001</v>
      </c>
      <c r="Y621" s="1">
        <v>3.1179000000000001</v>
      </c>
      <c r="Z621" t="s">
        <v>40</v>
      </c>
      <c r="AA621">
        <f>Furniture_Sales[[#This Row],[Sales]]-Furniture_Sales[[#This Row],[Profit]]</f>
        <v>21.825299999999999</v>
      </c>
    </row>
    <row r="622" spans="1:27" x14ac:dyDescent="0.35">
      <c r="A622" t="s">
        <v>2194</v>
      </c>
      <c r="B622" s="2">
        <v>43083</v>
      </c>
      <c r="C622" s="2">
        <v>43087</v>
      </c>
      <c r="D622" t="s">
        <v>45</v>
      </c>
      <c r="E622" t="s">
        <v>1357</v>
      </c>
      <c r="F622" t="s">
        <v>1358</v>
      </c>
      <c r="G622" t="s">
        <v>106</v>
      </c>
      <c r="H622" t="s">
        <v>31</v>
      </c>
      <c r="I622" t="s">
        <v>645</v>
      </c>
      <c r="J622" t="s">
        <v>59</v>
      </c>
      <c r="K622">
        <v>92024</v>
      </c>
      <c r="L622" t="s">
        <v>60</v>
      </c>
      <c r="M622" t="s">
        <v>2195</v>
      </c>
      <c r="N622" t="s">
        <v>36</v>
      </c>
      <c r="O622" t="s">
        <v>62</v>
      </c>
      <c r="P622" t="s">
        <v>2196</v>
      </c>
      <c r="Q622">
        <v>26.25</v>
      </c>
      <c r="R622">
        <v>3</v>
      </c>
      <c r="S622" s="1">
        <v>0</v>
      </c>
      <c r="T622">
        <v>11.025</v>
      </c>
      <c r="U622" t="s">
        <v>89</v>
      </c>
      <c r="V622" s="3">
        <v>0.42</v>
      </c>
      <c r="W622" s="3">
        <v>0</v>
      </c>
      <c r="X622" s="4">
        <v>3.6749999999999998</v>
      </c>
      <c r="Y622" s="1">
        <v>5.0750000000000002</v>
      </c>
      <c r="Z622" t="s">
        <v>102</v>
      </c>
      <c r="AA622">
        <f>Furniture_Sales[[#This Row],[Sales]]-Furniture_Sales[[#This Row],[Profit]]</f>
        <v>15.225</v>
      </c>
    </row>
    <row r="623" spans="1:27" x14ac:dyDescent="0.35">
      <c r="A623" t="s">
        <v>2197</v>
      </c>
      <c r="B623" s="2">
        <v>43051</v>
      </c>
      <c r="C623" s="2">
        <v>43051</v>
      </c>
      <c r="D623" t="s">
        <v>431</v>
      </c>
      <c r="E623" t="s">
        <v>2198</v>
      </c>
      <c r="F623" t="s">
        <v>2199</v>
      </c>
      <c r="G623" t="s">
        <v>106</v>
      </c>
      <c r="H623" t="s">
        <v>31</v>
      </c>
      <c r="I623" t="s">
        <v>1308</v>
      </c>
      <c r="J623" t="s">
        <v>526</v>
      </c>
      <c r="K623">
        <v>85301</v>
      </c>
      <c r="L623" t="s">
        <v>60</v>
      </c>
      <c r="M623" t="s">
        <v>2200</v>
      </c>
      <c r="N623" t="s">
        <v>36</v>
      </c>
      <c r="O623" t="s">
        <v>42</v>
      </c>
      <c r="P623" t="s">
        <v>2201</v>
      </c>
      <c r="Q623">
        <v>113.88800000000001</v>
      </c>
      <c r="R623">
        <v>2</v>
      </c>
      <c r="S623" s="1">
        <v>0.2</v>
      </c>
      <c r="T623">
        <v>9.9651999999999994</v>
      </c>
      <c r="U623" t="s">
        <v>436</v>
      </c>
      <c r="V623" s="3">
        <v>8.7499999999999994E-2</v>
      </c>
      <c r="W623" s="3">
        <v>1.7561112672098899E-3</v>
      </c>
      <c r="X623" s="4">
        <v>4.9825999999999997</v>
      </c>
      <c r="Y623" s="1">
        <v>51.961399999999998</v>
      </c>
      <c r="Z623" t="s">
        <v>40</v>
      </c>
      <c r="AA623">
        <f>Furniture_Sales[[#This Row],[Sales]]-Furniture_Sales[[#This Row],[Profit]]</f>
        <v>103.92280000000001</v>
      </c>
    </row>
    <row r="624" spans="1:27" x14ac:dyDescent="0.35">
      <c r="A624" t="s">
        <v>2197</v>
      </c>
      <c r="B624" s="2">
        <v>43051</v>
      </c>
      <c r="C624" s="2">
        <v>43051</v>
      </c>
      <c r="D624" t="s">
        <v>431</v>
      </c>
      <c r="E624" t="s">
        <v>2198</v>
      </c>
      <c r="F624" t="s">
        <v>2199</v>
      </c>
      <c r="G624" t="s">
        <v>106</v>
      </c>
      <c r="H624" t="s">
        <v>31</v>
      </c>
      <c r="I624" t="s">
        <v>1308</v>
      </c>
      <c r="J624" t="s">
        <v>526</v>
      </c>
      <c r="K624">
        <v>85301</v>
      </c>
      <c r="L624" t="s">
        <v>60</v>
      </c>
      <c r="M624" t="s">
        <v>2202</v>
      </c>
      <c r="N624" t="s">
        <v>36</v>
      </c>
      <c r="O624" t="s">
        <v>62</v>
      </c>
      <c r="P624" t="s">
        <v>2203</v>
      </c>
      <c r="Q624">
        <v>113.568</v>
      </c>
      <c r="R624">
        <v>2</v>
      </c>
      <c r="S624" s="1">
        <v>0.2</v>
      </c>
      <c r="T624">
        <v>-5.6783999999999999</v>
      </c>
      <c r="U624" t="s">
        <v>436</v>
      </c>
      <c r="V624" s="3">
        <v>-0.05</v>
      </c>
      <c r="W624" s="3">
        <v>1.76105945336715E-3</v>
      </c>
      <c r="X624" s="4">
        <v>-2.8391999999999999</v>
      </c>
      <c r="Y624" s="1">
        <v>59.623199999999997</v>
      </c>
      <c r="Z624" t="s">
        <v>40</v>
      </c>
      <c r="AA624">
        <f>Furniture_Sales[[#This Row],[Sales]]-Furniture_Sales[[#This Row],[Profit]]</f>
        <v>119.24639999999999</v>
      </c>
    </row>
    <row r="625" spans="1:27" x14ac:dyDescent="0.35">
      <c r="A625" t="s">
        <v>2204</v>
      </c>
      <c r="B625" s="2">
        <v>42913</v>
      </c>
      <c r="C625" s="2">
        <v>42920</v>
      </c>
      <c r="D625" t="s">
        <v>45</v>
      </c>
      <c r="E625" t="s">
        <v>2205</v>
      </c>
      <c r="F625" t="s">
        <v>2206</v>
      </c>
      <c r="G625" t="s">
        <v>106</v>
      </c>
      <c r="H625" t="s">
        <v>31</v>
      </c>
      <c r="I625" t="s">
        <v>1371</v>
      </c>
      <c r="J625" t="s">
        <v>126</v>
      </c>
      <c r="K625">
        <v>13601</v>
      </c>
      <c r="L625" t="s">
        <v>73</v>
      </c>
      <c r="M625" t="s">
        <v>596</v>
      </c>
      <c r="N625" t="s">
        <v>36</v>
      </c>
      <c r="O625" t="s">
        <v>42</v>
      </c>
      <c r="P625" t="s">
        <v>597</v>
      </c>
      <c r="Q625">
        <v>191.64599999999999</v>
      </c>
      <c r="R625">
        <v>3</v>
      </c>
      <c r="S625" s="1">
        <v>0.1</v>
      </c>
      <c r="T625">
        <v>31.940999999999999</v>
      </c>
      <c r="U625" t="s">
        <v>53</v>
      </c>
      <c r="V625" s="3">
        <v>0.16666666666666699</v>
      </c>
      <c r="W625" s="3">
        <v>5.2179539359026501E-4</v>
      </c>
      <c r="X625" s="4">
        <v>10.647</v>
      </c>
      <c r="Y625" s="1">
        <v>53.234999999999999</v>
      </c>
      <c r="Z625" t="s">
        <v>65</v>
      </c>
      <c r="AA625">
        <f>Furniture_Sales[[#This Row],[Sales]]-Furniture_Sales[[#This Row],[Profit]]</f>
        <v>159.70499999999998</v>
      </c>
    </row>
    <row r="626" spans="1:27" x14ac:dyDescent="0.35">
      <c r="A626" t="s">
        <v>2207</v>
      </c>
      <c r="B626" s="2">
        <v>43085</v>
      </c>
      <c r="C626" s="2">
        <v>43090</v>
      </c>
      <c r="D626" t="s">
        <v>27</v>
      </c>
      <c r="E626" t="s">
        <v>2208</v>
      </c>
      <c r="F626" t="s">
        <v>2209</v>
      </c>
      <c r="G626" t="s">
        <v>96</v>
      </c>
      <c r="H626" t="s">
        <v>31</v>
      </c>
      <c r="I626" t="s">
        <v>767</v>
      </c>
      <c r="J626" t="s">
        <v>59</v>
      </c>
      <c r="K626">
        <v>92054</v>
      </c>
      <c r="L626" t="s">
        <v>60</v>
      </c>
      <c r="M626" t="s">
        <v>74</v>
      </c>
      <c r="N626" t="s">
        <v>36</v>
      </c>
      <c r="O626" t="s">
        <v>42</v>
      </c>
      <c r="P626" t="s">
        <v>75</v>
      </c>
      <c r="Q626">
        <v>81.567999999999998</v>
      </c>
      <c r="R626">
        <v>2</v>
      </c>
      <c r="S626" s="1">
        <v>0.2</v>
      </c>
      <c r="T626">
        <v>9.1763999999999992</v>
      </c>
      <c r="U626" t="s">
        <v>64</v>
      </c>
      <c r="V626" s="3">
        <v>0.1125</v>
      </c>
      <c r="W626" s="3">
        <v>2.4519419380149101E-3</v>
      </c>
      <c r="X626" s="4">
        <v>4.5881999999999996</v>
      </c>
      <c r="Y626" s="1">
        <v>36.195799999999998</v>
      </c>
      <c r="Z626" t="s">
        <v>102</v>
      </c>
      <c r="AA626">
        <f>Furniture_Sales[[#This Row],[Sales]]-Furniture_Sales[[#This Row],[Profit]]</f>
        <v>72.391599999999997</v>
      </c>
    </row>
    <row r="627" spans="1:27" x14ac:dyDescent="0.35">
      <c r="A627" t="s">
        <v>2207</v>
      </c>
      <c r="B627" s="2">
        <v>43085</v>
      </c>
      <c r="C627" s="2">
        <v>43090</v>
      </c>
      <c r="D627" t="s">
        <v>27</v>
      </c>
      <c r="E627" t="s">
        <v>2208</v>
      </c>
      <c r="F627" t="s">
        <v>2209</v>
      </c>
      <c r="G627" t="s">
        <v>96</v>
      </c>
      <c r="H627" t="s">
        <v>31</v>
      </c>
      <c r="I627" t="s">
        <v>767</v>
      </c>
      <c r="J627" t="s">
        <v>59</v>
      </c>
      <c r="K627">
        <v>92054</v>
      </c>
      <c r="L627" t="s">
        <v>60</v>
      </c>
      <c r="M627" t="s">
        <v>257</v>
      </c>
      <c r="N627" t="s">
        <v>36</v>
      </c>
      <c r="O627" t="s">
        <v>42</v>
      </c>
      <c r="P627" t="s">
        <v>258</v>
      </c>
      <c r="Q627">
        <v>97.183999999999997</v>
      </c>
      <c r="R627">
        <v>2</v>
      </c>
      <c r="S627" s="1">
        <v>0.2</v>
      </c>
      <c r="T627">
        <v>6.0739999999999998</v>
      </c>
      <c r="U627" t="s">
        <v>64</v>
      </c>
      <c r="V627" s="3">
        <v>6.25E-2</v>
      </c>
      <c r="W627" s="3">
        <v>2.057951926243E-3</v>
      </c>
      <c r="X627" s="4">
        <v>3.0369999999999999</v>
      </c>
      <c r="Y627" s="1">
        <v>45.555</v>
      </c>
      <c r="Z627" t="s">
        <v>102</v>
      </c>
      <c r="AA627">
        <f>Furniture_Sales[[#This Row],[Sales]]-Furniture_Sales[[#This Row],[Profit]]</f>
        <v>91.11</v>
      </c>
    </row>
    <row r="628" spans="1:27" x14ac:dyDescent="0.35">
      <c r="A628" t="s">
        <v>2207</v>
      </c>
      <c r="B628" s="2">
        <v>43085</v>
      </c>
      <c r="C628" s="2">
        <v>43090</v>
      </c>
      <c r="D628" t="s">
        <v>27</v>
      </c>
      <c r="E628" t="s">
        <v>2208</v>
      </c>
      <c r="F628" t="s">
        <v>2209</v>
      </c>
      <c r="G628" t="s">
        <v>96</v>
      </c>
      <c r="H628" t="s">
        <v>31</v>
      </c>
      <c r="I628" t="s">
        <v>767</v>
      </c>
      <c r="J628" t="s">
        <v>59</v>
      </c>
      <c r="K628">
        <v>92054</v>
      </c>
      <c r="L628" t="s">
        <v>60</v>
      </c>
      <c r="M628" t="s">
        <v>2210</v>
      </c>
      <c r="N628" t="s">
        <v>36</v>
      </c>
      <c r="O628" t="s">
        <v>62</v>
      </c>
      <c r="P628" t="s">
        <v>2211</v>
      </c>
      <c r="Q628">
        <v>18.96</v>
      </c>
      <c r="R628">
        <v>2</v>
      </c>
      <c r="S628" s="1">
        <v>0</v>
      </c>
      <c r="T628">
        <v>7.5839999999999996</v>
      </c>
      <c r="U628" t="s">
        <v>64</v>
      </c>
      <c r="V628" s="3">
        <v>0.4</v>
      </c>
      <c r="W628" s="3">
        <v>0</v>
      </c>
      <c r="X628" s="4">
        <v>3.7919999999999998</v>
      </c>
      <c r="Y628" s="1">
        <v>5.6879999999999997</v>
      </c>
      <c r="Z628" t="s">
        <v>102</v>
      </c>
      <c r="AA628">
        <f>Furniture_Sales[[#This Row],[Sales]]-Furniture_Sales[[#This Row],[Profit]]</f>
        <v>11.376000000000001</v>
      </c>
    </row>
    <row r="629" spans="1:27" x14ac:dyDescent="0.35">
      <c r="A629" t="s">
        <v>2212</v>
      </c>
      <c r="B629" s="2">
        <v>42000</v>
      </c>
      <c r="C629" s="2">
        <v>42004</v>
      </c>
      <c r="D629" t="s">
        <v>45</v>
      </c>
      <c r="E629" t="s">
        <v>2213</v>
      </c>
      <c r="F629" t="s">
        <v>2214</v>
      </c>
      <c r="G629" t="s">
        <v>30</v>
      </c>
      <c r="H629" t="s">
        <v>31</v>
      </c>
      <c r="I629" t="s">
        <v>2215</v>
      </c>
      <c r="J629" t="s">
        <v>140</v>
      </c>
      <c r="K629">
        <v>60076</v>
      </c>
      <c r="L629" t="s">
        <v>99</v>
      </c>
      <c r="M629" t="s">
        <v>1296</v>
      </c>
      <c r="N629" t="s">
        <v>36</v>
      </c>
      <c r="O629" t="s">
        <v>62</v>
      </c>
      <c r="P629" t="s">
        <v>1297</v>
      </c>
      <c r="Q629">
        <v>32.951999999999998</v>
      </c>
      <c r="R629">
        <v>6</v>
      </c>
      <c r="S629" s="1">
        <v>0.6</v>
      </c>
      <c r="T629">
        <v>-19.7712</v>
      </c>
      <c r="U629" t="s">
        <v>89</v>
      </c>
      <c r="V629" s="3">
        <v>-0.6</v>
      </c>
      <c r="W629" s="3">
        <v>1.82083029861617E-2</v>
      </c>
      <c r="X629" s="4">
        <v>-3.2951999999999999</v>
      </c>
      <c r="Y629" s="1">
        <v>8.7872000000000003</v>
      </c>
      <c r="Z629" t="s">
        <v>102</v>
      </c>
      <c r="AA629">
        <f>Furniture_Sales[[#This Row],[Sales]]-Furniture_Sales[[#This Row],[Profit]]</f>
        <v>52.723199999999999</v>
      </c>
    </row>
    <row r="630" spans="1:27" x14ac:dyDescent="0.35">
      <c r="A630" t="s">
        <v>2216</v>
      </c>
      <c r="B630" s="2">
        <v>43045</v>
      </c>
      <c r="C630" s="2">
        <v>43048</v>
      </c>
      <c r="D630" t="s">
        <v>27</v>
      </c>
      <c r="E630" t="s">
        <v>2217</v>
      </c>
      <c r="F630" t="s">
        <v>2218</v>
      </c>
      <c r="G630" t="s">
        <v>30</v>
      </c>
      <c r="H630" t="s">
        <v>31</v>
      </c>
      <c r="I630" t="s">
        <v>1917</v>
      </c>
      <c r="J630" t="s">
        <v>1042</v>
      </c>
      <c r="K630">
        <v>28314</v>
      </c>
      <c r="L630" t="s">
        <v>34</v>
      </c>
      <c r="M630" t="s">
        <v>1995</v>
      </c>
      <c r="N630" t="s">
        <v>36</v>
      </c>
      <c r="O630" t="s">
        <v>62</v>
      </c>
      <c r="P630" t="s">
        <v>1996</v>
      </c>
      <c r="Q630">
        <v>28.271999999999998</v>
      </c>
      <c r="R630">
        <v>2</v>
      </c>
      <c r="S630" s="1">
        <v>0.2</v>
      </c>
      <c r="T630">
        <v>6.3612000000000002</v>
      </c>
      <c r="U630" t="s">
        <v>39</v>
      </c>
      <c r="V630" s="3">
        <v>0.22500000000000001</v>
      </c>
      <c r="W630" s="3">
        <v>7.0741369552914596E-3</v>
      </c>
      <c r="X630" s="4">
        <v>3.1806000000000001</v>
      </c>
      <c r="Y630" s="1">
        <v>10.955399999999999</v>
      </c>
      <c r="Z630" t="s">
        <v>40</v>
      </c>
      <c r="AA630">
        <f>Furniture_Sales[[#This Row],[Sales]]-Furniture_Sales[[#This Row],[Profit]]</f>
        <v>21.910799999999998</v>
      </c>
    </row>
    <row r="631" spans="1:27" x14ac:dyDescent="0.35">
      <c r="A631" t="s">
        <v>2219</v>
      </c>
      <c r="B631" s="2">
        <v>42131</v>
      </c>
      <c r="C631" s="2">
        <v>42136</v>
      </c>
      <c r="D631" t="s">
        <v>45</v>
      </c>
      <c r="E631" t="s">
        <v>455</v>
      </c>
      <c r="F631" t="s">
        <v>456</v>
      </c>
      <c r="G631" t="s">
        <v>30</v>
      </c>
      <c r="H631" t="s">
        <v>31</v>
      </c>
      <c r="I631" t="s">
        <v>2220</v>
      </c>
      <c r="J631" t="s">
        <v>98</v>
      </c>
      <c r="K631">
        <v>75002</v>
      </c>
      <c r="L631" t="s">
        <v>99</v>
      </c>
      <c r="M631" t="s">
        <v>790</v>
      </c>
      <c r="N631" t="s">
        <v>36</v>
      </c>
      <c r="O631" t="s">
        <v>51</v>
      </c>
      <c r="P631" t="s">
        <v>791</v>
      </c>
      <c r="Q631">
        <v>244.006</v>
      </c>
      <c r="R631">
        <v>2</v>
      </c>
      <c r="S631" s="1">
        <v>0.3</v>
      </c>
      <c r="T631">
        <v>-31.372199999999999</v>
      </c>
      <c r="U631" t="s">
        <v>64</v>
      </c>
      <c r="V631" s="3">
        <v>-0.128571428571429</v>
      </c>
      <c r="W631" s="3">
        <v>1.2294779636566301E-3</v>
      </c>
      <c r="X631" s="4">
        <v>-15.6861</v>
      </c>
      <c r="Y631" s="1">
        <v>137.6891</v>
      </c>
      <c r="Z631" t="s">
        <v>167</v>
      </c>
      <c r="AA631">
        <f>Furniture_Sales[[#This Row],[Sales]]-Furniture_Sales[[#This Row],[Profit]]</f>
        <v>275.37819999999999</v>
      </c>
    </row>
    <row r="632" spans="1:27" x14ac:dyDescent="0.35">
      <c r="A632" t="s">
        <v>2221</v>
      </c>
      <c r="B632" s="2">
        <v>43073</v>
      </c>
      <c r="C632" s="2">
        <v>43073</v>
      </c>
      <c r="D632" t="s">
        <v>431</v>
      </c>
      <c r="E632" t="s">
        <v>2222</v>
      </c>
      <c r="F632" t="s">
        <v>2223</v>
      </c>
      <c r="G632" t="s">
        <v>96</v>
      </c>
      <c r="H632" t="s">
        <v>31</v>
      </c>
      <c r="I632" t="s">
        <v>71</v>
      </c>
      <c r="J632" t="s">
        <v>72</v>
      </c>
      <c r="K632">
        <v>19143</v>
      </c>
      <c r="L632" t="s">
        <v>73</v>
      </c>
      <c r="M632" t="s">
        <v>2224</v>
      </c>
      <c r="N632" t="s">
        <v>36</v>
      </c>
      <c r="O632" t="s">
        <v>42</v>
      </c>
      <c r="P632" t="s">
        <v>2225</v>
      </c>
      <c r="Q632">
        <v>188.55199999999999</v>
      </c>
      <c r="R632">
        <v>7</v>
      </c>
      <c r="S632" s="1">
        <v>0.3</v>
      </c>
      <c r="T632">
        <v>-2.6936</v>
      </c>
      <c r="U632" t="s">
        <v>436</v>
      </c>
      <c r="V632" s="3">
        <v>-1.4285714285714299E-2</v>
      </c>
      <c r="W632" s="3">
        <v>1.5910730196444501E-3</v>
      </c>
      <c r="X632" s="4">
        <v>-0.38479999999999998</v>
      </c>
      <c r="Y632" s="1">
        <v>27.320799999999998</v>
      </c>
      <c r="Z632" t="s">
        <v>102</v>
      </c>
      <c r="AA632">
        <f>Furniture_Sales[[#This Row],[Sales]]-Furniture_Sales[[#This Row],[Profit]]</f>
        <v>191.2456</v>
      </c>
    </row>
    <row r="633" spans="1:27" x14ac:dyDescent="0.35">
      <c r="A633" t="s">
        <v>2226</v>
      </c>
      <c r="B633" s="2">
        <v>41652</v>
      </c>
      <c r="C633" s="2">
        <v>41655</v>
      </c>
      <c r="D633" t="s">
        <v>27</v>
      </c>
      <c r="E633" t="s">
        <v>1441</v>
      </c>
      <c r="F633" t="s">
        <v>1442</v>
      </c>
      <c r="G633" t="s">
        <v>30</v>
      </c>
      <c r="H633" t="s">
        <v>31</v>
      </c>
      <c r="I633" t="s">
        <v>2227</v>
      </c>
      <c r="J633" t="s">
        <v>164</v>
      </c>
      <c r="K633">
        <v>29464</v>
      </c>
      <c r="L633" t="s">
        <v>34</v>
      </c>
      <c r="M633" t="s">
        <v>2186</v>
      </c>
      <c r="N633" t="s">
        <v>36</v>
      </c>
      <c r="O633" t="s">
        <v>42</v>
      </c>
      <c r="P633" t="s">
        <v>2187</v>
      </c>
      <c r="Q633">
        <v>545.94000000000005</v>
      </c>
      <c r="R633">
        <v>6</v>
      </c>
      <c r="S633" s="1">
        <v>0</v>
      </c>
      <c r="T633">
        <v>87.350399999999993</v>
      </c>
      <c r="U633" t="s">
        <v>39</v>
      </c>
      <c r="V633" s="3">
        <v>0.16</v>
      </c>
      <c r="W633" s="3">
        <v>0</v>
      </c>
      <c r="X633" s="4">
        <v>14.558400000000001</v>
      </c>
      <c r="Y633" s="1">
        <v>76.431600000000003</v>
      </c>
      <c r="Z633" t="s">
        <v>175</v>
      </c>
      <c r="AA633">
        <f>Furniture_Sales[[#This Row],[Sales]]-Furniture_Sales[[#This Row],[Profit]]</f>
        <v>458.58960000000008</v>
      </c>
    </row>
    <row r="634" spans="1:27" x14ac:dyDescent="0.35">
      <c r="A634" t="s">
        <v>2228</v>
      </c>
      <c r="B634" s="2">
        <v>42167</v>
      </c>
      <c r="C634" s="2">
        <v>42172</v>
      </c>
      <c r="D634" t="s">
        <v>45</v>
      </c>
      <c r="E634" t="s">
        <v>2229</v>
      </c>
      <c r="F634" t="s">
        <v>2230</v>
      </c>
      <c r="G634" t="s">
        <v>30</v>
      </c>
      <c r="H634" t="s">
        <v>31</v>
      </c>
      <c r="I634" t="s">
        <v>71</v>
      </c>
      <c r="J634" t="s">
        <v>72</v>
      </c>
      <c r="K634">
        <v>19134</v>
      </c>
      <c r="L634" t="s">
        <v>73</v>
      </c>
      <c r="M634" t="s">
        <v>1715</v>
      </c>
      <c r="N634" t="s">
        <v>36</v>
      </c>
      <c r="O634" t="s">
        <v>62</v>
      </c>
      <c r="P634" t="s">
        <v>1716</v>
      </c>
      <c r="Q634">
        <v>43.295999999999999</v>
      </c>
      <c r="R634">
        <v>2</v>
      </c>
      <c r="S634" s="1">
        <v>0.2</v>
      </c>
      <c r="T634">
        <v>4.3296000000000001</v>
      </c>
      <c r="U634" t="s">
        <v>64</v>
      </c>
      <c r="V634" s="3">
        <v>0.1</v>
      </c>
      <c r="W634" s="3">
        <v>4.6193643754619401E-3</v>
      </c>
      <c r="X634" s="4">
        <v>2.1648000000000001</v>
      </c>
      <c r="Y634" s="1">
        <v>19.4832</v>
      </c>
      <c r="Z634" t="s">
        <v>65</v>
      </c>
      <c r="AA634">
        <f>Furniture_Sales[[#This Row],[Sales]]-Furniture_Sales[[#This Row],[Profit]]</f>
        <v>38.9664</v>
      </c>
    </row>
    <row r="635" spans="1:27" x14ac:dyDescent="0.35">
      <c r="A635" t="s">
        <v>2231</v>
      </c>
      <c r="B635" s="2">
        <v>41832</v>
      </c>
      <c r="C635" s="2">
        <v>41838</v>
      </c>
      <c r="D635" t="s">
        <v>45</v>
      </c>
      <c r="E635" t="s">
        <v>2232</v>
      </c>
      <c r="F635" t="s">
        <v>2233</v>
      </c>
      <c r="G635" t="s">
        <v>30</v>
      </c>
      <c r="H635" t="s">
        <v>31</v>
      </c>
      <c r="I635" t="s">
        <v>197</v>
      </c>
      <c r="J635" t="s">
        <v>198</v>
      </c>
      <c r="K635">
        <v>98115</v>
      </c>
      <c r="L635" t="s">
        <v>60</v>
      </c>
      <c r="M635" t="s">
        <v>2224</v>
      </c>
      <c r="N635" t="s">
        <v>36</v>
      </c>
      <c r="O635" t="s">
        <v>42</v>
      </c>
      <c r="P635" t="s">
        <v>2225</v>
      </c>
      <c r="Q635">
        <v>123.136</v>
      </c>
      <c r="R635">
        <v>4</v>
      </c>
      <c r="S635" s="1">
        <v>0.2</v>
      </c>
      <c r="T635">
        <v>13.8528</v>
      </c>
      <c r="U635" t="s">
        <v>135</v>
      </c>
      <c r="V635" s="3">
        <v>0.1125</v>
      </c>
      <c r="W635" s="3">
        <v>1.62422037422037E-3</v>
      </c>
      <c r="X635" s="4">
        <v>3.4632000000000001</v>
      </c>
      <c r="Y635" s="1">
        <v>27.320799999999998</v>
      </c>
      <c r="Z635" t="s">
        <v>77</v>
      </c>
      <c r="AA635">
        <f>Furniture_Sales[[#This Row],[Sales]]-Furniture_Sales[[#This Row],[Profit]]</f>
        <v>109.28319999999999</v>
      </c>
    </row>
    <row r="636" spans="1:27" x14ac:dyDescent="0.35">
      <c r="A636" t="s">
        <v>2234</v>
      </c>
      <c r="B636" s="2">
        <v>41979</v>
      </c>
      <c r="C636" s="2">
        <v>41984</v>
      </c>
      <c r="D636" t="s">
        <v>27</v>
      </c>
      <c r="E636" t="s">
        <v>610</v>
      </c>
      <c r="F636" t="s">
        <v>611</v>
      </c>
      <c r="G636" t="s">
        <v>30</v>
      </c>
      <c r="H636" t="s">
        <v>31</v>
      </c>
      <c r="I636" t="s">
        <v>884</v>
      </c>
      <c r="J636" t="s">
        <v>1523</v>
      </c>
      <c r="K636">
        <v>97477</v>
      </c>
      <c r="L636" t="s">
        <v>60</v>
      </c>
      <c r="M636" t="s">
        <v>1729</v>
      </c>
      <c r="N636" t="s">
        <v>36</v>
      </c>
      <c r="O636" t="s">
        <v>51</v>
      </c>
      <c r="P636" t="s">
        <v>1730</v>
      </c>
      <c r="Q636">
        <v>275.49</v>
      </c>
      <c r="R636">
        <v>1</v>
      </c>
      <c r="S636" s="1">
        <v>0.5</v>
      </c>
      <c r="T636">
        <v>-170.8038</v>
      </c>
      <c r="U636" t="s">
        <v>64</v>
      </c>
      <c r="V636" s="3">
        <v>-0.62</v>
      </c>
      <c r="W636" s="3">
        <v>1.81494791099495E-3</v>
      </c>
      <c r="X636" s="4">
        <v>-170.8038</v>
      </c>
      <c r="Y636" s="1">
        <v>446.29379999999998</v>
      </c>
      <c r="Z636" t="s">
        <v>102</v>
      </c>
      <c r="AA636">
        <f>Furniture_Sales[[#This Row],[Sales]]-Furniture_Sales[[#This Row],[Profit]]</f>
        <v>446.29380000000003</v>
      </c>
    </row>
    <row r="637" spans="1:27" x14ac:dyDescent="0.35">
      <c r="A637" t="s">
        <v>2235</v>
      </c>
      <c r="B637" s="2">
        <v>42515</v>
      </c>
      <c r="C637" s="2">
        <v>42520</v>
      </c>
      <c r="D637" t="s">
        <v>45</v>
      </c>
      <c r="E637" t="s">
        <v>2236</v>
      </c>
      <c r="F637" t="s">
        <v>2237</v>
      </c>
      <c r="G637" t="s">
        <v>106</v>
      </c>
      <c r="H637" t="s">
        <v>31</v>
      </c>
      <c r="I637" t="s">
        <v>353</v>
      </c>
      <c r="J637" t="s">
        <v>673</v>
      </c>
      <c r="K637">
        <v>31907</v>
      </c>
      <c r="L637" t="s">
        <v>34</v>
      </c>
      <c r="M637" t="s">
        <v>2238</v>
      </c>
      <c r="N637" t="s">
        <v>36</v>
      </c>
      <c r="O637" t="s">
        <v>62</v>
      </c>
      <c r="P637" t="s">
        <v>2239</v>
      </c>
      <c r="Q637">
        <v>24.96</v>
      </c>
      <c r="R637">
        <v>4</v>
      </c>
      <c r="S637" s="1">
        <v>0</v>
      </c>
      <c r="T637">
        <v>6.24</v>
      </c>
      <c r="U637" t="s">
        <v>64</v>
      </c>
      <c r="V637" s="3">
        <v>0.25</v>
      </c>
      <c r="W637" s="3">
        <v>0</v>
      </c>
      <c r="X637" s="4">
        <v>1.56</v>
      </c>
      <c r="Y637" s="1">
        <v>4.68</v>
      </c>
      <c r="Z637" t="s">
        <v>167</v>
      </c>
      <c r="AA637">
        <f>Furniture_Sales[[#This Row],[Sales]]-Furniture_Sales[[#This Row],[Profit]]</f>
        <v>18.72</v>
      </c>
    </row>
    <row r="638" spans="1:27" x14ac:dyDescent="0.35">
      <c r="A638" t="s">
        <v>2240</v>
      </c>
      <c r="B638" s="2">
        <v>41811</v>
      </c>
      <c r="C638" s="2">
        <v>41815</v>
      </c>
      <c r="D638" t="s">
        <v>45</v>
      </c>
      <c r="E638" t="s">
        <v>2241</v>
      </c>
      <c r="F638" t="s">
        <v>2242</v>
      </c>
      <c r="G638" t="s">
        <v>30</v>
      </c>
      <c r="H638" t="s">
        <v>31</v>
      </c>
      <c r="I638" t="s">
        <v>71</v>
      </c>
      <c r="J638" t="s">
        <v>72</v>
      </c>
      <c r="K638">
        <v>19120</v>
      </c>
      <c r="L638" t="s">
        <v>73</v>
      </c>
      <c r="M638" t="s">
        <v>2243</v>
      </c>
      <c r="N638" t="s">
        <v>36</v>
      </c>
      <c r="O638" t="s">
        <v>62</v>
      </c>
      <c r="P638" t="s">
        <v>2244</v>
      </c>
      <c r="Q638">
        <v>3.984</v>
      </c>
      <c r="R638">
        <v>1</v>
      </c>
      <c r="S638" s="1">
        <v>0.2</v>
      </c>
      <c r="T638">
        <v>0.64739999999999998</v>
      </c>
      <c r="U638" t="s">
        <v>89</v>
      </c>
      <c r="V638" s="3">
        <v>0.16250000000000001</v>
      </c>
      <c r="W638" s="3">
        <v>5.0200803212851398E-2</v>
      </c>
      <c r="X638" s="4">
        <v>0.64739999999999998</v>
      </c>
      <c r="Y638" s="1">
        <v>3.3365999999999998</v>
      </c>
      <c r="Z638" t="s">
        <v>65</v>
      </c>
      <c r="AA638">
        <f>Furniture_Sales[[#This Row],[Sales]]-Furniture_Sales[[#This Row],[Profit]]</f>
        <v>3.3365999999999998</v>
      </c>
    </row>
    <row r="639" spans="1:27" x14ac:dyDescent="0.35">
      <c r="A639" t="s">
        <v>2245</v>
      </c>
      <c r="B639" s="2">
        <v>42709</v>
      </c>
      <c r="C639" s="2">
        <v>42710</v>
      </c>
      <c r="D639" t="s">
        <v>93</v>
      </c>
      <c r="E639" t="s">
        <v>1577</v>
      </c>
      <c r="F639" t="s">
        <v>1578</v>
      </c>
      <c r="G639" t="s">
        <v>30</v>
      </c>
      <c r="H639" t="s">
        <v>31</v>
      </c>
      <c r="I639" t="s">
        <v>2246</v>
      </c>
      <c r="J639" t="s">
        <v>33</v>
      </c>
      <c r="K639">
        <v>42071</v>
      </c>
      <c r="L639" t="s">
        <v>34</v>
      </c>
      <c r="M639" t="s">
        <v>1761</v>
      </c>
      <c r="N639" t="s">
        <v>36</v>
      </c>
      <c r="O639" t="s">
        <v>62</v>
      </c>
      <c r="P639" t="s">
        <v>1762</v>
      </c>
      <c r="Q639">
        <v>191.82</v>
      </c>
      <c r="R639">
        <v>3</v>
      </c>
      <c r="S639" s="1">
        <v>0</v>
      </c>
      <c r="T639">
        <v>74.809799999999996</v>
      </c>
      <c r="U639" t="s">
        <v>129</v>
      </c>
      <c r="V639" s="3">
        <v>0.39</v>
      </c>
      <c r="W639" s="3">
        <v>0</v>
      </c>
      <c r="X639" s="4">
        <v>24.936599999999999</v>
      </c>
      <c r="Y639" s="1">
        <v>39.003399999999999</v>
      </c>
      <c r="Z639" t="s">
        <v>102</v>
      </c>
      <c r="AA639">
        <f>Furniture_Sales[[#This Row],[Sales]]-Furniture_Sales[[#This Row],[Profit]]</f>
        <v>117.0102</v>
      </c>
    </row>
    <row r="640" spans="1:27" x14ac:dyDescent="0.35">
      <c r="A640" t="s">
        <v>2247</v>
      </c>
      <c r="B640" s="2">
        <v>42264</v>
      </c>
      <c r="C640" s="2">
        <v>42268</v>
      </c>
      <c r="D640" t="s">
        <v>45</v>
      </c>
      <c r="E640" t="s">
        <v>221</v>
      </c>
      <c r="F640" t="s">
        <v>222</v>
      </c>
      <c r="G640" t="s">
        <v>106</v>
      </c>
      <c r="H640" t="s">
        <v>31</v>
      </c>
      <c r="I640" t="s">
        <v>179</v>
      </c>
      <c r="J640" t="s">
        <v>126</v>
      </c>
      <c r="K640">
        <v>10035</v>
      </c>
      <c r="L640" t="s">
        <v>73</v>
      </c>
      <c r="M640" t="s">
        <v>928</v>
      </c>
      <c r="N640" t="s">
        <v>36</v>
      </c>
      <c r="O640" t="s">
        <v>51</v>
      </c>
      <c r="P640" t="s">
        <v>929</v>
      </c>
      <c r="Q640">
        <v>344.22</v>
      </c>
      <c r="R640">
        <v>2</v>
      </c>
      <c r="S640" s="1">
        <v>0.4</v>
      </c>
      <c r="T640">
        <v>-103.26600000000001</v>
      </c>
      <c r="U640" t="s">
        <v>89</v>
      </c>
      <c r="V640" s="3">
        <v>-0.3</v>
      </c>
      <c r="W640" s="3">
        <v>1.1620475277438801E-3</v>
      </c>
      <c r="X640" s="4">
        <v>-51.633000000000003</v>
      </c>
      <c r="Y640" s="1">
        <v>223.74299999999999</v>
      </c>
      <c r="Z640" t="s">
        <v>83</v>
      </c>
      <c r="AA640">
        <f>Furniture_Sales[[#This Row],[Sales]]-Furniture_Sales[[#This Row],[Profit]]</f>
        <v>447.48600000000005</v>
      </c>
    </row>
    <row r="641" spans="1:27" x14ac:dyDescent="0.35">
      <c r="A641" t="s">
        <v>2248</v>
      </c>
      <c r="B641" s="2">
        <v>42605</v>
      </c>
      <c r="C641" s="2">
        <v>42612</v>
      </c>
      <c r="D641" t="s">
        <v>45</v>
      </c>
      <c r="E641" t="s">
        <v>1150</v>
      </c>
      <c r="F641" t="s">
        <v>1151</v>
      </c>
      <c r="G641" t="s">
        <v>106</v>
      </c>
      <c r="H641" t="s">
        <v>31</v>
      </c>
      <c r="I641" t="s">
        <v>2249</v>
      </c>
      <c r="J641" t="s">
        <v>98</v>
      </c>
      <c r="K641">
        <v>78577</v>
      </c>
      <c r="L641" t="s">
        <v>99</v>
      </c>
      <c r="M641" t="s">
        <v>1548</v>
      </c>
      <c r="N641" t="s">
        <v>36</v>
      </c>
      <c r="O641" t="s">
        <v>62</v>
      </c>
      <c r="P641" t="s">
        <v>1549</v>
      </c>
      <c r="Q641">
        <v>22.608000000000001</v>
      </c>
      <c r="R641">
        <v>3</v>
      </c>
      <c r="S641" s="1">
        <v>0.6</v>
      </c>
      <c r="T641">
        <v>-10.1736</v>
      </c>
      <c r="U641" t="s">
        <v>53</v>
      </c>
      <c r="V641" s="3">
        <v>-0.45</v>
      </c>
      <c r="W641" s="3">
        <v>2.65392781316348E-2</v>
      </c>
      <c r="X641" s="4">
        <v>-3.3912</v>
      </c>
      <c r="Y641" s="1">
        <v>10.927199999999999</v>
      </c>
      <c r="Z641" t="s">
        <v>259</v>
      </c>
      <c r="AA641">
        <f>Furniture_Sales[[#This Row],[Sales]]-Furniture_Sales[[#This Row],[Profit]]</f>
        <v>32.781599999999997</v>
      </c>
    </row>
    <row r="642" spans="1:27" x14ac:dyDescent="0.35">
      <c r="A642" t="s">
        <v>2250</v>
      </c>
      <c r="B642" s="2">
        <v>42316</v>
      </c>
      <c r="C642" s="2">
        <v>42322</v>
      </c>
      <c r="D642" t="s">
        <v>45</v>
      </c>
      <c r="E642" t="s">
        <v>513</v>
      </c>
      <c r="F642" t="s">
        <v>514</v>
      </c>
      <c r="G642" t="s">
        <v>30</v>
      </c>
      <c r="H642" t="s">
        <v>31</v>
      </c>
      <c r="I642" t="s">
        <v>2251</v>
      </c>
      <c r="J642" t="s">
        <v>82</v>
      </c>
      <c r="K642">
        <v>84084</v>
      </c>
      <c r="L642" t="s">
        <v>60</v>
      </c>
      <c r="M642" t="s">
        <v>836</v>
      </c>
      <c r="N642" t="s">
        <v>36</v>
      </c>
      <c r="O642" t="s">
        <v>62</v>
      </c>
      <c r="P642" t="s">
        <v>837</v>
      </c>
      <c r="Q642">
        <v>66.69</v>
      </c>
      <c r="R642">
        <v>3</v>
      </c>
      <c r="S642" s="1">
        <v>0</v>
      </c>
      <c r="T642">
        <v>22.0077</v>
      </c>
      <c r="U642" t="s">
        <v>135</v>
      </c>
      <c r="V642" s="3">
        <v>0.33</v>
      </c>
      <c r="W642" s="3">
        <v>0</v>
      </c>
      <c r="X642" s="4">
        <v>7.3358999999999996</v>
      </c>
      <c r="Y642" s="1">
        <v>14.8941</v>
      </c>
      <c r="Z642" t="s">
        <v>40</v>
      </c>
      <c r="AA642">
        <f>Furniture_Sales[[#This Row],[Sales]]-Furniture_Sales[[#This Row],[Profit]]</f>
        <v>44.682299999999998</v>
      </c>
    </row>
    <row r="643" spans="1:27" x14ac:dyDescent="0.35">
      <c r="A643" t="s">
        <v>2252</v>
      </c>
      <c r="B643" s="2">
        <v>43056</v>
      </c>
      <c r="C643" s="2">
        <v>43062</v>
      </c>
      <c r="D643" t="s">
        <v>45</v>
      </c>
      <c r="E643" t="s">
        <v>2253</v>
      </c>
      <c r="F643" t="s">
        <v>2254</v>
      </c>
      <c r="G643" t="s">
        <v>30</v>
      </c>
      <c r="H643" t="s">
        <v>31</v>
      </c>
      <c r="I643" t="s">
        <v>2255</v>
      </c>
      <c r="J643" t="s">
        <v>98</v>
      </c>
      <c r="K643">
        <v>78521</v>
      </c>
      <c r="L643" t="s">
        <v>99</v>
      </c>
      <c r="M643" t="s">
        <v>1781</v>
      </c>
      <c r="N643" t="s">
        <v>36</v>
      </c>
      <c r="O643" t="s">
        <v>37</v>
      </c>
      <c r="P643" t="s">
        <v>1782</v>
      </c>
      <c r="Q643">
        <v>327.7328</v>
      </c>
      <c r="R643">
        <v>2</v>
      </c>
      <c r="S643" s="1">
        <v>0.32</v>
      </c>
      <c r="T643">
        <v>-14.4588</v>
      </c>
      <c r="U643" t="s">
        <v>135</v>
      </c>
      <c r="V643" s="3">
        <v>-4.4117647058823498E-2</v>
      </c>
      <c r="W643" s="3">
        <v>9.7640516908896501E-4</v>
      </c>
      <c r="X643" s="4">
        <v>-7.2294</v>
      </c>
      <c r="Y643" s="1">
        <v>171.0958</v>
      </c>
      <c r="Z643" t="s">
        <v>40</v>
      </c>
      <c r="AA643">
        <f>Furniture_Sales[[#This Row],[Sales]]-Furniture_Sales[[#This Row],[Profit]]</f>
        <v>342.19159999999999</v>
      </c>
    </row>
    <row r="644" spans="1:27" x14ac:dyDescent="0.35">
      <c r="A644" t="s">
        <v>2256</v>
      </c>
      <c r="B644" s="2">
        <v>42847</v>
      </c>
      <c r="C644" s="2">
        <v>42851</v>
      </c>
      <c r="D644" t="s">
        <v>45</v>
      </c>
      <c r="E644" t="s">
        <v>665</v>
      </c>
      <c r="F644" t="s">
        <v>666</v>
      </c>
      <c r="G644" t="s">
        <v>106</v>
      </c>
      <c r="H644" t="s">
        <v>31</v>
      </c>
      <c r="I644" t="s">
        <v>71</v>
      </c>
      <c r="J644" t="s">
        <v>72</v>
      </c>
      <c r="K644">
        <v>19140</v>
      </c>
      <c r="L644" t="s">
        <v>73</v>
      </c>
      <c r="M644" t="s">
        <v>1397</v>
      </c>
      <c r="N644" t="s">
        <v>36</v>
      </c>
      <c r="O644" t="s">
        <v>62</v>
      </c>
      <c r="P644" t="s">
        <v>1398</v>
      </c>
      <c r="Q644">
        <v>254.352</v>
      </c>
      <c r="R644">
        <v>3</v>
      </c>
      <c r="S644" s="1">
        <v>0.2</v>
      </c>
      <c r="T644">
        <v>0</v>
      </c>
      <c r="U644" t="s">
        <v>89</v>
      </c>
      <c r="V644" s="3">
        <v>0</v>
      </c>
      <c r="W644" s="3">
        <v>7.8631188274517203E-4</v>
      </c>
      <c r="X644" s="4">
        <v>0</v>
      </c>
      <c r="Y644" s="1">
        <v>84.784000000000006</v>
      </c>
      <c r="Z644" t="s">
        <v>119</v>
      </c>
      <c r="AA644">
        <f>Furniture_Sales[[#This Row],[Sales]]-Furniture_Sales[[#This Row],[Profit]]</f>
        <v>254.352</v>
      </c>
    </row>
    <row r="645" spans="1:27" x14ac:dyDescent="0.35">
      <c r="A645" t="s">
        <v>2257</v>
      </c>
      <c r="B645" s="2">
        <v>43086</v>
      </c>
      <c r="C645" s="2">
        <v>43090</v>
      </c>
      <c r="D645" t="s">
        <v>45</v>
      </c>
      <c r="E645" t="s">
        <v>1340</v>
      </c>
      <c r="F645" t="s">
        <v>1341</v>
      </c>
      <c r="G645" t="s">
        <v>30</v>
      </c>
      <c r="H645" t="s">
        <v>31</v>
      </c>
      <c r="I645" t="s">
        <v>2126</v>
      </c>
      <c r="J645" t="s">
        <v>722</v>
      </c>
      <c r="K645">
        <v>23320</v>
      </c>
      <c r="L645" t="s">
        <v>34</v>
      </c>
      <c r="M645" t="s">
        <v>1192</v>
      </c>
      <c r="N645" t="s">
        <v>36</v>
      </c>
      <c r="O645" t="s">
        <v>42</v>
      </c>
      <c r="P645" t="s">
        <v>1193</v>
      </c>
      <c r="Q645">
        <v>504.9</v>
      </c>
      <c r="R645">
        <v>5</v>
      </c>
      <c r="S645" s="1">
        <v>0</v>
      </c>
      <c r="T645">
        <v>80.784000000000006</v>
      </c>
      <c r="U645" t="s">
        <v>89</v>
      </c>
      <c r="V645" s="3">
        <v>0.16</v>
      </c>
      <c r="W645" s="3">
        <v>0</v>
      </c>
      <c r="X645" s="4">
        <v>16.1568</v>
      </c>
      <c r="Y645" s="1">
        <v>84.8232</v>
      </c>
      <c r="Z645" t="s">
        <v>102</v>
      </c>
      <c r="AA645">
        <f>Furniture_Sales[[#This Row],[Sales]]-Furniture_Sales[[#This Row],[Profit]]</f>
        <v>424.11599999999999</v>
      </c>
    </row>
    <row r="646" spans="1:27" x14ac:dyDescent="0.35">
      <c r="A646" t="s">
        <v>2258</v>
      </c>
      <c r="B646" s="2">
        <v>42268</v>
      </c>
      <c r="C646" s="2">
        <v>42274</v>
      </c>
      <c r="D646" t="s">
        <v>45</v>
      </c>
      <c r="E646" t="s">
        <v>2259</v>
      </c>
      <c r="F646" t="s">
        <v>2260</v>
      </c>
      <c r="G646" t="s">
        <v>96</v>
      </c>
      <c r="H646" t="s">
        <v>31</v>
      </c>
      <c r="I646" t="s">
        <v>2261</v>
      </c>
      <c r="J646" t="s">
        <v>295</v>
      </c>
      <c r="K646">
        <v>48146</v>
      </c>
      <c r="L646" t="s">
        <v>99</v>
      </c>
      <c r="M646" t="s">
        <v>1609</v>
      </c>
      <c r="N646" t="s">
        <v>36</v>
      </c>
      <c r="O646" t="s">
        <v>37</v>
      </c>
      <c r="P646" t="s">
        <v>1610</v>
      </c>
      <c r="Q646">
        <v>194.32</v>
      </c>
      <c r="R646">
        <v>4</v>
      </c>
      <c r="S646" s="1">
        <v>0</v>
      </c>
      <c r="T646">
        <v>31.091200000000001</v>
      </c>
      <c r="U646" t="s">
        <v>135</v>
      </c>
      <c r="V646" s="3">
        <v>0.16</v>
      </c>
      <c r="W646" s="3">
        <v>0</v>
      </c>
      <c r="X646" s="4">
        <v>7.7728000000000002</v>
      </c>
      <c r="Y646" s="1">
        <v>40.807200000000002</v>
      </c>
      <c r="Z646" t="s">
        <v>83</v>
      </c>
      <c r="AA646">
        <f>Furniture_Sales[[#This Row],[Sales]]-Furniture_Sales[[#This Row],[Profit]]</f>
        <v>163.22879999999998</v>
      </c>
    </row>
    <row r="647" spans="1:27" x14ac:dyDescent="0.35">
      <c r="A647" t="s">
        <v>2262</v>
      </c>
      <c r="B647" s="2">
        <v>42695</v>
      </c>
      <c r="C647" s="2">
        <v>42700</v>
      </c>
      <c r="D647" t="s">
        <v>45</v>
      </c>
      <c r="E647" t="s">
        <v>2263</v>
      </c>
      <c r="F647" t="s">
        <v>2264</v>
      </c>
      <c r="G647" t="s">
        <v>30</v>
      </c>
      <c r="H647" t="s">
        <v>31</v>
      </c>
      <c r="I647" t="s">
        <v>2265</v>
      </c>
      <c r="J647" t="s">
        <v>1523</v>
      </c>
      <c r="K647">
        <v>97030</v>
      </c>
      <c r="L647" t="s">
        <v>60</v>
      </c>
      <c r="M647" t="s">
        <v>1662</v>
      </c>
      <c r="N647" t="s">
        <v>36</v>
      </c>
      <c r="O647" t="s">
        <v>42</v>
      </c>
      <c r="P647" t="s">
        <v>1663</v>
      </c>
      <c r="Q647">
        <v>195.136</v>
      </c>
      <c r="R647">
        <v>4</v>
      </c>
      <c r="S647" s="1">
        <v>0.2</v>
      </c>
      <c r="T647">
        <v>-12.196</v>
      </c>
      <c r="U647" t="s">
        <v>64</v>
      </c>
      <c r="V647" s="3">
        <v>-6.25E-2</v>
      </c>
      <c r="W647" s="3">
        <v>1.02492620531322E-3</v>
      </c>
      <c r="X647" s="4">
        <v>-3.0489999999999999</v>
      </c>
      <c r="Y647" s="1">
        <v>51.832999999999998</v>
      </c>
      <c r="Z647" t="s">
        <v>40</v>
      </c>
      <c r="AA647">
        <f>Furniture_Sales[[#This Row],[Sales]]-Furniture_Sales[[#This Row],[Profit]]</f>
        <v>207.33199999999999</v>
      </c>
    </row>
    <row r="648" spans="1:27" x14ac:dyDescent="0.35">
      <c r="A648" t="s">
        <v>2266</v>
      </c>
      <c r="B648" s="2">
        <v>42166</v>
      </c>
      <c r="C648" s="2">
        <v>42171</v>
      </c>
      <c r="D648" t="s">
        <v>45</v>
      </c>
      <c r="E648" t="s">
        <v>1066</v>
      </c>
      <c r="F648" t="s">
        <v>1067</v>
      </c>
      <c r="G648" t="s">
        <v>30</v>
      </c>
      <c r="H648" t="s">
        <v>31</v>
      </c>
      <c r="I648" t="s">
        <v>1041</v>
      </c>
      <c r="J648" t="s">
        <v>1412</v>
      </c>
      <c r="K648">
        <v>71203</v>
      </c>
      <c r="L648" t="s">
        <v>34</v>
      </c>
      <c r="M648" t="s">
        <v>2267</v>
      </c>
      <c r="N648" t="s">
        <v>36</v>
      </c>
      <c r="O648" t="s">
        <v>62</v>
      </c>
      <c r="P648" t="s">
        <v>2268</v>
      </c>
      <c r="Q648">
        <v>29.16</v>
      </c>
      <c r="R648">
        <v>2</v>
      </c>
      <c r="S648" s="1">
        <v>0</v>
      </c>
      <c r="T648">
        <v>10.789199999999999</v>
      </c>
      <c r="U648" t="s">
        <v>64</v>
      </c>
      <c r="V648" s="3">
        <v>0.37</v>
      </c>
      <c r="W648" s="3">
        <v>0</v>
      </c>
      <c r="X648" s="4">
        <v>5.3945999999999996</v>
      </c>
      <c r="Y648" s="1">
        <v>9.1853999999999996</v>
      </c>
      <c r="Z648" t="s">
        <v>65</v>
      </c>
      <c r="AA648">
        <f>Furniture_Sales[[#This Row],[Sales]]-Furniture_Sales[[#This Row],[Profit]]</f>
        <v>18.370800000000003</v>
      </c>
    </row>
    <row r="649" spans="1:27" x14ac:dyDescent="0.35">
      <c r="A649" t="s">
        <v>2269</v>
      </c>
      <c r="B649" s="2">
        <v>43011</v>
      </c>
      <c r="C649" s="2">
        <v>43016</v>
      </c>
      <c r="D649" t="s">
        <v>45</v>
      </c>
      <c r="E649" t="s">
        <v>2270</v>
      </c>
      <c r="F649" t="s">
        <v>2271</v>
      </c>
      <c r="G649" t="s">
        <v>96</v>
      </c>
      <c r="H649" t="s">
        <v>31</v>
      </c>
      <c r="I649" t="s">
        <v>1191</v>
      </c>
      <c r="J649" t="s">
        <v>59</v>
      </c>
      <c r="K649">
        <v>91104</v>
      </c>
      <c r="L649" t="s">
        <v>60</v>
      </c>
      <c r="M649" t="s">
        <v>913</v>
      </c>
      <c r="N649" t="s">
        <v>36</v>
      </c>
      <c r="O649" t="s">
        <v>51</v>
      </c>
      <c r="P649" t="s">
        <v>914</v>
      </c>
      <c r="Q649">
        <v>171.28800000000001</v>
      </c>
      <c r="R649">
        <v>3</v>
      </c>
      <c r="S649" s="1">
        <v>0.2</v>
      </c>
      <c r="T649">
        <v>-6.4233000000000002</v>
      </c>
      <c r="U649" t="s">
        <v>64</v>
      </c>
      <c r="V649" s="3">
        <v>-3.7499999999999999E-2</v>
      </c>
      <c r="W649" s="3">
        <v>1.1676241184437901E-3</v>
      </c>
      <c r="X649" s="4">
        <v>-2.1410999999999998</v>
      </c>
      <c r="Y649" s="1">
        <v>59.237099999999998</v>
      </c>
      <c r="Z649" t="s">
        <v>54</v>
      </c>
      <c r="AA649">
        <f>Furniture_Sales[[#This Row],[Sales]]-Furniture_Sales[[#This Row],[Profit]]</f>
        <v>177.71130000000002</v>
      </c>
    </row>
    <row r="650" spans="1:27" x14ac:dyDescent="0.35">
      <c r="A650" t="s">
        <v>2272</v>
      </c>
      <c r="B650" s="2">
        <v>42495</v>
      </c>
      <c r="C650" s="2">
        <v>42499</v>
      </c>
      <c r="D650" t="s">
        <v>45</v>
      </c>
      <c r="E650" t="s">
        <v>2273</v>
      </c>
      <c r="F650" t="s">
        <v>2274</v>
      </c>
      <c r="G650" t="s">
        <v>30</v>
      </c>
      <c r="H650" t="s">
        <v>31</v>
      </c>
      <c r="I650" t="s">
        <v>2275</v>
      </c>
      <c r="J650" t="s">
        <v>147</v>
      </c>
      <c r="K650">
        <v>37421</v>
      </c>
      <c r="L650" t="s">
        <v>34</v>
      </c>
      <c r="M650" t="s">
        <v>1317</v>
      </c>
      <c r="N650" t="s">
        <v>36</v>
      </c>
      <c r="O650" t="s">
        <v>62</v>
      </c>
      <c r="P650" t="s">
        <v>1318</v>
      </c>
      <c r="Q650">
        <v>16.72</v>
      </c>
      <c r="R650">
        <v>5</v>
      </c>
      <c r="S650" s="1">
        <v>0.2</v>
      </c>
      <c r="T650">
        <v>3.3439999999999999</v>
      </c>
      <c r="U650" t="s">
        <v>89</v>
      </c>
      <c r="V650" s="3">
        <v>0.2</v>
      </c>
      <c r="W650" s="3">
        <v>1.19617224880383E-2</v>
      </c>
      <c r="X650" s="4">
        <v>0.66879999999999995</v>
      </c>
      <c r="Y650" s="1">
        <v>2.6751999999999998</v>
      </c>
      <c r="Z650" t="s">
        <v>167</v>
      </c>
      <c r="AA650">
        <f>Furniture_Sales[[#This Row],[Sales]]-Furniture_Sales[[#This Row],[Profit]]</f>
        <v>13.375999999999999</v>
      </c>
    </row>
    <row r="651" spans="1:27" x14ac:dyDescent="0.35">
      <c r="A651" t="s">
        <v>2276</v>
      </c>
      <c r="B651" s="2">
        <v>42989</v>
      </c>
      <c r="C651" s="2">
        <v>42990</v>
      </c>
      <c r="D651" t="s">
        <v>431</v>
      </c>
      <c r="E651" t="s">
        <v>2277</v>
      </c>
      <c r="F651" t="s">
        <v>2278</v>
      </c>
      <c r="G651" t="s">
        <v>106</v>
      </c>
      <c r="H651" t="s">
        <v>31</v>
      </c>
      <c r="I651" t="s">
        <v>736</v>
      </c>
      <c r="J651" t="s">
        <v>59</v>
      </c>
      <c r="K651">
        <v>90805</v>
      </c>
      <c r="L651" t="s">
        <v>60</v>
      </c>
      <c r="M651" t="s">
        <v>2279</v>
      </c>
      <c r="N651" t="s">
        <v>36</v>
      </c>
      <c r="O651" t="s">
        <v>42</v>
      </c>
      <c r="P651" t="s">
        <v>2280</v>
      </c>
      <c r="Q651">
        <v>2054.2719999999999</v>
      </c>
      <c r="R651">
        <v>8</v>
      </c>
      <c r="S651" s="1">
        <v>0.2</v>
      </c>
      <c r="T651">
        <v>256.78399999999999</v>
      </c>
      <c r="U651" t="s">
        <v>129</v>
      </c>
      <c r="V651" s="3">
        <v>0.125</v>
      </c>
      <c r="W651" s="3">
        <v>9.7358090846781797E-5</v>
      </c>
      <c r="X651" s="4">
        <v>32.097999999999999</v>
      </c>
      <c r="Y651" s="1">
        <v>224.68600000000001</v>
      </c>
      <c r="Z651" t="s">
        <v>83</v>
      </c>
      <c r="AA651">
        <f>Furniture_Sales[[#This Row],[Sales]]-Furniture_Sales[[#This Row],[Profit]]</f>
        <v>1797.4879999999998</v>
      </c>
    </row>
    <row r="652" spans="1:27" x14ac:dyDescent="0.35">
      <c r="A652" t="s">
        <v>2281</v>
      </c>
      <c r="B652" s="2">
        <v>42827</v>
      </c>
      <c r="C652" s="2">
        <v>42829</v>
      </c>
      <c r="D652" t="s">
        <v>93</v>
      </c>
      <c r="E652" t="s">
        <v>2282</v>
      </c>
      <c r="F652" t="s">
        <v>2283</v>
      </c>
      <c r="G652" t="s">
        <v>106</v>
      </c>
      <c r="H652" t="s">
        <v>31</v>
      </c>
      <c r="I652" t="s">
        <v>353</v>
      </c>
      <c r="J652" t="s">
        <v>673</v>
      </c>
      <c r="K652">
        <v>31907</v>
      </c>
      <c r="L652" t="s">
        <v>34</v>
      </c>
      <c r="M652" t="s">
        <v>218</v>
      </c>
      <c r="N652" t="s">
        <v>36</v>
      </c>
      <c r="O652" t="s">
        <v>51</v>
      </c>
      <c r="P652" t="s">
        <v>219</v>
      </c>
      <c r="Q652">
        <v>411.8</v>
      </c>
      <c r="R652">
        <v>2</v>
      </c>
      <c r="S652" s="1">
        <v>0</v>
      </c>
      <c r="T652">
        <v>70.006</v>
      </c>
      <c r="U652" t="s">
        <v>76</v>
      </c>
      <c r="V652" s="3">
        <v>0.17</v>
      </c>
      <c r="W652" s="3">
        <v>0</v>
      </c>
      <c r="X652" s="4">
        <v>35.003</v>
      </c>
      <c r="Y652" s="1">
        <v>170.89699999999999</v>
      </c>
      <c r="Z652" t="s">
        <v>119</v>
      </c>
      <c r="AA652">
        <f>Furniture_Sales[[#This Row],[Sales]]-Furniture_Sales[[#This Row],[Profit]]</f>
        <v>341.79399999999998</v>
      </c>
    </row>
    <row r="653" spans="1:27" x14ac:dyDescent="0.35">
      <c r="A653" t="s">
        <v>2284</v>
      </c>
      <c r="B653" s="2">
        <v>43014</v>
      </c>
      <c r="C653" s="2">
        <v>43019</v>
      </c>
      <c r="D653" t="s">
        <v>45</v>
      </c>
      <c r="E653" t="s">
        <v>351</v>
      </c>
      <c r="F653" t="s">
        <v>352</v>
      </c>
      <c r="G653" t="s">
        <v>106</v>
      </c>
      <c r="H653" t="s">
        <v>31</v>
      </c>
      <c r="I653" t="s">
        <v>2285</v>
      </c>
      <c r="J653" t="s">
        <v>2286</v>
      </c>
      <c r="K653">
        <v>83642</v>
      </c>
      <c r="L653" t="s">
        <v>60</v>
      </c>
      <c r="M653" t="s">
        <v>2287</v>
      </c>
      <c r="N653" t="s">
        <v>36</v>
      </c>
      <c r="O653" t="s">
        <v>62</v>
      </c>
      <c r="P653" t="s">
        <v>2288</v>
      </c>
      <c r="Q653">
        <v>41.96</v>
      </c>
      <c r="R653">
        <v>2</v>
      </c>
      <c r="S653" s="1">
        <v>0</v>
      </c>
      <c r="T653">
        <v>2.9371999999999998</v>
      </c>
      <c r="U653" t="s">
        <v>64</v>
      </c>
      <c r="V653" s="3">
        <v>7.0000000000000007E-2</v>
      </c>
      <c r="W653" s="3">
        <v>0</v>
      </c>
      <c r="X653" s="4">
        <v>1.4685999999999999</v>
      </c>
      <c r="Y653" s="1">
        <v>19.511399999999998</v>
      </c>
      <c r="Z653" t="s">
        <v>54</v>
      </c>
      <c r="AA653">
        <f>Furniture_Sales[[#This Row],[Sales]]-Furniture_Sales[[#This Row],[Profit]]</f>
        <v>39.022800000000004</v>
      </c>
    </row>
    <row r="654" spans="1:27" x14ac:dyDescent="0.35">
      <c r="A654" t="s">
        <v>2289</v>
      </c>
      <c r="B654" s="2">
        <v>43027</v>
      </c>
      <c r="C654" s="2">
        <v>43032</v>
      </c>
      <c r="D654" t="s">
        <v>27</v>
      </c>
      <c r="E654" t="s">
        <v>2290</v>
      </c>
      <c r="F654" t="s">
        <v>2291</v>
      </c>
      <c r="G654" t="s">
        <v>96</v>
      </c>
      <c r="H654" t="s">
        <v>31</v>
      </c>
      <c r="I654" t="s">
        <v>334</v>
      </c>
      <c r="J654" t="s">
        <v>59</v>
      </c>
      <c r="K654">
        <v>94110</v>
      </c>
      <c r="L654" t="s">
        <v>60</v>
      </c>
      <c r="M654" t="s">
        <v>876</v>
      </c>
      <c r="N654" t="s">
        <v>36</v>
      </c>
      <c r="O654" t="s">
        <v>62</v>
      </c>
      <c r="P654" t="s">
        <v>877</v>
      </c>
      <c r="Q654">
        <v>30.56</v>
      </c>
      <c r="R654">
        <v>2</v>
      </c>
      <c r="S654" s="1">
        <v>0</v>
      </c>
      <c r="T654">
        <v>10.3904</v>
      </c>
      <c r="U654" t="s">
        <v>64</v>
      </c>
      <c r="V654" s="3">
        <v>0.34</v>
      </c>
      <c r="W654" s="3">
        <v>0</v>
      </c>
      <c r="X654" s="4">
        <v>5.1951999999999998</v>
      </c>
      <c r="Y654" s="1">
        <v>10.0848</v>
      </c>
      <c r="Z654" t="s">
        <v>54</v>
      </c>
      <c r="AA654">
        <f>Furniture_Sales[[#This Row],[Sales]]-Furniture_Sales[[#This Row],[Profit]]</f>
        <v>20.169599999999999</v>
      </c>
    </row>
    <row r="655" spans="1:27" x14ac:dyDescent="0.35">
      <c r="A655" t="s">
        <v>2289</v>
      </c>
      <c r="B655" s="2">
        <v>43027</v>
      </c>
      <c r="C655" s="2">
        <v>43032</v>
      </c>
      <c r="D655" t="s">
        <v>27</v>
      </c>
      <c r="E655" t="s">
        <v>2290</v>
      </c>
      <c r="F655" t="s">
        <v>2291</v>
      </c>
      <c r="G655" t="s">
        <v>96</v>
      </c>
      <c r="H655" t="s">
        <v>31</v>
      </c>
      <c r="I655" t="s">
        <v>334</v>
      </c>
      <c r="J655" t="s">
        <v>59</v>
      </c>
      <c r="K655">
        <v>94110</v>
      </c>
      <c r="L655" t="s">
        <v>60</v>
      </c>
      <c r="M655" t="s">
        <v>2292</v>
      </c>
      <c r="N655" t="s">
        <v>36</v>
      </c>
      <c r="O655" t="s">
        <v>51</v>
      </c>
      <c r="P655" t="s">
        <v>2293</v>
      </c>
      <c r="Q655">
        <v>24.367999999999999</v>
      </c>
      <c r="R655">
        <v>2</v>
      </c>
      <c r="S655" s="1">
        <v>0.2</v>
      </c>
      <c r="T655">
        <v>-3.3506</v>
      </c>
      <c r="U655" t="s">
        <v>64</v>
      </c>
      <c r="V655" s="3">
        <v>-0.13750000000000001</v>
      </c>
      <c r="W655" s="3">
        <v>8.2074852265265896E-3</v>
      </c>
      <c r="X655" s="4">
        <v>-1.6753</v>
      </c>
      <c r="Y655" s="1">
        <v>13.859299999999999</v>
      </c>
      <c r="Z655" t="s">
        <v>54</v>
      </c>
      <c r="AA655">
        <f>Furniture_Sales[[#This Row],[Sales]]-Furniture_Sales[[#This Row],[Profit]]</f>
        <v>27.718599999999999</v>
      </c>
    </row>
    <row r="656" spans="1:27" x14ac:dyDescent="0.35">
      <c r="A656" t="s">
        <v>2294</v>
      </c>
      <c r="B656" s="2">
        <v>41960</v>
      </c>
      <c r="C656" s="2">
        <v>41965</v>
      </c>
      <c r="D656" t="s">
        <v>45</v>
      </c>
      <c r="E656" t="s">
        <v>2295</v>
      </c>
      <c r="F656" t="s">
        <v>2296</v>
      </c>
      <c r="G656" t="s">
        <v>96</v>
      </c>
      <c r="H656" t="s">
        <v>31</v>
      </c>
      <c r="I656" t="s">
        <v>236</v>
      </c>
      <c r="J656" t="s">
        <v>206</v>
      </c>
      <c r="K656">
        <v>19711</v>
      </c>
      <c r="L656" t="s">
        <v>73</v>
      </c>
      <c r="M656" t="s">
        <v>2297</v>
      </c>
      <c r="N656" t="s">
        <v>36</v>
      </c>
      <c r="O656" t="s">
        <v>62</v>
      </c>
      <c r="P656" t="s">
        <v>2298</v>
      </c>
      <c r="Q656">
        <v>124.41</v>
      </c>
      <c r="R656">
        <v>3</v>
      </c>
      <c r="S656" s="1">
        <v>0</v>
      </c>
      <c r="T656">
        <v>14.9292</v>
      </c>
      <c r="U656" t="s">
        <v>64</v>
      </c>
      <c r="V656" s="3">
        <v>0.12</v>
      </c>
      <c r="W656" s="3">
        <v>0</v>
      </c>
      <c r="X656" s="4">
        <v>4.9763999999999999</v>
      </c>
      <c r="Y656" s="1">
        <v>36.493600000000001</v>
      </c>
      <c r="Z656" t="s">
        <v>40</v>
      </c>
      <c r="AA656">
        <f>Furniture_Sales[[#This Row],[Sales]]-Furniture_Sales[[#This Row],[Profit]]</f>
        <v>109.4808</v>
      </c>
    </row>
    <row r="657" spans="1:27" x14ac:dyDescent="0.35">
      <c r="A657" t="s">
        <v>2299</v>
      </c>
      <c r="B657" s="2">
        <v>42280</v>
      </c>
      <c r="C657" s="2">
        <v>42285</v>
      </c>
      <c r="D657" t="s">
        <v>45</v>
      </c>
      <c r="E657" t="s">
        <v>269</v>
      </c>
      <c r="F657" t="s">
        <v>270</v>
      </c>
      <c r="G657" t="s">
        <v>30</v>
      </c>
      <c r="H657" t="s">
        <v>31</v>
      </c>
      <c r="I657" t="s">
        <v>58</v>
      </c>
      <c r="J657" t="s">
        <v>59</v>
      </c>
      <c r="K657">
        <v>90032</v>
      </c>
      <c r="L657" t="s">
        <v>60</v>
      </c>
      <c r="M657" t="s">
        <v>816</v>
      </c>
      <c r="N657" t="s">
        <v>36</v>
      </c>
      <c r="O657" t="s">
        <v>37</v>
      </c>
      <c r="P657" t="s">
        <v>817</v>
      </c>
      <c r="Q657">
        <v>120.666</v>
      </c>
      <c r="R657">
        <v>2</v>
      </c>
      <c r="S657" s="1">
        <v>0.15</v>
      </c>
      <c r="T657">
        <v>18.454799999999999</v>
      </c>
      <c r="U657" t="s">
        <v>64</v>
      </c>
      <c r="V657" s="3">
        <v>0.152941176470588</v>
      </c>
      <c r="W657" s="3">
        <v>1.2431007906120999E-3</v>
      </c>
      <c r="X657" s="4">
        <v>9.2273999999999994</v>
      </c>
      <c r="Y657" s="1">
        <v>51.105600000000003</v>
      </c>
      <c r="Z657" t="s">
        <v>54</v>
      </c>
      <c r="AA657">
        <f>Furniture_Sales[[#This Row],[Sales]]-Furniture_Sales[[#This Row],[Profit]]</f>
        <v>102.21119999999999</v>
      </c>
    </row>
    <row r="658" spans="1:27" x14ac:dyDescent="0.35">
      <c r="A658" t="s">
        <v>2300</v>
      </c>
      <c r="B658" s="2">
        <v>41840</v>
      </c>
      <c r="C658" s="2">
        <v>41844</v>
      </c>
      <c r="D658" t="s">
        <v>45</v>
      </c>
      <c r="E658" t="s">
        <v>2301</v>
      </c>
      <c r="F658" t="s">
        <v>2302</v>
      </c>
      <c r="G658" t="s">
        <v>106</v>
      </c>
      <c r="H658" t="s">
        <v>31</v>
      </c>
      <c r="I658" t="s">
        <v>1745</v>
      </c>
      <c r="J658" t="s">
        <v>98</v>
      </c>
      <c r="K658">
        <v>75217</v>
      </c>
      <c r="L658" t="s">
        <v>99</v>
      </c>
      <c r="M658" t="s">
        <v>1153</v>
      </c>
      <c r="N658" t="s">
        <v>36</v>
      </c>
      <c r="O658" t="s">
        <v>62</v>
      </c>
      <c r="P658" t="s">
        <v>1154</v>
      </c>
      <c r="Q658">
        <v>16.739999999999998</v>
      </c>
      <c r="R658">
        <v>5</v>
      </c>
      <c r="S658" s="1">
        <v>0.6</v>
      </c>
      <c r="T658">
        <v>-14.228999999999999</v>
      </c>
      <c r="U658" t="s">
        <v>89</v>
      </c>
      <c r="V658" s="3">
        <v>-0.85</v>
      </c>
      <c r="W658" s="3">
        <v>3.5842293906809999E-2</v>
      </c>
      <c r="X658" s="4">
        <v>-2.8458000000000001</v>
      </c>
      <c r="Y658" s="1">
        <v>6.1938000000000004</v>
      </c>
      <c r="Z658" t="s">
        <v>77</v>
      </c>
      <c r="AA658">
        <f>Furniture_Sales[[#This Row],[Sales]]-Furniture_Sales[[#This Row],[Profit]]</f>
        <v>30.968999999999998</v>
      </c>
    </row>
    <row r="659" spans="1:27" x14ac:dyDescent="0.35">
      <c r="A659" t="s">
        <v>2300</v>
      </c>
      <c r="B659" s="2">
        <v>41840</v>
      </c>
      <c r="C659" s="2">
        <v>41844</v>
      </c>
      <c r="D659" t="s">
        <v>45</v>
      </c>
      <c r="E659" t="s">
        <v>2301</v>
      </c>
      <c r="F659" t="s">
        <v>2302</v>
      </c>
      <c r="G659" t="s">
        <v>106</v>
      </c>
      <c r="H659" t="s">
        <v>31</v>
      </c>
      <c r="I659" t="s">
        <v>1745</v>
      </c>
      <c r="J659" t="s">
        <v>98</v>
      </c>
      <c r="K659">
        <v>75217</v>
      </c>
      <c r="L659" t="s">
        <v>99</v>
      </c>
      <c r="M659" t="s">
        <v>607</v>
      </c>
      <c r="N659" t="s">
        <v>36</v>
      </c>
      <c r="O659" t="s">
        <v>42</v>
      </c>
      <c r="P659" t="s">
        <v>608</v>
      </c>
      <c r="Q659">
        <v>981.37199999999996</v>
      </c>
      <c r="R659">
        <v>2</v>
      </c>
      <c r="S659" s="1">
        <v>0.3</v>
      </c>
      <c r="T659">
        <v>-140.196</v>
      </c>
      <c r="U659" t="s">
        <v>89</v>
      </c>
      <c r="V659" s="3">
        <v>-0.14285714285714299</v>
      </c>
      <c r="W659" s="3">
        <v>3.0569447671219502E-4</v>
      </c>
      <c r="X659" s="4">
        <v>-70.097999999999999</v>
      </c>
      <c r="Y659" s="1">
        <v>560.78399999999999</v>
      </c>
      <c r="Z659" t="s">
        <v>77</v>
      </c>
      <c r="AA659">
        <f>Furniture_Sales[[#This Row],[Sales]]-Furniture_Sales[[#This Row],[Profit]]</f>
        <v>1121.568</v>
      </c>
    </row>
    <row r="660" spans="1:27" x14ac:dyDescent="0.35">
      <c r="A660" t="s">
        <v>2303</v>
      </c>
      <c r="B660" s="2">
        <v>42775</v>
      </c>
      <c r="C660" s="2">
        <v>42780</v>
      </c>
      <c r="D660" t="s">
        <v>45</v>
      </c>
      <c r="E660" t="s">
        <v>2304</v>
      </c>
      <c r="F660" t="s">
        <v>2305</v>
      </c>
      <c r="G660" t="s">
        <v>30</v>
      </c>
      <c r="H660" t="s">
        <v>31</v>
      </c>
      <c r="I660" t="s">
        <v>107</v>
      </c>
      <c r="J660" t="s">
        <v>98</v>
      </c>
      <c r="K660">
        <v>77070</v>
      </c>
      <c r="L660" t="s">
        <v>99</v>
      </c>
      <c r="M660" t="s">
        <v>2243</v>
      </c>
      <c r="N660" t="s">
        <v>36</v>
      </c>
      <c r="O660" t="s">
        <v>62</v>
      </c>
      <c r="P660" t="s">
        <v>2244</v>
      </c>
      <c r="Q660">
        <v>3.984</v>
      </c>
      <c r="R660">
        <v>2</v>
      </c>
      <c r="S660" s="1">
        <v>0.6</v>
      </c>
      <c r="T660">
        <v>-2.6892</v>
      </c>
      <c r="U660" t="s">
        <v>64</v>
      </c>
      <c r="V660" s="3">
        <v>-0.67500000000000004</v>
      </c>
      <c r="W660" s="3">
        <v>0.15060240963855401</v>
      </c>
      <c r="X660" s="4">
        <v>-1.3446</v>
      </c>
      <c r="Y660" s="1">
        <v>3.3365999999999998</v>
      </c>
      <c r="Z660" t="s">
        <v>303</v>
      </c>
      <c r="AA660">
        <f>Furniture_Sales[[#This Row],[Sales]]-Furniture_Sales[[#This Row],[Profit]]</f>
        <v>6.6731999999999996</v>
      </c>
    </row>
    <row r="661" spans="1:27" x14ac:dyDescent="0.35">
      <c r="A661" t="s">
        <v>2306</v>
      </c>
      <c r="B661" s="2">
        <v>42825</v>
      </c>
      <c r="C661" s="2">
        <v>42827</v>
      </c>
      <c r="D661" t="s">
        <v>27</v>
      </c>
      <c r="E661" t="s">
        <v>2307</v>
      </c>
      <c r="F661" t="s">
        <v>2308</v>
      </c>
      <c r="G661" t="s">
        <v>106</v>
      </c>
      <c r="H661" t="s">
        <v>31</v>
      </c>
      <c r="I661" t="s">
        <v>32</v>
      </c>
      <c r="J661" t="s">
        <v>33</v>
      </c>
      <c r="K661">
        <v>42420</v>
      </c>
      <c r="L661" t="s">
        <v>34</v>
      </c>
      <c r="M661" t="s">
        <v>1488</v>
      </c>
      <c r="N661" t="s">
        <v>36</v>
      </c>
      <c r="O661" t="s">
        <v>62</v>
      </c>
      <c r="P661" t="s">
        <v>1489</v>
      </c>
      <c r="Q661">
        <v>61</v>
      </c>
      <c r="R661">
        <v>5</v>
      </c>
      <c r="S661" s="1">
        <v>0</v>
      </c>
      <c r="T661">
        <v>25.62</v>
      </c>
      <c r="U661" t="s">
        <v>76</v>
      </c>
      <c r="V661" s="3">
        <v>0.42</v>
      </c>
      <c r="W661" s="3">
        <v>0</v>
      </c>
      <c r="X661" s="4">
        <v>5.1239999999999997</v>
      </c>
      <c r="Y661" s="1">
        <v>7.0759999999999996</v>
      </c>
      <c r="Z661" t="s">
        <v>201</v>
      </c>
      <c r="AA661">
        <f>Furniture_Sales[[#This Row],[Sales]]-Furniture_Sales[[#This Row],[Profit]]</f>
        <v>35.379999999999995</v>
      </c>
    </row>
    <row r="662" spans="1:27" x14ac:dyDescent="0.35">
      <c r="A662" t="s">
        <v>2309</v>
      </c>
      <c r="B662" s="2">
        <v>42852</v>
      </c>
      <c r="C662" s="2">
        <v>42856</v>
      </c>
      <c r="D662" t="s">
        <v>45</v>
      </c>
      <c r="E662" t="s">
        <v>190</v>
      </c>
      <c r="F662" t="s">
        <v>191</v>
      </c>
      <c r="G662" t="s">
        <v>96</v>
      </c>
      <c r="H662" t="s">
        <v>31</v>
      </c>
      <c r="I662" t="s">
        <v>601</v>
      </c>
      <c r="J662" t="s">
        <v>98</v>
      </c>
      <c r="K662">
        <v>76106</v>
      </c>
      <c r="L662" t="s">
        <v>99</v>
      </c>
      <c r="M662" t="s">
        <v>421</v>
      </c>
      <c r="N662" t="s">
        <v>36</v>
      </c>
      <c r="O662" t="s">
        <v>37</v>
      </c>
      <c r="P662" t="s">
        <v>422</v>
      </c>
      <c r="Q662">
        <v>220.26560000000001</v>
      </c>
      <c r="R662">
        <v>4</v>
      </c>
      <c r="S662" s="1">
        <v>0.32</v>
      </c>
      <c r="T662">
        <v>-42.1096</v>
      </c>
      <c r="U662" t="s">
        <v>89</v>
      </c>
      <c r="V662" s="3">
        <v>-0.191176470588235</v>
      </c>
      <c r="W662" s="3">
        <v>1.4527915389420799E-3</v>
      </c>
      <c r="X662" s="4">
        <v>-10.5274</v>
      </c>
      <c r="Y662" s="1">
        <v>65.593800000000002</v>
      </c>
      <c r="Z662" t="s">
        <v>119</v>
      </c>
      <c r="AA662">
        <f>Furniture_Sales[[#This Row],[Sales]]-Furniture_Sales[[#This Row],[Profit]]</f>
        <v>262.37520000000001</v>
      </c>
    </row>
    <row r="663" spans="1:27" x14ac:dyDescent="0.35">
      <c r="A663" t="s">
        <v>2310</v>
      </c>
      <c r="B663" s="2">
        <v>42839</v>
      </c>
      <c r="C663" s="2">
        <v>42844</v>
      </c>
      <c r="D663" t="s">
        <v>45</v>
      </c>
      <c r="E663" t="s">
        <v>2311</v>
      </c>
      <c r="F663" t="s">
        <v>2312</v>
      </c>
      <c r="G663" t="s">
        <v>30</v>
      </c>
      <c r="H663" t="s">
        <v>31</v>
      </c>
      <c r="I663" t="s">
        <v>179</v>
      </c>
      <c r="J663" t="s">
        <v>126</v>
      </c>
      <c r="K663">
        <v>10024</v>
      </c>
      <c r="L663" t="s">
        <v>73</v>
      </c>
      <c r="M663" t="s">
        <v>904</v>
      </c>
      <c r="N663" t="s">
        <v>36</v>
      </c>
      <c r="O663" t="s">
        <v>37</v>
      </c>
      <c r="P663" t="s">
        <v>905</v>
      </c>
      <c r="Q663">
        <v>242.352</v>
      </c>
      <c r="R663">
        <v>3</v>
      </c>
      <c r="S663" s="1">
        <v>0.2</v>
      </c>
      <c r="T663">
        <v>9.0882000000000005</v>
      </c>
      <c r="U663" t="s">
        <v>64</v>
      </c>
      <c r="V663" s="3">
        <v>3.7499999999999999E-2</v>
      </c>
      <c r="W663" s="3">
        <v>8.2524592328513905E-4</v>
      </c>
      <c r="X663" s="4">
        <v>3.0293999999999999</v>
      </c>
      <c r="Y663" s="1">
        <v>77.754599999999996</v>
      </c>
      <c r="Z663" t="s">
        <v>119</v>
      </c>
      <c r="AA663">
        <f>Furniture_Sales[[#This Row],[Sales]]-Furniture_Sales[[#This Row],[Profit]]</f>
        <v>233.2638</v>
      </c>
    </row>
    <row r="664" spans="1:27" x14ac:dyDescent="0.35">
      <c r="A664" t="s">
        <v>2313</v>
      </c>
      <c r="B664" s="2">
        <v>43091</v>
      </c>
      <c r="C664" s="2">
        <v>43096</v>
      </c>
      <c r="D664" t="s">
        <v>27</v>
      </c>
      <c r="E664" t="s">
        <v>2314</v>
      </c>
      <c r="F664" t="s">
        <v>2315</v>
      </c>
      <c r="G664" t="s">
        <v>96</v>
      </c>
      <c r="H664" t="s">
        <v>31</v>
      </c>
      <c r="I664" t="s">
        <v>1650</v>
      </c>
      <c r="J664" t="s">
        <v>1651</v>
      </c>
      <c r="K664">
        <v>2908</v>
      </c>
      <c r="L664" t="s">
        <v>73</v>
      </c>
      <c r="M664" t="s">
        <v>2316</v>
      </c>
      <c r="N664" t="s">
        <v>36</v>
      </c>
      <c r="O664" t="s">
        <v>37</v>
      </c>
      <c r="P664" t="s">
        <v>2317</v>
      </c>
      <c r="Q664">
        <v>220.98</v>
      </c>
      <c r="R664">
        <v>1</v>
      </c>
      <c r="S664" s="1">
        <v>0</v>
      </c>
      <c r="T664">
        <v>50.825400000000002</v>
      </c>
      <c r="U664" t="s">
        <v>64</v>
      </c>
      <c r="V664" s="3">
        <v>0.23</v>
      </c>
      <c r="W664" s="3">
        <v>0</v>
      </c>
      <c r="X664" s="4">
        <v>50.825400000000002</v>
      </c>
      <c r="Y664" s="1">
        <v>170.15459999999999</v>
      </c>
      <c r="Z664" t="s">
        <v>102</v>
      </c>
      <c r="AA664">
        <f>Furniture_Sales[[#This Row],[Sales]]-Furniture_Sales[[#This Row],[Profit]]</f>
        <v>170.15459999999999</v>
      </c>
    </row>
    <row r="665" spans="1:27" x14ac:dyDescent="0.35">
      <c r="A665" t="s">
        <v>2318</v>
      </c>
      <c r="B665" s="2">
        <v>42605</v>
      </c>
      <c r="C665" s="2">
        <v>42612</v>
      </c>
      <c r="D665" t="s">
        <v>45</v>
      </c>
      <c r="E665" t="s">
        <v>2319</v>
      </c>
      <c r="F665" t="s">
        <v>2320</v>
      </c>
      <c r="G665" t="s">
        <v>30</v>
      </c>
      <c r="H665" t="s">
        <v>31</v>
      </c>
      <c r="I665" t="s">
        <v>197</v>
      </c>
      <c r="J665" t="s">
        <v>198</v>
      </c>
      <c r="K665">
        <v>98105</v>
      </c>
      <c r="L665" t="s">
        <v>60</v>
      </c>
      <c r="M665" t="s">
        <v>1170</v>
      </c>
      <c r="N665" t="s">
        <v>36</v>
      </c>
      <c r="O665" t="s">
        <v>42</v>
      </c>
      <c r="P665" t="s">
        <v>1171</v>
      </c>
      <c r="Q665">
        <v>532.70399999999995</v>
      </c>
      <c r="R665">
        <v>6</v>
      </c>
      <c r="S665" s="1">
        <v>0.2</v>
      </c>
      <c r="T665">
        <v>-39.952800000000003</v>
      </c>
      <c r="U665" t="s">
        <v>53</v>
      </c>
      <c r="V665" s="3">
        <v>-7.4999999999999997E-2</v>
      </c>
      <c r="W665" s="3">
        <v>3.7544302276686499E-4</v>
      </c>
      <c r="X665" s="4">
        <v>-6.6588000000000003</v>
      </c>
      <c r="Y665" s="1">
        <v>95.442800000000005</v>
      </c>
      <c r="Z665" t="s">
        <v>259</v>
      </c>
      <c r="AA665">
        <f>Furniture_Sales[[#This Row],[Sales]]-Furniture_Sales[[#This Row],[Profit]]</f>
        <v>572.65679999999998</v>
      </c>
    </row>
    <row r="666" spans="1:27" x14ac:dyDescent="0.35">
      <c r="A666" t="s">
        <v>2321</v>
      </c>
      <c r="B666" s="2">
        <v>42166</v>
      </c>
      <c r="C666" s="2">
        <v>42167</v>
      </c>
      <c r="D666" t="s">
        <v>93</v>
      </c>
      <c r="E666" t="s">
        <v>2322</v>
      </c>
      <c r="F666" t="s">
        <v>2323</v>
      </c>
      <c r="G666" t="s">
        <v>96</v>
      </c>
      <c r="H666" t="s">
        <v>31</v>
      </c>
      <c r="I666" t="s">
        <v>580</v>
      </c>
      <c r="J666" t="s">
        <v>49</v>
      </c>
      <c r="K666">
        <v>33801</v>
      </c>
      <c r="L666" t="s">
        <v>34</v>
      </c>
      <c r="M666" t="s">
        <v>411</v>
      </c>
      <c r="N666" t="s">
        <v>36</v>
      </c>
      <c r="O666" t="s">
        <v>42</v>
      </c>
      <c r="P666" t="s">
        <v>412</v>
      </c>
      <c r="Q666">
        <v>1123.92</v>
      </c>
      <c r="R666">
        <v>5</v>
      </c>
      <c r="S666" s="1">
        <v>0.2</v>
      </c>
      <c r="T666">
        <v>-182.637</v>
      </c>
      <c r="U666" t="s">
        <v>129</v>
      </c>
      <c r="V666" s="3">
        <v>-0.16250000000000001</v>
      </c>
      <c r="W666" s="3">
        <v>1.7794860844188201E-4</v>
      </c>
      <c r="X666" s="4">
        <v>-36.5274</v>
      </c>
      <c r="Y666" s="1">
        <v>261.31139999999999</v>
      </c>
      <c r="Z666" t="s">
        <v>65</v>
      </c>
      <c r="AA666">
        <f>Furniture_Sales[[#This Row],[Sales]]-Furniture_Sales[[#This Row],[Profit]]</f>
        <v>1306.557</v>
      </c>
    </row>
    <row r="667" spans="1:27" x14ac:dyDescent="0.35">
      <c r="A667" t="s">
        <v>2321</v>
      </c>
      <c r="B667" s="2">
        <v>42166</v>
      </c>
      <c r="C667" s="2">
        <v>42167</v>
      </c>
      <c r="D667" t="s">
        <v>93</v>
      </c>
      <c r="E667" t="s">
        <v>2322</v>
      </c>
      <c r="F667" t="s">
        <v>2323</v>
      </c>
      <c r="G667" t="s">
        <v>96</v>
      </c>
      <c r="H667" t="s">
        <v>31</v>
      </c>
      <c r="I667" t="s">
        <v>580</v>
      </c>
      <c r="J667" t="s">
        <v>49</v>
      </c>
      <c r="K667">
        <v>33801</v>
      </c>
      <c r="L667" t="s">
        <v>34</v>
      </c>
      <c r="M667" t="s">
        <v>2324</v>
      </c>
      <c r="N667" t="s">
        <v>36</v>
      </c>
      <c r="O667" t="s">
        <v>62</v>
      </c>
      <c r="P667" t="s">
        <v>2325</v>
      </c>
      <c r="Q667">
        <v>48.671999999999997</v>
      </c>
      <c r="R667">
        <v>3</v>
      </c>
      <c r="S667" s="1">
        <v>0.2</v>
      </c>
      <c r="T667">
        <v>7.3007999999999997</v>
      </c>
      <c r="U667" t="s">
        <v>129</v>
      </c>
      <c r="V667" s="3">
        <v>0.15</v>
      </c>
      <c r="W667" s="3">
        <v>4.1091387245233398E-3</v>
      </c>
      <c r="X667" s="4">
        <v>2.4336000000000002</v>
      </c>
      <c r="Y667" s="1">
        <v>13.7904</v>
      </c>
      <c r="Z667" t="s">
        <v>65</v>
      </c>
      <c r="AA667">
        <f>Furniture_Sales[[#This Row],[Sales]]-Furniture_Sales[[#This Row],[Profit]]</f>
        <v>41.371199999999995</v>
      </c>
    </row>
    <row r="668" spans="1:27" x14ac:dyDescent="0.35">
      <c r="A668" t="s">
        <v>2326</v>
      </c>
      <c r="B668" s="2">
        <v>41989</v>
      </c>
      <c r="C668" s="2">
        <v>41990</v>
      </c>
      <c r="D668" t="s">
        <v>93</v>
      </c>
      <c r="E668" t="s">
        <v>2327</v>
      </c>
      <c r="F668" t="s">
        <v>2328</v>
      </c>
      <c r="G668" t="s">
        <v>106</v>
      </c>
      <c r="H668" t="s">
        <v>31</v>
      </c>
      <c r="I668" t="s">
        <v>58</v>
      </c>
      <c r="J668" t="s">
        <v>59</v>
      </c>
      <c r="K668">
        <v>90049</v>
      </c>
      <c r="L668" t="s">
        <v>60</v>
      </c>
      <c r="M668" t="s">
        <v>836</v>
      </c>
      <c r="N668" t="s">
        <v>36</v>
      </c>
      <c r="O668" t="s">
        <v>62</v>
      </c>
      <c r="P668" t="s">
        <v>837</v>
      </c>
      <c r="Q668">
        <v>44.46</v>
      </c>
      <c r="R668">
        <v>2</v>
      </c>
      <c r="S668" s="1">
        <v>0</v>
      </c>
      <c r="T668">
        <v>14.671799999999999</v>
      </c>
      <c r="U668" t="s">
        <v>129</v>
      </c>
      <c r="V668" s="3">
        <v>0.33</v>
      </c>
      <c r="W668" s="3">
        <v>0</v>
      </c>
      <c r="X668" s="4">
        <v>7.3358999999999996</v>
      </c>
      <c r="Y668" s="1">
        <v>14.8941</v>
      </c>
      <c r="Z668" t="s">
        <v>102</v>
      </c>
      <c r="AA668">
        <f>Furniture_Sales[[#This Row],[Sales]]-Furniture_Sales[[#This Row],[Profit]]</f>
        <v>29.788200000000003</v>
      </c>
    </row>
    <row r="669" spans="1:27" x14ac:dyDescent="0.35">
      <c r="A669" t="s">
        <v>2326</v>
      </c>
      <c r="B669" s="2">
        <v>41989</v>
      </c>
      <c r="C669" s="2">
        <v>41990</v>
      </c>
      <c r="D669" t="s">
        <v>93</v>
      </c>
      <c r="E669" t="s">
        <v>2327</v>
      </c>
      <c r="F669" t="s">
        <v>2328</v>
      </c>
      <c r="G669" t="s">
        <v>106</v>
      </c>
      <c r="H669" t="s">
        <v>31</v>
      </c>
      <c r="I669" t="s">
        <v>58</v>
      </c>
      <c r="J669" t="s">
        <v>59</v>
      </c>
      <c r="K669">
        <v>90049</v>
      </c>
      <c r="L669" t="s">
        <v>60</v>
      </c>
      <c r="M669" t="s">
        <v>400</v>
      </c>
      <c r="N669" t="s">
        <v>36</v>
      </c>
      <c r="O669" t="s">
        <v>42</v>
      </c>
      <c r="P669" t="s">
        <v>401</v>
      </c>
      <c r="Q669">
        <v>241.56800000000001</v>
      </c>
      <c r="R669">
        <v>2</v>
      </c>
      <c r="S669" s="1">
        <v>0.2</v>
      </c>
      <c r="T669">
        <v>18.117599999999999</v>
      </c>
      <c r="U669" t="s">
        <v>129</v>
      </c>
      <c r="V669" s="3">
        <v>7.4999999999999997E-2</v>
      </c>
      <c r="W669" s="3">
        <v>8.2792422837461898E-4</v>
      </c>
      <c r="X669" s="4">
        <v>9.0587999999999997</v>
      </c>
      <c r="Y669" s="1">
        <v>111.7252</v>
      </c>
      <c r="Z669" t="s">
        <v>102</v>
      </c>
      <c r="AA669">
        <f>Furniture_Sales[[#This Row],[Sales]]-Furniture_Sales[[#This Row],[Profit]]</f>
        <v>223.4504</v>
      </c>
    </row>
    <row r="670" spans="1:27" x14ac:dyDescent="0.35">
      <c r="A670" t="s">
        <v>2329</v>
      </c>
      <c r="B670" s="2">
        <v>41875</v>
      </c>
      <c r="C670" s="2">
        <v>41877</v>
      </c>
      <c r="D670" t="s">
        <v>93</v>
      </c>
      <c r="E670" t="s">
        <v>2330</v>
      </c>
      <c r="F670" t="s">
        <v>2331</v>
      </c>
      <c r="G670" t="s">
        <v>96</v>
      </c>
      <c r="H670" t="s">
        <v>31</v>
      </c>
      <c r="I670" t="s">
        <v>767</v>
      </c>
      <c r="J670" t="s">
        <v>126</v>
      </c>
      <c r="K670">
        <v>11572</v>
      </c>
      <c r="L670" t="s">
        <v>73</v>
      </c>
      <c r="M670" t="s">
        <v>2332</v>
      </c>
      <c r="N670" t="s">
        <v>36</v>
      </c>
      <c r="O670" t="s">
        <v>62</v>
      </c>
      <c r="P670" t="s">
        <v>2333</v>
      </c>
      <c r="Q670">
        <v>13.28</v>
      </c>
      <c r="R670">
        <v>2</v>
      </c>
      <c r="S670" s="1">
        <v>0</v>
      </c>
      <c r="T670">
        <v>6.3743999999999996</v>
      </c>
      <c r="U670" t="s">
        <v>76</v>
      </c>
      <c r="V670" s="3">
        <v>0.48</v>
      </c>
      <c r="W670" s="3">
        <v>0</v>
      </c>
      <c r="X670" s="4">
        <v>3.1871999999999998</v>
      </c>
      <c r="Y670" s="1">
        <v>3.4527999999999999</v>
      </c>
      <c r="Z670" t="s">
        <v>259</v>
      </c>
      <c r="AA670">
        <f>Furniture_Sales[[#This Row],[Sales]]-Furniture_Sales[[#This Row],[Profit]]</f>
        <v>6.9055999999999997</v>
      </c>
    </row>
    <row r="671" spans="1:27" x14ac:dyDescent="0.35">
      <c r="A671" t="s">
        <v>2334</v>
      </c>
      <c r="B671" s="2">
        <v>43051</v>
      </c>
      <c r="C671" s="2">
        <v>43057</v>
      </c>
      <c r="D671" t="s">
        <v>45</v>
      </c>
      <c r="E671" t="s">
        <v>221</v>
      </c>
      <c r="F671" t="s">
        <v>222</v>
      </c>
      <c r="G671" t="s">
        <v>106</v>
      </c>
      <c r="H671" t="s">
        <v>31</v>
      </c>
      <c r="I671" t="s">
        <v>1745</v>
      </c>
      <c r="J671" t="s">
        <v>98</v>
      </c>
      <c r="K671">
        <v>75081</v>
      </c>
      <c r="L671" t="s">
        <v>99</v>
      </c>
      <c r="M671" t="s">
        <v>389</v>
      </c>
      <c r="N671" t="s">
        <v>36</v>
      </c>
      <c r="O671" t="s">
        <v>62</v>
      </c>
      <c r="P671" t="s">
        <v>390</v>
      </c>
      <c r="Q671">
        <v>22.847999999999999</v>
      </c>
      <c r="R671">
        <v>3</v>
      </c>
      <c r="S671" s="1">
        <v>0.6</v>
      </c>
      <c r="T671">
        <v>-17.7072</v>
      </c>
      <c r="U671" t="s">
        <v>135</v>
      </c>
      <c r="V671" s="3">
        <v>-0.77500000000000002</v>
      </c>
      <c r="W671" s="3">
        <v>2.62605042016807E-2</v>
      </c>
      <c r="X671" s="4">
        <v>-5.9024000000000001</v>
      </c>
      <c r="Y671" s="1">
        <v>13.5184</v>
      </c>
      <c r="Z671" t="s">
        <v>40</v>
      </c>
      <c r="AA671">
        <f>Furniture_Sales[[#This Row],[Sales]]-Furniture_Sales[[#This Row],[Profit]]</f>
        <v>40.555199999999999</v>
      </c>
    </row>
    <row r="672" spans="1:27" x14ac:dyDescent="0.35">
      <c r="A672" t="s">
        <v>2335</v>
      </c>
      <c r="B672" s="2">
        <v>42618</v>
      </c>
      <c r="C672" s="2">
        <v>42624</v>
      </c>
      <c r="D672" t="s">
        <v>45</v>
      </c>
      <c r="E672" t="s">
        <v>686</v>
      </c>
      <c r="F672" t="s">
        <v>687</v>
      </c>
      <c r="G672" t="s">
        <v>96</v>
      </c>
      <c r="H672" t="s">
        <v>31</v>
      </c>
      <c r="I672" t="s">
        <v>2336</v>
      </c>
      <c r="J672" t="s">
        <v>98</v>
      </c>
      <c r="K672">
        <v>78745</v>
      </c>
      <c r="L672" t="s">
        <v>99</v>
      </c>
      <c r="M672" t="s">
        <v>596</v>
      </c>
      <c r="N672" t="s">
        <v>36</v>
      </c>
      <c r="O672" t="s">
        <v>42</v>
      </c>
      <c r="P672" t="s">
        <v>597</v>
      </c>
      <c r="Q672">
        <v>347.80200000000002</v>
      </c>
      <c r="R672">
        <v>7</v>
      </c>
      <c r="S672" s="1">
        <v>0.3</v>
      </c>
      <c r="T672">
        <v>-24.843</v>
      </c>
      <c r="U672" t="s">
        <v>135</v>
      </c>
      <c r="V672" s="3">
        <v>-7.1428571428571397E-2</v>
      </c>
      <c r="W672" s="3">
        <v>8.6255973226145898E-4</v>
      </c>
      <c r="X672" s="4">
        <v>-3.5489999999999999</v>
      </c>
      <c r="Y672" s="1">
        <v>53.234999999999999</v>
      </c>
      <c r="Z672" t="s">
        <v>83</v>
      </c>
      <c r="AA672">
        <f>Furniture_Sales[[#This Row],[Sales]]-Furniture_Sales[[#This Row],[Profit]]</f>
        <v>372.64500000000004</v>
      </c>
    </row>
    <row r="673" spans="1:27" x14ac:dyDescent="0.35">
      <c r="A673" t="s">
        <v>2337</v>
      </c>
      <c r="B673" s="2">
        <v>42777</v>
      </c>
      <c r="C673" s="2">
        <v>42779</v>
      </c>
      <c r="D673" t="s">
        <v>27</v>
      </c>
      <c r="E673" t="s">
        <v>2338</v>
      </c>
      <c r="F673" t="s">
        <v>2339</v>
      </c>
      <c r="G673" t="s">
        <v>96</v>
      </c>
      <c r="H673" t="s">
        <v>31</v>
      </c>
      <c r="I673" t="s">
        <v>197</v>
      </c>
      <c r="J673" t="s">
        <v>198</v>
      </c>
      <c r="K673">
        <v>98105</v>
      </c>
      <c r="L673" t="s">
        <v>60</v>
      </c>
      <c r="M673" t="s">
        <v>2340</v>
      </c>
      <c r="N673" t="s">
        <v>36</v>
      </c>
      <c r="O673" t="s">
        <v>42</v>
      </c>
      <c r="P673" t="s">
        <v>2341</v>
      </c>
      <c r="Q673">
        <v>963.13599999999997</v>
      </c>
      <c r="R673">
        <v>4</v>
      </c>
      <c r="S673" s="1">
        <v>0.2</v>
      </c>
      <c r="T673">
        <v>108.3528</v>
      </c>
      <c r="U673" t="s">
        <v>76</v>
      </c>
      <c r="V673" s="3">
        <v>0.1125</v>
      </c>
      <c r="W673" s="3">
        <v>2.0765499368728801E-4</v>
      </c>
      <c r="X673" s="4">
        <v>27.088200000000001</v>
      </c>
      <c r="Y673" s="1">
        <v>213.69579999999999</v>
      </c>
      <c r="Z673" t="s">
        <v>303</v>
      </c>
      <c r="AA673">
        <f>Furniture_Sales[[#This Row],[Sales]]-Furniture_Sales[[#This Row],[Profit]]</f>
        <v>854.78319999999997</v>
      </c>
    </row>
    <row r="674" spans="1:27" x14ac:dyDescent="0.35">
      <c r="A674" t="s">
        <v>2342</v>
      </c>
      <c r="B674" s="2">
        <v>42353</v>
      </c>
      <c r="C674" s="2">
        <v>42356</v>
      </c>
      <c r="D674" t="s">
        <v>93</v>
      </c>
      <c r="E674" t="s">
        <v>481</v>
      </c>
      <c r="F674" t="s">
        <v>482</v>
      </c>
      <c r="G674" t="s">
        <v>30</v>
      </c>
      <c r="H674" t="s">
        <v>31</v>
      </c>
      <c r="I674" t="s">
        <v>236</v>
      </c>
      <c r="J674" t="s">
        <v>237</v>
      </c>
      <c r="K674">
        <v>43055</v>
      </c>
      <c r="L674" t="s">
        <v>73</v>
      </c>
      <c r="M674" t="s">
        <v>360</v>
      </c>
      <c r="N674" t="s">
        <v>36</v>
      </c>
      <c r="O674" t="s">
        <v>62</v>
      </c>
      <c r="P674" t="s">
        <v>361</v>
      </c>
      <c r="Q674">
        <v>262.86399999999998</v>
      </c>
      <c r="R674">
        <v>7</v>
      </c>
      <c r="S674" s="1">
        <v>0.2</v>
      </c>
      <c r="T674">
        <v>69.001800000000003</v>
      </c>
      <c r="U674" t="s">
        <v>39</v>
      </c>
      <c r="V674" s="3">
        <v>0.26250000000000001</v>
      </c>
      <c r="W674" s="3">
        <v>7.6084971696390499E-4</v>
      </c>
      <c r="X674" s="4">
        <v>9.8574000000000002</v>
      </c>
      <c r="Y674" s="1">
        <v>27.694600000000001</v>
      </c>
      <c r="Z674" t="s">
        <v>102</v>
      </c>
      <c r="AA674">
        <f>Furniture_Sales[[#This Row],[Sales]]-Furniture_Sales[[#This Row],[Profit]]</f>
        <v>193.86219999999997</v>
      </c>
    </row>
    <row r="675" spans="1:27" x14ac:dyDescent="0.35">
      <c r="A675" t="s">
        <v>2343</v>
      </c>
      <c r="B675" s="2">
        <v>42240</v>
      </c>
      <c r="C675" s="2">
        <v>42244</v>
      </c>
      <c r="D675" t="s">
        <v>45</v>
      </c>
      <c r="E675" t="s">
        <v>1949</v>
      </c>
      <c r="F675" t="s">
        <v>1950</v>
      </c>
      <c r="G675" t="s">
        <v>96</v>
      </c>
      <c r="H675" t="s">
        <v>31</v>
      </c>
      <c r="I675" t="s">
        <v>179</v>
      </c>
      <c r="J675" t="s">
        <v>126</v>
      </c>
      <c r="K675">
        <v>10009</v>
      </c>
      <c r="L675" t="s">
        <v>73</v>
      </c>
      <c r="M675" t="s">
        <v>66</v>
      </c>
      <c r="N675" t="s">
        <v>36</v>
      </c>
      <c r="O675" t="s">
        <v>51</v>
      </c>
      <c r="P675" t="s">
        <v>67</v>
      </c>
      <c r="Q675">
        <v>284.36399999999998</v>
      </c>
      <c r="R675">
        <v>2</v>
      </c>
      <c r="S675" s="1">
        <v>0.4</v>
      </c>
      <c r="T675">
        <v>-75.830399999999997</v>
      </c>
      <c r="U675" t="s">
        <v>89</v>
      </c>
      <c r="V675" s="3">
        <v>-0.266666666666667</v>
      </c>
      <c r="W675" s="3">
        <v>1.40664781758591E-3</v>
      </c>
      <c r="X675" s="4">
        <v>-37.915199999999999</v>
      </c>
      <c r="Y675" s="1">
        <v>180.09719999999999</v>
      </c>
      <c r="Z675" t="s">
        <v>259</v>
      </c>
      <c r="AA675">
        <f>Furniture_Sales[[#This Row],[Sales]]-Furniture_Sales[[#This Row],[Profit]]</f>
        <v>360.19439999999997</v>
      </c>
    </row>
    <row r="676" spans="1:27" x14ac:dyDescent="0.35">
      <c r="A676" t="s">
        <v>2344</v>
      </c>
      <c r="B676" s="2">
        <v>42672</v>
      </c>
      <c r="C676" s="2">
        <v>42674</v>
      </c>
      <c r="D676" t="s">
        <v>93</v>
      </c>
      <c r="E676" t="s">
        <v>424</v>
      </c>
      <c r="F676" t="s">
        <v>425</v>
      </c>
      <c r="G676" t="s">
        <v>30</v>
      </c>
      <c r="H676" t="s">
        <v>31</v>
      </c>
      <c r="I676" t="s">
        <v>1713</v>
      </c>
      <c r="J676" t="s">
        <v>295</v>
      </c>
      <c r="K676">
        <v>48911</v>
      </c>
      <c r="L676" t="s">
        <v>99</v>
      </c>
      <c r="M676" t="s">
        <v>379</v>
      </c>
      <c r="N676" t="s">
        <v>36</v>
      </c>
      <c r="O676" t="s">
        <v>62</v>
      </c>
      <c r="P676" t="s">
        <v>380</v>
      </c>
      <c r="Q676">
        <v>67</v>
      </c>
      <c r="R676">
        <v>5</v>
      </c>
      <c r="S676" s="1">
        <v>0</v>
      </c>
      <c r="T676">
        <v>32.159999999999997</v>
      </c>
      <c r="U676" t="s">
        <v>76</v>
      </c>
      <c r="V676" s="3">
        <v>0.48</v>
      </c>
      <c r="W676" s="3">
        <v>0</v>
      </c>
      <c r="X676" s="4">
        <v>6.4320000000000004</v>
      </c>
      <c r="Y676" s="1">
        <v>6.968</v>
      </c>
      <c r="Z676" t="s">
        <v>54</v>
      </c>
      <c r="AA676">
        <f>Furniture_Sales[[#This Row],[Sales]]-Furniture_Sales[[#This Row],[Profit]]</f>
        <v>34.840000000000003</v>
      </c>
    </row>
    <row r="677" spans="1:27" x14ac:dyDescent="0.35">
      <c r="A677" t="s">
        <v>2345</v>
      </c>
      <c r="B677" s="2">
        <v>42518</v>
      </c>
      <c r="C677" s="2">
        <v>42524</v>
      </c>
      <c r="D677" t="s">
        <v>45</v>
      </c>
      <c r="E677" t="s">
        <v>467</v>
      </c>
      <c r="F677" t="s">
        <v>468</v>
      </c>
      <c r="G677" t="s">
        <v>96</v>
      </c>
      <c r="H677" t="s">
        <v>31</v>
      </c>
      <c r="I677" t="s">
        <v>2346</v>
      </c>
      <c r="J677" t="s">
        <v>49</v>
      </c>
      <c r="K677">
        <v>32303</v>
      </c>
      <c r="L677" t="s">
        <v>34</v>
      </c>
      <c r="M677" t="s">
        <v>1662</v>
      </c>
      <c r="N677" t="s">
        <v>36</v>
      </c>
      <c r="O677" t="s">
        <v>42</v>
      </c>
      <c r="P677" t="s">
        <v>1663</v>
      </c>
      <c r="Q677">
        <v>390.27199999999999</v>
      </c>
      <c r="R677">
        <v>8</v>
      </c>
      <c r="S677" s="1">
        <v>0.2</v>
      </c>
      <c r="T677">
        <v>-24.391999999999999</v>
      </c>
      <c r="U677" t="s">
        <v>135</v>
      </c>
      <c r="V677" s="3">
        <v>-6.25E-2</v>
      </c>
      <c r="W677" s="3">
        <v>5.1246310265660902E-4</v>
      </c>
      <c r="X677" s="4">
        <v>-3.0489999999999999</v>
      </c>
      <c r="Y677" s="1">
        <v>51.832999999999998</v>
      </c>
      <c r="Z677" t="s">
        <v>167</v>
      </c>
      <c r="AA677">
        <f>Furniture_Sales[[#This Row],[Sales]]-Furniture_Sales[[#This Row],[Profit]]</f>
        <v>414.66399999999999</v>
      </c>
    </row>
    <row r="678" spans="1:27" x14ac:dyDescent="0.35">
      <c r="A678" t="s">
        <v>2347</v>
      </c>
      <c r="B678" s="2">
        <v>42450</v>
      </c>
      <c r="C678" s="2">
        <v>42457</v>
      </c>
      <c r="D678" t="s">
        <v>45</v>
      </c>
      <c r="E678" t="s">
        <v>1221</v>
      </c>
      <c r="F678" t="s">
        <v>1222</v>
      </c>
      <c r="G678" t="s">
        <v>30</v>
      </c>
      <c r="H678" t="s">
        <v>31</v>
      </c>
      <c r="I678" t="s">
        <v>139</v>
      </c>
      <c r="J678" t="s">
        <v>140</v>
      </c>
      <c r="K678">
        <v>60623</v>
      </c>
      <c r="L678" t="s">
        <v>99</v>
      </c>
      <c r="M678" t="s">
        <v>861</v>
      </c>
      <c r="N678" t="s">
        <v>36</v>
      </c>
      <c r="O678" t="s">
        <v>42</v>
      </c>
      <c r="P678" t="s">
        <v>862</v>
      </c>
      <c r="Q678">
        <v>528.42999999999995</v>
      </c>
      <c r="R678">
        <v>5</v>
      </c>
      <c r="S678" s="1">
        <v>0.3</v>
      </c>
      <c r="T678">
        <v>0</v>
      </c>
      <c r="U678" t="s">
        <v>53</v>
      </c>
      <c r="V678" s="3">
        <v>0</v>
      </c>
      <c r="W678" s="3">
        <v>5.6771947088545298E-4</v>
      </c>
      <c r="X678" s="4">
        <v>0</v>
      </c>
      <c r="Y678" s="1">
        <v>105.68600000000001</v>
      </c>
      <c r="Z678" t="s">
        <v>201</v>
      </c>
      <c r="AA678">
        <f>Furniture_Sales[[#This Row],[Sales]]-Furniture_Sales[[#This Row],[Profit]]</f>
        <v>528.42999999999995</v>
      </c>
    </row>
    <row r="679" spans="1:27" x14ac:dyDescent="0.35">
      <c r="A679" t="s">
        <v>2348</v>
      </c>
      <c r="B679" s="2">
        <v>43001</v>
      </c>
      <c r="C679" s="2">
        <v>43007</v>
      </c>
      <c r="D679" t="s">
        <v>45</v>
      </c>
      <c r="E679" t="s">
        <v>1071</v>
      </c>
      <c r="F679" t="s">
        <v>1072</v>
      </c>
      <c r="G679" t="s">
        <v>30</v>
      </c>
      <c r="H679" t="s">
        <v>31</v>
      </c>
      <c r="I679" t="s">
        <v>2349</v>
      </c>
      <c r="J679" t="s">
        <v>186</v>
      </c>
      <c r="K679">
        <v>80525</v>
      </c>
      <c r="L679" t="s">
        <v>60</v>
      </c>
      <c r="M679" t="s">
        <v>1005</v>
      </c>
      <c r="N679" t="s">
        <v>36</v>
      </c>
      <c r="O679" t="s">
        <v>37</v>
      </c>
      <c r="P679" t="s">
        <v>1006</v>
      </c>
      <c r="Q679">
        <v>180.58799999999999</v>
      </c>
      <c r="R679">
        <v>2</v>
      </c>
      <c r="S679" s="1">
        <v>0.7</v>
      </c>
      <c r="T679">
        <v>-240.78399999999999</v>
      </c>
      <c r="U679" t="s">
        <v>135</v>
      </c>
      <c r="V679" s="3">
        <v>-1.3333333333333299</v>
      </c>
      <c r="W679" s="3">
        <v>3.8762265488293799E-3</v>
      </c>
      <c r="X679" s="4">
        <v>-120.392</v>
      </c>
      <c r="Y679" s="1">
        <v>210.68600000000001</v>
      </c>
      <c r="Z679" t="s">
        <v>83</v>
      </c>
      <c r="AA679">
        <f>Furniture_Sales[[#This Row],[Sales]]-Furniture_Sales[[#This Row],[Profit]]</f>
        <v>421.37199999999996</v>
      </c>
    </row>
    <row r="680" spans="1:27" x14ac:dyDescent="0.35">
      <c r="A680" t="s">
        <v>2350</v>
      </c>
      <c r="B680" s="2">
        <v>43074</v>
      </c>
      <c r="C680" s="2">
        <v>43080</v>
      </c>
      <c r="D680" t="s">
        <v>45</v>
      </c>
      <c r="E680" t="s">
        <v>2351</v>
      </c>
      <c r="F680" t="s">
        <v>2352</v>
      </c>
      <c r="G680" t="s">
        <v>96</v>
      </c>
      <c r="H680" t="s">
        <v>31</v>
      </c>
      <c r="I680" t="s">
        <v>179</v>
      </c>
      <c r="J680" t="s">
        <v>126</v>
      </c>
      <c r="K680">
        <v>10011</v>
      </c>
      <c r="L680" t="s">
        <v>73</v>
      </c>
      <c r="M680" t="s">
        <v>61</v>
      </c>
      <c r="N680" t="s">
        <v>36</v>
      </c>
      <c r="O680" t="s">
        <v>62</v>
      </c>
      <c r="P680" t="s">
        <v>63</v>
      </c>
      <c r="Q680">
        <v>20.94</v>
      </c>
      <c r="R680">
        <v>3</v>
      </c>
      <c r="S680" s="1">
        <v>0</v>
      </c>
      <c r="T680">
        <v>6.0726000000000004</v>
      </c>
      <c r="U680" t="s">
        <v>135</v>
      </c>
      <c r="V680" s="3">
        <v>0.28999999999999998</v>
      </c>
      <c r="W680" s="3">
        <v>0</v>
      </c>
      <c r="X680" s="4">
        <v>2.0242</v>
      </c>
      <c r="Y680" s="1">
        <v>4.9558</v>
      </c>
      <c r="Z680" t="s">
        <v>102</v>
      </c>
      <c r="AA680">
        <f>Furniture_Sales[[#This Row],[Sales]]-Furniture_Sales[[#This Row],[Profit]]</f>
        <v>14.8674</v>
      </c>
    </row>
    <row r="681" spans="1:27" x14ac:dyDescent="0.35">
      <c r="A681" t="s">
        <v>2350</v>
      </c>
      <c r="B681" s="2">
        <v>43074</v>
      </c>
      <c r="C681" s="2">
        <v>43080</v>
      </c>
      <c r="D681" t="s">
        <v>45</v>
      </c>
      <c r="E681" t="s">
        <v>2351</v>
      </c>
      <c r="F681" t="s">
        <v>2352</v>
      </c>
      <c r="G681" t="s">
        <v>96</v>
      </c>
      <c r="H681" t="s">
        <v>31</v>
      </c>
      <c r="I681" t="s">
        <v>179</v>
      </c>
      <c r="J681" t="s">
        <v>126</v>
      </c>
      <c r="K681">
        <v>10011</v>
      </c>
      <c r="L681" t="s">
        <v>73</v>
      </c>
      <c r="M681" t="s">
        <v>238</v>
      </c>
      <c r="N681" t="s">
        <v>36</v>
      </c>
      <c r="O681" t="s">
        <v>62</v>
      </c>
      <c r="P681" t="s">
        <v>239</v>
      </c>
      <c r="Q681">
        <v>58.68</v>
      </c>
      <c r="R681">
        <v>2</v>
      </c>
      <c r="S681" s="1">
        <v>0</v>
      </c>
      <c r="T681">
        <v>18.190799999999999</v>
      </c>
      <c r="U681" t="s">
        <v>135</v>
      </c>
      <c r="V681" s="3">
        <v>0.31</v>
      </c>
      <c r="W681" s="3">
        <v>0</v>
      </c>
      <c r="X681" s="4">
        <v>9.0953999999999997</v>
      </c>
      <c r="Y681" s="1">
        <v>20.244599999999998</v>
      </c>
      <c r="Z681" t="s">
        <v>102</v>
      </c>
      <c r="AA681">
        <f>Furniture_Sales[[#This Row],[Sales]]-Furniture_Sales[[#This Row],[Profit]]</f>
        <v>40.489199999999997</v>
      </c>
    </row>
    <row r="682" spans="1:27" x14ac:dyDescent="0.35">
      <c r="A682" t="s">
        <v>2353</v>
      </c>
      <c r="B682" s="2">
        <v>41777</v>
      </c>
      <c r="C682" s="2">
        <v>41779</v>
      </c>
      <c r="D682" t="s">
        <v>27</v>
      </c>
      <c r="E682" t="s">
        <v>2354</v>
      </c>
      <c r="F682" t="s">
        <v>2355</v>
      </c>
      <c r="G682" t="s">
        <v>30</v>
      </c>
      <c r="H682" t="s">
        <v>31</v>
      </c>
      <c r="I682" t="s">
        <v>511</v>
      </c>
      <c r="J682" t="s">
        <v>237</v>
      </c>
      <c r="K682">
        <v>44312</v>
      </c>
      <c r="L682" t="s">
        <v>73</v>
      </c>
      <c r="M682" t="s">
        <v>1802</v>
      </c>
      <c r="N682" t="s">
        <v>36</v>
      </c>
      <c r="O682" t="s">
        <v>62</v>
      </c>
      <c r="P682" t="s">
        <v>1803</v>
      </c>
      <c r="Q682">
        <v>149.232</v>
      </c>
      <c r="R682">
        <v>3</v>
      </c>
      <c r="S682" s="1">
        <v>0.2</v>
      </c>
      <c r="T682">
        <v>3.7307999999999999</v>
      </c>
      <c r="U682" t="s">
        <v>76</v>
      </c>
      <c r="V682" s="3">
        <v>2.5000000000000001E-2</v>
      </c>
      <c r="W682" s="3">
        <v>1.34019513241128E-3</v>
      </c>
      <c r="X682" s="4">
        <v>1.2436</v>
      </c>
      <c r="Y682" s="1">
        <v>48.500399999999999</v>
      </c>
      <c r="Z682" t="s">
        <v>167</v>
      </c>
      <c r="AA682">
        <f>Furniture_Sales[[#This Row],[Sales]]-Furniture_Sales[[#This Row],[Profit]]</f>
        <v>145.50120000000001</v>
      </c>
    </row>
    <row r="683" spans="1:27" x14ac:dyDescent="0.35">
      <c r="A683" t="s">
        <v>2356</v>
      </c>
      <c r="B683" s="2">
        <v>41953</v>
      </c>
      <c r="C683" s="2">
        <v>41959</v>
      </c>
      <c r="D683" t="s">
        <v>45</v>
      </c>
      <c r="E683" t="s">
        <v>2357</v>
      </c>
      <c r="F683" t="s">
        <v>2358</v>
      </c>
      <c r="G683" t="s">
        <v>30</v>
      </c>
      <c r="H683" t="s">
        <v>31</v>
      </c>
      <c r="I683" t="s">
        <v>645</v>
      </c>
      <c r="J683" t="s">
        <v>59</v>
      </c>
      <c r="K683">
        <v>92037</v>
      </c>
      <c r="L683" t="s">
        <v>60</v>
      </c>
      <c r="M683" t="s">
        <v>133</v>
      </c>
      <c r="N683" t="s">
        <v>36</v>
      </c>
      <c r="O683" t="s">
        <v>62</v>
      </c>
      <c r="P683" t="s">
        <v>134</v>
      </c>
      <c r="Q683">
        <v>39.880000000000003</v>
      </c>
      <c r="R683">
        <v>2</v>
      </c>
      <c r="S683" s="1">
        <v>0</v>
      </c>
      <c r="T683">
        <v>11.166399999999999</v>
      </c>
      <c r="U683" t="s">
        <v>135</v>
      </c>
      <c r="V683" s="3">
        <v>0.28000000000000003</v>
      </c>
      <c r="W683" s="3">
        <v>0</v>
      </c>
      <c r="X683" s="4">
        <v>5.5831999999999997</v>
      </c>
      <c r="Y683" s="1">
        <v>14.3568</v>
      </c>
      <c r="Z683" t="s">
        <v>40</v>
      </c>
      <c r="AA683">
        <f>Furniture_Sales[[#This Row],[Sales]]-Furniture_Sales[[#This Row],[Profit]]</f>
        <v>28.713600000000003</v>
      </c>
    </row>
    <row r="684" spans="1:27" x14ac:dyDescent="0.35">
      <c r="A684" t="s">
        <v>2356</v>
      </c>
      <c r="B684" s="2">
        <v>41953</v>
      </c>
      <c r="C684" s="2">
        <v>41959</v>
      </c>
      <c r="D684" t="s">
        <v>45</v>
      </c>
      <c r="E684" t="s">
        <v>2357</v>
      </c>
      <c r="F684" t="s">
        <v>2358</v>
      </c>
      <c r="G684" t="s">
        <v>30</v>
      </c>
      <c r="H684" t="s">
        <v>31</v>
      </c>
      <c r="I684" t="s">
        <v>645</v>
      </c>
      <c r="J684" t="s">
        <v>59</v>
      </c>
      <c r="K684">
        <v>92037</v>
      </c>
      <c r="L684" t="s">
        <v>60</v>
      </c>
      <c r="M684" t="s">
        <v>1119</v>
      </c>
      <c r="N684" t="s">
        <v>36</v>
      </c>
      <c r="O684" t="s">
        <v>62</v>
      </c>
      <c r="P684" t="s">
        <v>1120</v>
      </c>
      <c r="Q684">
        <v>53.2</v>
      </c>
      <c r="R684">
        <v>5</v>
      </c>
      <c r="S684" s="1">
        <v>0</v>
      </c>
      <c r="T684">
        <v>14.896000000000001</v>
      </c>
      <c r="U684" t="s">
        <v>135</v>
      </c>
      <c r="V684" s="3">
        <v>0.28000000000000003</v>
      </c>
      <c r="W684" s="3">
        <v>0</v>
      </c>
      <c r="X684" s="4">
        <v>2.9792000000000001</v>
      </c>
      <c r="Y684" s="1">
        <v>7.6608000000000001</v>
      </c>
      <c r="Z684" t="s">
        <v>40</v>
      </c>
      <c r="AA684">
        <f>Furniture_Sales[[#This Row],[Sales]]-Furniture_Sales[[#This Row],[Profit]]</f>
        <v>38.304000000000002</v>
      </c>
    </row>
    <row r="685" spans="1:27" x14ac:dyDescent="0.35">
      <c r="A685" t="s">
        <v>2359</v>
      </c>
      <c r="B685" s="2">
        <v>42979</v>
      </c>
      <c r="C685" s="2">
        <v>42983</v>
      </c>
      <c r="D685" t="s">
        <v>27</v>
      </c>
      <c r="E685" t="s">
        <v>1455</v>
      </c>
      <c r="F685" t="s">
        <v>1456</v>
      </c>
      <c r="G685" t="s">
        <v>30</v>
      </c>
      <c r="H685" t="s">
        <v>31</v>
      </c>
      <c r="I685" t="s">
        <v>179</v>
      </c>
      <c r="J685" t="s">
        <v>126</v>
      </c>
      <c r="K685">
        <v>10009</v>
      </c>
      <c r="L685" t="s">
        <v>73</v>
      </c>
      <c r="M685" t="s">
        <v>1198</v>
      </c>
      <c r="N685" t="s">
        <v>36</v>
      </c>
      <c r="O685" t="s">
        <v>62</v>
      </c>
      <c r="P685" t="s">
        <v>1199</v>
      </c>
      <c r="Q685">
        <v>114.9</v>
      </c>
      <c r="R685">
        <v>5</v>
      </c>
      <c r="S685" s="1">
        <v>0</v>
      </c>
      <c r="T685">
        <v>39.066000000000003</v>
      </c>
      <c r="U685" t="s">
        <v>89</v>
      </c>
      <c r="V685" s="3">
        <v>0.34</v>
      </c>
      <c r="W685" s="3">
        <v>0</v>
      </c>
      <c r="X685" s="4">
        <v>7.8132000000000001</v>
      </c>
      <c r="Y685" s="1">
        <v>15.1668</v>
      </c>
      <c r="Z685" t="s">
        <v>83</v>
      </c>
      <c r="AA685">
        <f>Furniture_Sales[[#This Row],[Sales]]-Furniture_Sales[[#This Row],[Profit]]</f>
        <v>75.834000000000003</v>
      </c>
    </row>
    <row r="686" spans="1:27" x14ac:dyDescent="0.35">
      <c r="A686" t="s">
        <v>2360</v>
      </c>
      <c r="B686" s="2">
        <v>42384</v>
      </c>
      <c r="C686" s="2">
        <v>42384</v>
      </c>
      <c r="D686" t="s">
        <v>431</v>
      </c>
      <c r="E686" t="s">
        <v>1189</v>
      </c>
      <c r="F686" t="s">
        <v>1190</v>
      </c>
      <c r="G686" t="s">
        <v>30</v>
      </c>
      <c r="H686" t="s">
        <v>31</v>
      </c>
      <c r="I686" t="s">
        <v>1586</v>
      </c>
      <c r="J686" t="s">
        <v>435</v>
      </c>
      <c r="K686">
        <v>6824</v>
      </c>
      <c r="L686" t="s">
        <v>73</v>
      </c>
      <c r="M686" t="s">
        <v>348</v>
      </c>
      <c r="N686" t="s">
        <v>36</v>
      </c>
      <c r="O686" t="s">
        <v>51</v>
      </c>
      <c r="P686" t="s">
        <v>349</v>
      </c>
      <c r="Q686">
        <v>181.797</v>
      </c>
      <c r="R686">
        <v>1</v>
      </c>
      <c r="S686" s="1">
        <v>0.3</v>
      </c>
      <c r="T686">
        <v>-15.582599999999999</v>
      </c>
      <c r="U686" t="s">
        <v>436</v>
      </c>
      <c r="V686" s="3">
        <v>-8.5714285714285701E-2</v>
      </c>
      <c r="W686" s="3">
        <v>1.65019224739682E-3</v>
      </c>
      <c r="X686" s="4">
        <v>-15.582599999999999</v>
      </c>
      <c r="Y686" s="1">
        <v>197.37960000000001</v>
      </c>
      <c r="Z686" t="s">
        <v>175</v>
      </c>
      <c r="AA686">
        <f>Furniture_Sales[[#This Row],[Sales]]-Furniture_Sales[[#This Row],[Profit]]</f>
        <v>197.37959999999998</v>
      </c>
    </row>
    <row r="687" spans="1:27" x14ac:dyDescent="0.35">
      <c r="A687" t="s">
        <v>2361</v>
      </c>
      <c r="B687" s="2">
        <v>42694</v>
      </c>
      <c r="C687" s="2">
        <v>42701</v>
      </c>
      <c r="D687" t="s">
        <v>45</v>
      </c>
      <c r="E687" t="s">
        <v>2362</v>
      </c>
      <c r="F687" t="s">
        <v>2363</v>
      </c>
      <c r="G687" t="s">
        <v>96</v>
      </c>
      <c r="H687" t="s">
        <v>31</v>
      </c>
      <c r="I687" t="s">
        <v>107</v>
      </c>
      <c r="J687" t="s">
        <v>98</v>
      </c>
      <c r="K687">
        <v>77095</v>
      </c>
      <c r="L687" t="s">
        <v>99</v>
      </c>
      <c r="M687" t="s">
        <v>1623</v>
      </c>
      <c r="N687" t="s">
        <v>36</v>
      </c>
      <c r="O687" t="s">
        <v>42</v>
      </c>
      <c r="P687" t="s">
        <v>1624</v>
      </c>
      <c r="Q687">
        <v>318.43</v>
      </c>
      <c r="R687">
        <v>5</v>
      </c>
      <c r="S687" s="1">
        <v>0.3</v>
      </c>
      <c r="T687">
        <v>-77.332999999999998</v>
      </c>
      <c r="U687" t="s">
        <v>53</v>
      </c>
      <c r="V687" s="3">
        <v>-0.24285714285714299</v>
      </c>
      <c r="W687" s="3">
        <v>9.4212228747291395E-4</v>
      </c>
      <c r="X687" s="4">
        <v>-15.4666</v>
      </c>
      <c r="Y687" s="1">
        <v>79.152600000000007</v>
      </c>
      <c r="Z687" t="s">
        <v>40</v>
      </c>
      <c r="AA687">
        <f>Furniture_Sales[[#This Row],[Sales]]-Furniture_Sales[[#This Row],[Profit]]</f>
        <v>395.76300000000003</v>
      </c>
    </row>
    <row r="688" spans="1:27" x14ac:dyDescent="0.35">
      <c r="A688" t="s">
        <v>2361</v>
      </c>
      <c r="B688" s="2">
        <v>42694</v>
      </c>
      <c r="C688" s="2">
        <v>42701</v>
      </c>
      <c r="D688" t="s">
        <v>45</v>
      </c>
      <c r="E688" t="s">
        <v>2362</v>
      </c>
      <c r="F688" t="s">
        <v>2363</v>
      </c>
      <c r="G688" t="s">
        <v>96</v>
      </c>
      <c r="H688" t="s">
        <v>31</v>
      </c>
      <c r="I688" t="s">
        <v>107</v>
      </c>
      <c r="J688" t="s">
        <v>98</v>
      </c>
      <c r="K688">
        <v>77095</v>
      </c>
      <c r="L688" t="s">
        <v>99</v>
      </c>
      <c r="M688" t="s">
        <v>428</v>
      </c>
      <c r="N688" t="s">
        <v>36</v>
      </c>
      <c r="O688" t="s">
        <v>62</v>
      </c>
      <c r="P688" t="s">
        <v>429</v>
      </c>
      <c r="Q688">
        <v>7.0679999999999996</v>
      </c>
      <c r="R688">
        <v>3</v>
      </c>
      <c r="S688" s="1">
        <v>0.6</v>
      </c>
      <c r="T688">
        <v>-2.8271999999999999</v>
      </c>
      <c r="U688" t="s">
        <v>53</v>
      </c>
      <c r="V688" s="3">
        <v>-0.4</v>
      </c>
      <c r="W688" s="3">
        <v>8.4889643463497394E-2</v>
      </c>
      <c r="X688" s="4">
        <v>-0.94240000000000002</v>
      </c>
      <c r="Y688" s="1">
        <v>3.2984</v>
      </c>
      <c r="Z688" t="s">
        <v>40</v>
      </c>
      <c r="AA688">
        <f>Furniture_Sales[[#This Row],[Sales]]-Furniture_Sales[[#This Row],[Profit]]</f>
        <v>9.8951999999999991</v>
      </c>
    </row>
    <row r="689" spans="1:27" x14ac:dyDescent="0.35">
      <c r="A689" t="s">
        <v>2364</v>
      </c>
      <c r="B689" s="2">
        <v>43070</v>
      </c>
      <c r="C689" s="2">
        <v>43074</v>
      </c>
      <c r="D689" t="s">
        <v>45</v>
      </c>
      <c r="E689" t="s">
        <v>2365</v>
      </c>
      <c r="F689" t="s">
        <v>2366</v>
      </c>
      <c r="G689" t="s">
        <v>30</v>
      </c>
      <c r="H689" t="s">
        <v>31</v>
      </c>
      <c r="I689" t="s">
        <v>1723</v>
      </c>
      <c r="J689" t="s">
        <v>98</v>
      </c>
      <c r="K689">
        <v>75051</v>
      </c>
      <c r="L689" t="s">
        <v>99</v>
      </c>
      <c r="M689" t="s">
        <v>400</v>
      </c>
      <c r="N689" t="s">
        <v>36</v>
      </c>
      <c r="O689" t="s">
        <v>42</v>
      </c>
      <c r="P689" t="s">
        <v>401</v>
      </c>
      <c r="Q689">
        <v>317.05799999999999</v>
      </c>
      <c r="R689">
        <v>3</v>
      </c>
      <c r="S689" s="1">
        <v>0.3</v>
      </c>
      <c r="T689">
        <v>-18.117599999999999</v>
      </c>
      <c r="U689" t="s">
        <v>89</v>
      </c>
      <c r="V689" s="3">
        <v>-5.7142857142857099E-2</v>
      </c>
      <c r="W689" s="3">
        <v>9.4619911814242195E-4</v>
      </c>
      <c r="X689" s="4">
        <v>-6.0392000000000001</v>
      </c>
      <c r="Y689" s="1">
        <v>111.7252</v>
      </c>
      <c r="Z689" t="s">
        <v>102</v>
      </c>
      <c r="AA689">
        <f>Furniture_Sales[[#This Row],[Sales]]-Furniture_Sales[[#This Row],[Profit]]</f>
        <v>335.17559999999997</v>
      </c>
    </row>
    <row r="690" spans="1:27" x14ac:dyDescent="0.35">
      <c r="A690" t="s">
        <v>2367</v>
      </c>
      <c r="B690" s="2">
        <v>42630</v>
      </c>
      <c r="C690" s="2">
        <v>42634</v>
      </c>
      <c r="D690" t="s">
        <v>45</v>
      </c>
      <c r="E690" t="s">
        <v>1788</v>
      </c>
      <c r="F690" t="s">
        <v>1789</v>
      </c>
      <c r="G690" t="s">
        <v>106</v>
      </c>
      <c r="H690" t="s">
        <v>31</v>
      </c>
      <c r="I690" t="s">
        <v>197</v>
      </c>
      <c r="J690" t="s">
        <v>198</v>
      </c>
      <c r="K690">
        <v>98103</v>
      </c>
      <c r="L690" t="s">
        <v>60</v>
      </c>
      <c r="M690" t="s">
        <v>2200</v>
      </c>
      <c r="N690" t="s">
        <v>36</v>
      </c>
      <c r="O690" t="s">
        <v>42</v>
      </c>
      <c r="P690" t="s">
        <v>2201</v>
      </c>
      <c r="Q690">
        <v>113.88800000000001</v>
      </c>
      <c r="R690">
        <v>2</v>
      </c>
      <c r="S690" s="1">
        <v>0.2</v>
      </c>
      <c r="T690">
        <v>9.9651999999999994</v>
      </c>
      <c r="U690" t="s">
        <v>89</v>
      </c>
      <c r="V690" s="3">
        <v>8.7499999999999994E-2</v>
      </c>
      <c r="W690" s="3">
        <v>1.7561112672098899E-3</v>
      </c>
      <c r="X690" s="4">
        <v>4.9825999999999997</v>
      </c>
      <c r="Y690" s="1">
        <v>51.961399999999998</v>
      </c>
      <c r="Z690" t="s">
        <v>83</v>
      </c>
      <c r="AA690">
        <f>Furniture_Sales[[#This Row],[Sales]]-Furniture_Sales[[#This Row],[Profit]]</f>
        <v>103.92280000000001</v>
      </c>
    </row>
    <row r="691" spans="1:27" x14ac:dyDescent="0.35">
      <c r="A691" t="s">
        <v>2368</v>
      </c>
      <c r="B691" s="2">
        <v>42842</v>
      </c>
      <c r="C691" s="2">
        <v>42844</v>
      </c>
      <c r="D691" t="s">
        <v>93</v>
      </c>
      <c r="E691" t="s">
        <v>2369</v>
      </c>
      <c r="F691" t="s">
        <v>2370</v>
      </c>
      <c r="G691" t="s">
        <v>30</v>
      </c>
      <c r="H691" t="s">
        <v>31</v>
      </c>
      <c r="I691" t="s">
        <v>71</v>
      </c>
      <c r="J691" t="s">
        <v>72</v>
      </c>
      <c r="K691">
        <v>19120</v>
      </c>
      <c r="L691" t="s">
        <v>73</v>
      </c>
      <c r="M691" t="s">
        <v>1296</v>
      </c>
      <c r="N691" t="s">
        <v>36</v>
      </c>
      <c r="O691" t="s">
        <v>62</v>
      </c>
      <c r="P691" t="s">
        <v>1764</v>
      </c>
      <c r="Q691">
        <v>60.311999999999998</v>
      </c>
      <c r="R691">
        <v>3</v>
      </c>
      <c r="S691" s="1">
        <v>0.2</v>
      </c>
      <c r="T691">
        <v>5.2773000000000003</v>
      </c>
      <c r="U691" t="s">
        <v>76</v>
      </c>
      <c r="V691" s="3">
        <v>8.7499999999999994E-2</v>
      </c>
      <c r="W691" s="3">
        <v>3.3160896670646001E-3</v>
      </c>
      <c r="X691" s="4">
        <v>1.7591000000000001</v>
      </c>
      <c r="Y691" s="1">
        <v>18.344899999999999</v>
      </c>
      <c r="Z691" t="s">
        <v>119</v>
      </c>
      <c r="AA691">
        <f>Furniture_Sales[[#This Row],[Sales]]-Furniture_Sales[[#This Row],[Profit]]</f>
        <v>55.034700000000001</v>
      </c>
    </row>
    <row r="692" spans="1:27" x14ac:dyDescent="0.35">
      <c r="A692" t="s">
        <v>2371</v>
      </c>
      <c r="B692" s="2">
        <v>42713</v>
      </c>
      <c r="C692" s="2">
        <v>42718</v>
      </c>
      <c r="D692" t="s">
        <v>27</v>
      </c>
      <c r="E692" t="s">
        <v>1310</v>
      </c>
      <c r="F692" t="s">
        <v>1311</v>
      </c>
      <c r="G692" t="s">
        <v>96</v>
      </c>
      <c r="H692" t="s">
        <v>31</v>
      </c>
      <c r="I692" t="s">
        <v>243</v>
      </c>
      <c r="J692" t="s">
        <v>147</v>
      </c>
      <c r="K692">
        <v>37064</v>
      </c>
      <c r="L692" t="s">
        <v>34</v>
      </c>
      <c r="M692" t="s">
        <v>1255</v>
      </c>
      <c r="N692" t="s">
        <v>36</v>
      </c>
      <c r="O692" t="s">
        <v>51</v>
      </c>
      <c r="P692" t="s">
        <v>1256</v>
      </c>
      <c r="Q692">
        <v>79.974000000000004</v>
      </c>
      <c r="R692">
        <v>3</v>
      </c>
      <c r="S692" s="1">
        <v>0.4</v>
      </c>
      <c r="T692">
        <v>-29.323799999999999</v>
      </c>
      <c r="U692" t="s">
        <v>64</v>
      </c>
      <c r="V692" s="3">
        <v>-0.36666666666666697</v>
      </c>
      <c r="W692" s="3">
        <v>5.0016255282966998E-3</v>
      </c>
      <c r="X692" s="4">
        <v>-9.7745999999999995</v>
      </c>
      <c r="Y692" s="1">
        <v>36.432600000000001</v>
      </c>
      <c r="Z692" t="s">
        <v>102</v>
      </c>
      <c r="AA692">
        <f>Furniture_Sales[[#This Row],[Sales]]-Furniture_Sales[[#This Row],[Profit]]</f>
        <v>109.2978</v>
      </c>
    </row>
    <row r="693" spans="1:27" x14ac:dyDescent="0.35">
      <c r="A693" t="s">
        <v>2372</v>
      </c>
      <c r="B693" s="2">
        <v>42044</v>
      </c>
      <c r="C693" s="2">
        <v>42051</v>
      </c>
      <c r="D693" t="s">
        <v>45</v>
      </c>
      <c r="E693" t="s">
        <v>2365</v>
      </c>
      <c r="F693" t="s">
        <v>2366</v>
      </c>
      <c r="G693" t="s">
        <v>30</v>
      </c>
      <c r="H693" t="s">
        <v>31</v>
      </c>
      <c r="I693" t="s">
        <v>58</v>
      </c>
      <c r="J693" t="s">
        <v>59</v>
      </c>
      <c r="K693">
        <v>90049</v>
      </c>
      <c r="L693" t="s">
        <v>60</v>
      </c>
      <c r="M693" t="s">
        <v>74</v>
      </c>
      <c r="N693" t="s">
        <v>36</v>
      </c>
      <c r="O693" t="s">
        <v>42</v>
      </c>
      <c r="P693" t="s">
        <v>75</v>
      </c>
      <c r="Q693">
        <v>203.92</v>
      </c>
      <c r="R693">
        <v>5</v>
      </c>
      <c r="S693" s="1">
        <v>0.2</v>
      </c>
      <c r="T693">
        <v>22.940999999999999</v>
      </c>
      <c r="U693" t="s">
        <v>53</v>
      </c>
      <c r="V693" s="3">
        <v>0.1125</v>
      </c>
      <c r="W693" s="3">
        <v>9.8077677520596305E-4</v>
      </c>
      <c r="X693" s="4">
        <v>4.5881999999999996</v>
      </c>
      <c r="Y693" s="1">
        <v>36.195799999999998</v>
      </c>
      <c r="Z693" t="s">
        <v>303</v>
      </c>
      <c r="AA693">
        <f>Furniture_Sales[[#This Row],[Sales]]-Furniture_Sales[[#This Row],[Profit]]</f>
        <v>180.97899999999998</v>
      </c>
    </row>
    <row r="694" spans="1:27" x14ac:dyDescent="0.35">
      <c r="A694" t="s">
        <v>2373</v>
      </c>
      <c r="B694" s="2">
        <v>41912</v>
      </c>
      <c r="C694" s="2">
        <v>41918</v>
      </c>
      <c r="D694" t="s">
        <v>45</v>
      </c>
      <c r="E694" t="s">
        <v>776</v>
      </c>
      <c r="F694" t="s">
        <v>777</v>
      </c>
      <c r="G694" t="s">
        <v>96</v>
      </c>
      <c r="H694" t="s">
        <v>31</v>
      </c>
      <c r="I694" t="s">
        <v>179</v>
      </c>
      <c r="J694" t="s">
        <v>126</v>
      </c>
      <c r="K694">
        <v>10035</v>
      </c>
      <c r="L694" t="s">
        <v>73</v>
      </c>
      <c r="M694" t="s">
        <v>667</v>
      </c>
      <c r="N694" t="s">
        <v>36</v>
      </c>
      <c r="O694" t="s">
        <v>62</v>
      </c>
      <c r="P694" t="s">
        <v>668</v>
      </c>
      <c r="Q694">
        <v>15.24</v>
      </c>
      <c r="R694">
        <v>3</v>
      </c>
      <c r="S694" s="1">
        <v>0</v>
      </c>
      <c r="T694">
        <v>5.1816000000000004</v>
      </c>
      <c r="U694" t="s">
        <v>135</v>
      </c>
      <c r="V694" s="3">
        <v>0.34</v>
      </c>
      <c r="W694" s="3">
        <v>0</v>
      </c>
      <c r="X694" s="4">
        <v>1.7272000000000001</v>
      </c>
      <c r="Y694" s="1">
        <v>3.3527999999999998</v>
      </c>
      <c r="Z694" t="s">
        <v>83</v>
      </c>
      <c r="AA694">
        <f>Furniture_Sales[[#This Row],[Sales]]-Furniture_Sales[[#This Row],[Profit]]</f>
        <v>10.058399999999999</v>
      </c>
    </row>
    <row r="695" spans="1:27" x14ac:dyDescent="0.35">
      <c r="A695" t="s">
        <v>2374</v>
      </c>
      <c r="B695" s="2">
        <v>41999</v>
      </c>
      <c r="C695" s="2">
        <v>42003</v>
      </c>
      <c r="D695" t="s">
        <v>45</v>
      </c>
      <c r="E695" t="s">
        <v>1660</v>
      </c>
      <c r="F695" t="s">
        <v>1661</v>
      </c>
      <c r="G695" t="s">
        <v>30</v>
      </c>
      <c r="H695" t="s">
        <v>31</v>
      </c>
      <c r="I695" t="s">
        <v>645</v>
      </c>
      <c r="J695" t="s">
        <v>59</v>
      </c>
      <c r="K695">
        <v>92024</v>
      </c>
      <c r="L695" t="s">
        <v>60</v>
      </c>
      <c r="M695" t="s">
        <v>1077</v>
      </c>
      <c r="N695" t="s">
        <v>36</v>
      </c>
      <c r="O695" t="s">
        <v>62</v>
      </c>
      <c r="P695" t="s">
        <v>1078</v>
      </c>
      <c r="Q695">
        <v>3.48</v>
      </c>
      <c r="R695">
        <v>2</v>
      </c>
      <c r="S695" s="1">
        <v>0</v>
      </c>
      <c r="T695">
        <v>1.1135999999999999</v>
      </c>
      <c r="U695" t="s">
        <v>89</v>
      </c>
      <c r="V695" s="3">
        <v>0.32</v>
      </c>
      <c r="W695" s="3">
        <v>0</v>
      </c>
      <c r="X695" s="4">
        <v>0.55679999999999996</v>
      </c>
      <c r="Y695" s="1">
        <v>1.1832</v>
      </c>
      <c r="Z695" t="s">
        <v>102</v>
      </c>
      <c r="AA695">
        <f>Furniture_Sales[[#This Row],[Sales]]-Furniture_Sales[[#This Row],[Profit]]</f>
        <v>2.3664000000000001</v>
      </c>
    </row>
    <row r="696" spans="1:27" x14ac:dyDescent="0.35">
      <c r="A696" t="s">
        <v>2375</v>
      </c>
      <c r="B696" s="2">
        <v>41961</v>
      </c>
      <c r="C696" s="2">
        <v>41965</v>
      </c>
      <c r="D696" t="s">
        <v>45</v>
      </c>
      <c r="E696" t="s">
        <v>634</v>
      </c>
      <c r="F696" t="s">
        <v>635</v>
      </c>
      <c r="G696" t="s">
        <v>30</v>
      </c>
      <c r="H696" t="s">
        <v>31</v>
      </c>
      <c r="I696" t="s">
        <v>71</v>
      </c>
      <c r="J696" t="s">
        <v>72</v>
      </c>
      <c r="K696">
        <v>19140</v>
      </c>
      <c r="L696" t="s">
        <v>73</v>
      </c>
      <c r="M696" t="s">
        <v>1296</v>
      </c>
      <c r="N696" t="s">
        <v>36</v>
      </c>
      <c r="O696" t="s">
        <v>62</v>
      </c>
      <c r="P696" t="s">
        <v>1764</v>
      </c>
      <c r="Q696">
        <v>60.311999999999998</v>
      </c>
      <c r="R696">
        <v>3</v>
      </c>
      <c r="S696" s="1">
        <v>0.2</v>
      </c>
      <c r="T696">
        <v>5.2773000000000003</v>
      </c>
      <c r="U696" t="s">
        <v>89</v>
      </c>
      <c r="V696" s="3">
        <v>8.7499999999999994E-2</v>
      </c>
      <c r="W696" s="3">
        <v>3.3160896670646001E-3</v>
      </c>
      <c r="X696" s="4">
        <v>1.7591000000000001</v>
      </c>
      <c r="Y696" s="1">
        <v>18.344899999999999</v>
      </c>
      <c r="Z696" t="s">
        <v>40</v>
      </c>
      <c r="AA696">
        <f>Furniture_Sales[[#This Row],[Sales]]-Furniture_Sales[[#This Row],[Profit]]</f>
        <v>55.034700000000001</v>
      </c>
    </row>
    <row r="697" spans="1:27" x14ac:dyDescent="0.35">
      <c r="A697" t="s">
        <v>2376</v>
      </c>
      <c r="B697" s="2">
        <v>42449</v>
      </c>
      <c r="C697" s="2">
        <v>42454</v>
      </c>
      <c r="D697" t="s">
        <v>27</v>
      </c>
      <c r="E697" t="s">
        <v>2377</v>
      </c>
      <c r="F697" t="s">
        <v>2378</v>
      </c>
      <c r="G697" t="s">
        <v>96</v>
      </c>
      <c r="H697" t="s">
        <v>31</v>
      </c>
      <c r="I697" t="s">
        <v>2379</v>
      </c>
      <c r="J697" t="s">
        <v>484</v>
      </c>
      <c r="K697">
        <v>39503</v>
      </c>
      <c r="L697" t="s">
        <v>34</v>
      </c>
      <c r="M697" t="s">
        <v>1134</v>
      </c>
      <c r="N697" t="s">
        <v>36</v>
      </c>
      <c r="O697" t="s">
        <v>62</v>
      </c>
      <c r="P697" t="s">
        <v>1135</v>
      </c>
      <c r="Q697">
        <v>86.45</v>
      </c>
      <c r="R697">
        <v>7</v>
      </c>
      <c r="S697" s="1">
        <v>0</v>
      </c>
      <c r="T697">
        <v>38.037999999999997</v>
      </c>
      <c r="U697" t="s">
        <v>64</v>
      </c>
      <c r="V697" s="3">
        <v>0.44</v>
      </c>
      <c r="W697" s="3">
        <v>0</v>
      </c>
      <c r="X697" s="4">
        <v>5.4340000000000002</v>
      </c>
      <c r="Y697" s="1">
        <v>6.9160000000000004</v>
      </c>
      <c r="Z697" t="s">
        <v>201</v>
      </c>
      <c r="AA697">
        <f>Furniture_Sales[[#This Row],[Sales]]-Furniture_Sales[[#This Row],[Profit]]</f>
        <v>48.412000000000006</v>
      </c>
    </row>
    <row r="698" spans="1:27" x14ac:dyDescent="0.35">
      <c r="A698" t="s">
        <v>2380</v>
      </c>
      <c r="B698" s="2">
        <v>41909</v>
      </c>
      <c r="C698" s="2">
        <v>41913</v>
      </c>
      <c r="D698" t="s">
        <v>45</v>
      </c>
      <c r="E698" t="s">
        <v>2381</v>
      </c>
      <c r="F698" t="s">
        <v>2382</v>
      </c>
      <c r="G698" t="s">
        <v>30</v>
      </c>
      <c r="H698" t="s">
        <v>31</v>
      </c>
      <c r="I698" t="s">
        <v>645</v>
      </c>
      <c r="J698" t="s">
        <v>59</v>
      </c>
      <c r="K698">
        <v>92037</v>
      </c>
      <c r="L698" t="s">
        <v>60</v>
      </c>
      <c r="M698" t="s">
        <v>400</v>
      </c>
      <c r="N698" t="s">
        <v>36</v>
      </c>
      <c r="O698" t="s">
        <v>42</v>
      </c>
      <c r="P698" t="s">
        <v>401</v>
      </c>
      <c r="Q698">
        <v>603.91999999999996</v>
      </c>
      <c r="R698">
        <v>5</v>
      </c>
      <c r="S698" s="1">
        <v>0.2</v>
      </c>
      <c r="T698">
        <v>45.293999999999997</v>
      </c>
      <c r="U698" t="s">
        <v>89</v>
      </c>
      <c r="V698" s="3">
        <v>7.4999999999999997E-2</v>
      </c>
      <c r="W698" s="3">
        <v>3.31169691349848E-4</v>
      </c>
      <c r="X698" s="4">
        <v>9.0587999999999997</v>
      </c>
      <c r="Y698" s="1">
        <v>111.7252</v>
      </c>
      <c r="Z698" t="s">
        <v>83</v>
      </c>
      <c r="AA698">
        <f>Furniture_Sales[[#This Row],[Sales]]-Furniture_Sales[[#This Row],[Profit]]</f>
        <v>558.62599999999998</v>
      </c>
    </row>
    <row r="699" spans="1:27" x14ac:dyDescent="0.35">
      <c r="A699" t="s">
        <v>2383</v>
      </c>
      <c r="B699" s="2">
        <v>43093</v>
      </c>
      <c r="C699" s="2">
        <v>43097</v>
      </c>
      <c r="D699" t="s">
        <v>45</v>
      </c>
      <c r="E699" t="s">
        <v>2384</v>
      </c>
      <c r="F699" t="s">
        <v>2385</v>
      </c>
      <c r="G699" t="s">
        <v>30</v>
      </c>
      <c r="H699" t="s">
        <v>31</v>
      </c>
      <c r="I699" t="s">
        <v>767</v>
      </c>
      <c r="J699" t="s">
        <v>126</v>
      </c>
      <c r="K699">
        <v>11572</v>
      </c>
      <c r="L699" t="s">
        <v>73</v>
      </c>
      <c r="M699" t="s">
        <v>400</v>
      </c>
      <c r="N699" t="s">
        <v>36</v>
      </c>
      <c r="O699" t="s">
        <v>42</v>
      </c>
      <c r="P699" t="s">
        <v>401</v>
      </c>
      <c r="Q699">
        <v>271.76400000000001</v>
      </c>
      <c r="R699">
        <v>2</v>
      </c>
      <c r="S699" s="1">
        <v>0.1</v>
      </c>
      <c r="T699">
        <v>48.313600000000001</v>
      </c>
      <c r="U699" t="s">
        <v>89</v>
      </c>
      <c r="V699" s="3">
        <v>0.17777777777777801</v>
      </c>
      <c r="W699" s="3">
        <v>3.6796632372205302E-4</v>
      </c>
      <c r="X699" s="4">
        <v>24.1568</v>
      </c>
      <c r="Y699" s="1">
        <v>111.7252</v>
      </c>
      <c r="Z699" t="s">
        <v>102</v>
      </c>
      <c r="AA699">
        <f>Furniture_Sales[[#This Row],[Sales]]-Furniture_Sales[[#This Row],[Profit]]</f>
        <v>223.4504</v>
      </c>
    </row>
    <row r="700" spans="1:27" x14ac:dyDescent="0.35">
      <c r="A700" t="s">
        <v>2386</v>
      </c>
      <c r="B700" s="2">
        <v>43049</v>
      </c>
      <c r="C700" s="2">
        <v>43054</v>
      </c>
      <c r="D700" t="s">
        <v>27</v>
      </c>
      <c r="E700" t="s">
        <v>2387</v>
      </c>
      <c r="F700" t="s">
        <v>2388</v>
      </c>
      <c r="G700" t="s">
        <v>96</v>
      </c>
      <c r="H700" t="s">
        <v>31</v>
      </c>
      <c r="I700" t="s">
        <v>937</v>
      </c>
      <c r="J700" t="s">
        <v>98</v>
      </c>
      <c r="K700">
        <v>78664</v>
      </c>
      <c r="L700" t="s">
        <v>99</v>
      </c>
      <c r="M700" t="s">
        <v>1837</v>
      </c>
      <c r="N700" t="s">
        <v>36</v>
      </c>
      <c r="O700" t="s">
        <v>62</v>
      </c>
      <c r="P700" t="s">
        <v>1838</v>
      </c>
      <c r="Q700">
        <v>341.96</v>
      </c>
      <c r="R700">
        <v>5</v>
      </c>
      <c r="S700" s="1">
        <v>0.6</v>
      </c>
      <c r="T700">
        <v>-427.45</v>
      </c>
      <c r="U700" t="s">
        <v>64</v>
      </c>
      <c r="V700" s="3">
        <v>-1.25</v>
      </c>
      <c r="W700" s="3">
        <v>1.754591180255E-3</v>
      </c>
      <c r="X700" s="4">
        <v>-85.49</v>
      </c>
      <c r="Y700" s="1">
        <v>153.88200000000001</v>
      </c>
      <c r="Z700" t="s">
        <v>40</v>
      </c>
      <c r="AA700">
        <f>Furniture_Sales[[#This Row],[Sales]]-Furniture_Sales[[#This Row],[Profit]]</f>
        <v>769.41</v>
      </c>
    </row>
    <row r="701" spans="1:27" x14ac:dyDescent="0.35">
      <c r="A701" t="s">
        <v>2389</v>
      </c>
      <c r="B701" s="2">
        <v>41993</v>
      </c>
      <c r="C701" s="2">
        <v>41998</v>
      </c>
      <c r="D701" t="s">
        <v>45</v>
      </c>
      <c r="E701" t="s">
        <v>2390</v>
      </c>
      <c r="F701" t="s">
        <v>2391</v>
      </c>
      <c r="G701" t="s">
        <v>30</v>
      </c>
      <c r="H701" t="s">
        <v>31</v>
      </c>
      <c r="I701" t="s">
        <v>163</v>
      </c>
      <c r="J701" t="s">
        <v>147</v>
      </c>
      <c r="K701">
        <v>38401</v>
      </c>
      <c r="L701" t="s">
        <v>34</v>
      </c>
      <c r="M701" t="s">
        <v>252</v>
      </c>
      <c r="N701" t="s">
        <v>36</v>
      </c>
      <c r="O701" t="s">
        <v>42</v>
      </c>
      <c r="P701" t="s">
        <v>253</v>
      </c>
      <c r="Q701">
        <v>662.88</v>
      </c>
      <c r="R701">
        <v>3</v>
      </c>
      <c r="S701" s="1">
        <v>0.2</v>
      </c>
      <c r="T701">
        <v>74.573999999999998</v>
      </c>
      <c r="U701" t="s">
        <v>64</v>
      </c>
      <c r="V701" s="3">
        <v>0.1125</v>
      </c>
      <c r="W701" s="3">
        <v>3.0171373400917202E-4</v>
      </c>
      <c r="X701" s="4">
        <v>24.858000000000001</v>
      </c>
      <c r="Y701" s="1">
        <v>196.102</v>
      </c>
      <c r="Z701" t="s">
        <v>102</v>
      </c>
      <c r="AA701">
        <f>Furniture_Sales[[#This Row],[Sales]]-Furniture_Sales[[#This Row],[Profit]]</f>
        <v>588.30600000000004</v>
      </c>
    </row>
    <row r="702" spans="1:27" x14ac:dyDescent="0.35">
      <c r="A702" t="s">
        <v>2392</v>
      </c>
      <c r="B702" s="2">
        <v>42208</v>
      </c>
      <c r="C702" s="2">
        <v>42212</v>
      </c>
      <c r="D702" t="s">
        <v>45</v>
      </c>
      <c r="E702" t="s">
        <v>2393</v>
      </c>
      <c r="F702" t="s">
        <v>2394</v>
      </c>
      <c r="G702" t="s">
        <v>106</v>
      </c>
      <c r="H702" t="s">
        <v>31</v>
      </c>
      <c r="I702" t="s">
        <v>179</v>
      </c>
      <c r="J702" t="s">
        <v>126</v>
      </c>
      <c r="K702">
        <v>10009</v>
      </c>
      <c r="L702" t="s">
        <v>73</v>
      </c>
      <c r="M702" t="s">
        <v>751</v>
      </c>
      <c r="N702" t="s">
        <v>36</v>
      </c>
      <c r="O702" t="s">
        <v>62</v>
      </c>
      <c r="P702" t="s">
        <v>752</v>
      </c>
      <c r="Q702">
        <v>128.82</v>
      </c>
      <c r="R702">
        <v>3</v>
      </c>
      <c r="S702" s="1">
        <v>0</v>
      </c>
      <c r="T702">
        <v>50.239800000000002</v>
      </c>
      <c r="U702" t="s">
        <v>89</v>
      </c>
      <c r="V702" s="3">
        <v>0.39</v>
      </c>
      <c r="W702" s="3">
        <v>0</v>
      </c>
      <c r="X702" s="4">
        <v>16.746600000000001</v>
      </c>
      <c r="Y702" s="1">
        <v>26.1934</v>
      </c>
      <c r="Z702" t="s">
        <v>77</v>
      </c>
      <c r="AA702">
        <f>Furniture_Sales[[#This Row],[Sales]]-Furniture_Sales[[#This Row],[Profit]]</f>
        <v>78.580199999999991</v>
      </c>
    </row>
    <row r="703" spans="1:27" x14ac:dyDescent="0.35">
      <c r="A703" t="s">
        <v>2395</v>
      </c>
      <c r="B703" s="2">
        <v>43083</v>
      </c>
      <c r="C703" s="2">
        <v>43089</v>
      </c>
      <c r="D703" t="s">
        <v>45</v>
      </c>
      <c r="E703" t="s">
        <v>1258</v>
      </c>
      <c r="F703" t="s">
        <v>1259</v>
      </c>
      <c r="G703" t="s">
        <v>106</v>
      </c>
      <c r="H703" t="s">
        <v>31</v>
      </c>
      <c r="I703" t="s">
        <v>139</v>
      </c>
      <c r="J703" t="s">
        <v>140</v>
      </c>
      <c r="K703">
        <v>60653</v>
      </c>
      <c r="L703" t="s">
        <v>99</v>
      </c>
      <c r="M703" t="s">
        <v>2396</v>
      </c>
      <c r="N703" t="s">
        <v>36</v>
      </c>
      <c r="O703" t="s">
        <v>62</v>
      </c>
      <c r="P703" t="s">
        <v>2397</v>
      </c>
      <c r="Q703">
        <v>2.032</v>
      </c>
      <c r="R703">
        <v>1</v>
      </c>
      <c r="S703" s="1">
        <v>0.6</v>
      </c>
      <c r="T703">
        <v>-1.3208</v>
      </c>
      <c r="U703" t="s">
        <v>135</v>
      </c>
      <c r="V703" s="3">
        <v>-0.65</v>
      </c>
      <c r="W703" s="3">
        <v>0.29527559055118102</v>
      </c>
      <c r="X703" s="4">
        <v>-1.3208</v>
      </c>
      <c r="Y703" s="1">
        <v>3.3527999999999998</v>
      </c>
      <c r="Z703" t="s">
        <v>102</v>
      </c>
      <c r="AA703">
        <f>Furniture_Sales[[#This Row],[Sales]]-Furniture_Sales[[#This Row],[Profit]]</f>
        <v>3.3528000000000002</v>
      </c>
    </row>
    <row r="704" spans="1:27" x14ac:dyDescent="0.35">
      <c r="A704" t="s">
        <v>2398</v>
      </c>
      <c r="B704" s="2">
        <v>42968</v>
      </c>
      <c r="C704" s="2">
        <v>42969</v>
      </c>
      <c r="D704" t="s">
        <v>93</v>
      </c>
      <c r="E704" t="s">
        <v>2399</v>
      </c>
      <c r="F704" t="s">
        <v>2400</v>
      </c>
      <c r="G704" t="s">
        <v>30</v>
      </c>
      <c r="H704" t="s">
        <v>31</v>
      </c>
      <c r="I704" t="s">
        <v>1476</v>
      </c>
      <c r="J704" t="s">
        <v>59</v>
      </c>
      <c r="K704">
        <v>94601</v>
      </c>
      <c r="L704" t="s">
        <v>60</v>
      </c>
      <c r="M704" t="s">
        <v>2401</v>
      </c>
      <c r="N704" t="s">
        <v>36</v>
      </c>
      <c r="O704" t="s">
        <v>62</v>
      </c>
      <c r="P704" t="s">
        <v>2402</v>
      </c>
      <c r="Q704">
        <v>129.91999999999999</v>
      </c>
      <c r="R704">
        <v>4</v>
      </c>
      <c r="S704" s="1">
        <v>0</v>
      </c>
      <c r="T704">
        <v>10.393599999999999</v>
      </c>
      <c r="U704" t="s">
        <v>129</v>
      </c>
      <c r="V704" s="3">
        <v>0.08</v>
      </c>
      <c r="W704" s="3">
        <v>0</v>
      </c>
      <c r="X704" s="4">
        <v>2.5983999999999998</v>
      </c>
      <c r="Y704" s="1">
        <v>29.881599999999999</v>
      </c>
      <c r="Z704" t="s">
        <v>259</v>
      </c>
      <c r="AA704">
        <f>Furniture_Sales[[#This Row],[Sales]]-Furniture_Sales[[#This Row],[Profit]]</f>
        <v>119.5264</v>
      </c>
    </row>
    <row r="705" spans="1:27" x14ac:dyDescent="0.35">
      <c r="A705" t="s">
        <v>2398</v>
      </c>
      <c r="B705" s="2">
        <v>42968</v>
      </c>
      <c r="C705" s="2">
        <v>42969</v>
      </c>
      <c r="D705" t="s">
        <v>93</v>
      </c>
      <c r="E705" t="s">
        <v>2399</v>
      </c>
      <c r="F705" t="s">
        <v>2400</v>
      </c>
      <c r="G705" t="s">
        <v>30</v>
      </c>
      <c r="H705" t="s">
        <v>31</v>
      </c>
      <c r="I705" t="s">
        <v>1476</v>
      </c>
      <c r="J705" t="s">
        <v>59</v>
      </c>
      <c r="K705">
        <v>94601</v>
      </c>
      <c r="L705" t="s">
        <v>60</v>
      </c>
      <c r="M705" t="s">
        <v>66</v>
      </c>
      <c r="N705" t="s">
        <v>36</v>
      </c>
      <c r="O705" t="s">
        <v>51</v>
      </c>
      <c r="P705" t="s">
        <v>67</v>
      </c>
      <c r="Q705">
        <v>568.72799999999995</v>
      </c>
      <c r="R705">
        <v>3</v>
      </c>
      <c r="S705" s="1">
        <v>0.2</v>
      </c>
      <c r="T705">
        <v>28.436399999999999</v>
      </c>
      <c r="U705" t="s">
        <v>129</v>
      </c>
      <c r="V705" s="3">
        <v>0.05</v>
      </c>
      <c r="W705" s="3">
        <v>3.5166195439647799E-4</v>
      </c>
      <c r="X705" s="4">
        <v>9.4787999999999997</v>
      </c>
      <c r="Y705" s="1">
        <v>180.09719999999999</v>
      </c>
      <c r="Z705" t="s">
        <v>259</v>
      </c>
      <c r="AA705">
        <f>Furniture_Sales[[#This Row],[Sales]]-Furniture_Sales[[#This Row],[Profit]]</f>
        <v>540.2915999999999</v>
      </c>
    </row>
    <row r="706" spans="1:27" x14ac:dyDescent="0.35">
      <c r="A706" t="s">
        <v>2403</v>
      </c>
      <c r="B706" s="2">
        <v>42609</v>
      </c>
      <c r="C706" s="2">
        <v>42614</v>
      </c>
      <c r="D706" t="s">
        <v>27</v>
      </c>
      <c r="E706" t="s">
        <v>123</v>
      </c>
      <c r="F706" t="s">
        <v>124</v>
      </c>
      <c r="G706" t="s">
        <v>30</v>
      </c>
      <c r="H706" t="s">
        <v>31</v>
      </c>
      <c r="I706" t="s">
        <v>2404</v>
      </c>
      <c r="J706" t="s">
        <v>440</v>
      </c>
      <c r="K706">
        <v>2169</v>
      </c>
      <c r="L706" t="s">
        <v>73</v>
      </c>
      <c r="M706" t="s">
        <v>1467</v>
      </c>
      <c r="N706" t="s">
        <v>36</v>
      </c>
      <c r="O706" t="s">
        <v>51</v>
      </c>
      <c r="P706" t="s">
        <v>1468</v>
      </c>
      <c r="Q706">
        <v>244.61500000000001</v>
      </c>
      <c r="R706">
        <v>1</v>
      </c>
      <c r="S706" s="1">
        <v>0.3</v>
      </c>
      <c r="T706">
        <v>20.966999999999999</v>
      </c>
      <c r="U706" t="s">
        <v>64</v>
      </c>
      <c r="V706" s="3">
        <v>8.5714285714285701E-2</v>
      </c>
      <c r="W706" s="3">
        <v>1.2264170226682701E-3</v>
      </c>
      <c r="X706" s="4">
        <v>20.966999999999999</v>
      </c>
      <c r="Y706" s="1">
        <v>223.648</v>
      </c>
      <c r="Z706" t="s">
        <v>259</v>
      </c>
      <c r="AA706">
        <f>Furniture_Sales[[#This Row],[Sales]]-Furniture_Sales[[#This Row],[Profit]]</f>
        <v>223.64800000000002</v>
      </c>
    </row>
    <row r="707" spans="1:27" x14ac:dyDescent="0.35">
      <c r="A707" t="s">
        <v>2405</v>
      </c>
      <c r="B707" s="2">
        <v>41905</v>
      </c>
      <c r="C707" s="2">
        <v>41910</v>
      </c>
      <c r="D707" t="s">
        <v>45</v>
      </c>
      <c r="E707" t="s">
        <v>864</v>
      </c>
      <c r="F707" t="s">
        <v>865</v>
      </c>
      <c r="G707" t="s">
        <v>96</v>
      </c>
      <c r="H707" t="s">
        <v>31</v>
      </c>
      <c r="I707" t="s">
        <v>645</v>
      </c>
      <c r="J707" t="s">
        <v>59</v>
      </c>
      <c r="K707">
        <v>92037</v>
      </c>
      <c r="L707" t="s">
        <v>60</v>
      </c>
      <c r="M707" t="s">
        <v>2406</v>
      </c>
      <c r="N707" t="s">
        <v>36</v>
      </c>
      <c r="O707" t="s">
        <v>37</v>
      </c>
      <c r="P707" t="s">
        <v>2407</v>
      </c>
      <c r="Q707">
        <v>435.99900000000002</v>
      </c>
      <c r="R707">
        <v>3</v>
      </c>
      <c r="S707" s="1">
        <v>0.15</v>
      </c>
      <c r="T707">
        <v>20.517600000000002</v>
      </c>
      <c r="U707" t="s">
        <v>64</v>
      </c>
      <c r="V707" s="3">
        <v>4.7058823529411799E-2</v>
      </c>
      <c r="W707" s="3">
        <v>3.4403748632451001E-4</v>
      </c>
      <c r="X707" s="4">
        <v>6.8391999999999999</v>
      </c>
      <c r="Y707" s="1">
        <v>138.49379999999999</v>
      </c>
      <c r="Z707" t="s">
        <v>83</v>
      </c>
      <c r="AA707">
        <f>Furniture_Sales[[#This Row],[Sales]]-Furniture_Sales[[#This Row],[Profit]]</f>
        <v>415.48140000000001</v>
      </c>
    </row>
    <row r="708" spans="1:27" x14ac:dyDescent="0.35">
      <c r="A708" t="s">
        <v>2408</v>
      </c>
      <c r="B708" s="2">
        <v>41839</v>
      </c>
      <c r="C708" s="2">
        <v>41844</v>
      </c>
      <c r="D708" t="s">
        <v>45</v>
      </c>
      <c r="E708" t="s">
        <v>2409</v>
      </c>
      <c r="F708" t="s">
        <v>2410</v>
      </c>
      <c r="G708" t="s">
        <v>96</v>
      </c>
      <c r="H708" t="s">
        <v>31</v>
      </c>
      <c r="I708" t="s">
        <v>2411</v>
      </c>
      <c r="J708" t="s">
        <v>435</v>
      </c>
      <c r="K708">
        <v>6010</v>
      </c>
      <c r="L708" t="s">
        <v>73</v>
      </c>
      <c r="M708" t="s">
        <v>2412</v>
      </c>
      <c r="N708" t="s">
        <v>36</v>
      </c>
      <c r="O708" t="s">
        <v>51</v>
      </c>
      <c r="P708" t="s">
        <v>2413</v>
      </c>
      <c r="Q708">
        <v>70.56</v>
      </c>
      <c r="R708">
        <v>1</v>
      </c>
      <c r="S708" s="1">
        <v>0.3</v>
      </c>
      <c r="T708">
        <v>-4.032</v>
      </c>
      <c r="U708" t="s">
        <v>64</v>
      </c>
      <c r="V708" s="3">
        <v>-5.7142857142857099E-2</v>
      </c>
      <c r="W708" s="3">
        <v>4.2517006802721101E-3</v>
      </c>
      <c r="X708" s="4">
        <v>-4.032</v>
      </c>
      <c r="Y708" s="1">
        <v>74.591999999999999</v>
      </c>
      <c r="Z708" t="s">
        <v>77</v>
      </c>
      <c r="AA708">
        <f>Furniture_Sales[[#This Row],[Sales]]-Furniture_Sales[[#This Row],[Profit]]</f>
        <v>74.591999999999999</v>
      </c>
    </row>
    <row r="709" spans="1:27" x14ac:dyDescent="0.35">
      <c r="A709" t="s">
        <v>2414</v>
      </c>
      <c r="B709" s="2">
        <v>42159</v>
      </c>
      <c r="C709" s="2">
        <v>42163</v>
      </c>
      <c r="D709" t="s">
        <v>27</v>
      </c>
      <c r="E709" t="s">
        <v>1179</v>
      </c>
      <c r="F709" t="s">
        <v>1180</v>
      </c>
      <c r="G709" t="s">
        <v>106</v>
      </c>
      <c r="H709" t="s">
        <v>31</v>
      </c>
      <c r="I709" t="s">
        <v>179</v>
      </c>
      <c r="J709" t="s">
        <v>126</v>
      </c>
      <c r="K709">
        <v>10024</v>
      </c>
      <c r="L709" t="s">
        <v>73</v>
      </c>
      <c r="M709" t="s">
        <v>2415</v>
      </c>
      <c r="N709" t="s">
        <v>36</v>
      </c>
      <c r="O709" t="s">
        <v>62</v>
      </c>
      <c r="P709" t="s">
        <v>2416</v>
      </c>
      <c r="Q709">
        <v>35.28</v>
      </c>
      <c r="R709">
        <v>3</v>
      </c>
      <c r="S709" s="1">
        <v>0</v>
      </c>
      <c r="T709">
        <v>11.995200000000001</v>
      </c>
      <c r="U709" t="s">
        <v>89</v>
      </c>
      <c r="V709" s="3">
        <v>0.34</v>
      </c>
      <c r="W709" s="3">
        <v>0</v>
      </c>
      <c r="X709" s="4">
        <v>3.9984000000000002</v>
      </c>
      <c r="Y709" s="1">
        <v>7.7615999999999996</v>
      </c>
      <c r="Z709" t="s">
        <v>65</v>
      </c>
      <c r="AA709">
        <f>Furniture_Sales[[#This Row],[Sales]]-Furniture_Sales[[#This Row],[Profit]]</f>
        <v>23.284800000000001</v>
      </c>
    </row>
    <row r="710" spans="1:27" x14ac:dyDescent="0.35">
      <c r="A710" t="s">
        <v>2417</v>
      </c>
      <c r="B710" s="2">
        <v>42567</v>
      </c>
      <c r="C710" s="2">
        <v>42569</v>
      </c>
      <c r="D710" t="s">
        <v>27</v>
      </c>
      <c r="E710" t="s">
        <v>2418</v>
      </c>
      <c r="F710" t="s">
        <v>2419</v>
      </c>
      <c r="G710" t="s">
        <v>96</v>
      </c>
      <c r="H710" t="s">
        <v>31</v>
      </c>
      <c r="I710" t="s">
        <v>107</v>
      </c>
      <c r="J710" t="s">
        <v>98</v>
      </c>
      <c r="K710">
        <v>77036</v>
      </c>
      <c r="L710" t="s">
        <v>99</v>
      </c>
      <c r="M710" t="s">
        <v>933</v>
      </c>
      <c r="N710" t="s">
        <v>36</v>
      </c>
      <c r="O710" t="s">
        <v>62</v>
      </c>
      <c r="P710" t="s">
        <v>322</v>
      </c>
      <c r="Q710">
        <v>9.5519999999999996</v>
      </c>
      <c r="R710">
        <v>3</v>
      </c>
      <c r="S710" s="1">
        <v>0.6</v>
      </c>
      <c r="T710">
        <v>-3.8208000000000002</v>
      </c>
      <c r="U710" t="s">
        <v>76</v>
      </c>
      <c r="V710" s="3">
        <v>-0.4</v>
      </c>
      <c r="W710" s="3">
        <v>6.2814070351758802E-2</v>
      </c>
      <c r="X710" s="4">
        <v>-1.2736000000000001</v>
      </c>
      <c r="Y710" s="1">
        <v>4.4576000000000002</v>
      </c>
      <c r="Z710" t="s">
        <v>77</v>
      </c>
      <c r="AA710">
        <f>Furniture_Sales[[#This Row],[Sales]]-Furniture_Sales[[#This Row],[Profit]]</f>
        <v>13.3728</v>
      </c>
    </row>
    <row r="711" spans="1:27" x14ac:dyDescent="0.35">
      <c r="A711" t="s">
        <v>2420</v>
      </c>
      <c r="B711" s="2">
        <v>41670</v>
      </c>
      <c r="C711" s="2">
        <v>41672</v>
      </c>
      <c r="D711" t="s">
        <v>93</v>
      </c>
      <c r="E711" t="s">
        <v>2421</v>
      </c>
      <c r="F711" t="s">
        <v>2422</v>
      </c>
      <c r="G711" t="s">
        <v>30</v>
      </c>
      <c r="H711" t="s">
        <v>31</v>
      </c>
      <c r="I711" t="s">
        <v>2423</v>
      </c>
      <c r="J711" t="s">
        <v>59</v>
      </c>
      <c r="K711">
        <v>92691</v>
      </c>
      <c r="L711" t="s">
        <v>60</v>
      </c>
      <c r="M711" t="s">
        <v>1462</v>
      </c>
      <c r="N711" t="s">
        <v>36</v>
      </c>
      <c r="O711" t="s">
        <v>37</v>
      </c>
      <c r="P711" t="s">
        <v>1463</v>
      </c>
      <c r="Q711">
        <v>290.666</v>
      </c>
      <c r="R711">
        <v>2</v>
      </c>
      <c r="S711" s="1">
        <v>0.15</v>
      </c>
      <c r="T711">
        <v>3.4196</v>
      </c>
      <c r="U711" t="s">
        <v>76</v>
      </c>
      <c r="V711" s="3">
        <v>1.1764705882352899E-2</v>
      </c>
      <c r="W711" s="3">
        <v>5.1605622948676497E-4</v>
      </c>
      <c r="X711" s="4">
        <v>1.7098</v>
      </c>
      <c r="Y711" s="1">
        <v>143.6232</v>
      </c>
      <c r="Z711" t="s">
        <v>175</v>
      </c>
      <c r="AA711">
        <f>Furniture_Sales[[#This Row],[Sales]]-Furniture_Sales[[#This Row],[Profit]]</f>
        <v>287.24639999999999</v>
      </c>
    </row>
    <row r="712" spans="1:27" x14ac:dyDescent="0.35">
      <c r="A712" t="s">
        <v>2424</v>
      </c>
      <c r="B712" s="2">
        <v>42329</v>
      </c>
      <c r="C712" s="2">
        <v>42333</v>
      </c>
      <c r="D712" t="s">
        <v>45</v>
      </c>
      <c r="E712" t="s">
        <v>2241</v>
      </c>
      <c r="F712" t="s">
        <v>2242</v>
      </c>
      <c r="G712" t="s">
        <v>30</v>
      </c>
      <c r="H712" t="s">
        <v>31</v>
      </c>
      <c r="I712" t="s">
        <v>2425</v>
      </c>
      <c r="J712" t="s">
        <v>1346</v>
      </c>
      <c r="K712">
        <v>89115</v>
      </c>
      <c r="L712" t="s">
        <v>60</v>
      </c>
      <c r="M712" t="s">
        <v>2426</v>
      </c>
      <c r="N712" t="s">
        <v>36</v>
      </c>
      <c r="O712" t="s">
        <v>37</v>
      </c>
      <c r="P712" t="s">
        <v>2427</v>
      </c>
      <c r="Q712">
        <v>141.96</v>
      </c>
      <c r="R712">
        <v>2</v>
      </c>
      <c r="S712" s="1">
        <v>0</v>
      </c>
      <c r="T712">
        <v>41.168399999999998</v>
      </c>
      <c r="U712" t="s">
        <v>89</v>
      </c>
      <c r="V712" s="3">
        <v>0.28999999999999998</v>
      </c>
      <c r="W712" s="3">
        <v>0</v>
      </c>
      <c r="X712" s="4">
        <v>20.584199999999999</v>
      </c>
      <c r="Y712" s="1">
        <v>50.395800000000001</v>
      </c>
      <c r="Z712" t="s">
        <v>40</v>
      </c>
      <c r="AA712">
        <f>Furniture_Sales[[#This Row],[Sales]]-Furniture_Sales[[#This Row],[Profit]]</f>
        <v>100.79160000000002</v>
      </c>
    </row>
    <row r="713" spans="1:27" x14ac:dyDescent="0.35">
      <c r="A713" t="s">
        <v>2428</v>
      </c>
      <c r="B713" s="2">
        <v>42342</v>
      </c>
      <c r="C713" s="2">
        <v>42348</v>
      </c>
      <c r="D713" t="s">
        <v>45</v>
      </c>
      <c r="E713" t="s">
        <v>46</v>
      </c>
      <c r="F713" t="s">
        <v>47</v>
      </c>
      <c r="G713" t="s">
        <v>30</v>
      </c>
      <c r="H713" t="s">
        <v>31</v>
      </c>
      <c r="I713" t="s">
        <v>2429</v>
      </c>
      <c r="J713" t="s">
        <v>126</v>
      </c>
      <c r="K713">
        <v>11550</v>
      </c>
      <c r="L713" t="s">
        <v>73</v>
      </c>
      <c r="M713" t="s">
        <v>2210</v>
      </c>
      <c r="N713" t="s">
        <v>36</v>
      </c>
      <c r="O713" t="s">
        <v>62</v>
      </c>
      <c r="P713" t="s">
        <v>2211</v>
      </c>
      <c r="Q713">
        <v>28.44</v>
      </c>
      <c r="R713">
        <v>3</v>
      </c>
      <c r="S713" s="1">
        <v>0</v>
      </c>
      <c r="T713">
        <v>11.375999999999999</v>
      </c>
      <c r="U713" t="s">
        <v>135</v>
      </c>
      <c r="V713" s="3">
        <v>0.4</v>
      </c>
      <c r="W713" s="3">
        <v>0</v>
      </c>
      <c r="X713" s="4">
        <v>3.7919999999999998</v>
      </c>
      <c r="Y713" s="1">
        <v>5.6879999999999997</v>
      </c>
      <c r="Z713" t="s">
        <v>102</v>
      </c>
      <c r="AA713">
        <f>Furniture_Sales[[#This Row],[Sales]]-Furniture_Sales[[#This Row],[Profit]]</f>
        <v>17.064</v>
      </c>
    </row>
    <row r="714" spans="1:27" x14ac:dyDescent="0.35">
      <c r="A714" t="s">
        <v>2428</v>
      </c>
      <c r="B714" s="2">
        <v>42342</v>
      </c>
      <c r="C714" s="2">
        <v>42348</v>
      </c>
      <c r="D714" t="s">
        <v>45</v>
      </c>
      <c r="E714" t="s">
        <v>46</v>
      </c>
      <c r="F714" t="s">
        <v>47</v>
      </c>
      <c r="G714" t="s">
        <v>30</v>
      </c>
      <c r="H714" t="s">
        <v>31</v>
      </c>
      <c r="I714" t="s">
        <v>2429</v>
      </c>
      <c r="J714" t="s">
        <v>126</v>
      </c>
      <c r="K714">
        <v>11550</v>
      </c>
      <c r="L714" t="s">
        <v>73</v>
      </c>
      <c r="M714" t="s">
        <v>501</v>
      </c>
      <c r="N714" t="s">
        <v>36</v>
      </c>
      <c r="O714" t="s">
        <v>42</v>
      </c>
      <c r="P714" t="s">
        <v>502</v>
      </c>
      <c r="Q714">
        <v>364.41</v>
      </c>
      <c r="R714">
        <v>5</v>
      </c>
      <c r="S714" s="1">
        <v>0.1</v>
      </c>
      <c r="T714">
        <v>8.0980000000000008</v>
      </c>
      <c r="U714" t="s">
        <v>135</v>
      </c>
      <c r="V714" s="3">
        <v>2.2222222222222199E-2</v>
      </c>
      <c r="W714" s="3">
        <v>2.7441617957794798E-4</v>
      </c>
      <c r="X714" s="4">
        <v>1.6195999999999999</v>
      </c>
      <c r="Y714" s="1">
        <v>71.2624</v>
      </c>
      <c r="Z714" t="s">
        <v>102</v>
      </c>
      <c r="AA714">
        <f>Furniture_Sales[[#This Row],[Sales]]-Furniture_Sales[[#This Row],[Profit]]</f>
        <v>356.31200000000001</v>
      </c>
    </row>
    <row r="715" spans="1:27" x14ac:dyDescent="0.35">
      <c r="A715" t="s">
        <v>2428</v>
      </c>
      <c r="B715" s="2">
        <v>42342</v>
      </c>
      <c r="C715" s="2">
        <v>42348</v>
      </c>
      <c r="D715" t="s">
        <v>45</v>
      </c>
      <c r="E715" t="s">
        <v>46</v>
      </c>
      <c r="F715" t="s">
        <v>47</v>
      </c>
      <c r="G715" t="s">
        <v>30</v>
      </c>
      <c r="H715" t="s">
        <v>31</v>
      </c>
      <c r="I715" t="s">
        <v>2429</v>
      </c>
      <c r="J715" t="s">
        <v>126</v>
      </c>
      <c r="K715">
        <v>11550</v>
      </c>
      <c r="L715" t="s">
        <v>73</v>
      </c>
      <c r="M715" t="s">
        <v>335</v>
      </c>
      <c r="N715" t="s">
        <v>36</v>
      </c>
      <c r="O715" t="s">
        <v>42</v>
      </c>
      <c r="P715" t="s">
        <v>336</v>
      </c>
      <c r="Q715">
        <v>361.76400000000001</v>
      </c>
      <c r="R715">
        <v>2</v>
      </c>
      <c r="S715" s="1">
        <v>0.1</v>
      </c>
      <c r="T715">
        <v>68.333200000000005</v>
      </c>
      <c r="U715" t="s">
        <v>135</v>
      </c>
      <c r="V715" s="3">
        <v>0.18888888888888899</v>
      </c>
      <c r="W715" s="3">
        <v>2.7642330359018601E-4</v>
      </c>
      <c r="X715" s="4">
        <v>34.166600000000003</v>
      </c>
      <c r="Y715" s="1">
        <v>146.71539999999999</v>
      </c>
      <c r="Z715" t="s">
        <v>102</v>
      </c>
      <c r="AA715">
        <f>Furniture_Sales[[#This Row],[Sales]]-Furniture_Sales[[#This Row],[Profit]]</f>
        <v>293.43079999999998</v>
      </c>
    </row>
    <row r="716" spans="1:27" x14ac:dyDescent="0.35">
      <c r="A716" t="s">
        <v>2430</v>
      </c>
      <c r="B716" s="2">
        <v>43062</v>
      </c>
      <c r="C716" s="2">
        <v>43063</v>
      </c>
      <c r="D716" t="s">
        <v>93</v>
      </c>
      <c r="E716" t="s">
        <v>2152</v>
      </c>
      <c r="F716" t="s">
        <v>2153</v>
      </c>
      <c r="G716" t="s">
        <v>30</v>
      </c>
      <c r="H716" t="s">
        <v>31</v>
      </c>
      <c r="I716" t="s">
        <v>71</v>
      </c>
      <c r="J716" t="s">
        <v>72</v>
      </c>
      <c r="K716">
        <v>19120</v>
      </c>
      <c r="L716" t="s">
        <v>73</v>
      </c>
      <c r="M716" t="s">
        <v>2431</v>
      </c>
      <c r="N716" t="s">
        <v>36</v>
      </c>
      <c r="O716" t="s">
        <v>62</v>
      </c>
      <c r="P716" t="s">
        <v>2432</v>
      </c>
      <c r="Q716">
        <v>24.047999999999998</v>
      </c>
      <c r="R716">
        <v>9</v>
      </c>
      <c r="S716" s="1">
        <v>0.2</v>
      </c>
      <c r="T716">
        <v>7.2144000000000004</v>
      </c>
      <c r="U716" t="s">
        <v>129</v>
      </c>
      <c r="V716" s="3">
        <v>0.3</v>
      </c>
      <c r="W716" s="3">
        <v>8.3166999334664E-3</v>
      </c>
      <c r="X716" s="4">
        <v>0.80159999999999998</v>
      </c>
      <c r="Y716" s="1">
        <v>1.8704000000000001</v>
      </c>
      <c r="Z716" t="s">
        <v>40</v>
      </c>
      <c r="AA716">
        <f>Furniture_Sales[[#This Row],[Sales]]-Furniture_Sales[[#This Row],[Profit]]</f>
        <v>16.833599999999997</v>
      </c>
    </row>
    <row r="717" spans="1:27" x14ac:dyDescent="0.35">
      <c r="A717" t="s">
        <v>2433</v>
      </c>
      <c r="B717" s="2">
        <v>42342</v>
      </c>
      <c r="C717" s="2">
        <v>42347</v>
      </c>
      <c r="D717" t="s">
        <v>27</v>
      </c>
      <c r="E717" t="s">
        <v>1687</v>
      </c>
      <c r="F717" t="s">
        <v>1688</v>
      </c>
      <c r="G717" t="s">
        <v>30</v>
      </c>
      <c r="H717" t="s">
        <v>31</v>
      </c>
      <c r="I717" t="s">
        <v>179</v>
      </c>
      <c r="J717" t="s">
        <v>126</v>
      </c>
      <c r="K717">
        <v>10035</v>
      </c>
      <c r="L717" t="s">
        <v>73</v>
      </c>
      <c r="M717" t="s">
        <v>2434</v>
      </c>
      <c r="N717" t="s">
        <v>36</v>
      </c>
      <c r="O717" t="s">
        <v>42</v>
      </c>
      <c r="P717" t="s">
        <v>2435</v>
      </c>
      <c r="Q717">
        <v>384.17399999999998</v>
      </c>
      <c r="R717">
        <v>7</v>
      </c>
      <c r="S717" s="1">
        <v>0.1</v>
      </c>
      <c r="T717">
        <v>29.880199999999999</v>
      </c>
      <c r="U717" t="s">
        <v>64</v>
      </c>
      <c r="V717" s="3">
        <v>7.7777777777777807E-2</v>
      </c>
      <c r="W717" s="3">
        <v>2.6029871880970599E-4</v>
      </c>
      <c r="X717" s="4">
        <v>4.2686000000000002</v>
      </c>
      <c r="Y717" s="1">
        <v>50.613399999999999</v>
      </c>
      <c r="Z717" t="s">
        <v>102</v>
      </c>
      <c r="AA717">
        <f>Furniture_Sales[[#This Row],[Sales]]-Furniture_Sales[[#This Row],[Profit]]</f>
        <v>354.29379999999998</v>
      </c>
    </row>
    <row r="718" spans="1:27" x14ac:dyDescent="0.35">
      <c r="A718" t="s">
        <v>2436</v>
      </c>
      <c r="B718" s="2">
        <v>43015</v>
      </c>
      <c r="C718" s="2">
        <v>43019</v>
      </c>
      <c r="D718" t="s">
        <v>45</v>
      </c>
      <c r="E718" t="s">
        <v>2437</v>
      </c>
      <c r="F718" t="s">
        <v>2438</v>
      </c>
      <c r="G718" t="s">
        <v>106</v>
      </c>
      <c r="H718" t="s">
        <v>31</v>
      </c>
      <c r="I718" t="s">
        <v>1533</v>
      </c>
      <c r="J718" t="s">
        <v>1042</v>
      </c>
      <c r="K718">
        <v>28205</v>
      </c>
      <c r="L718" t="s">
        <v>34</v>
      </c>
      <c r="M718" t="s">
        <v>1265</v>
      </c>
      <c r="N718" t="s">
        <v>36</v>
      </c>
      <c r="O718" t="s">
        <v>51</v>
      </c>
      <c r="P718" t="s">
        <v>1069</v>
      </c>
      <c r="Q718">
        <v>154.76400000000001</v>
      </c>
      <c r="R718">
        <v>3</v>
      </c>
      <c r="S718" s="1">
        <v>0.4</v>
      </c>
      <c r="T718">
        <v>-36.111600000000003</v>
      </c>
      <c r="U718" t="s">
        <v>89</v>
      </c>
      <c r="V718" s="3">
        <v>-0.233333333333333</v>
      </c>
      <c r="W718" s="3">
        <v>2.58458039337314E-3</v>
      </c>
      <c r="X718" s="4">
        <v>-12.0372</v>
      </c>
      <c r="Y718" s="1">
        <v>63.6252</v>
      </c>
      <c r="Z718" t="s">
        <v>54</v>
      </c>
      <c r="AA718">
        <f>Furniture_Sales[[#This Row],[Sales]]-Furniture_Sales[[#This Row],[Profit]]</f>
        <v>190.87560000000002</v>
      </c>
    </row>
    <row r="719" spans="1:27" x14ac:dyDescent="0.35">
      <c r="A719" t="s">
        <v>2439</v>
      </c>
      <c r="B719" s="2">
        <v>42128</v>
      </c>
      <c r="C719" s="2">
        <v>42129</v>
      </c>
      <c r="D719" t="s">
        <v>93</v>
      </c>
      <c r="E719" t="s">
        <v>990</v>
      </c>
      <c r="F719" t="s">
        <v>991</v>
      </c>
      <c r="G719" t="s">
        <v>96</v>
      </c>
      <c r="H719" t="s">
        <v>31</v>
      </c>
      <c r="I719" t="s">
        <v>2440</v>
      </c>
      <c r="J719" t="s">
        <v>140</v>
      </c>
      <c r="K719">
        <v>60477</v>
      </c>
      <c r="L719" t="s">
        <v>99</v>
      </c>
      <c r="M719" t="s">
        <v>933</v>
      </c>
      <c r="N719" t="s">
        <v>36</v>
      </c>
      <c r="O719" t="s">
        <v>62</v>
      </c>
      <c r="P719" t="s">
        <v>322</v>
      </c>
      <c r="Q719">
        <v>22.288</v>
      </c>
      <c r="R719">
        <v>7</v>
      </c>
      <c r="S719" s="1">
        <v>0.6</v>
      </c>
      <c r="T719">
        <v>-8.9152000000000005</v>
      </c>
      <c r="U719" t="s">
        <v>129</v>
      </c>
      <c r="V719" s="3">
        <v>-0.4</v>
      </c>
      <c r="W719" s="3">
        <v>2.6920315865039499E-2</v>
      </c>
      <c r="X719" s="4">
        <v>-1.2736000000000001</v>
      </c>
      <c r="Y719" s="1">
        <v>4.4576000000000002</v>
      </c>
      <c r="Z719" t="s">
        <v>167</v>
      </c>
      <c r="AA719">
        <f>Furniture_Sales[[#This Row],[Sales]]-Furniture_Sales[[#This Row],[Profit]]</f>
        <v>31.203200000000002</v>
      </c>
    </row>
    <row r="720" spans="1:27" x14ac:dyDescent="0.35">
      <c r="A720" t="s">
        <v>2441</v>
      </c>
      <c r="B720" s="2">
        <v>42884</v>
      </c>
      <c r="C720" s="2">
        <v>42891</v>
      </c>
      <c r="D720" t="s">
        <v>45</v>
      </c>
      <c r="E720" t="s">
        <v>1437</v>
      </c>
      <c r="F720" t="s">
        <v>1438</v>
      </c>
      <c r="G720" t="s">
        <v>30</v>
      </c>
      <c r="H720" t="s">
        <v>31</v>
      </c>
      <c r="I720" t="s">
        <v>107</v>
      </c>
      <c r="J720" t="s">
        <v>98</v>
      </c>
      <c r="K720">
        <v>77095</v>
      </c>
      <c r="L720" t="s">
        <v>99</v>
      </c>
      <c r="M720" t="s">
        <v>2442</v>
      </c>
      <c r="N720" t="s">
        <v>36</v>
      </c>
      <c r="O720" t="s">
        <v>62</v>
      </c>
      <c r="P720" t="s">
        <v>2443</v>
      </c>
      <c r="Q720">
        <v>65.424000000000007</v>
      </c>
      <c r="R720">
        <v>4</v>
      </c>
      <c r="S720" s="1">
        <v>0.6</v>
      </c>
      <c r="T720">
        <v>-52.339199999999998</v>
      </c>
      <c r="U720" t="s">
        <v>53</v>
      </c>
      <c r="V720" s="3">
        <v>-0.8</v>
      </c>
      <c r="W720" s="3">
        <v>9.1709464416727792E-3</v>
      </c>
      <c r="X720" s="4">
        <v>-13.0848</v>
      </c>
      <c r="Y720" s="1">
        <v>29.440799999999999</v>
      </c>
      <c r="Z720" t="s">
        <v>167</v>
      </c>
      <c r="AA720">
        <f>Furniture_Sales[[#This Row],[Sales]]-Furniture_Sales[[#This Row],[Profit]]</f>
        <v>117.76320000000001</v>
      </c>
    </row>
    <row r="721" spans="1:27" x14ac:dyDescent="0.35">
      <c r="A721" t="s">
        <v>2444</v>
      </c>
      <c r="B721" s="2">
        <v>41752</v>
      </c>
      <c r="C721" s="2">
        <v>41756</v>
      </c>
      <c r="D721" t="s">
        <v>45</v>
      </c>
      <c r="E721" t="s">
        <v>2445</v>
      </c>
      <c r="F721" t="s">
        <v>2446</v>
      </c>
      <c r="G721" t="s">
        <v>106</v>
      </c>
      <c r="H721" t="s">
        <v>31</v>
      </c>
      <c r="I721" t="s">
        <v>353</v>
      </c>
      <c r="J721" t="s">
        <v>237</v>
      </c>
      <c r="K721">
        <v>43229</v>
      </c>
      <c r="L721" t="s">
        <v>73</v>
      </c>
      <c r="M721" t="s">
        <v>335</v>
      </c>
      <c r="N721" t="s">
        <v>36</v>
      </c>
      <c r="O721" t="s">
        <v>42</v>
      </c>
      <c r="P721" t="s">
        <v>336</v>
      </c>
      <c r="Q721">
        <v>281.37200000000001</v>
      </c>
      <c r="R721">
        <v>2</v>
      </c>
      <c r="S721" s="1">
        <v>0.3</v>
      </c>
      <c r="T721">
        <v>-12.0588</v>
      </c>
      <c r="U721" t="s">
        <v>89</v>
      </c>
      <c r="V721" s="3">
        <v>-4.2857142857142899E-2</v>
      </c>
      <c r="W721" s="3">
        <v>1.0662041709907199E-3</v>
      </c>
      <c r="X721" s="4">
        <v>-6.0293999999999999</v>
      </c>
      <c r="Y721" s="1">
        <v>146.71539999999999</v>
      </c>
      <c r="Z721" t="s">
        <v>119</v>
      </c>
      <c r="AA721">
        <f>Furniture_Sales[[#This Row],[Sales]]-Furniture_Sales[[#This Row],[Profit]]</f>
        <v>293.43080000000003</v>
      </c>
    </row>
    <row r="722" spans="1:27" x14ac:dyDescent="0.35">
      <c r="A722" t="s">
        <v>2444</v>
      </c>
      <c r="B722" s="2">
        <v>41752</v>
      </c>
      <c r="C722" s="2">
        <v>41756</v>
      </c>
      <c r="D722" t="s">
        <v>45</v>
      </c>
      <c r="E722" t="s">
        <v>2445</v>
      </c>
      <c r="F722" t="s">
        <v>2446</v>
      </c>
      <c r="G722" t="s">
        <v>106</v>
      </c>
      <c r="H722" t="s">
        <v>31</v>
      </c>
      <c r="I722" t="s">
        <v>353</v>
      </c>
      <c r="J722" t="s">
        <v>237</v>
      </c>
      <c r="K722">
        <v>43229</v>
      </c>
      <c r="L722" t="s">
        <v>73</v>
      </c>
      <c r="M722" t="s">
        <v>335</v>
      </c>
      <c r="N722" t="s">
        <v>36</v>
      </c>
      <c r="O722" t="s">
        <v>42</v>
      </c>
      <c r="P722" t="s">
        <v>336</v>
      </c>
      <c r="Q722">
        <v>281.37200000000001</v>
      </c>
      <c r="R722">
        <v>2</v>
      </c>
      <c r="S722" s="1">
        <v>0.3</v>
      </c>
      <c r="T722">
        <v>-12.0588</v>
      </c>
      <c r="U722" t="s">
        <v>89</v>
      </c>
      <c r="V722" s="3">
        <v>-4.2857142857142899E-2</v>
      </c>
      <c r="W722" s="3">
        <v>1.0662041709907199E-3</v>
      </c>
      <c r="X722" s="4">
        <v>-6.0293999999999999</v>
      </c>
      <c r="Y722" s="1">
        <v>146.71539999999999</v>
      </c>
      <c r="Z722" t="s">
        <v>119</v>
      </c>
      <c r="AA722">
        <f>Furniture_Sales[[#This Row],[Sales]]-Furniture_Sales[[#This Row],[Profit]]</f>
        <v>293.43080000000003</v>
      </c>
    </row>
    <row r="723" spans="1:27" x14ac:dyDescent="0.35">
      <c r="A723" t="s">
        <v>2444</v>
      </c>
      <c r="B723" s="2">
        <v>41752</v>
      </c>
      <c r="C723" s="2">
        <v>41756</v>
      </c>
      <c r="D723" t="s">
        <v>45</v>
      </c>
      <c r="E723" t="s">
        <v>2445</v>
      </c>
      <c r="F723" t="s">
        <v>2446</v>
      </c>
      <c r="G723" t="s">
        <v>106</v>
      </c>
      <c r="H723" t="s">
        <v>31</v>
      </c>
      <c r="I723" t="s">
        <v>353</v>
      </c>
      <c r="J723" t="s">
        <v>237</v>
      </c>
      <c r="K723">
        <v>43229</v>
      </c>
      <c r="L723" t="s">
        <v>73</v>
      </c>
      <c r="M723" t="s">
        <v>983</v>
      </c>
      <c r="N723" t="s">
        <v>36</v>
      </c>
      <c r="O723" t="s">
        <v>62</v>
      </c>
      <c r="P723" t="s">
        <v>984</v>
      </c>
      <c r="Q723">
        <v>22.335999999999999</v>
      </c>
      <c r="R723">
        <v>4</v>
      </c>
      <c r="S723" s="1">
        <v>0.2</v>
      </c>
      <c r="T723">
        <v>7.8175999999999997</v>
      </c>
      <c r="U723" t="s">
        <v>89</v>
      </c>
      <c r="V723" s="3">
        <v>0.35</v>
      </c>
      <c r="W723" s="3">
        <v>8.9541547277936992E-3</v>
      </c>
      <c r="X723" s="4">
        <v>1.9543999999999999</v>
      </c>
      <c r="Y723" s="1">
        <v>3.6295999999999999</v>
      </c>
      <c r="Z723" t="s">
        <v>119</v>
      </c>
      <c r="AA723">
        <f>Furniture_Sales[[#This Row],[Sales]]-Furniture_Sales[[#This Row],[Profit]]</f>
        <v>14.5184</v>
      </c>
    </row>
    <row r="724" spans="1:27" x14ac:dyDescent="0.35">
      <c r="A724" t="s">
        <v>2447</v>
      </c>
      <c r="B724" s="2">
        <v>42253</v>
      </c>
      <c r="C724" s="2">
        <v>42260</v>
      </c>
      <c r="D724" t="s">
        <v>45</v>
      </c>
      <c r="E724" t="s">
        <v>888</v>
      </c>
      <c r="F724" t="s">
        <v>889</v>
      </c>
      <c r="G724" t="s">
        <v>106</v>
      </c>
      <c r="H724" t="s">
        <v>31</v>
      </c>
      <c r="I724" t="s">
        <v>179</v>
      </c>
      <c r="J724" t="s">
        <v>126</v>
      </c>
      <c r="K724">
        <v>10024</v>
      </c>
      <c r="L724" t="s">
        <v>73</v>
      </c>
      <c r="M724" t="s">
        <v>861</v>
      </c>
      <c r="N724" t="s">
        <v>36</v>
      </c>
      <c r="O724" t="s">
        <v>42</v>
      </c>
      <c r="P724" t="s">
        <v>862</v>
      </c>
      <c r="Q724">
        <v>271.76400000000001</v>
      </c>
      <c r="R724">
        <v>2</v>
      </c>
      <c r="S724" s="1">
        <v>0.1</v>
      </c>
      <c r="T724">
        <v>60.392000000000003</v>
      </c>
      <c r="U724" t="s">
        <v>53</v>
      </c>
      <c r="V724" s="3">
        <v>0.22222222222222199</v>
      </c>
      <c r="W724" s="3">
        <v>3.6796632372205302E-4</v>
      </c>
      <c r="X724" s="4">
        <v>30.196000000000002</v>
      </c>
      <c r="Y724" s="1">
        <v>105.68600000000001</v>
      </c>
      <c r="Z724" t="s">
        <v>83</v>
      </c>
      <c r="AA724">
        <f>Furniture_Sales[[#This Row],[Sales]]-Furniture_Sales[[#This Row],[Profit]]</f>
        <v>211.37200000000001</v>
      </c>
    </row>
    <row r="725" spans="1:27" x14ac:dyDescent="0.35">
      <c r="A725" t="s">
        <v>2448</v>
      </c>
      <c r="B725" s="2">
        <v>42271</v>
      </c>
      <c r="C725" s="2">
        <v>42275</v>
      </c>
      <c r="D725" t="s">
        <v>45</v>
      </c>
      <c r="E725" t="s">
        <v>2449</v>
      </c>
      <c r="F725" t="s">
        <v>2450</v>
      </c>
      <c r="G725" t="s">
        <v>106</v>
      </c>
      <c r="H725" t="s">
        <v>31</v>
      </c>
      <c r="I725" t="s">
        <v>2451</v>
      </c>
      <c r="J725" t="s">
        <v>807</v>
      </c>
      <c r="K725">
        <v>52001</v>
      </c>
      <c r="L725" t="s">
        <v>99</v>
      </c>
      <c r="M725" t="s">
        <v>1538</v>
      </c>
      <c r="N725" t="s">
        <v>36</v>
      </c>
      <c r="O725" t="s">
        <v>42</v>
      </c>
      <c r="P725" t="s">
        <v>1539</v>
      </c>
      <c r="Q725">
        <v>1408.1</v>
      </c>
      <c r="R725">
        <v>10</v>
      </c>
      <c r="S725" s="1">
        <v>0</v>
      </c>
      <c r="T725">
        <v>394.26799999999997</v>
      </c>
      <c r="U725" t="s">
        <v>89</v>
      </c>
      <c r="V725" s="3">
        <v>0.28000000000000003</v>
      </c>
      <c r="W725" s="3">
        <v>0</v>
      </c>
      <c r="X725" s="4">
        <v>39.4268</v>
      </c>
      <c r="Y725" s="1">
        <v>101.3832</v>
      </c>
      <c r="Z725" t="s">
        <v>83</v>
      </c>
      <c r="AA725">
        <f>Furniture_Sales[[#This Row],[Sales]]-Furniture_Sales[[#This Row],[Profit]]</f>
        <v>1013.8319999999999</v>
      </c>
    </row>
    <row r="726" spans="1:27" x14ac:dyDescent="0.35">
      <c r="A726" t="s">
        <v>2452</v>
      </c>
      <c r="B726" s="2">
        <v>42919</v>
      </c>
      <c r="C726" s="2">
        <v>42922</v>
      </c>
      <c r="D726" t="s">
        <v>27</v>
      </c>
      <c r="E726" t="s">
        <v>1230</v>
      </c>
      <c r="F726" t="s">
        <v>1231</v>
      </c>
      <c r="G726" t="s">
        <v>106</v>
      </c>
      <c r="H726" t="s">
        <v>31</v>
      </c>
      <c r="I726" t="s">
        <v>821</v>
      </c>
      <c r="J726" t="s">
        <v>237</v>
      </c>
      <c r="K726">
        <v>43130</v>
      </c>
      <c r="L726" t="s">
        <v>73</v>
      </c>
      <c r="M726" t="s">
        <v>460</v>
      </c>
      <c r="N726" t="s">
        <v>36</v>
      </c>
      <c r="O726" t="s">
        <v>51</v>
      </c>
      <c r="P726" t="s">
        <v>461</v>
      </c>
      <c r="Q726">
        <v>215.148</v>
      </c>
      <c r="R726">
        <v>2</v>
      </c>
      <c r="S726" s="1">
        <v>0.4</v>
      </c>
      <c r="T726">
        <v>-103.98820000000001</v>
      </c>
      <c r="U726" t="s">
        <v>39</v>
      </c>
      <c r="V726" s="3">
        <v>-0.483333333333333</v>
      </c>
      <c r="W726" s="3">
        <v>1.85918530499935E-3</v>
      </c>
      <c r="X726" s="4">
        <v>-51.994100000000003</v>
      </c>
      <c r="Y726" s="1">
        <v>159.56809999999999</v>
      </c>
      <c r="Z726" t="s">
        <v>77</v>
      </c>
      <c r="AA726">
        <f>Furniture_Sales[[#This Row],[Sales]]-Furniture_Sales[[#This Row],[Profit]]</f>
        <v>319.13620000000003</v>
      </c>
    </row>
    <row r="727" spans="1:27" x14ac:dyDescent="0.35">
      <c r="A727" t="s">
        <v>2453</v>
      </c>
      <c r="B727" s="2">
        <v>43077</v>
      </c>
      <c r="C727" s="2">
        <v>43078</v>
      </c>
      <c r="D727" t="s">
        <v>93</v>
      </c>
      <c r="E727" t="s">
        <v>1580</v>
      </c>
      <c r="F727" t="s">
        <v>1581</v>
      </c>
      <c r="G727" t="s">
        <v>30</v>
      </c>
      <c r="H727" t="s">
        <v>31</v>
      </c>
      <c r="I727" t="s">
        <v>2454</v>
      </c>
      <c r="J727" t="s">
        <v>59</v>
      </c>
      <c r="K727">
        <v>90301</v>
      </c>
      <c r="L727" t="s">
        <v>60</v>
      </c>
      <c r="M727" t="s">
        <v>2455</v>
      </c>
      <c r="N727" t="s">
        <v>36</v>
      </c>
      <c r="O727" t="s">
        <v>62</v>
      </c>
      <c r="P727" t="s">
        <v>2456</v>
      </c>
      <c r="Q727">
        <v>128.9</v>
      </c>
      <c r="R727">
        <v>2</v>
      </c>
      <c r="S727" s="1">
        <v>0</v>
      </c>
      <c r="T727">
        <v>15.468</v>
      </c>
      <c r="U727" t="s">
        <v>129</v>
      </c>
      <c r="V727" s="3">
        <v>0.12</v>
      </c>
      <c r="W727" s="3">
        <v>0</v>
      </c>
      <c r="X727" s="4">
        <v>7.734</v>
      </c>
      <c r="Y727" s="1">
        <v>56.716000000000001</v>
      </c>
      <c r="Z727" t="s">
        <v>102</v>
      </c>
      <c r="AA727">
        <f>Furniture_Sales[[#This Row],[Sales]]-Furniture_Sales[[#This Row],[Profit]]</f>
        <v>113.432</v>
      </c>
    </row>
    <row r="728" spans="1:27" x14ac:dyDescent="0.35">
      <c r="A728" t="s">
        <v>2457</v>
      </c>
      <c r="B728" s="2">
        <v>42274</v>
      </c>
      <c r="C728" s="2">
        <v>42276</v>
      </c>
      <c r="D728" t="s">
        <v>93</v>
      </c>
      <c r="E728" t="s">
        <v>1315</v>
      </c>
      <c r="F728" t="s">
        <v>1316</v>
      </c>
      <c r="G728" t="s">
        <v>30</v>
      </c>
      <c r="H728" t="s">
        <v>31</v>
      </c>
      <c r="I728" t="s">
        <v>139</v>
      </c>
      <c r="J728" t="s">
        <v>140</v>
      </c>
      <c r="K728">
        <v>60610</v>
      </c>
      <c r="L728" t="s">
        <v>99</v>
      </c>
      <c r="M728" t="s">
        <v>654</v>
      </c>
      <c r="N728" t="s">
        <v>36</v>
      </c>
      <c r="O728" t="s">
        <v>62</v>
      </c>
      <c r="P728" t="s">
        <v>655</v>
      </c>
      <c r="Q728">
        <v>24.288</v>
      </c>
      <c r="R728">
        <v>3</v>
      </c>
      <c r="S728" s="1">
        <v>0.6</v>
      </c>
      <c r="T728">
        <v>-12.751200000000001</v>
      </c>
      <c r="U728" t="s">
        <v>76</v>
      </c>
      <c r="V728" s="3">
        <v>-0.52500000000000002</v>
      </c>
      <c r="W728" s="3">
        <v>2.4703557312252999E-2</v>
      </c>
      <c r="X728" s="4">
        <v>-4.2504</v>
      </c>
      <c r="Y728" s="1">
        <v>12.346399999999999</v>
      </c>
      <c r="Z728" t="s">
        <v>83</v>
      </c>
      <c r="AA728">
        <f>Furniture_Sales[[#This Row],[Sales]]-Furniture_Sales[[#This Row],[Profit]]</f>
        <v>37.039200000000001</v>
      </c>
    </row>
    <row r="729" spans="1:27" x14ac:dyDescent="0.35">
      <c r="A729" t="s">
        <v>2458</v>
      </c>
      <c r="B729" s="2">
        <v>43038</v>
      </c>
      <c r="C729" s="2">
        <v>43038</v>
      </c>
      <c r="D729" t="s">
        <v>431</v>
      </c>
      <c r="E729" t="s">
        <v>1588</v>
      </c>
      <c r="F729" t="s">
        <v>1589</v>
      </c>
      <c r="G729" t="s">
        <v>30</v>
      </c>
      <c r="H729" t="s">
        <v>31</v>
      </c>
      <c r="I729" t="s">
        <v>1745</v>
      </c>
      <c r="J729" t="s">
        <v>98</v>
      </c>
      <c r="K729">
        <v>75217</v>
      </c>
      <c r="L729" t="s">
        <v>99</v>
      </c>
      <c r="M729" t="s">
        <v>654</v>
      </c>
      <c r="N729" t="s">
        <v>36</v>
      </c>
      <c r="O729" t="s">
        <v>62</v>
      </c>
      <c r="P729" t="s">
        <v>655</v>
      </c>
      <c r="Q729">
        <v>16.192</v>
      </c>
      <c r="R729">
        <v>2</v>
      </c>
      <c r="S729" s="1">
        <v>0.6</v>
      </c>
      <c r="T729">
        <v>-8.5007999999999999</v>
      </c>
      <c r="U729" t="s">
        <v>436</v>
      </c>
      <c r="V729" s="3">
        <v>-0.52500000000000002</v>
      </c>
      <c r="W729" s="3">
        <v>3.7055335968379399E-2</v>
      </c>
      <c r="X729" s="4">
        <v>-4.2504</v>
      </c>
      <c r="Y729" s="1">
        <v>12.346399999999999</v>
      </c>
      <c r="Z729" t="s">
        <v>54</v>
      </c>
      <c r="AA729">
        <f>Furniture_Sales[[#This Row],[Sales]]-Furniture_Sales[[#This Row],[Profit]]</f>
        <v>24.692799999999998</v>
      </c>
    </row>
    <row r="730" spans="1:27" x14ac:dyDescent="0.35">
      <c r="A730" t="s">
        <v>2458</v>
      </c>
      <c r="B730" s="2">
        <v>43038</v>
      </c>
      <c r="C730" s="2">
        <v>43038</v>
      </c>
      <c r="D730" t="s">
        <v>431</v>
      </c>
      <c r="E730" t="s">
        <v>1588</v>
      </c>
      <c r="F730" t="s">
        <v>1589</v>
      </c>
      <c r="G730" t="s">
        <v>30</v>
      </c>
      <c r="H730" t="s">
        <v>31</v>
      </c>
      <c r="I730" t="s">
        <v>1745</v>
      </c>
      <c r="J730" t="s">
        <v>98</v>
      </c>
      <c r="K730">
        <v>75217</v>
      </c>
      <c r="L730" t="s">
        <v>99</v>
      </c>
      <c r="M730" t="s">
        <v>460</v>
      </c>
      <c r="N730" t="s">
        <v>36</v>
      </c>
      <c r="O730" t="s">
        <v>51</v>
      </c>
      <c r="P730" t="s">
        <v>461</v>
      </c>
      <c r="Q730">
        <v>251.006</v>
      </c>
      <c r="R730">
        <v>2</v>
      </c>
      <c r="S730" s="1">
        <v>0.3</v>
      </c>
      <c r="T730">
        <v>-68.130200000000002</v>
      </c>
      <c r="U730" t="s">
        <v>436</v>
      </c>
      <c r="V730" s="3">
        <v>-0.27142857142857102</v>
      </c>
      <c r="W730" s="3">
        <v>1.19519055321387E-3</v>
      </c>
      <c r="X730" s="4">
        <v>-34.065100000000001</v>
      </c>
      <c r="Y730" s="1">
        <v>159.56809999999999</v>
      </c>
      <c r="Z730" t="s">
        <v>54</v>
      </c>
      <c r="AA730">
        <f>Furniture_Sales[[#This Row],[Sales]]-Furniture_Sales[[#This Row],[Profit]]</f>
        <v>319.13620000000003</v>
      </c>
    </row>
    <row r="731" spans="1:27" x14ac:dyDescent="0.35">
      <c r="A731" t="s">
        <v>2459</v>
      </c>
      <c r="B731" s="2">
        <v>42994</v>
      </c>
      <c r="C731" s="2">
        <v>42996</v>
      </c>
      <c r="D731" t="s">
        <v>93</v>
      </c>
      <c r="E731" t="s">
        <v>1631</v>
      </c>
      <c r="F731" t="s">
        <v>1632</v>
      </c>
      <c r="G731" t="s">
        <v>30</v>
      </c>
      <c r="H731" t="s">
        <v>31</v>
      </c>
      <c r="I731" t="s">
        <v>71</v>
      </c>
      <c r="J731" t="s">
        <v>72</v>
      </c>
      <c r="K731">
        <v>19143</v>
      </c>
      <c r="L731" t="s">
        <v>73</v>
      </c>
      <c r="M731" t="s">
        <v>2132</v>
      </c>
      <c r="N731" t="s">
        <v>36</v>
      </c>
      <c r="O731" t="s">
        <v>62</v>
      </c>
      <c r="P731" t="s">
        <v>2133</v>
      </c>
      <c r="Q731">
        <v>22.512</v>
      </c>
      <c r="R731">
        <v>3</v>
      </c>
      <c r="S731" s="1">
        <v>0.2</v>
      </c>
      <c r="T731">
        <v>2.2511999999999999</v>
      </c>
      <c r="U731" t="s">
        <v>76</v>
      </c>
      <c r="V731" s="3">
        <v>0.1</v>
      </c>
      <c r="W731" s="3">
        <v>8.8841506751954503E-3</v>
      </c>
      <c r="X731" s="4">
        <v>0.75039999999999996</v>
      </c>
      <c r="Y731" s="1">
        <v>6.7535999999999996</v>
      </c>
      <c r="Z731" t="s">
        <v>83</v>
      </c>
      <c r="AA731">
        <f>Furniture_Sales[[#This Row],[Sales]]-Furniture_Sales[[#This Row],[Profit]]</f>
        <v>20.2608</v>
      </c>
    </row>
    <row r="732" spans="1:27" x14ac:dyDescent="0.35">
      <c r="A732" t="s">
        <v>2460</v>
      </c>
      <c r="B732" s="2">
        <v>42257</v>
      </c>
      <c r="C732" s="2">
        <v>42261</v>
      </c>
      <c r="D732" t="s">
        <v>45</v>
      </c>
      <c r="E732" t="s">
        <v>1604</v>
      </c>
      <c r="F732" t="s">
        <v>1605</v>
      </c>
      <c r="G732" t="s">
        <v>96</v>
      </c>
      <c r="H732" t="s">
        <v>31</v>
      </c>
      <c r="I732" t="s">
        <v>2461</v>
      </c>
      <c r="J732" t="s">
        <v>440</v>
      </c>
      <c r="K732">
        <v>2151</v>
      </c>
      <c r="L732" t="s">
        <v>73</v>
      </c>
      <c r="M732" t="s">
        <v>283</v>
      </c>
      <c r="N732" t="s">
        <v>36</v>
      </c>
      <c r="O732" t="s">
        <v>37</v>
      </c>
      <c r="P732" t="s">
        <v>284</v>
      </c>
      <c r="Q732">
        <v>361.96</v>
      </c>
      <c r="R732">
        <v>2</v>
      </c>
      <c r="S732" s="1">
        <v>0</v>
      </c>
      <c r="T732">
        <v>83.250799999999998</v>
      </c>
      <c r="U732" t="s">
        <v>89</v>
      </c>
      <c r="V732" s="3">
        <v>0.23</v>
      </c>
      <c r="W732" s="3">
        <v>0</v>
      </c>
      <c r="X732" s="4">
        <v>41.625399999999999</v>
      </c>
      <c r="Y732" s="1">
        <v>139.3546</v>
      </c>
      <c r="Z732" t="s">
        <v>83</v>
      </c>
      <c r="AA732">
        <f>Furniture_Sales[[#This Row],[Sales]]-Furniture_Sales[[#This Row],[Profit]]</f>
        <v>278.70920000000001</v>
      </c>
    </row>
    <row r="733" spans="1:27" x14ac:dyDescent="0.35">
      <c r="A733" t="s">
        <v>2462</v>
      </c>
      <c r="B733" s="2">
        <v>42718</v>
      </c>
      <c r="C733" s="2">
        <v>42723</v>
      </c>
      <c r="D733" t="s">
        <v>45</v>
      </c>
      <c r="E733" t="s">
        <v>1343</v>
      </c>
      <c r="F733" t="s">
        <v>1344</v>
      </c>
      <c r="G733" t="s">
        <v>30</v>
      </c>
      <c r="H733" t="s">
        <v>31</v>
      </c>
      <c r="I733" t="s">
        <v>483</v>
      </c>
      <c r="J733" t="s">
        <v>484</v>
      </c>
      <c r="K733">
        <v>39212</v>
      </c>
      <c r="L733" t="s">
        <v>34</v>
      </c>
      <c r="M733" t="s">
        <v>1989</v>
      </c>
      <c r="N733" t="s">
        <v>36</v>
      </c>
      <c r="O733" t="s">
        <v>62</v>
      </c>
      <c r="P733" t="s">
        <v>1990</v>
      </c>
      <c r="Q733">
        <v>133.38</v>
      </c>
      <c r="R733">
        <v>6</v>
      </c>
      <c r="S733" s="1">
        <v>0</v>
      </c>
      <c r="T733">
        <v>58.687199999999997</v>
      </c>
      <c r="U733" t="s">
        <v>64</v>
      </c>
      <c r="V733" s="3">
        <v>0.44</v>
      </c>
      <c r="W733" s="3">
        <v>0</v>
      </c>
      <c r="X733" s="4">
        <v>9.7812000000000001</v>
      </c>
      <c r="Y733" s="1">
        <v>12.4488</v>
      </c>
      <c r="Z733" t="s">
        <v>102</v>
      </c>
      <c r="AA733">
        <f>Furniture_Sales[[#This Row],[Sales]]-Furniture_Sales[[#This Row],[Profit]]</f>
        <v>74.692800000000005</v>
      </c>
    </row>
    <row r="734" spans="1:27" x14ac:dyDescent="0.35">
      <c r="A734" t="s">
        <v>2463</v>
      </c>
      <c r="B734" s="2">
        <v>42705</v>
      </c>
      <c r="C734" s="2">
        <v>42709</v>
      </c>
      <c r="D734" t="s">
        <v>45</v>
      </c>
      <c r="E734" t="s">
        <v>1361</v>
      </c>
      <c r="F734" t="s">
        <v>1362</v>
      </c>
      <c r="G734" t="s">
        <v>30</v>
      </c>
      <c r="H734" t="s">
        <v>31</v>
      </c>
      <c r="I734" t="s">
        <v>334</v>
      </c>
      <c r="J734" t="s">
        <v>59</v>
      </c>
      <c r="K734">
        <v>94122</v>
      </c>
      <c r="L734" t="s">
        <v>60</v>
      </c>
      <c r="M734" t="s">
        <v>1153</v>
      </c>
      <c r="N734" t="s">
        <v>36</v>
      </c>
      <c r="O734" t="s">
        <v>62</v>
      </c>
      <c r="P734" t="s">
        <v>1154</v>
      </c>
      <c r="Q734">
        <v>16.739999999999998</v>
      </c>
      <c r="R734">
        <v>2</v>
      </c>
      <c r="S734" s="1">
        <v>0</v>
      </c>
      <c r="T734">
        <v>4.3524000000000003</v>
      </c>
      <c r="U734" t="s">
        <v>89</v>
      </c>
      <c r="V734" s="3">
        <v>0.26</v>
      </c>
      <c r="W734" s="3">
        <v>0</v>
      </c>
      <c r="X734" s="4">
        <v>2.1762000000000001</v>
      </c>
      <c r="Y734" s="1">
        <v>6.1938000000000004</v>
      </c>
      <c r="Z734" t="s">
        <v>102</v>
      </c>
      <c r="AA734">
        <f>Furniture_Sales[[#This Row],[Sales]]-Furniture_Sales[[#This Row],[Profit]]</f>
        <v>12.387599999999999</v>
      </c>
    </row>
    <row r="735" spans="1:27" x14ac:dyDescent="0.35">
      <c r="A735" t="s">
        <v>2464</v>
      </c>
      <c r="B735" s="2">
        <v>42797</v>
      </c>
      <c r="C735" s="2">
        <v>42804</v>
      </c>
      <c r="D735" t="s">
        <v>45</v>
      </c>
      <c r="E735" t="s">
        <v>2069</v>
      </c>
      <c r="F735" t="s">
        <v>2070</v>
      </c>
      <c r="G735" t="s">
        <v>30</v>
      </c>
      <c r="H735" t="s">
        <v>31</v>
      </c>
      <c r="I735" t="s">
        <v>2465</v>
      </c>
      <c r="J735" t="s">
        <v>295</v>
      </c>
      <c r="K735">
        <v>48127</v>
      </c>
      <c r="L735" t="s">
        <v>99</v>
      </c>
      <c r="M735" t="s">
        <v>426</v>
      </c>
      <c r="N735" t="s">
        <v>36</v>
      </c>
      <c r="O735" t="s">
        <v>42</v>
      </c>
      <c r="P735" t="s">
        <v>427</v>
      </c>
      <c r="Q735">
        <v>180.98</v>
      </c>
      <c r="R735">
        <v>1</v>
      </c>
      <c r="S735" s="1">
        <v>0</v>
      </c>
      <c r="T735">
        <v>47.0548</v>
      </c>
      <c r="U735" t="s">
        <v>53</v>
      </c>
      <c r="V735" s="3">
        <v>0.26</v>
      </c>
      <c r="W735" s="3">
        <v>0</v>
      </c>
      <c r="X735" s="4">
        <v>47.0548</v>
      </c>
      <c r="Y735" s="1">
        <v>133.92519999999999</v>
      </c>
      <c r="Z735" t="s">
        <v>201</v>
      </c>
      <c r="AA735">
        <f>Furniture_Sales[[#This Row],[Sales]]-Furniture_Sales[[#This Row],[Profit]]</f>
        <v>133.92519999999999</v>
      </c>
    </row>
    <row r="736" spans="1:27" x14ac:dyDescent="0.35">
      <c r="A736" t="s">
        <v>2466</v>
      </c>
      <c r="B736" s="2">
        <v>42712</v>
      </c>
      <c r="C736" s="2">
        <v>42718</v>
      </c>
      <c r="D736" t="s">
        <v>45</v>
      </c>
      <c r="E736" t="s">
        <v>1117</v>
      </c>
      <c r="F736" t="s">
        <v>1118</v>
      </c>
      <c r="G736" t="s">
        <v>96</v>
      </c>
      <c r="H736" t="s">
        <v>31</v>
      </c>
      <c r="I736" t="s">
        <v>334</v>
      </c>
      <c r="J736" t="s">
        <v>59</v>
      </c>
      <c r="K736">
        <v>94110</v>
      </c>
      <c r="L736" t="s">
        <v>60</v>
      </c>
      <c r="M736" t="s">
        <v>1677</v>
      </c>
      <c r="N736" t="s">
        <v>36</v>
      </c>
      <c r="O736" t="s">
        <v>51</v>
      </c>
      <c r="P736" t="s">
        <v>1678</v>
      </c>
      <c r="Q736">
        <v>1421.664</v>
      </c>
      <c r="R736">
        <v>6</v>
      </c>
      <c r="S736" s="1">
        <v>0.2</v>
      </c>
      <c r="T736">
        <v>-195.47880000000001</v>
      </c>
      <c r="U736" t="s">
        <v>135</v>
      </c>
      <c r="V736" s="3">
        <v>-0.13750000000000001</v>
      </c>
      <c r="W736" s="3">
        <v>1.4068021698516699E-4</v>
      </c>
      <c r="X736" s="4">
        <v>-32.579799999999999</v>
      </c>
      <c r="Y736" s="1">
        <v>269.52379999999999</v>
      </c>
      <c r="Z736" t="s">
        <v>102</v>
      </c>
      <c r="AA736">
        <f>Furniture_Sales[[#This Row],[Sales]]-Furniture_Sales[[#This Row],[Profit]]</f>
        <v>1617.1428000000001</v>
      </c>
    </row>
    <row r="737" spans="1:27" x14ac:dyDescent="0.35">
      <c r="A737" t="s">
        <v>2467</v>
      </c>
      <c r="B737" s="2">
        <v>41736</v>
      </c>
      <c r="C737" s="2">
        <v>41739</v>
      </c>
      <c r="D737" t="s">
        <v>93</v>
      </c>
      <c r="E737" t="s">
        <v>853</v>
      </c>
      <c r="F737" t="s">
        <v>854</v>
      </c>
      <c r="G737" t="s">
        <v>30</v>
      </c>
      <c r="H737" t="s">
        <v>31</v>
      </c>
      <c r="I737" t="s">
        <v>2468</v>
      </c>
      <c r="J737" t="s">
        <v>1282</v>
      </c>
      <c r="K737">
        <v>36608</v>
      </c>
      <c r="L737" t="s">
        <v>34</v>
      </c>
      <c r="M737" t="s">
        <v>1414</v>
      </c>
      <c r="N737" t="s">
        <v>36</v>
      </c>
      <c r="O737" t="s">
        <v>62</v>
      </c>
      <c r="P737" t="s">
        <v>1415</v>
      </c>
      <c r="Q737">
        <v>8.9600000000000009</v>
      </c>
      <c r="R737">
        <v>2</v>
      </c>
      <c r="S737" s="1">
        <v>0</v>
      </c>
      <c r="T737">
        <v>2.7776000000000001</v>
      </c>
      <c r="U737" t="s">
        <v>39</v>
      </c>
      <c r="V737" s="3">
        <v>0.31</v>
      </c>
      <c r="W737" s="3">
        <v>0</v>
      </c>
      <c r="X737" s="4">
        <v>1.3888</v>
      </c>
      <c r="Y737" s="1">
        <v>3.0912000000000002</v>
      </c>
      <c r="Z737" t="s">
        <v>119</v>
      </c>
      <c r="AA737">
        <f>Furniture_Sales[[#This Row],[Sales]]-Furniture_Sales[[#This Row],[Profit]]</f>
        <v>6.1824000000000012</v>
      </c>
    </row>
    <row r="738" spans="1:27" x14ac:dyDescent="0.35">
      <c r="A738" t="s">
        <v>2469</v>
      </c>
      <c r="B738" s="2">
        <v>41878</v>
      </c>
      <c r="C738" s="2">
        <v>41880</v>
      </c>
      <c r="D738" t="s">
        <v>93</v>
      </c>
      <c r="E738" t="s">
        <v>2470</v>
      </c>
      <c r="F738" t="s">
        <v>2471</v>
      </c>
      <c r="G738" t="s">
        <v>96</v>
      </c>
      <c r="H738" t="s">
        <v>31</v>
      </c>
      <c r="I738" t="s">
        <v>884</v>
      </c>
      <c r="J738" t="s">
        <v>722</v>
      </c>
      <c r="K738">
        <v>22153</v>
      </c>
      <c r="L738" t="s">
        <v>34</v>
      </c>
      <c r="M738" t="s">
        <v>1354</v>
      </c>
      <c r="N738" t="s">
        <v>36</v>
      </c>
      <c r="O738" t="s">
        <v>62</v>
      </c>
      <c r="P738" t="s">
        <v>1355</v>
      </c>
      <c r="Q738">
        <v>29.12</v>
      </c>
      <c r="R738">
        <v>4</v>
      </c>
      <c r="S738" s="1">
        <v>0</v>
      </c>
      <c r="T738">
        <v>12.521599999999999</v>
      </c>
      <c r="U738" t="s">
        <v>76</v>
      </c>
      <c r="V738" s="3">
        <v>0.43</v>
      </c>
      <c r="W738" s="3">
        <v>0</v>
      </c>
      <c r="X738" s="4">
        <v>3.1303999999999998</v>
      </c>
      <c r="Y738" s="1">
        <v>4.1496000000000004</v>
      </c>
      <c r="Z738" t="s">
        <v>259</v>
      </c>
      <c r="AA738">
        <f>Furniture_Sales[[#This Row],[Sales]]-Furniture_Sales[[#This Row],[Profit]]</f>
        <v>16.598400000000002</v>
      </c>
    </row>
    <row r="739" spans="1:27" x14ac:dyDescent="0.35">
      <c r="A739" t="s">
        <v>2469</v>
      </c>
      <c r="B739" s="2">
        <v>41878</v>
      </c>
      <c r="C739" s="2">
        <v>41880</v>
      </c>
      <c r="D739" t="s">
        <v>93</v>
      </c>
      <c r="E739" t="s">
        <v>2470</v>
      </c>
      <c r="F739" t="s">
        <v>2471</v>
      </c>
      <c r="G739" t="s">
        <v>96</v>
      </c>
      <c r="H739" t="s">
        <v>31</v>
      </c>
      <c r="I739" t="s">
        <v>884</v>
      </c>
      <c r="J739" t="s">
        <v>722</v>
      </c>
      <c r="K739">
        <v>22153</v>
      </c>
      <c r="L739" t="s">
        <v>34</v>
      </c>
      <c r="M739" t="s">
        <v>1997</v>
      </c>
      <c r="N739" t="s">
        <v>36</v>
      </c>
      <c r="O739" t="s">
        <v>51</v>
      </c>
      <c r="P739" t="s">
        <v>1998</v>
      </c>
      <c r="Q739">
        <v>1202.94</v>
      </c>
      <c r="R739">
        <v>3</v>
      </c>
      <c r="S739" s="1">
        <v>0</v>
      </c>
      <c r="T739">
        <v>300.73500000000001</v>
      </c>
      <c r="U739" t="s">
        <v>76</v>
      </c>
      <c r="V739" s="3">
        <v>0.25</v>
      </c>
      <c r="W739" s="3">
        <v>0</v>
      </c>
      <c r="X739" s="4">
        <v>100.245</v>
      </c>
      <c r="Y739" s="1">
        <v>300.73500000000001</v>
      </c>
      <c r="Z739" t="s">
        <v>259</v>
      </c>
      <c r="AA739">
        <f>Furniture_Sales[[#This Row],[Sales]]-Furniture_Sales[[#This Row],[Profit]]</f>
        <v>902.20500000000004</v>
      </c>
    </row>
    <row r="740" spans="1:27" x14ac:dyDescent="0.35">
      <c r="A740" t="s">
        <v>2472</v>
      </c>
      <c r="B740" s="2">
        <v>42187</v>
      </c>
      <c r="C740" s="2">
        <v>42191</v>
      </c>
      <c r="D740" t="s">
        <v>45</v>
      </c>
      <c r="E740" t="s">
        <v>2473</v>
      </c>
      <c r="F740" t="s">
        <v>2474</v>
      </c>
      <c r="G740" t="s">
        <v>30</v>
      </c>
      <c r="H740" t="s">
        <v>31</v>
      </c>
      <c r="I740" t="s">
        <v>2475</v>
      </c>
      <c r="J740" t="s">
        <v>140</v>
      </c>
      <c r="K740">
        <v>60188</v>
      </c>
      <c r="L740" t="s">
        <v>99</v>
      </c>
      <c r="M740" t="s">
        <v>387</v>
      </c>
      <c r="N740" t="s">
        <v>36</v>
      </c>
      <c r="O740" t="s">
        <v>42</v>
      </c>
      <c r="P740" t="s">
        <v>388</v>
      </c>
      <c r="Q740">
        <v>408.42200000000003</v>
      </c>
      <c r="R740">
        <v>2</v>
      </c>
      <c r="S740" s="1">
        <v>0.3</v>
      </c>
      <c r="T740">
        <v>-5.8346</v>
      </c>
      <c r="U740" t="s">
        <v>89</v>
      </c>
      <c r="V740" s="3">
        <v>-1.4285714285714299E-2</v>
      </c>
      <c r="W740" s="3">
        <v>7.3453437865736904E-4</v>
      </c>
      <c r="X740" s="4">
        <v>-2.9173</v>
      </c>
      <c r="Y740" s="1">
        <v>207.1283</v>
      </c>
      <c r="Z740" t="s">
        <v>77</v>
      </c>
      <c r="AA740">
        <f>Furniture_Sales[[#This Row],[Sales]]-Furniture_Sales[[#This Row],[Profit]]</f>
        <v>414.25660000000005</v>
      </c>
    </row>
    <row r="741" spans="1:27" x14ac:dyDescent="0.35">
      <c r="A741" t="s">
        <v>2472</v>
      </c>
      <c r="B741" s="2">
        <v>42187</v>
      </c>
      <c r="C741" s="2">
        <v>42191</v>
      </c>
      <c r="D741" t="s">
        <v>45</v>
      </c>
      <c r="E741" t="s">
        <v>2473</v>
      </c>
      <c r="F741" t="s">
        <v>2474</v>
      </c>
      <c r="G741" t="s">
        <v>30</v>
      </c>
      <c r="H741" t="s">
        <v>31</v>
      </c>
      <c r="I741" t="s">
        <v>2475</v>
      </c>
      <c r="J741" t="s">
        <v>140</v>
      </c>
      <c r="K741">
        <v>60188</v>
      </c>
      <c r="L741" t="s">
        <v>99</v>
      </c>
      <c r="M741" t="s">
        <v>1623</v>
      </c>
      <c r="N741" t="s">
        <v>36</v>
      </c>
      <c r="O741" t="s">
        <v>42</v>
      </c>
      <c r="P741" t="s">
        <v>1624</v>
      </c>
      <c r="Q741">
        <v>382.11599999999999</v>
      </c>
      <c r="R741">
        <v>6</v>
      </c>
      <c r="S741" s="1">
        <v>0.3</v>
      </c>
      <c r="T741">
        <v>-92.799599999999998</v>
      </c>
      <c r="U741" t="s">
        <v>89</v>
      </c>
      <c r="V741" s="3">
        <v>-0.24285714285714299</v>
      </c>
      <c r="W741" s="3">
        <v>7.8510190622742802E-4</v>
      </c>
      <c r="X741" s="4">
        <v>-15.4666</v>
      </c>
      <c r="Y741" s="1">
        <v>79.152600000000007</v>
      </c>
      <c r="Z741" t="s">
        <v>77</v>
      </c>
      <c r="AA741">
        <f>Furniture_Sales[[#This Row],[Sales]]-Furniture_Sales[[#This Row],[Profit]]</f>
        <v>474.91559999999998</v>
      </c>
    </row>
    <row r="742" spans="1:27" x14ac:dyDescent="0.35">
      <c r="A742" t="s">
        <v>2476</v>
      </c>
      <c r="B742" s="2">
        <v>43002</v>
      </c>
      <c r="C742" s="2">
        <v>43006</v>
      </c>
      <c r="D742" t="s">
        <v>45</v>
      </c>
      <c r="E742" t="s">
        <v>584</v>
      </c>
      <c r="F742" t="s">
        <v>585</v>
      </c>
      <c r="G742" t="s">
        <v>96</v>
      </c>
      <c r="H742" t="s">
        <v>31</v>
      </c>
      <c r="I742" t="s">
        <v>2477</v>
      </c>
      <c r="J742" t="s">
        <v>172</v>
      </c>
      <c r="K742">
        <v>56301</v>
      </c>
      <c r="L742" t="s">
        <v>99</v>
      </c>
      <c r="M742" t="s">
        <v>861</v>
      </c>
      <c r="N742" t="s">
        <v>36</v>
      </c>
      <c r="O742" t="s">
        <v>42</v>
      </c>
      <c r="P742" t="s">
        <v>862</v>
      </c>
      <c r="Q742">
        <v>603.91999999999996</v>
      </c>
      <c r="R742">
        <v>4</v>
      </c>
      <c r="S742" s="1">
        <v>0</v>
      </c>
      <c r="T742">
        <v>181.17599999999999</v>
      </c>
      <c r="U742" t="s">
        <v>89</v>
      </c>
      <c r="V742" s="3">
        <v>0.3</v>
      </c>
      <c r="W742" s="3">
        <v>0</v>
      </c>
      <c r="X742" s="4">
        <v>45.293999999999997</v>
      </c>
      <c r="Y742" s="1">
        <v>105.68600000000001</v>
      </c>
      <c r="Z742" t="s">
        <v>83</v>
      </c>
      <c r="AA742">
        <f>Furniture_Sales[[#This Row],[Sales]]-Furniture_Sales[[#This Row],[Profit]]</f>
        <v>422.74399999999997</v>
      </c>
    </row>
    <row r="743" spans="1:27" x14ac:dyDescent="0.35">
      <c r="A743" t="s">
        <v>2478</v>
      </c>
      <c r="B743" s="2">
        <v>42590</v>
      </c>
      <c r="C743" s="2">
        <v>42597</v>
      </c>
      <c r="D743" t="s">
        <v>45</v>
      </c>
      <c r="E743" t="s">
        <v>2479</v>
      </c>
      <c r="F743" t="s">
        <v>2480</v>
      </c>
      <c r="G743" t="s">
        <v>106</v>
      </c>
      <c r="H743" t="s">
        <v>31</v>
      </c>
      <c r="I743" t="s">
        <v>58</v>
      </c>
      <c r="J743" t="s">
        <v>59</v>
      </c>
      <c r="K743">
        <v>90036</v>
      </c>
      <c r="L743" t="s">
        <v>60</v>
      </c>
      <c r="M743" t="s">
        <v>1083</v>
      </c>
      <c r="N743" t="s">
        <v>36</v>
      </c>
      <c r="O743" t="s">
        <v>51</v>
      </c>
      <c r="P743" t="s">
        <v>1084</v>
      </c>
      <c r="Q743">
        <v>513.024</v>
      </c>
      <c r="R743">
        <v>2</v>
      </c>
      <c r="S743" s="1">
        <v>0.2</v>
      </c>
      <c r="T743">
        <v>12.8256</v>
      </c>
      <c r="U743" t="s">
        <v>53</v>
      </c>
      <c r="V743" s="3">
        <v>2.5000000000000001E-2</v>
      </c>
      <c r="W743" s="3">
        <v>3.8984530938123801E-4</v>
      </c>
      <c r="X743" s="4">
        <v>6.4127999999999998</v>
      </c>
      <c r="Y743" s="1">
        <v>250.0992</v>
      </c>
      <c r="Z743" t="s">
        <v>259</v>
      </c>
      <c r="AA743">
        <f>Furniture_Sales[[#This Row],[Sales]]-Furniture_Sales[[#This Row],[Profit]]</f>
        <v>500.19839999999999</v>
      </c>
    </row>
    <row r="744" spans="1:27" x14ac:dyDescent="0.35">
      <c r="A744" t="s">
        <v>2481</v>
      </c>
      <c r="B744" s="2">
        <v>41810</v>
      </c>
      <c r="C744" s="2">
        <v>41814</v>
      </c>
      <c r="D744" t="s">
        <v>45</v>
      </c>
      <c r="E744" t="s">
        <v>2482</v>
      </c>
      <c r="F744" t="s">
        <v>2483</v>
      </c>
      <c r="G744" t="s">
        <v>30</v>
      </c>
      <c r="H744" t="s">
        <v>31</v>
      </c>
      <c r="I744" t="s">
        <v>2484</v>
      </c>
      <c r="J744" t="s">
        <v>98</v>
      </c>
      <c r="K744">
        <v>75023</v>
      </c>
      <c r="L744" t="s">
        <v>99</v>
      </c>
      <c r="M744" t="s">
        <v>2485</v>
      </c>
      <c r="N744" t="s">
        <v>36</v>
      </c>
      <c r="O744" t="s">
        <v>37</v>
      </c>
      <c r="P744" t="s">
        <v>2486</v>
      </c>
      <c r="Q744">
        <v>193.06559999999999</v>
      </c>
      <c r="R744">
        <v>4</v>
      </c>
      <c r="S744" s="1">
        <v>0.32</v>
      </c>
      <c r="T744">
        <v>-19.874400000000001</v>
      </c>
      <c r="U744" t="s">
        <v>89</v>
      </c>
      <c r="V744" s="3">
        <v>-0.10294117647058799</v>
      </c>
      <c r="W744" s="3">
        <v>1.65746772081614E-3</v>
      </c>
      <c r="X744" s="4">
        <v>-4.9686000000000003</v>
      </c>
      <c r="Y744" s="1">
        <v>53.234999999999999</v>
      </c>
      <c r="Z744" t="s">
        <v>65</v>
      </c>
      <c r="AA744">
        <f>Furniture_Sales[[#This Row],[Sales]]-Furniture_Sales[[#This Row],[Profit]]</f>
        <v>212.94</v>
      </c>
    </row>
    <row r="745" spans="1:27" x14ac:dyDescent="0.35">
      <c r="A745" t="s">
        <v>2487</v>
      </c>
      <c r="B745" s="2">
        <v>42982</v>
      </c>
      <c r="C745" s="2">
        <v>42984</v>
      </c>
      <c r="D745" t="s">
        <v>93</v>
      </c>
      <c r="E745" t="s">
        <v>834</v>
      </c>
      <c r="F745" t="s">
        <v>835</v>
      </c>
      <c r="G745" t="s">
        <v>96</v>
      </c>
      <c r="H745" t="s">
        <v>31</v>
      </c>
      <c r="I745" t="s">
        <v>139</v>
      </c>
      <c r="J745" t="s">
        <v>140</v>
      </c>
      <c r="K745">
        <v>60653</v>
      </c>
      <c r="L745" t="s">
        <v>99</v>
      </c>
      <c r="M745" t="s">
        <v>2488</v>
      </c>
      <c r="N745" t="s">
        <v>36</v>
      </c>
      <c r="O745" t="s">
        <v>37</v>
      </c>
      <c r="P745" t="s">
        <v>2489</v>
      </c>
      <c r="Q745">
        <v>825.17399999999998</v>
      </c>
      <c r="R745">
        <v>9</v>
      </c>
      <c r="S745" s="1">
        <v>0.3</v>
      </c>
      <c r="T745">
        <v>-117.88200000000001</v>
      </c>
      <c r="U745" t="s">
        <v>76</v>
      </c>
      <c r="V745" s="3">
        <v>-0.14285714285714299</v>
      </c>
      <c r="W745" s="3">
        <v>3.6355968559358403E-4</v>
      </c>
      <c r="X745" s="4">
        <v>-13.098000000000001</v>
      </c>
      <c r="Y745" s="1">
        <v>104.78400000000001</v>
      </c>
      <c r="Z745" t="s">
        <v>83</v>
      </c>
      <c r="AA745">
        <f>Furniture_Sales[[#This Row],[Sales]]-Furniture_Sales[[#This Row],[Profit]]</f>
        <v>943.05600000000004</v>
      </c>
    </row>
    <row r="746" spans="1:27" x14ac:dyDescent="0.35">
      <c r="A746" t="s">
        <v>2490</v>
      </c>
      <c r="B746" s="2">
        <v>42177</v>
      </c>
      <c r="C746" s="2">
        <v>42180</v>
      </c>
      <c r="D746" t="s">
        <v>93</v>
      </c>
      <c r="E746" t="s">
        <v>2491</v>
      </c>
      <c r="F746" t="s">
        <v>2492</v>
      </c>
      <c r="G746" t="s">
        <v>106</v>
      </c>
      <c r="H746" t="s">
        <v>31</v>
      </c>
      <c r="I746" t="s">
        <v>185</v>
      </c>
      <c r="J746" t="s">
        <v>140</v>
      </c>
      <c r="K746">
        <v>60505</v>
      </c>
      <c r="L746" t="s">
        <v>99</v>
      </c>
      <c r="M746" t="s">
        <v>1889</v>
      </c>
      <c r="N746" t="s">
        <v>36</v>
      </c>
      <c r="O746" t="s">
        <v>51</v>
      </c>
      <c r="P746" t="s">
        <v>1890</v>
      </c>
      <c r="Q746">
        <v>796.42499999999995</v>
      </c>
      <c r="R746">
        <v>7</v>
      </c>
      <c r="S746" s="1">
        <v>0.5</v>
      </c>
      <c r="T746">
        <v>-525.64049999999997</v>
      </c>
      <c r="U746" t="s">
        <v>39</v>
      </c>
      <c r="V746" s="3">
        <v>-0.66</v>
      </c>
      <c r="W746" s="3">
        <v>6.2780550585428603E-4</v>
      </c>
      <c r="X746" s="4">
        <v>-75.091499999999996</v>
      </c>
      <c r="Y746" s="1">
        <v>188.8665</v>
      </c>
      <c r="Z746" t="s">
        <v>65</v>
      </c>
      <c r="AA746">
        <f>Furniture_Sales[[#This Row],[Sales]]-Furniture_Sales[[#This Row],[Profit]]</f>
        <v>1322.0654999999999</v>
      </c>
    </row>
    <row r="747" spans="1:27" x14ac:dyDescent="0.35">
      <c r="A747" t="s">
        <v>2493</v>
      </c>
      <c r="B747" s="2">
        <v>42631</v>
      </c>
      <c r="C747" s="2">
        <v>42633</v>
      </c>
      <c r="D747" t="s">
        <v>93</v>
      </c>
      <c r="E747" t="s">
        <v>745</v>
      </c>
      <c r="F747" t="s">
        <v>746</v>
      </c>
      <c r="G747" t="s">
        <v>30</v>
      </c>
      <c r="H747" t="s">
        <v>31</v>
      </c>
      <c r="I747" t="s">
        <v>353</v>
      </c>
      <c r="J747" t="s">
        <v>237</v>
      </c>
      <c r="K747">
        <v>43229</v>
      </c>
      <c r="L747" t="s">
        <v>73</v>
      </c>
      <c r="M747" t="s">
        <v>1918</v>
      </c>
      <c r="N747" t="s">
        <v>36</v>
      </c>
      <c r="O747" t="s">
        <v>62</v>
      </c>
      <c r="P747" t="s">
        <v>1919</v>
      </c>
      <c r="Q747">
        <v>5.3520000000000003</v>
      </c>
      <c r="R747">
        <v>3</v>
      </c>
      <c r="S747" s="1">
        <v>0.2</v>
      </c>
      <c r="T747">
        <v>1.6055999999999999</v>
      </c>
      <c r="U747" t="s">
        <v>76</v>
      </c>
      <c r="V747" s="3">
        <v>0.3</v>
      </c>
      <c r="W747" s="3">
        <v>3.7369207772795197E-2</v>
      </c>
      <c r="X747" s="4">
        <v>0.53520000000000001</v>
      </c>
      <c r="Y747" s="1">
        <v>1.2487999999999999</v>
      </c>
      <c r="Z747" t="s">
        <v>83</v>
      </c>
      <c r="AA747">
        <f>Furniture_Sales[[#This Row],[Sales]]-Furniture_Sales[[#This Row],[Profit]]</f>
        <v>3.7464000000000004</v>
      </c>
    </row>
    <row r="748" spans="1:27" x14ac:dyDescent="0.35">
      <c r="A748" t="s">
        <v>2493</v>
      </c>
      <c r="B748" s="2">
        <v>42631</v>
      </c>
      <c r="C748" s="2">
        <v>42633</v>
      </c>
      <c r="D748" t="s">
        <v>93</v>
      </c>
      <c r="E748" t="s">
        <v>745</v>
      </c>
      <c r="F748" t="s">
        <v>746</v>
      </c>
      <c r="G748" t="s">
        <v>30</v>
      </c>
      <c r="H748" t="s">
        <v>31</v>
      </c>
      <c r="I748" t="s">
        <v>353</v>
      </c>
      <c r="J748" t="s">
        <v>237</v>
      </c>
      <c r="K748">
        <v>43229</v>
      </c>
      <c r="L748" t="s">
        <v>73</v>
      </c>
      <c r="M748" t="s">
        <v>596</v>
      </c>
      <c r="N748" t="s">
        <v>36</v>
      </c>
      <c r="O748" t="s">
        <v>42</v>
      </c>
      <c r="P748" t="s">
        <v>597</v>
      </c>
      <c r="Q748">
        <v>99.372</v>
      </c>
      <c r="R748">
        <v>2</v>
      </c>
      <c r="S748" s="1">
        <v>0.3</v>
      </c>
      <c r="T748">
        <v>-7.0979999999999999</v>
      </c>
      <c r="U748" t="s">
        <v>76</v>
      </c>
      <c r="V748" s="3">
        <v>-7.1428571428571397E-2</v>
      </c>
      <c r="W748" s="3">
        <v>3.0189590629151101E-3</v>
      </c>
      <c r="X748" s="4">
        <v>-3.5489999999999999</v>
      </c>
      <c r="Y748" s="1">
        <v>53.234999999999999</v>
      </c>
      <c r="Z748" t="s">
        <v>83</v>
      </c>
      <c r="AA748">
        <f>Furniture_Sales[[#This Row],[Sales]]-Furniture_Sales[[#This Row],[Profit]]</f>
        <v>106.47</v>
      </c>
    </row>
    <row r="749" spans="1:27" x14ac:dyDescent="0.35">
      <c r="A749" t="s">
        <v>2494</v>
      </c>
      <c r="B749" s="2">
        <v>43038</v>
      </c>
      <c r="C749" s="2">
        <v>43040</v>
      </c>
      <c r="D749" t="s">
        <v>93</v>
      </c>
      <c r="E749" t="s">
        <v>2495</v>
      </c>
      <c r="F749" t="s">
        <v>2496</v>
      </c>
      <c r="G749" t="s">
        <v>106</v>
      </c>
      <c r="H749" t="s">
        <v>31</v>
      </c>
      <c r="I749" t="s">
        <v>641</v>
      </c>
      <c r="J749" t="s">
        <v>33</v>
      </c>
      <c r="K749">
        <v>40475</v>
      </c>
      <c r="L749" t="s">
        <v>34</v>
      </c>
      <c r="M749" t="s">
        <v>1771</v>
      </c>
      <c r="N749" t="s">
        <v>36</v>
      </c>
      <c r="O749" t="s">
        <v>42</v>
      </c>
      <c r="P749" t="s">
        <v>1772</v>
      </c>
      <c r="Q749">
        <v>33.94</v>
      </c>
      <c r="R749">
        <v>1</v>
      </c>
      <c r="S749" s="1">
        <v>0</v>
      </c>
      <c r="T749">
        <v>9.1638000000000002</v>
      </c>
      <c r="U749" t="s">
        <v>76</v>
      </c>
      <c r="V749" s="3">
        <v>0.27</v>
      </c>
      <c r="W749" s="3">
        <v>0</v>
      </c>
      <c r="X749" s="4">
        <v>9.1638000000000002</v>
      </c>
      <c r="Y749" s="1">
        <v>24.776199999999999</v>
      </c>
      <c r="Z749" t="s">
        <v>54</v>
      </c>
      <c r="AA749">
        <f>Furniture_Sales[[#This Row],[Sales]]-Furniture_Sales[[#This Row],[Profit]]</f>
        <v>24.776199999999996</v>
      </c>
    </row>
    <row r="750" spans="1:27" x14ac:dyDescent="0.35">
      <c r="A750" t="s">
        <v>2497</v>
      </c>
      <c r="B750" s="2">
        <v>42458</v>
      </c>
      <c r="C750" s="2">
        <v>42462</v>
      </c>
      <c r="D750" t="s">
        <v>27</v>
      </c>
      <c r="E750" t="s">
        <v>1288</v>
      </c>
      <c r="F750" t="s">
        <v>1289</v>
      </c>
      <c r="G750" t="s">
        <v>106</v>
      </c>
      <c r="H750" t="s">
        <v>31</v>
      </c>
      <c r="I750" t="s">
        <v>139</v>
      </c>
      <c r="J750" t="s">
        <v>140</v>
      </c>
      <c r="K750">
        <v>60653</v>
      </c>
      <c r="L750" t="s">
        <v>99</v>
      </c>
      <c r="M750" t="s">
        <v>335</v>
      </c>
      <c r="N750" t="s">
        <v>36</v>
      </c>
      <c r="O750" t="s">
        <v>42</v>
      </c>
      <c r="P750" t="s">
        <v>336</v>
      </c>
      <c r="Q750">
        <v>844.11599999999999</v>
      </c>
      <c r="R750">
        <v>6</v>
      </c>
      <c r="S750" s="1">
        <v>0.3</v>
      </c>
      <c r="T750">
        <v>-36.176400000000001</v>
      </c>
      <c r="U750" t="s">
        <v>89</v>
      </c>
      <c r="V750" s="3">
        <v>-4.2857142857142899E-2</v>
      </c>
      <c r="W750" s="3">
        <v>3.5540139033023898E-4</v>
      </c>
      <c r="X750" s="4">
        <v>-6.0293999999999999</v>
      </c>
      <c r="Y750" s="1">
        <v>146.71539999999999</v>
      </c>
      <c r="Z750" t="s">
        <v>201</v>
      </c>
      <c r="AA750">
        <f>Furniture_Sales[[#This Row],[Sales]]-Furniture_Sales[[#This Row],[Profit]]</f>
        <v>880.29240000000004</v>
      </c>
    </row>
    <row r="751" spans="1:27" x14ac:dyDescent="0.35">
      <c r="A751" t="s">
        <v>2498</v>
      </c>
      <c r="B751" s="2">
        <v>42622</v>
      </c>
      <c r="C751" s="2">
        <v>42627</v>
      </c>
      <c r="D751" t="s">
        <v>27</v>
      </c>
      <c r="E751" t="s">
        <v>2307</v>
      </c>
      <c r="F751" t="s">
        <v>2308</v>
      </c>
      <c r="G751" t="s">
        <v>106</v>
      </c>
      <c r="H751" t="s">
        <v>31</v>
      </c>
      <c r="I751" t="s">
        <v>1745</v>
      </c>
      <c r="J751" t="s">
        <v>98</v>
      </c>
      <c r="K751">
        <v>75220</v>
      </c>
      <c r="L751" t="s">
        <v>99</v>
      </c>
      <c r="M751" t="s">
        <v>2132</v>
      </c>
      <c r="N751" t="s">
        <v>36</v>
      </c>
      <c r="O751" t="s">
        <v>62</v>
      </c>
      <c r="P751" t="s">
        <v>2133</v>
      </c>
      <c r="Q751">
        <v>15.007999999999999</v>
      </c>
      <c r="R751">
        <v>4</v>
      </c>
      <c r="S751" s="1">
        <v>0.6</v>
      </c>
      <c r="T751">
        <v>-12.006399999999999</v>
      </c>
      <c r="U751" t="s">
        <v>64</v>
      </c>
      <c r="V751" s="3">
        <v>-0.8</v>
      </c>
      <c r="W751" s="3">
        <v>3.9978678038379498E-2</v>
      </c>
      <c r="X751" s="4">
        <v>-3.0015999999999998</v>
      </c>
      <c r="Y751" s="1">
        <v>6.7535999999999996</v>
      </c>
      <c r="Z751" t="s">
        <v>83</v>
      </c>
      <c r="AA751">
        <f>Furniture_Sales[[#This Row],[Sales]]-Furniture_Sales[[#This Row],[Profit]]</f>
        <v>27.014399999999998</v>
      </c>
    </row>
    <row r="752" spans="1:27" x14ac:dyDescent="0.35">
      <c r="A752" t="s">
        <v>2499</v>
      </c>
      <c r="B752" s="2">
        <v>42576</v>
      </c>
      <c r="C752" s="2">
        <v>42580</v>
      </c>
      <c r="D752" t="s">
        <v>45</v>
      </c>
      <c r="E752" t="s">
        <v>2500</v>
      </c>
      <c r="F752" t="s">
        <v>2501</v>
      </c>
      <c r="G752" t="s">
        <v>30</v>
      </c>
      <c r="H752" t="s">
        <v>31</v>
      </c>
      <c r="I752" t="s">
        <v>483</v>
      </c>
      <c r="J752" t="s">
        <v>484</v>
      </c>
      <c r="K752">
        <v>39212</v>
      </c>
      <c r="L752" t="s">
        <v>34</v>
      </c>
      <c r="M752" t="s">
        <v>441</v>
      </c>
      <c r="N752" t="s">
        <v>36</v>
      </c>
      <c r="O752" t="s">
        <v>51</v>
      </c>
      <c r="P752" t="s">
        <v>442</v>
      </c>
      <c r="Q752">
        <v>2430.08</v>
      </c>
      <c r="R752">
        <v>8</v>
      </c>
      <c r="S752" s="1">
        <v>0</v>
      </c>
      <c r="T752">
        <v>388.81279999999998</v>
      </c>
      <c r="U752" t="s">
        <v>89</v>
      </c>
      <c r="V752" s="3">
        <v>0.16</v>
      </c>
      <c r="W752" s="3">
        <v>0</v>
      </c>
      <c r="X752" s="4">
        <v>48.601599999999998</v>
      </c>
      <c r="Y752" s="1">
        <v>255.1584</v>
      </c>
      <c r="Z752" t="s">
        <v>77</v>
      </c>
      <c r="AA752">
        <f>Furniture_Sales[[#This Row],[Sales]]-Furniture_Sales[[#This Row],[Profit]]</f>
        <v>2041.2672</v>
      </c>
    </row>
    <row r="753" spans="1:27" x14ac:dyDescent="0.35">
      <c r="A753" t="s">
        <v>2502</v>
      </c>
      <c r="B753" s="2">
        <v>42348</v>
      </c>
      <c r="C753" s="2">
        <v>42354</v>
      </c>
      <c r="D753" t="s">
        <v>45</v>
      </c>
      <c r="E753" t="s">
        <v>2503</v>
      </c>
      <c r="F753" t="s">
        <v>2504</v>
      </c>
      <c r="G753" t="s">
        <v>96</v>
      </c>
      <c r="H753" t="s">
        <v>31</v>
      </c>
      <c r="I753" t="s">
        <v>483</v>
      </c>
      <c r="J753" t="s">
        <v>295</v>
      </c>
      <c r="K753">
        <v>49201</v>
      </c>
      <c r="L753" t="s">
        <v>99</v>
      </c>
      <c r="M753" t="s">
        <v>1997</v>
      </c>
      <c r="N753" t="s">
        <v>36</v>
      </c>
      <c r="O753" t="s">
        <v>51</v>
      </c>
      <c r="P753" t="s">
        <v>1998</v>
      </c>
      <c r="Q753">
        <v>801.96</v>
      </c>
      <c r="R753">
        <v>2</v>
      </c>
      <c r="S753" s="1">
        <v>0</v>
      </c>
      <c r="T753">
        <v>200.49</v>
      </c>
      <c r="U753" t="s">
        <v>135</v>
      </c>
      <c r="V753" s="3">
        <v>0.25</v>
      </c>
      <c r="W753" s="3">
        <v>0</v>
      </c>
      <c r="X753" s="4">
        <v>100.245</v>
      </c>
      <c r="Y753" s="1">
        <v>300.73500000000001</v>
      </c>
      <c r="Z753" t="s">
        <v>102</v>
      </c>
      <c r="AA753">
        <f>Furniture_Sales[[#This Row],[Sales]]-Furniture_Sales[[#This Row],[Profit]]</f>
        <v>601.47</v>
      </c>
    </row>
    <row r="754" spans="1:27" x14ac:dyDescent="0.35">
      <c r="A754" t="s">
        <v>2502</v>
      </c>
      <c r="B754" s="2">
        <v>42348</v>
      </c>
      <c r="C754" s="2">
        <v>42354</v>
      </c>
      <c r="D754" t="s">
        <v>45</v>
      </c>
      <c r="E754" t="s">
        <v>2503</v>
      </c>
      <c r="F754" t="s">
        <v>2504</v>
      </c>
      <c r="G754" t="s">
        <v>96</v>
      </c>
      <c r="H754" t="s">
        <v>31</v>
      </c>
      <c r="I754" t="s">
        <v>483</v>
      </c>
      <c r="J754" t="s">
        <v>295</v>
      </c>
      <c r="K754">
        <v>49201</v>
      </c>
      <c r="L754" t="s">
        <v>99</v>
      </c>
      <c r="M754" t="s">
        <v>1285</v>
      </c>
      <c r="N754" t="s">
        <v>36</v>
      </c>
      <c r="O754" t="s">
        <v>42</v>
      </c>
      <c r="P754" t="s">
        <v>1286</v>
      </c>
      <c r="Q754">
        <v>191.96</v>
      </c>
      <c r="R754">
        <v>2</v>
      </c>
      <c r="S754" s="1">
        <v>0</v>
      </c>
      <c r="T754">
        <v>32.633200000000002</v>
      </c>
      <c r="U754" t="s">
        <v>135</v>
      </c>
      <c r="V754" s="3">
        <v>0.17</v>
      </c>
      <c r="W754" s="3">
        <v>0</v>
      </c>
      <c r="X754" s="4">
        <v>16.316600000000001</v>
      </c>
      <c r="Y754" s="1">
        <v>79.663399999999996</v>
      </c>
      <c r="Z754" t="s">
        <v>102</v>
      </c>
      <c r="AA754">
        <f>Furniture_Sales[[#This Row],[Sales]]-Furniture_Sales[[#This Row],[Profit]]</f>
        <v>159.32679999999999</v>
      </c>
    </row>
    <row r="755" spans="1:27" x14ac:dyDescent="0.35">
      <c r="A755" t="s">
        <v>2505</v>
      </c>
      <c r="B755" s="2">
        <v>41891</v>
      </c>
      <c r="C755" s="2">
        <v>41896</v>
      </c>
      <c r="D755" t="s">
        <v>27</v>
      </c>
      <c r="E755" t="s">
        <v>1176</v>
      </c>
      <c r="F755" t="s">
        <v>1177</v>
      </c>
      <c r="G755" t="s">
        <v>30</v>
      </c>
      <c r="H755" t="s">
        <v>31</v>
      </c>
      <c r="I755" t="s">
        <v>71</v>
      </c>
      <c r="J755" t="s">
        <v>72</v>
      </c>
      <c r="K755">
        <v>19140</v>
      </c>
      <c r="L755" t="s">
        <v>73</v>
      </c>
      <c r="M755" t="s">
        <v>1354</v>
      </c>
      <c r="N755" t="s">
        <v>36</v>
      </c>
      <c r="O755" t="s">
        <v>62</v>
      </c>
      <c r="P755" t="s">
        <v>1355</v>
      </c>
      <c r="Q755">
        <v>17.472000000000001</v>
      </c>
      <c r="R755">
        <v>3</v>
      </c>
      <c r="S755" s="1">
        <v>0.2</v>
      </c>
      <c r="T755">
        <v>5.0232000000000001</v>
      </c>
      <c r="U755" t="s">
        <v>64</v>
      </c>
      <c r="V755" s="3">
        <v>0.28749999999999998</v>
      </c>
      <c r="W755" s="3">
        <v>1.1446886446886399E-2</v>
      </c>
      <c r="X755" s="4">
        <v>1.6744000000000001</v>
      </c>
      <c r="Y755" s="1">
        <v>4.1496000000000004</v>
      </c>
      <c r="Z755" t="s">
        <v>83</v>
      </c>
      <c r="AA755">
        <f>Furniture_Sales[[#This Row],[Sales]]-Furniture_Sales[[#This Row],[Profit]]</f>
        <v>12.448800000000002</v>
      </c>
    </row>
    <row r="756" spans="1:27" x14ac:dyDescent="0.35">
      <c r="A756" t="s">
        <v>2506</v>
      </c>
      <c r="B756" s="2">
        <v>41960</v>
      </c>
      <c r="C756" s="2">
        <v>41967</v>
      </c>
      <c r="D756" t="s">
        <v>45</v>
      </c>
      <c r="E756" t="s">
        <v>2507</v>
      </c>
      <c r="F756" t="s">
        <v>2508</v>
      </c>
      <c r="G756" t="s">
        <v>30</v>
      </c>
      <c r="H756" t="s">
        <v>31</v>
      </c>
      <c r="I756" t="s">
        <v>71</v>
      </c>
      <c r="J756" t="s">
        <v>72</v>
      </c>
      <c r="K756">
        <v>19143</v>
      </c>
      <c r="L756" t="s">
        <v>73</v>
      </c>
      <c r="M756" t="s">
        <v>631</v>
      </c>
      <c r="N756" t="s">
        <v>36</v>
      </c>
      <c r="O756" t="s">
        <v>42</v>
      </c>
      <c r="P756" t="s">
        <v>632</v>
      </c>
      <c r="Q756">
        <v>657.93</v>
      </c>
      <c r="R756">
        <v>5</v>
      </c>
      <c r="S756" s="1">
        <v>0.3</v>
      </c>
      <c r="T756">
        <v>-93.99</v>
      </c>
      <c r="U756" t="s">
        <v>53</v>
      </c>
      <c r="V756" s="3">
        <v>-0.14285714285714299</v>
      </c>
      <c r="W756" s="3">
        <v>4.5597555970999998E-4</v>
      </c>
      <c r="X756" s="4">
        <v>-18.797999999999998</v>
      </c>
      <c r="Y756" s="1">
        <v>150.38399999999999</v>
      </c>
      <c r="Z756" t="s">
        <v>40</v>
      </c>
      <c r="AA756">
        <f>Furniture_Sales[[#This Row],[Sales]]-Furniture_Sales[[#This Row],[Profit]]</f>
        <v>751.92</v>
      </c>
    </row>
    <row r="757" spans="1:27" x14ac:dyDescent="0.35">
      <c r="A757" t="s">
        <v>2509</v>
      </c>
      <c r="B757" s="2">
        <v>42968</v>
      </c>
      <c r="C757" s="2">
        <v>42974</v>
      </c>
      <c r="D757" t="s">
        <v>45</v>
      </c>
      <c r="E757" t="s">
        <v>2393</v>
      </c>
      <c r="F757" t="s">
        <v>2394</v>
      </c>
      <c r="G757" t="s">
        <v>106</v>
      </c>
      <c r="H757" t="s">
        <v>31</v>
      </c>
      <c r="I757" t="s">
        <v>163</v>
      </c>
      <c r="J757" t="s">
        <v>1095</v>
      </c>
      <c r="K757">
        <v>21044</v>
      </c>
      <c r="L757" t="s">
        <v>73</v>
      </c>
      <c r="M757" t="s">
        <v>1274</v>
      </c>
      <c r="N757" t="s">
        <v>36</v>
      </c>
      <c r="O757" t="s">
        <v>62</v>
      </c>
      <c r="P757" t="s">
        <v>1275</v>
      </c>
      <c r="Q757">
        <v>25.16</v>
      </c>
      <c r="R757">
        <v>2</v>
      </c>
      <c r="S757" s="1">
        <v>0</v>
      </c>
      <c r="T757">
        <v>8.5543999999999993</v>
      </c>
      <c r="U757" t="s">
        <v>135</v>
      </c>
      <c r="V757" s="3">
        <v>0.34</v>
      </c>
      <c r="W757" s="3">
        <v>0</v>
      </c>
      <c r="X757" s="4">
        <v>4.2771999999999997</v>
      </c>
      <c r="Y757" s="1">
        <v>8.3027999999999995</v>
      </c>
      <c r="Z757" t="s">
        <v>259</v>
      </c>
      <c r="AA757">
        <f>Furniture_Sales[[#This Row],[Sales]]-Furniture_Sales[[#This Row],[Profit]]</f>
        <v>16.605600000000003</v>
      </c>
    </row>
    <row r="758" spans="1:27" x14ac:dyDescent="0.35">
      <c r="A758" t="s">
        <v>2509</v>
      </c>
      <c r="B758" s="2">
        <v>42968</v>
      </c>
      <c r="C758" s="2">
        <v>42974</v>
      </c>
      <c r="D758" t="s">
        <v>45</v>
      </c>
      <c r="E758" t="s">
        <v>2393</v>
      </c>
      <c r="F758" t="s">
        <v>2394</v>
      </c>
      <c r="G758" t="s">
        <v>106</v>
      </c>
      <c r="H758" t="s">
        <v>31</v>
      </c>
      <c r="I758" t="s">
        <v>163</v>
      </c>
      <c r="J758" t="s">
        <v>1095</v>
      </c>
      <c r="K758">
        <v>21044</v>
      </c>
      <c r="L758" t="s">
        <v>73</v>
      </c>
      <c r="M758" t="s">
        <v>1198</v>
      </c>
      <c r="N758" t="s">
        <v>36</v>
      </c>
      <c r="O758" t="s">
        <v>62</v>
      </c>
      <c r="P758" t="s">
        <v>1199</v>
      </c>
      <c r="Q758">
        <v>91.92</v>
      </c>
      <c r="R758">
        <v>4</v>
      </c>
      <c r="S758" s="1">
        <v>0</v>
      </c>
      <c r="T758">
        <v>31.252800000000001</v>
      </c>
      <c r="U758" t="s">
        <v>135</v>
      </c>
      <c r="V758" s="3">
        <v>0.34</v>
      </c>
      <c r="W758" s="3">
        <v>0</v>
      </c>
      <c r="X758" s="4">
        <v>7.8132000000000001</v>
      </c>
      <c r="Y758" s="1">
        <v>15.1668</v>
      </c>
      <c r="Z758" t="s">
        <v>259</v>
      </c>
      <c r="AA758">
        <f>Furniture_Sales[[#This Row],[Sales]]-Furniture_Sales[[#This Row],[Profit]]</f>
        <v>60.667200000000001</v>
      </c>
    </row>
    <row r="759" spans="1:27" x14ac:dyDescent="0.35">
      <c r="A759" t="s">
        <v>2510</v>
      </c>
      <c r="B759" s="2">
        <v>43058</v>
      </c>
      <c r="C759" s="2">
        <v>43060</v>
      </c>
      <c r="D759" t="s">
        <v>93</v>
      </c>
      <c r="E759" t="s">
        <v>2079</v>
      </c>
      <c r="F759" t="s">
        <v>2080</v>
      </c>
      <c r="G759" t="s">
        <v>96</v>
      </c>
      <c r="H759" t="s">
        <v>31</v>
      </c>
      <c r="I759" t="s">
        <v>251</v>
      </c>
      <c r="J759" t="s">
        <v>98</v>
      </c>
      <c r="K759">
        <v>78207</v>
      </c>
      <c r="L759" t="s">
        <v>99</v>
      </c>
      <c r="M759" t="s">
        <v>1260</v>
      </c>
      <c r="N759" t="s">
        <v>36</v>
      </c>
      <c r="O759" t="s">
        <v>51</v>
      </c>
      <c r="P759" t="s">
        <v>1261</v>
      </c>
      <c r="Q759">
        <v>718.11599999999999</v>
      </c>
      <c r="R759">
        <v>6</v>
      </c>
      <c r="S759" s="1">
        <v>0.3</v>
      </c>
      <c r="T759">
        <v>-71.811599999999999</v>
      </c>
      <c r="U759" t="s">
        <v>76</v>
      </c>
      <c r="V759" s="3">
        <v>-0.1</v>
      </c>
      <c r="W759" s="3">
        <v>4.17759804822619E-4</v>
      </c>
      <c r="X759" s="4">
        <v>-11.9686</v>
      </c>
      <c r="Y759" s="1">
        <v>131.65459999999999</v>
      </c>
      <c r="Z759" t="s">
        <v>40</v>
      </c>
      <c r="AA759">
        <f>Furniture_Sales[[#This Row],[Sales]]-Furniture_Sales[[#This Row],[Profit]]</f>
        <v>789.92759999999998</v>
      </c>
    </row>
    <row r="760" spans="1:27" x14ac:dyDescent="0.35">
      <c r="A760" t="s">
        <v>2511</v>
      </c>
      <c r="B760" s="2">
        <v>41896</v>
      </c>
      <c r="C760" s="2">
        <v>41901</v>
      </c>
      <c r="D760" t="s">
        <v>45</v>
      </c>
      <c r="E760" t="s">
        <v>2512</v>
      </c>
      <c r="F760" t="s">
        <v>2513</v>
      </c>
      <c r="G760" t="s">
        <v>30</v>
      </c>
      <c r="H760" t="s">
        <v>31</v>
      </c>
      <c r="I760" t="s">
        <v>2514</v>
      </c>
      <c r="J760" t="s">
        <v>673</v>
      </c>
      <c r="K760">
        <v>31204</v>
      </c>
      <c r="L760" t="s">
        <v>34</v>
      </c>
      <c r="M760" t="s">
        <v>1524</v>
      </c>
      <c r="N760" t="s">
        <v>36</v>
      </c>
      <c r="O760" t="s">
        <v>62</v>
      </c>
      <c r="P760" t="s">
        <v>1525</v>
      </c>
      <c r="Q760">
        <v>142.4</v>
      </c>
      <c r="R760">
        <v>5</v>
      </c>
      <c r="S760" s="1">
        <v>0</v>
      </c>
      <c r="T760">
        <v>52.688000000000002</v>
      </c>
      <c r="U760" t="s">
        <v>64</v>
      </c>
      <c r="V760" s="3">
        <v>0.37</v>
      </c>
      <c r="W760" s="3">
        <v>0</v>
      </c>
      <c r="X760" s="4">
        <v>10.537599999999999</v>
      </c>
      <c r="Y760" s="1">
        <v>17.942399999999999</v>
      </c>
      <c r="Z760" t="s">
        <v>83</v>
      </c>
      <c r="AA760">
        <f>Furniture_Sales[[#This Row],[Sales]]-Furniture_Sales[[#This Row],[Profit]]</f>
        <v>89.712000000000003</v>
      </c>
    </row>
    <row r="761" spans="1:27" x14ac:dyDescent="0.35">
      <c r="A761" t="s">
        <v>2515</v>
      </c>
      <c r="B761" s="2">
        <v>42874</v>
      </c>
      <c r="C761" s="2">
        <v>42876</v>
      </c>
      <c r="D761" t="s">
        <v>27</v>
      </c>
      <c r="E761" t="s">
        <v>1826</v>
      </c>
      <c r="F761" t="s">
        <v>1827</v>
      </c>
      <c r="G761" t="s">
        <v>106</v>
      </c>
      <c r="H761" t="s">
        <v>31</v>
      </c>
      <c r="I761" t="s">
        <v>334</v>
      </c>
      <c r="J761" t="s">
        <v>59</v>
      </c>
      <c r="K761">
        <v>94109</v>
      </c>
      <c r="L761" t="s">
        <v>60</v>
      </c>
      <c r="M761" t="s">
        <v>596</v>
      </c>
      <c r="N761" t="s">
        <v>36</v>
      </c>
      <c r="O761" t="s">
        <v>42</v>
      </c>
      <c r="P761" t="s">
        <v>597</v>
      </c>
      <c r="Q761">
        <v>681.40800000000002</v>
      </c>
      <c r="R761">
        <v>12</v>
      </c>
      <c r="S761" s="1">
        <v>0.2</v>
      </c>
      <c r="T761">
        <v>42.588000000000001</v>
      </c>
      <c r="U761" t="s">
        <v>76</v>
      </c>
      <c r="V761" s="3">
        <v>6.25E-2</v>
      </c>
      <c r="W761" s="3">
        <v>2.93509908894524E-4</v>
      </c>
      <c r="X761" s="4">
        <v>3.5489999999999999</v>
      </c>
      <c r="Y761" s="1">
        <v>53.234999999999999</v>
      </c>
      <c r="Z761" t="s">
        <v>167</v>
      </c>
      <c r="AA761">
        <f>Furniture_Sales[[#This Row],[Sales]]-Furniture_Sales[[#This Row],[Profit]]</f>
        <v>638.82000000000005</v>
      </c>
    </row>
    <row r="762" spans="1:27" x14ac:dyDescent="0.35">
      <c r="A762" t="s">
        <v>2516</v>
      </c>
      <c r="B762" s="2">
        <v>42684</v>
      </c>
      <c r="C762" s="2">
        <v>42688</v>
      </c>
      <c r="D762" t="s">
        <v>45</v>
      </c>
      <c r="E762" t="s">
        <v>1246</v>
      </c>
      <c r="F762" t="s">
        <v>1247</v>
      </c>
      <c r="G762" t="s">
        <v>106</v>
      </c>
      <c r="H762" t="s">
        <v>31</v>
      </c>
      <c r="I762" t="s">
        <v>884</v>
      </c>
      <c r="J762" t="s">
        <v>237</v>
      </c>
      <c r="K762">
        <v>45503</v>
      </c>
      <c r="L762" t="s">
        <v>73</v>
      </c>
      <c r="M762" t="s">
        <v>1427</v>
      </c>
      <c r="N762" t="s">
        <v>36</v>
      </c>
      <c r="O762" t="s">
        <v>62</v>
      </c>
      <c r="P762" t="s">
        <v>1428</v>
      </c>
      <c r="Q762">
        <v>148.28800000000001</v>
      </c>
      <c r="R762">
        <v>7</v>
      </c>
      <c r="S762" s="1">
        <v>0.2</v>
      </c>
      <c r="T762">
        <v>29.657599999999999</v>
      </c>
      <c r="U762" t="s">
        <v>89</v>
      </c>
      <c r="V762" s="3">
        <v>0.2</v>
      </c>
      <c r="W762" s="3">
        <v>1.34872680189901E-3</v>
      </c>
      <c r="X762" s="4">
        <v>4.2367999999999997</v>
      </c>
      <c r="Y762" s="1">
        <v>16.947199999999999</v>
      </c>
      <c r="Z762" t="s">
        <v>40</v>
      </c>
      <c r="AA762">
        <f>Furniture_Sales[[#This Row],[Sales]]-Furniture_Sales[[#This Row],[Profit]]</f>
        <v>118.63040000000001</v>
      </c>
    </row>
    <row r="763" spans="1:27" x14ac:dyDescent="0.35">
      <c r="A763" t="s">
        <v>2517</v>
      </c>
      <c r="B763" s="2">
        <v>42075</v>
      </c>
      <c r="C763" s="2">
        <v>42080</v>
      </c>
      <c r="D763" t="s">
        <v>45</v>
      </c>
      <c r="E763" t="s">
        <v>2387</v>
      </c>
      <c r="F763" t="s">
        <v>2388</v>
      </c>
      <c r="G763" t="s">
        <v>96</v>
      </c>
      <c r="H763" t="s">
        <v>31</v>
      </c>
      <c r="I763" t="s">
        <v>2518</v>
      </c>
      <c r="J763" t="s">
        <v>49</v>
      </c>
      <c r="K763">
        <v>33317</v>
      </c>
      <c r="L763" t="s">
        <v>34</v>
      </c>
      <c r="M763" t="s">
        <v>158</v>
      </c>
      <c r="N763" t="s">
        <v>36</v>
      </c>
      <c r="O763" t="s">
        <v>62</v>
      </c>
      <c r="P763" t="s">
        <v>159</v>
      </c>
      <c r="Q763">
        <v>30.88</v>
      </c>
      <c r="R763">
        <v>4</v>
      </c>
      <c r="S763" s="1">
        <v>0.2</v>
      </c>
      <c r="T763">
        <v>3.86</v>
      </c>
      <c r="U763" t="s">
        <v>64</v>
      </c>
      <c r="V763" s="3">
        <v>0.125</v>
      </c>
      <c r="W763" s="3">
        <v>6.4766839378238399E-3</v>
      </c>
      <c r="X763" s="4">
        <v>0.96499999999999997</v>
      </c>
      <c r="Y763" s="1">
        <v>6.7549999999999999</v>
      </c>
      <c r="Z763" t="s">
        <v>201</v>
      </c>
      <c r="AA763">
        <f>Furniture_Sales[[#This Row],[Sales]]-Furniture_Sales[[#This Row],[Profit]]</f>
        <v>27.02</v>
      </c>
    </row>
    <row r="764" spans="1:27" x14ac:dyDescent="0.35">
      <c r="A764" t="s">
        <v>2517</v>
      </c>
      <c r="B764" s="2">
        <v>42075</v>
      </c>
      <c r="C764" s="2">
        <v>42080</v>
      </c>
      <c r="D764" t="s">
        <v>45</v>
      </c>
      <c r="E764" t="s">
        <v>2387</v>
      </c>
      <c r="F764" t="s">
        <v>2388</v>
      </c>
      <c r="G764" t="s">
        <v>96</v>
      </c>
      <c r="H764" t="s">
        <v>31</v>
      </c>
      <c r="I764" t="s">
        <v>2518</v>
      </c>
      <c r="J764" t="s">
        <v>49</v>
      </c>
      <c r="K764">
        <v>33317</v>
      </c>
      <c r="L764" t="s">
        <v>34</v>
      </c>
      <c r="M764" t="s">
        <v>2519</v>
      </c>
      <c r="N764" t="s">
        <v>36</v>
      </c>
      <c r="O764" t="s">
        <v>62</v>
      </c>
      <c r="P764" t="s">
        <v>2520</v>
      </c>
      <c r="Q764">
        <v>6.4080000000000004</v>
      </c>
      <c r="R764">
        <v>3</v>
      </c>
      <c r="S764" s="1">
        <v>0.2</v>
      </c>
      <c r="T764">
        <v>1.4418</v>
      </c>
      <c r="U764" t="s">
        <v>64</v>
      </c>
      <c r="V764" s="3">
        <v>0.22500000000000001</v>
      </c>
      <c r="W764" s="3">
        <v>3.1210986267166001E-2</v>
      </c>
      <c r="X764" s="4">
        <v>0.48060000000000003</v>
      </c>
      <c r="Y764" s="1">
        <v>1.6554</v>
      </c>
      <c r="Z764" t="s">
        <v>201</v>
      </c>
      <c r="AA764">
        <f>Furniture_Sales[[#This Row],[Sales]]-Furniture_Sales[[#This Row],[Profit]]</f>
        <v>4.9662000000000006</v>
      </c>
    </row>
    <row r="765" spans="1:27" x14ac:dyDescent="0.35">
      <c r="A765" t="s">
        <v>2521</v>
      </c>
      <c r="B765" s="2">
        <v>43045</v>
      </c>
      <c r="C765" s="2">
        <v>43050</v>
      </c>
      <c r="D765" t="s">
        <v>45</v>
      </c>
      <c r="E765" t="s">
        <v>2522</v>
      </c>
      <c r="F765" t="s">
        <v>2523</v>
      </c>
      <c r="G765" t="s">
        <v>30</v>
      </c>
      <c r="H765" t="s">
        <v>31</v>
      </c>
      <c r="I765" t="s">
        <v>71</v>
      </c>
      <c r="J765" t="s">
        <v>72</v>
      </c>
      <c r="K765">
        <v>19143</v>
      </c>
      <c r="L765" t="s">
        <v>73</v>
      </c>
      <c r="M765" t="s">
        <v>1623</v>
      </c>
      <c r="N765" t="s">
        <v>36</v>
      </c>
      <c r="O765" t="s">
        <v>42</v>
      </c>
      <c r="P765" t="s">
        <v>1624</v>
      </c>
      <c r="Q765">
        <v>127.372</v>
      </c>
      <c r="R765">
        <v>2</v>
      </c>
      <c r="S765" s="1">
        <v>0.3</v>
      </c>
      <c r="T765">
        <v>-30.933199999999999</v>
      </c>
      <c r="U765" t="s">
        <v>64</v>
      </c>
      <c r="V765" s="3">
        <v>-0.24285714285714299</v>
      </c>
      <c r="W765" s="3">
        <v>2.3553057186822802E-3</v>
      </c>
      <c r="X765" s="4">
        <v>-15.4666</v>
      </c>
      <c r="Y765" s="1">
        <v>79.152600000000007</v>
      </c>
      <c r="Z765" t="s">
        <v>40</v>
      </c>
      <c r="AA765">
        <f>Furniture_Sales[[#This Row],[Sales]]-Furniture_Sales[[#This Row],[Profit]]</f>
        <v>158.30520000000001</v>
      </c>
    </row>
    <row r="766" spans="1:27" x14ac:dyDescent="0.35">
      <c r="A766" t="s">
        <v>2524</v>
      </c>
      <c r="B766" s="2">
        <v>42343</v>
      </c>
      <c r="C766" s="2">
        <v>42347</v>
      </c>
      <c r="D766" t="s">
        <v>45</v>
      </c>
      <c r="E766" t="s">
        <v>2525</v>
      </c>
      <c r="F766" t="s">
        <v>2526</v>
      </c>
      <c r="G766" t="s">
        <v>96</v>
      </c>
      <c r="H766" t="s">
        <v>31</v>
      </c>
      <c r="I766" t="s">
        <v>645</v>
      </c>
      <c r="J766" t="s">
        <v>59</v>
      </c>
      <c r="K766">
        <v>92105</v>
      </c>
      <c r="L766" t="s">
        <v>60</v>
      </c>
      <c r="M766" t="s">
        <v>836</v>
      </c>
      <c r="N766" t="s">
        <v>36</v>
      </c>
      <c r="O766" t="s">
        <v>62</v>
      </c>
      <c r="P766" t="s">
        <v>837</v>
      </c>
      <c r="Q766">
        <v>44.46</v>
      </c>
      <c r="R766">
        <v>2</v>
      </c>
      <c r="S766" s="1">
        <v>0</v>
      </c>
      <c r="T766">
        <v>14.671799999999999</v>
      </c>
      <c r="U766" t="s">
        <v>89</v>
      </c>
      <c r="V766" s="3">
        <v>0.33</v>
      </c>
      <c r="W766" s="3">
        <v>0</v>
      </c>
      <c r="X766" s="4">
        <v>7.3358999999999996</v>
      </c>
      <c r="Y766" s="1">
        <v>14.8941</v>
      </c>
      <c r="Z766" t="s">
        <v>102</v>
      </c>
      <c r="AA766">
        <f>Furniture_Sales[[#This Row],[Sales]]-Furniture_Sales[[#This Row],[Profit]]</f>
        <v>29.788200000000003</v>
      </c>
    </row>
    <row r="767" spans="1:27" x14ac:dyDescent="0.35">
      <c r="A767" t="s">
        <v>2527</v>
      </c>
      <c r="B767" s="2">
        <v>42194</v>
      </c>
      <c r="C767" s="2">
        <v>42199</v>
      </c>
      <c r="D767" t="s">
        <v>45</v>
      </c>
      <c r="E767" t="s">
        <v>1508</v>
      </c>
      <c r="F767" t="s">
        <v>1509</v>
      </c>
      <c r="G767" t="s">
        <v>30</v>
      </c>
      <c r="H767" t="s">
        <v>31</v>
      </c>
      <c r="I767" t="s">
        <v>2528</v>
      </c>
      <c r="J767" t="s">
        <v>1095</v>
      </c>
      <c r="K767">
        <v>20735</v>
      </c>
      <c r="L767" t="s">
        <v>73</v>
      </c>
      <c r="M767" t="s">
        <v>364</v>
      </c>
      <c r="N767" t="s">
        <v>36</v>
      </c>
      <c r="O767" t="s">
        <v>62</v>
      </c>
      <c r="P767" t="s">
        <v>365</v>
      </c>
      <c r="Q767">
        <v>181.96</v>
      </c>
      <c r="R767">
        <v>2</v>
      </c>
      <c r="S767" s="1">
        <v>0</v>
      </c>
      <c r="T767">
        <v>20.015599999999999</v>
      </c>
      <c r="U767" t="s">
        <v>64</v>
      </c>
      <c r="V767" s="3">
        <v>0.11</v>
      </c>
      <c r="W767" s="3">
        <v>0</v>
      </c>
      <c r="X767" s="4">
        <v>10.0078</v>
      </c>
      <c r="Y767" s="1">
        <v>80.972200000000001</v>
      </c>
      <c r="Z767" t="s">
        <v>77</v>
      </c>
      <c r="AA767">
        <f>Furniture_Sales[[#This Row],[Sales]]-Furniture_Sales[[#This Row],[Profit]]</f>
        <v>161.9444</v>
      </c>
    </row>
    <row r="768" spans="1:27" x14ac:dyDescent="0.35">
      <c r="A768" t="s">
        <v>2529</v>
      </c>
      <c r="B768" s="2">
        <v>42307</v>
      </c>
      <c r="C768" s="2">
        <v>42310</v>
      </c>
      <c r="D768" t="s">
        <v>27</v>
      </c>
      <c r="E768" t="s">
        <v>1541</v>
      </c>
      <c r="F768" t="s">
        <v>1542</v>
      </c>
      <c r="G768" t="s">
        <v>96</v>
      </c>
      <c r="H768" t="s">
        <v>31</v>
      </c>
      <c r="I768" t="s">
        <v>271</v>
      </c>
      <c r="J768" t="s">
        <v>186</v>
      </c>
      <c r="K768">
        <v>80219</v>
      </c>
      <c r="L768" t="s">
        <v>60</v>
      </c>
      <c r="M768" t="s">
        <v>2530</v>
      </c>
      <c r="N768" t="s">
        <v>36</v>
      </c>
      <c r="O768" t="s">
        <v>62</v>
      </c>
      <c r="P768" t="s">
        <v>2531</v>
      </c>
      <c r="Q768">
        <v>15.488</v>
      </c>
      <c r="R768">
        <v>4</v>
      </c>
      <c r="S768" s="1">
        <v>0.2</v>
      </c>
      <c r="T768">
        <v>3.6783999999999999</v>
      </c>
      <c r="U768" t="s">
        <v>39</v>
      </c>
      <c r="V768" s="3">
        <v>0.23749999999999999</v>
      </c>
      <c r="W768" s="3">
        <v>1.2913223140495899E-2</v>
      </c>
      <c r="X768" s="4">
        <v>0.91959999999999997</v>
      </c>
      <c r="Y768" s="1">
        <v>2.9523999999999999</v>
      </c>
      <c r="Z768" t="s">
        <v>54</v>
      </c>
      <c r="AA768">
        <f>Furniture_Sales[[#This Row],[Sales]]-Furniture_Sales[[#This Row],[Profit]]</f>
        <v>11.8096</v>
      </c>
    </row>
    <row r="769" spans="1:27" x14ac:dyDescent="0.35">
      <c r="A769" t="s">
        <v>2532</v>
      </c>
      <c r="B769" s="2">
        <v>42327</v>
      </c>
      <c r="C769" s="2">
        <v>42329</v>
      </c>
      <c r="D769" t="s">
        <v>27</v>
      </c>
      <c r="E769" t="s">
        <v>2282</v>
      </c>
      <c r="F769" t="s">
        <v>2283</v>
      </c>
      <c r="G769" t="s">
        <v>106</v>
      </c>
      <c r="H769" t="s">
        <v>31</v>
      </c>
      <c r="I769" t="s">
        <v>197</v>
      </c>
      <c r="J769" t="s">
        <v>198</v>
      </c>
      <c r="K769">
        <v>98115</v>
      </c>
      <c r="L769" t="s">
        <v>60</v>
      </c>
      <c r="M769" t="s">
        <v>2202</v>
      </c>
      <c r="N769" t="s">
        <v>36</v>
      </c>
      <c r="O769" t="s">
        <v>62</v>
      </c>
      <c r="P769" t="s">
        <v>2203</v>
      </c>
      <c r="Q769">
        <v>141.96</v>
      </c>
      <c r="R769">
        <v>2</v>
      </c>
      <c r="S769" s="1">
        <v>0</v>
      </c>
      <c r="T769">
        <v>22.7136</v>
      </c>
      <c r="U769" t="s">
        <v>76</v>
      </c>
      <c r="V769" s="3">
        <v>0.16</v>
      </c>
      <c r="W769" s="3">
        <v>0</v>
      </c>
      <c r="X769" s="4">
        <v>11.3568</v>
      </c>
      <c r="Y769" s="1">
        <v>59.623199999999997</v>
      </c>
      <c r="Z769" t="s">
        <v>40</v>
      </c>
      <c r="AA769">
        <f>Furniture_Sales[[#This Row],[Sales]]-Furniture_Sales[[#This Row],[Profit]]</f>
        <v>119.24640000000001</v>
      </c>
    </row>
    <row r="770" spans="1:27" x14ac:dyDescent="0.35">
      <c r="A770" t="s">
        <v>2533</v>
      </c>
      <c r="B770" s="2">
        <v>43093</v>
      </c>
      <c r="C770" s="2">
        <v>43098</v>
      </c>
      <c r="D770" t="s">
        <v>45</v>
      </c>
      <c r="E770" t="s">
        <v>1619</v>
      </c>
      <c r="F770" t="s">
        <v>1620</v>
      </c>
      <c r="G770" t="s">
        <v>96</v>
      </c>
      <c r="H770" t="s">
        <v>31</v>
      </c>
      <c r="I770" t="s">
        <v>900</v>
      </c>
      <c r="J770" t="s">
        <v>126</v>
      </c>
      <c r="K770">
        <v>14609</v>
      </c>
      <c r="L770" t="s">
        <v>73</v>
      </c>
      <c r="M770" t="s">
        <v>973</v>
      </c>
      <c r="N770" t="s">
        <v>36</v>
      </c>
      <c r="O770" t="s">
        <v>62</v>
      </c>
      <c r="P770" t="s">
        <v>974</v>
      </c>
      <c r="Q770">
        <v>37.93</v>
      </c>
      <c r="R770">
        <v>1</v>
      </c>
      <c r="S770" s="1">
        <v>0</v>
      </c>
      <c r="T770">
        <v>6.8273999999999999</v>
      </c>
      <c r="U770" t="s">
        <v>64</v>
      </c>
      <c r="V770" s="3">
        <v>0.18</v>
      </c>
      <c r="W770" s="3">
        <v>0</v>
      </c>
      <c r="X770" s="4">
        <v>6.8273999999999999</v>
      </c>
      <c r="Y770" s="1">
        <v>31.102599999999999</v>
      </c>
      <c r="Z770" t="s">
        <v>102</v>
      </c>
      <c r="AA770">
        <f>Furniture_Sales[[#This Row],[Sales]]-Furniture_Sales[[#This Row],[Profit]]</f>
        <v>31.102599999999999</v>
      </c>
    </row>
    <row r="771" spans="1:27" x14ac:dyDescent="0.35">
      <c r="A771" t="s">
        <v>2534</v>
      </c>
      <c r="B771" s="2">
        <v>42378</v>
      </c>
      <c r="C771" s="2">
        <v>42382</v>
      </c>
      <c r="D771" t="s">
        <v>27</v>
      </c>
      <c r="E771" t="s">
        <v>2535</v>
      </c>
      <c r="F771" t="s">
        <v>2536</v>
      </c>
      <c r="G771" t="s">
        <v>96</v>
      </c>
      <c r="H771" t="s">
        <v>31</v>
      </c>
      <c r="I771" t="s">
        <v>2537</v>
      </c>
      <c r="J771" t="s">
        <v>237</v>
      </c>
      <c r="K771">
        <v>43615</v>
      </c>
      <c r="L771" t="s">
        <v>73</v>
      </c>
      <c r="M771" t="s">
        <v>2210</v>
      </c>
      <c r="N771" t="s">
        <v>36</v>
      </c>
      <c r="O771" t="s">
        <v>62</v>
      </c>
      <c r="P771" t="s">
        <v>2211</v>
      </c>
      <c r="Q771">
        <v>15.167999999999999</v>
      </c>
      <c r="R771">
        <v>2</v>
      </c>
      <c r="S771" s="1">
        <v>0.2</v>
      </c>
      <c r="T771">
        <v>3.7919999999999998</v>
      </c>
      <c r="U771" t="s">
        <v>89</v>
      </c>
      <c r="V771" s="3">
        <v>0.25</v>
      </c>
      <c r="W771" s="3">
        <v>1.31856540084388E-2</v>
      </c>
      <c r="X771" s="4">
        <v>1.8959999999999999</v>
      </c>
      <c r="Y771" s="1">
        <v>5.6879999999999997</v>
      </c>
      <c r="Z771" t="s">
        <v>175</v>
      </c>
      <c r="AA771">
        <f>Furniture_Sales[[#This Row],[Sales]]-Furniture_Sales[[#This Row],[Profit]]</f>
        <v>11.375999999999999</v>
      </c>
    </row>
    <row r="772" spans="1:27" x14ac:dyDescent="0.35">
      <c r="A772" t="s">
        <v>2538</v>
      </c>
      <c r="B772" s="2">
        <v>41966</v>
      </c>
      <c r="C772" s="2">
        <v>41970</v>
      </c>
      <c r="D772" t="s">
        <v>45</v>
      </c>
      <c r="E772" t="s">
        <v>2093</v>
      </c>
      <c r="F772" t="s">
        <v>2094</v>
      </c>
      <c r="G772" t="s">
        <v>96</v>
      </c>
      <c r="H772" t="s">
        <v>31</v>
      </c>
      <c r="I772" t="s">
        <v>2539</v>
      </c>
      <c r="J772" t="s">
        <v>98</v>
      </c>
      <c r="K772">
        <v>75150</v>
      </c>
      <c r="L772" t="s">
        <v>99</v>
      </c>
      <c r="M772" t="s">
        <v>933</v>
      </c>
      <c r="N772" t="s">
        <v>36</v>
      </c>
      <c r="O772" t="s">
        <v>62</v>
      </c>
      <c r="P772" t="s">
        <v>322</v>
      </c>
      <c r="Q772">
        <v>6.3680000000000003</v>
      </c>
      <c r="R772">
        <v>2</v>
      </c>
      <c r="S772" s="1">
        <v>0.6</v>
      </c>
      <c r="T772">
        <v>-2.5472000000000001</v>
      </c>
      <c r="U772" t="s">
        <v>89</v>
      </c>
      <c r="V772" s="3">
        <v>-0.4</v>
      </c>
      <c r="W772" s="3">
        <v>9.4221105527638196E-2</v>
      </c>
      <c r="X772" s="4">
        <v>-1.2736000000000001</v>
      </c>
      <c r="Y772" s="1">
        <v>4.4576000000000002</v>
      </c>
      <c r="Z772" t="s">
        <v>40</v>
      </c>
      <c r="AA772">
        <f>Furniture_Sales[[#This Row],[Sales]]-Furniture_Sales[[#This Row],[Profit]]</f>
        <v>8.9152000000000005</v>
      </c>
    </row>
    <row r="773" spans="1:27" x14ac:dyDescent="0.35">
      <c r="A773" t="s">
        <v>2540</v>
      </c>
      <c r="B773" s="2">
        <v>43023</v>
      </c>
      <c r="C773" s="2">
        <v>43025</v>
      </c>
      <c r="D773" t="s">
        <v>93</v>
      </c>
      <c r="E773" t="s">
        <v>2541</v>
      </c>
      <c r="F773" t="s">
        <v>2542</v>
      </c>
      <c r="G773" t="s">
        <v>96</v>
      </c>
      <c r="H773" t="s">
        <v>31</v>
      </c>
      <c r="I773" t="s">
        <v>58</v>
      </c>
      <c r="J773" t="s">
        <v>59</v>
      </c>
      <c r="K773">
        <v>90045</v>
      </c>
      <c r="L773" t="s">
        <v>60</v>
      </c>
      <c r="M773" t="s">
        <v>310</v>
      </c>
      <c r="N773" t="s">
        <v>36</v>
      </c>
      <c r="O773" t="s">
        <v>51</v>
      </c>
      <c r="P773" t="s">
        <v>311</v>
      </c>
      <c r="Q773">
        <v>510.24</v>
      </c>
      <c r="R773">
        <v>3</v>
      </c>
      <c r="S773" s="1">
        <v>0.2</v>
      </c>
      <c r="T773">
        <v>6.3780000000000001</v>
      </c>
      <c r="U773" t="s">
        <v>76</v>
      </c>
      <c r="V773" s="3">
        <v>1.2500000000000001E-2</v>
      </c>
      <c r="W773" s="3">
        <v>3.9197240514267801E-4</v>
      </c>
      <c r="X773" s="4">
        <v>2.1259999999999999</v>
      </c>
      <c r="Y773" s="1">
        <v>167.95400000000001</v>
      </c>
      <c r="Z773" t="s">
        <v>54</v>
      </c>
      <c r="AA773">
        <f>Furniture_Sales[[#This Row],[Sales]]-Furniture_Sales[[#This Row],[Profit]]</f>
        <v>503.86200000000002</v>
      </c>
    </row>
    <row r="774" spans="1:27" x14ac:dyDescent="0.35">
      <c r="A774" t="s">
        <v>2543</v>
      </c>
      <c r="B774" s="2">
        <v>42846</v>
      </c>
      <c r="C774" s="2">
        <v>42849</v>
      </c>
      <c r="D774" t="s">
        <v>93</v>
      </c>
      <c r="E774" t="s">
        <v>1474</v>
      </c>
      <c r="F774" t="s">
        <v>1475</v>
      </c>
      <c r="G774" t="s">
        <v>30</v>
      </c>
      <c r="H774" t="s">
        <v>31</v>
      </c>
      <c r="I774" t="s">
        <v>197</v>
      </c>
      <c r="J774" t="s">
        <v>198</v>
      </c>
      <c r="K774">
        <v>98103</v>
      </c>
      <c r="L774" t="s">
        <v>60</v>
      </c>
      <c r="M774" t="s">
        <v>1023</v>
      </c>
      <c r="N774" t="s">
        <v>36</v>
      </c>
      <c r="O774" t="s">
        <v>62</v>
      </c>
      <c r="P774" t="s">
        <v>1024</v>
      </c>
      <c r="Q774">
        <v>162.6</v>
      </c>
      <c r="R774">
        <v>3</v>
      </c>
      <c r="S774" s="1">
        <v>0</v>
      </c>
      <c r="T774">
        <v>34.146000000000001</v>
      </c>
      <c r="U774" t="s">
        <v>39</v>
      </c>
      <c r="V774" s="3">
        <v>0.21</v>
      </c>
      <c r="W774" s="3">
        <v>0</v>
      </c>
      <c r="X774" s="4">
        <v>11.382</v>
      </c>
      <c r="Y774" s="1">
        <v>42.817999999999998</v>
      </c>
      <c r="Z774" t="s">
        <v>119</v>
      </c>
      <c r="AA774">
        <f>Furniture_Sales[[#This Row],[Sales]]-Furniture_Sales[[#This Row],[Profit]]</f>
        <v>128.45400000000001</v>
      </c>
    </row>
    <row r="775" spans="1:27" x14ac:dyDescent="0.35">
      <c r="A775" t="s">
        <v>2544</v>
      </c>
      <c r="B775" s="2">
        <v>41981</v>
      </c>
      <c r="C775" s="2">
        <v>41983</v>
      </c>
      <c r="D775" t="s">
        <v>27</v>
      </c>
      <c r="E775" t="s">
        <v>1812</v>
      </c>
      <c r="F775" t="s">
        <v>1813</v>
      </c>
      <c r="G775" t="s">
        <v>30</v>
      </c>
      <c r="H775" t="s">
        <v>31</v>
      </c>
      <c r="I775" t="s">
        <v>976</v>
      </c>
      <c r="J775" t="s">
        <v>198</v>
      </c>
      <c r="K775">
        <v>98502</v>
      </c>
      <c r="L775" t="s">
        <v>60</v>
      </c>
      <c r="M775" t="s">
        <v>400</v>
      </c>
      <c r="N775" t="s">
        <v>36</v>
      </c>
      <c r="O775" t="s">
        <v>42</v>
      </c>
      <c r="P775" t="s">
        <v>401</v>
      </c>
      <c r="Q775">
        <v>603.91999999999996</v>
      </c>
      <c r="R775">
        <v>5</v>
      </c>
      <c r="S775" s="1">
        <v>0.2</v>
      </c>
      <c r="T775">
        <v>45.293999999999997</v>
      </c>
      <c r="U775" t="s">
        <v>76</v>
      </c>
      <c r="V775" s="3">
        <v>7.4999999999999997E-2</v>
      </c>
      <c r="W775" s="3">
        <v>3.31169691349848E-4</v>
      </c>
      <c r="X775" s="4">
        <v>9.0587999999999997</v>
      </c>
      <c r="Y775" s="1">
        <v>111.7252</v>
      </c>
      <c r="Z775" t="s">
        <v>102</v>
      </c>
      <c r="AA775">
        <f>Furniture_Sales[[#This Row],[Sales]]-Furniture_Sales[[#This Row],[Profit]]</f>
        <v>558.62599999999998</v>
      </c>
    </row>
    <row r="776" spans="1:27" x14ac:dyDescent="0.35">
      <c r="A776" t="s">
        <v>2545</v>
      </c>
      <c r="B776" s="2">
        <v>42724</v>
      </c>
      <c r="C776" s="2">
        <v>42728</v>
      </c>
      <c r="D776" t="s">
        <v>45</v>
      </c>
      <c r="E776" t="s">
        <v>2546</v>
      </c>
      <c r="F776" t="s">
        <v>2547</v>
      </c>
      <c r="G776" t="s">
        <v>106</v>
      </c>
      <c r="H776" t="s">
        <v>31</v>
      </c>
      <c r="I776" t="s">
        <v>483</v>
      </c>
      <c r="J776" t="s">
        <v>484</v>
      </c>
      <c r="K776">
        <v>39212</v>
      </c>
      <c r="L776" t="s">
        <v>34</v>
      </c>
      <c r="M776" t="s">
        <v>385</v>
      </c>
      <c r="N776" t="s">
        <v>36</v>
      </c>
      <c r="O776" t="s">
        <v>62</v>
      </c>
      <c r="P776" t="s">
        <v>386</v>
      </c>
      <c r="Q776">
        <v>18.920000000000002</v>
      </c>
      <c r="R776">
        <v>4</v>
      </c>
      <c r="S776" s="1">
        <v>0</v>
      </c>
      <c r="T776">
        <v>7.3788</v>
      </c>
      <c r="U776" t="s">
        <v>89</v>
      </c>
      <c r="V776" s="3">
        <v>0.39</v>
      </c>
      <c r="W776" s="3">
        <v>0</v>
      </c>
      <c r="X776" s="4">
        <v>1.8447</v>
      </c>
      <c r="Y776" s="1">
        <v>2.8853</v>
      </c>
      <c r="Z776" t="s">
        <v>102</v>
      </c>
      <c r="AA776">
        <f>Furniture_Sales[[#This Row],[Sales]]-Furniture_Sales[[#This Row],[Profit]]</f>
        <v>11.541200000000002</v>
      </c>
    </row>
    <row r="777" spans="1:27" x14ac:dyDescent="0.35">
      <c r="A777" t="s">
        <v>2548</v>
      </c>
      <c r="B777" s="2">
        <v>42800</v>
      </c>
      <c r="C777" s="2">
        <v>42805</v>
      </c>
      <c r="D777" t="s">
        <v>27</v>
      </c>
      <c r="E777" t="s">
        <v>2549</v>
      </c>
      <c r="F777" t="s">
        <v>2550</v>
      </c>
      <c r="G777" t="s">
        <v>30</v>
      </c>
      <c r="H777" t="s">
        <v>31</v>
      </c>
      <c r="I777" t="s">
        <v>179</v>
      </c>
      <c r="J777" t="s">
        <v>126</v>
      </c>
      <c r="K777">
        <v>10011</v>
      </c>
      <c r="L777" t="s">
        <v>73</v>
      </c>
      <c r="M777" t="s">
        <v>1186</v>
      </c>
      <c r="N777" t="s">
        <v>36</v>
      </c>
      <c r="O777" t="s">
        <v>62</v>
      </c>
      <c r="P777" t="s">
        <v>1187</v>
      </c>
      <c r="Q777">
        <v>71.97</v>
      </c>
      <c r="R777">
        <v>3</v>
      </c>
      <c r="S777" s="1">
        <v>0</v>
      </c>
      <c r="T777">
        <v>16.553100000000001</v>
      </c>
      <c r="U777" t="s">
        <v>64</v>
      </c>
      <c r="V777" s="3">
        <v>0.23</v>
      </c>
      <c r="W777" s="3">
        <v>0</v>
      </c>
      <c r="X777" s="4">
        <v>5.5176999999999996</v>
      </c>
      <c r="Y777" s="1">
        <v>18.472300000000001</v>
      </c>
      <c r="Z777" t="s">
        <v>201</v>
      </c>
      <c r="AA777">
        <f>Furniture_Sales[[#This Row],[Sales]]-Furniture_Sales[[#This Row],[Profit]]</f>
        <v>55.416899999999998</v>
      </c>
    </row>
    <row r="778" spans="1:27" x14ac:dyDescent="0.35">
      <c r="A778" t="s">
        <v>2551</v>
      </c>
      <c r="B778" s="2">
        <v>42636</v>
      </c>
      <c r="C778" s="2">
        <v>42641</v>
      </c>
      <c r="D778" t="s">
        <v>27</v>
      </c>
      <c r="E778" t="s">
        <v>1055</v>
      </c>
      <c r="F778" t="s">
        <v>1056</v>
      </c>
      <c r="G778" t="s">
        <v>30</v>
      </c>
      <c r="H778" t="s">
        <v>31</v>
      </c>
      <c r="I778" t="s">
        <v>353</v>
      </c>
      <c r="J778" t="s">
        <v>673</v>
      </c>
      <c r="K778">
        <v>31907</v>
      </c>
      <c r="L778" t="s">
        <v>34</v>
      </c>
      <c r="M778" t="s">
        <v>1753</v>
      </c>
      <c r="N778" t="s">
        <v>36</v>
      </c>
      <c r="O778" t="s">
        <v>42</v>
      </c>
      <c r="P778" t="s">
        <v>1754</v>
      </c>
      <c r="Q778">
        <v>368.97</v>
      </c>
      <c r="R778">
        <v>3</v>
      </c>
      <c r="S778" s="1">
        <v>0</v>
      </c>
      <c r="T778">
        <v>81.173400000000001</v>
      </c>
      <c r="U778" t="s">
        <v>64</v>
      </c>
      <c r="V778" s="3">
        <v>0.22</v>
      </c>
      <c r="W778" s="3">
        <v>0</v>
      </c>
      <c r="X778" s="4">
        <v>27.0578</v>
      </c>
      <c r="Y778" s="1">
        <v>95.932199999999995</v>
      </c>
      <c r="Z778" t="s">
        <v>83</v>
      </c>
      <c r="AA778">
        <f>Furniture_Sales[[#This Row],[Sales]]-Furniture_Sales[[#This Row],[Profit]]</f>
        <v>287.79660000000001</v>
      </c>
    </row>
    <row r="779" spans="1:27" x14ac:dyDescent="0.35">
      <c r="A779" t="s">
        <v>2552</v>
      </c>
      <c r="B779" s="2">
        <v>42974</v>
      </c>
      <c r="C779" s="2">
        <v>42976</v>
      </c>
      <c r="D779" t="s">
        <v>27</v>
      </c>
      <c r="E779" t="s">
        <v>338</v>
      </c>
      <c r="F779" t="s">
        <v>339</v>
      </c>
      <c r="G779" t="s">
        <v>96</v>
      </c>
      <c r="H779" t="s">
        <v>31</v>
      </c>
      <c r="I779" t="s">
        <v>2454</v>
      </c>
      <c r="J779" t="s">
        <v>59</v>
      </c>
      <c r="K779">
        <v>90301</v>
      </c>
      <c r="L779" t="s">
        <v>60</v>
      </c>
      <c r="M779" t="s">
        <v>1406</v>
      </c>
      <c r="N779" t="s">
        <v>36</v>
      </c>
      <c r="O779" t="s">
        <v>62</v>
      </c>
      <c r="P779" t="s">
        <v>1407</v>
      </c>
      <c r="Q779">
        <v>198.46</v>
      </c>
      <c r="R779">
        <v>2</v>
      </c>
      <c r="S779" s="1">
        <v>0</v>
      </c>
      <c r="T779">
        <v>99.23</v>
      </c>
      <c r="U779" t="s">
        <v>76</v>
      </c>
      <c r="V779" s="3">
        <v>0.5</v>
      </c>
      <c r="W779" s="3">
        <v>0</v>
      </c>
      <c r="X779" s="4">
        <v>49.615000000000002</v>
      </c>
      <c r="Y779" s="1">
        <v>49.615000000000002</v>
      </c>
      <c r="Z779" t="s">
        <v>259</v>
      </c>
      <c r="AA779">
        <f>Furniture_Sales[[#This Row],[Sales]]-Furniture_Sales[[#This Row],[Profit]]</f>
        <v>99.23</v>
      </c>
    </row>
    <row r="780" spans="1:27" x14ac:dyDescent="0.35">
      <c r="A780" t="s">
        <v>2552</v>
      </c>
      <c r="B780" s="2">
        <v>42974</v>
      </c>
      <c r="C780" s="2">
        <v>42976</v>
      </c>
      <c r="D780" t="s">
        <v>27</v>
      </c>
      <c r="E780" t="s">
        <v>338</v>
      </c>
      <c r="F780" t="s">
        <v>339</v>
      </c>
      <c r="G780" t="s">
        <v>96</v>
      </c>
      <c r="H780" t="s">
        <v>31</v>
      </c>
      <c r="I780" t="s">
        <v>2454</v>
      </c>
      <c r="J780" t="s">
        <v>59</v>
      </c>
      <c r="K780">
        <v>90301</v>
      </c>
      <c r="L780" t="s">
        <v>60</v>
      </c>
      <c r="M780" t="s">
        <v>472</v>
      </c>
      <c r="N780" t="s">
        <v>36</v>
      </c>
      <c r="O780" t="s">
        <v>42</v>
      </c>
      <c r="P780" t="s">
        <v>473</v>
      </c>
      <c r="Q780">
        <v>230.28</v>
      </c>
      <c r="R780">
        <v>3</v>
      </c>
      <c r="S780" s="1">
        <v>0.2</v>
      </c>
      <c r="T780">
        <v>23.027999999999999</v>
      </c>
      <c r="U780" t="s">
        <v>76</v>
      </c>
      <c r="V780" s="3">
        <v>0.1</v>
      </c>
      <c r="W780" s="3">
        <v>8.6850790342192096E-4</v>
      </c>
      <c r="X780" s="4">
        <v>7.6760000000000002</v>
      </c>
      <c r="Y780" s="1">
        <v>69.084000000000003</v>
      </c>
      <c r="Z780" t="s">
        <v>259</v>
      </c>
      <c r="AA780">
        <f>Furniture_Sales[[#This Row],[Sales]]-Furniture_Sales[[#This Row],[Profit]]</f>
        <v>207.25200000000001</v>
      </c>
    </row>
    <row r="781" spans="1:27" x14ac:dyDescent="0.35">
      <c r="A781" t="s">
        <v>2553</v>
      </c>
      <c r="B781" s="2">
        <v>42432</v>
      </c>
      <c r="C781" s="2">
        <v>42435</v>
      </c>
      <c r="D781" t="s">
        <v>93</v>
      </c>
      <c r="E781" t="s">
        <v>2314</v>
      </c>
      <c r="F781" t="s">
        <v>2315</v>
      </c>
      <c r="G781" t="s">
        <v>96</v>
      </c>
      <c r="H781" t="s">
        <v>31</v>
      </c>
      <c r="I781" t="s">
        <v>2554</v>
      </c>
      <c r="J781" t="s">
        <v>98</v>
      </c>
      <c r="K781">
        <v>79762</v>
      </c>
      <c r="L781" t="s">
        <v>99</v>
      </c>
      <c r="M781" t="s">
        <v>2555</v>
      </c>
      <c r="N781" t="s">
        <v>36</v>
      </c>
      <c r="O781" t="s">
        <v>42</v>
      </c>
      <c r="P781" t="s">
        <v>2556</v>
      </c>
      <c r="Q781">
        <v>563.42999999999995</v>
      </c>
      <c r="R781">
        <v>5</v>
      </c>
      <c r="S781" s="1">
        <v>0.3</v>
      </c>
      <c r="T781">
        <v>-56.343000000000004</v>
      </c>
      <c r="U781" t="s">
        <v>39</v>
      </c>
      <c r="V781" s="3">
        <v>-0.1</v>
      </c>
      <c r="W781" s="3">
        <v>5.3245301102177703E-4</v>
      </c>
      <c r="X781" s="4">
        <v>-11.268599999999999</v>
      </c>
      <c r="Y781" s="1">
        <v>123.9546</v>
      </c>
      <c r="Z781" t="s">
        <v>201</v>
      </c>
      <c r="AA781">
        <f>Furniture_Sales[[#This Row],[Sales]]-Furniture_Sales[[#This Row],[Profit]]</f>
        <v>619.77299999999991</v>
      </c>
    </row>
    <row r="782" spans="1:27" x14ac:dyDescent="0.35">
      <c r="A782" t="s">
        <v>2557</v>
      </c>
      <c r="B782" s="2">
        <v>42265</v>
      </c>
      <c r="C782" s="2">
        <v>42270</v>
      </c>
      <c r="D782" t="s">
        <v>45</v>
      </c>
      <c r="E782" t="s">
        <v>1086</v>
      </c>
      <c r="F782" t="s">
        <v>1087</v>
      </c>
      <c r="G782" t="s">
        <v>96</v>
      </c>
      <c r="H782" t="s">
        <v>31</v>
      </c>
      <c r="I782" t="s">
        <v>58</v>
      </c>
      <c r="J782" t="s">
        <v>59</v>
      </c>
      <c r="K782">
        <v>90049</v>
      </c>
      <c r="L782" t="s">
        <v>60</v>
      </c>
      <c r="M782" t="s">
        <v>1488</v>
      </c>
      <c r="N782" t="s">
        <v>36</v>
      </c>
      <c r="O782" t="s">
        <v>62</v>
      </c>
      <c r="P782" t="s">
        <v>1489</v>
      </c>
      <c r="Q782">
        <v>24.4</v>
      </c>
      <c r="R782">
        <v>2</v>
      </c>
      <c r="S782" s="1">
        <v>0</v>
      </c>
      <c r="T782">
        <v>10.247999999999999</v>
      </c>
      <c r="U782" t="s">
        <v>64</v>
      </c>
      <c r="V782" s="3">
        <v>0.42</v>
      </c>
      <c r="W782" s="3">
        <v>0</v>
      </c>
      <c r="X782" s="4">
        <v>5.1239999999999997</v>
      </c>
      <c r="Y782" s="1">
        <v>7.0759999999999996</v>
      </c>
      <c r="Z782" t="s">
        <v>83</v>
      </c>
      <c r="AA782">
        <f>Furniture_Sales[[#This Row],[Sales]]-Furniture_Sales[[#This Row],[Profit]]</f>
        <v>14.151999999999999</v>
      </c>
    </row>
    <row r="783" spans="1:27" x14ac:dyDescent="0.35">
      <c r="A783" t="s">
        <v>2558</v>
      </c>
      <c r="B783" s="2">
        <v>42595</v>
      </c>
      <c r="C783" s="2">
        <v>42600</v>
      </c>
      <c r="D783" t="s">
        <v>27</v>
      </c>
      <c r="E783" t="s">
        <v>1732</v>
      </c>
      <c r="F783" t="s">
        <v>1733</v>
      </c>
      <c r="G783" t="s">
        <v>96</v>
      </c>
      <c r="H783" t="s">
        <v>31</v>
      </c>
      <c r="I783" t="s">
        <v>2559</v>
      </c>
      <c r="J783" t="s">
        <v>244</v>
      </c>
      <c r="K783">
        <v>53214</v>
      </c>
      <c r="L783" t="s">
        <v>99</v>
      </c>
      <c r="M783" t="s">
        <v>548</v>
      </c>
      <c r="N783" t="s">
        <v>36</v>
      </c>
      <c r="O783" t="s">
        <v>37</v>
      </c>
      <c r="P783" t="s">
        <v>549</v>
      </c>
      <c r="Q783">
        <v>241.96</v>
      </c>
      <c r="R783">
        <v>2</v>
      </c>
      <c r="S783" s="1">
        <v>0</v>
      </c>
      <c r="T783">
        <v>24.196000000000002</v>
      </c>
      <c r="U783" t="s">
        <v>64</v>
      </c>
      <c r="V783" s="3">
        <v>0.1</v>
      </c>
      <c r="W783" s="3">
        <v>0</v>
      </c>
      <c r="X783" s="4">
        <v>12.098000000000001</v>
      </c>
      <c r="Y783" s="1">
        <v>108.88200000000001</v>
      </c>
      <c r="Z783" t="s">
        <v>259</v>
      </c>
      <c r="AA783">
        <f>Furniture_Sales[[#This Row],[Sales]]-Furniture_Sales[[#This Row],[Profit]]</f>
        <v>217.76400000000001</v>
      </c>
    </row>
    <row r="784" spans="1:27" x14ac:dyDescent="0.35">
      <c r="A784" t="s">
        <v>2560</v>
      </c>
      <c r="B784" s="2">
        <v>42450</v>
      </c>
      <c r="C784" s="2">
        <v>42454</v>
      </c>
      <c r="D784" t="s">
        <v>45</v>
      </c>
      <c r="E784" t="s">
        <v>2259</v>
      </c>
      <c r="F784" t="s">
        <v>2260</v>
      </c>
      <c r="G784" t="s">
        <v>96</v>
      </c>
      <c r="H784" t="s">
        <v>31</v>
      </c>
      <c r="I784" t="s">
        <v>107</v>
      </c>
      <c r="J784" t="s">
        <v>98</v>
      </c>
      <c r="K784">
        <v>77036</v>
      </c>
      <c r="L784" t="s">
        <v>99</v>
      </c>
      <c r="M784" t="s">
        <v>1573</v>
      </c>
      <c r="N784" t="s">
        <v>36</v>
      </c>
      <c r="O784" t="s">
        <v>51</v>
      </c>
      <c r="P784" t="s">
        <v>1574</v>
      </c>
      <c r="Q784">
        <v>99.372</v>
      </c>
      <c r="R784">
        <v>2</v>
      </c>
      <c r="S784" s="1">
        <v>0.3</v>
      </c>
      <c r="T784">
        <v>-1.4196</v>
      </c>
      <c r="U784" t="s">
        <v>89</v>
      </c>
      <c r="V784" s="3">
        <v>-1.4285714285714299E-2</v>
      </c>
      <c r="W784" s="3">
        <v>3.0189590629151101E-3</v>
      </c>
      <c r="X784" s="4">
        <v>-0.70979999999999999</v>
      </c>
      <c r="Y784" s="1">
        <v>50.395800000000001</v>
      </c>
      <c r="Z784" t="s">
        <v>201</v>
      </c>
      <c r="AA784">
        <f>Furniture_Sales[[#This Row],[Sales]]-Furniture_Sales[[#This Row],[Profit]]</f>
        <v>100.7916</v>
      </c>
    </row>
    <row r="785" spans="1:27" x14ac:dyDescent="0.35">
      <c r="A785" t="s">
        <v>2561</v>
      </c>
      <c r="B785" s="2">
        <v>41989</v>
      </c>
      <c r="C785" s="2">
        <v>41993</v>
      </c>
      <c r="D785" t="s">
        <v>27</v>
      </c>
      <c r="E785" t="s">
        <v>2562</v>
      </c>
      <c r="F785" t="s">
        <v>2563</v>
      </c>
      <c r="G785" t="s">
        <v>96</v>
      </c>
      <c r="H785" t="s">
        <v>31</v>
      </c>
      <c r="I785" t="s">
        <v>2056</v>
      </c>
      <c r="J785" t="s">
        <v>49</v>
      </c>
      <c r="K785">
        <v>33012</v>
      </c>
      <c r="L785" t="s">
        <v>34</v>
      </c>
      <c r="M785" t="s">
        <v>1538</v>
      </c>
      <c r="N785" t="s">
        <v>36</v>
      </c>
      <c r="O785" t="s">
        <v>42</v>
      </c>
      <c r="P785" t="s">
        <v>1539</v>
      </c>
      <c r="Q785">
        <v>1013.832</v>
      </c>
      <c r="R785">
        <v>9</v>
      </c>
      <c r="S785" s="1">
        <v>0.2</v>
      </c>
      <c r="T785">
        <v>101.3832</v>
      </c>
      <c r="U785" t="s">
        <v>89</v>
      </c>
      <c r="V785" s="3">
        <v>0.1</v>
      </c>
      <c r="W785" s="3">
        <v>1.9727134278657601E-4</v>
      </c>
      <c r="X785" s="4">
        <v>11.264799999999999</v>
      </c>
      <c r="Y785" s="1">
        <v>101.3832</v>
      </c>
      <c r="Z785" t="s">
        <v>102</v>
      </c>
      <c r="AA785">
        <f>Furniture_Sales[[#This Row],[Sales]]-Furniture_Sales[[#This Row],[Profit]]</f>
        <v>912.44880000000001</v>
      </c>
    </row>
    <row r="786" spans="1:27" x14ac:dyDescent="0.35">
      <c r="A786" t="s">
        <v>2564</v>
      </c>
      <c r="B786" s="2">
        <v>42721</v>
      </c>
      <c r="C786" s="2">
        <v>42725</v>
      </c>
      <c r="D786" t="s">
        <v>45</v>
      </c>
      <c r="E786" t="s">
        <v>2565</v>
      </c>
      <c r="F786" t="s">
        <v>2566</v>
      </c>
      <c r="G786" t="s">
        <v>30</v>
      </c>
      <c r="H786" t="s">
        <v>31</v>
      </c>
      <c r="I786" t="s">
        <v>334</v>
      </c>
      <c r="J786" t="s">
        <v>59</v>
      </c>
      <c r="K786">
        <v>94122</v>
      </c>
      <c r="L786" t="s">
        <v>60</v>
      </c>
      <c r="M786" t="s">
        <v>618</v>
      </c>
      <c r="N786" t="s">
        <v>36</v>
      </c>
      <c r="O786" t="s">
        <v>51</v>
      </c>
      <c r="P786" t="s">
        <v>619</v>
      </c>
      <c r="Q786">
        <v>2003.52</v>
      </c>
      <c r="R786">
        <v>6</v>
      </c>
      <c r="S786" s="1">
        <v>0.2</v>
      </c>
      <c r="T786">
        <v>-325.572</v>
      </c>
      <c r="U786" t="s">
        <v>89</v>
      </c>
      <c r="V786" s="3">
        <v>-0.16250000000000001</v>
      </c>
      <c r="W786" s="3">
        <v>9.9824309215780204E-5</v>
      </c>
      <c r="X786" s="4">
        <v>-54.262</v>
      </c>
      <c r="Y786" s="1">
        <v>388.18200000000002</v>
      </c>
      <c r="Z786" t="s">
        <v>102</v>
      </c>
      <c r="AA786">
        <f>Furniture_Sales[[#This Row],[Sales]]-Furniture_Sales[[#This Row],[Profit]]</f>
        <v>2329.0920000000001</v>
      </c>
    </row>
    <row r="787" spans="1:27" x14ac:dyDescent="0.35">
      <c r="A787" t="s">
        <v>2567</v>
      </c>
      <c r="B787" s="2">
        <v>42127</v>
      </c>
      <c r="C787" s="2">
        <v>42132</v>
      </c>
      <c r="D787" t="s">
        <v>45</v>
      </c>
      <c r="E787" t="s">
        <v>2236</v>
      </c>
      <c r="F787" t="s">
        <v>2237</v>
      </c>
      <c r="G787" t="s">
        <v>106</v>
      </c>
      <c r="H787" t="s">
        <v>31</v>
      </c>
      <c r="I787" t="s">
        <v>2568</v>
      </c>
      <c r="J787" t="s">
        <v>59</v>
      </c>
      <c r="K787">
        <v>91911</v>
      </c>
      <c r="L787" t="s">
        <v>60</v>
      </c>
      <c r="M787" t="s">
        <v>1859</v>
      </c>
      <c r="N787" t="s">
        <v>36</v>
      </c>
      <c r="O787" t="s">
        <v>62</v>
      </c>
      <c r="P787" t="s">
        <v>1860</v>
      </c>
      <c r="Q787">
        <v>665.88</v>
      </c>
      <c r="R787">
        <v>6</v>
      </c>
      <c r="S787" s="1">
        <v>0</v>
      </c>
      <c r="T787">
        <v>106.5408</v>
      </c>
      <c r="U787" t="s">
        <v>64</v>
      </c>
      <c r="V787" s="3">
        <v>0.16</v>
      </c>
      <c r="W787" s="3">
        <v>0</v>
      </c>
      <c r="X787" s="4">
        <v>17.756799999999998</v>
      </c>
      <c r="Y787" s="1">
        <v>93.223200000000006</v>
      </c>
      <c r="Z787" t="s">
        <v>167</v>
      </c>
      <c r="AA787">
        <f>Furniture_Sales[[#This Row],[Sales]]-Furniture_Sales[[#This Row],[Profit]]</f>
        <v>559.33920000000001</v>
      </c>
    </row>
    <row r="788" spans="1:27" x14ac:dyDescent="0.35">
      <c r="A788" t="s">
        <v>2569</v>
      </c>
      <c r="B788" s="2">
        <v>41666</v>
      </c>
      <c r="C788" s="2">
        <v>41672</v>
      </c>
      <c r="D788" t="s">
        <v>45</v>
      </c>
      <c r="E788" t="s">
        <v>2570</v>
      </c>
      <c r="F788" t="s">
        <v>2571</v>
      </c>
      <c r="G788" t="s">
        <v>30</v>
      </c>
      <c r="H788" t="s">
        <v>31</v>
      </c>
      <c r="I788" t="s">
        <v>645</v>
      </c>
      <c r="J788" t="s">
        <v>59</v>
      </c>
      <c r="K788">
        <v>92037</v>
      </c>
      <c r="L788" t="s">
        <v>60</v>
      </c>
      <c r="M788" t="s">
        <v>2572</v>
      </c>
      <c r="N788" t="s">
        <v>36</v>
      </c>
      <c r="O788" t="s">
        <v>51</v>
      </c>
      <c r="P788" t="s">
        <v>2573</v>
      </c>
      <c r="Q788">
        <v>333</v>
      </c>
      <c r="R788">
        <v>3</v>
      </c>
      <c r="S788" s="1">
        <v>0.2</v>
      </c>
      <c r="T788">
        <v>-16.649999999999999</v>
      </c>
      <c r="U788" t="s">
        <v>135</v>
      </c>
      <c r="V788" s="3">
        <v>-0.05</v>
      </c>
      <c r="W788" s="3">
        <v>6.0060060060060101E-4</v>
      </c>
      <c r="X788" s="4">
        <v>-5.55</v>
      </c>
      <c r="Y788" s="1">
        <v>116.55</v>
      </c>
      <c r="Z788" t="s">
        <v>175</v>
      </c>
      <c r="AA788">
        <f>Furniture_Sales[[#This Row],[Sales]]-Furniture_Sales[[#This Row],[Profit]]</f>
        <v>349.65</v>
      </c>
    </row>
    <row r="789" spans="1:27" x14ac:dyDescent="0.35">
      <c r="A789" t="s">
        <v>2574</v>
      </c>
      <c r="B789" s="2">
        <v>43043</v>
      </c>
      <c r="C789" s="2">
        <v>43044</v>
      </c>
      <c r="D789" t="s">
        <v>93</v>
      </c>
      <c r="E789" t="s">
        <v>357</v>
      </c>
      <c r="F789" t="s">
        <v>358</v>
      </c>
      <c r="G789" t="s">
        <v>96</v>
      </c>
      <c r="H789" t="s">
        <v>31</v>
      </c>
      <c r="I789" t="s">
        <v>2575</v>
      </c>
      <c r="J789" t="s">
        <v>1042</v>
      </c>
      <c r="K789">
        <v>27405</v>
      </c>
      <c r="L789" t="s">
        <v>34</v>
      </c>
      <c r="M789" t="s">
        <v>416</v>
      </c>
      <c r="N789" t="s">
        <v>36</v>
      </c>
      <c r="O789" t="s">
        <v>51</v>
      </c>
      <c r="P789" t="s">
        <v>417</v>
      </c>
      <c r="Q789">
        <v>523.76400000000001</v>
      </c>
      <c r="R789">
        <v>3</v>
      </c>
      <c r="S789" s="1">
        <v>0.4</v>
      </c>
      <c r="T789">
        <v>-192.04679999999999</v>
      </c>
      <c r="U789" t="s">
        <v>129</v>
      </c>
      <c r="V789" s="3">
        <v>-0.36666666666666697</v>
      </c>
      <c r="W789" s="3">
        <v>7.6370273634690402E-4</v>
      </c>
      <c r="X789" s="4">
        <v>-64.015600000000006</v>
      </c>
      <c r="Y789" s="1">
        <v>238.6036</v>
      </c>
      <c r="Z789" t="s">
        <v>40</v>
      </c>
      <c r="AA789">
        <f>Furniture_Sales[[#This Row],[Sales]]-Furniture_Sales[[#This Row],[Profit]]</f>
        <v>715.81079999999997</v>
      </c>
    </row>
    <row r="790" spans="1:27" x14ac:dyDescent="0.35">
      <c r="A790" t="s">
        <v>2576</v>
      </c>
      <c r="B790" s="2">
        <v>42657</v>
      </c>
      <c r="C790" s="2">
        <v>42663</v>
      </c>
      <c r="D790" t="s">
        <v>45</v>
      </c>
      <c r="E790" t="s">
        <v>2577</v>
      </c>
      <c r="F790" t="s">
        <v>2578</v>
      </c>
      <c r="G790" t="s">
        <v>30</v>
      </c>
      <c r="H790" t="s">
        <v>31</v>
      </c>
      <c r="I790" t="s">
        <v>612</v>
      </c>
      <c r="J790" t="s">
        <v>1042</v>
      </c>
      <c r="K790">
        <v>28540</v>
      </c>
      <c r="L790" t="s">
        <v>34</v>
      </c>
      <c r="M790" t="s">
        <v>2579</v>
      </c>
      <c r="N790" t="s">
        <v>36</v>
      </c>
      <c r="O790" t="s">
        <v>42</v>
      </c>
      <c r="P790" t="s">
        <v>2580</v>
      </c>
      <c r="Q790">
        <v>102.592</v>
      </c>
      <c r="R790">
        <v>1</v>
      </c>
      <c r="S790" s="1">
        <v>0.2</v>
      </c>
      <c r="T790">
        <v>10.2592</v>
      </c>
      <c r="U790" t="s">
        <v>135</v>
      </c>
      <c r="V790" s="3">
        <v>0.1</v>
      </c>
      <c r="W790" s="3">
        <v>1.94946974422957E-3</v>
      </c>
      <c r="X790" s="4">
        <v>10.2592</v>
      </c>
      <c r="Y790" s="1">
        <v>92.332800000000006</v>
      </c>
      <c r="Z790" t="s">
        <v>54</v>
      </c>
      <c r="AA790">
        <f>Furniture_Sales[[#This Row],[Sales]]-Furniture_Sales[[#This Row],[Profit]]</f>
        <v>92.332799999999992</v>
      </c>
    </row>
    <row r="791" spans="1:27" x14ac:dyDescent="0.35">
      <c r="A791" t="s">
        <v>2581</v>
      </c>
      <c r="B791" s="2">
        <v>42320</v>
      </c>
      <c r="C791" s="2">
        <v>42327</v>
      </c>
      <c r="D791" t="s">
        <v>45</v>
      </c>
      <c r="E791" t="s">
        <v>2582</v>
      </c>
      <c r="F791" t="s">
        <v>2583</v>
      </c>
      <c r="G791" t="s">
        <v>96</v>
      </c>
      <c r="H791" t="s">
        <v>31</v>
      </c>
      <c r="I791" t="s">
        <v>2518</v>
      </c>
      <c r="J791" t="s">
        <v>49</v>
      </c>
      <c r="K791">
        <v>33317</v>
      </c>
      <c r="L791" t="s">
        <v>34</v>
      </c>
      <c r="M791" t="s">
        <v>2584</v>
      </c>
      <c r="N791" t="s">
        <v>36</v>
      </c>
      <c r="O791" t="s">
        <v>42</v>
      </c>
      <c r="P791" t="s">
        <v>2585</v>
      </c>
      <c r="Q791">
        <v>523.91999999999996</v>
      </c>
      <c r="R791">
        <v>5</v>
      </c>
      <c r="S791" s="1">
        <v>0.2</v>
      </c>
      <c r="T791">
        <v>-72.039000000000001</v>
      </c>
      <c r="U791" t="s">
        <v>53</v>
      </c>
      <c r="V791" s="3">
        <v>-0.13750000000000001</v>
      </c>
      <c r="W791" s="3">
        <v>3.8173766987326297E-4</v>
      </c>
      <c r="X791" s="4">
        <v>-14.4078</v>
      </c>
      <c r="Y791" s="1">
        <v>119.1918</v>
      </c>
      <c r="Z791" t="s">
        <v>40</v>
      </c>
      <c r="AA791">
        <f>Furniture_Sales[[#This Row],[Sales]]-Furniture_Sales[[#This Row],[Profit]]</f>
        <v>595.95899999999995</v>
      </c>
    </row>
    <row r="792" spans="1:27" x14ac:dyDescent="0.35">
      <c r="A792" t="s">
        <v>2581</v>
      </c>
      <c r="B792" s="2">
        <v>42320</v>
      </c>
      <c r="C792" s="2">
        <v>42327</v>
      </c>
      <c r="D792" t="s">
        <v>45</v>
      </c>
      <c r="E792" t="s">
        <v>2582</v>
      </c>
      <c r="F792" t="s">
        <v>2583</v>
      </c>
      <c r="G792" t="s">
        <v>96</v>
      </c>
      <c r="H792" t="s">
        <v>31</v>
      </c>
      <c r="I792" t="s">
        <v>2518</v>
      </c>
      <c r="J792" t="s">
        <v>49</v>
      </c>
      <c r="K792">
        <v>33317</v>
      </c>
      <c r="L792" t="s">
        <v>34</v>
      </c>
      <c r="M792" t="s">
        <v>304</v>
      </c>
      <c r="N792" t="s">
        <v>36</v>
      </c>
      <c r="O792" t="s">
        <v>42</v>
      </c>
      <c r="P792" t="s">
        <v>305</v>
      </c>
      <c r="Q792">
        <v>146.136</v>
      </c>
      <c r="R792">
        <v>3</v>
      </c>
      <c r="S792" s="1">
        <v>0.2</v>
      </c>
      <c r="T792">
        <v>16.440300000000001</v>
      </c>
      <c r="U792" t="s">
        <v>53</v>
      </c>
      <c r="V792" s="3">
        <v>0.1125</v>
      </c>
      <c r="W792" s="3">
        <v>1.3685881644495499E-3</v>
      </c>
      <c r="X792" s="4">
        <v>5.4801000000000002</v>
      </c>
      <c r="Y792" s="1">
        <v>43.231900000000003</v>
      </c>
      <c r="Z792" t="s">
        <v>40</v>
      </c>
      <c r="AA792">
        <f>Furniture_Sales[[#This Row],[Sales]]-Furniture_Sales[[#This Row],[Profit]]</f>
        <v>129.69569999999999</v>
      </c>
    </row>
    <row r="793" spans="1:27" x14ac:dyDescent="0.35">
      <c r="A793" t="s">
        <v>2586</v>
      </c>
      <c r="B793" s="2">
        <v>42262</v>
      </c>
      <c r="C793" s="2">
        <v>42266</v>
      </c>
      <c r="D793" t="s">
        <v>45</v>
      </c>
      <c r="E793" t="s">
        <v>2241</v>
      </c>
      <c r="F793" t="s">
        <v>2242</v>
      </c>
      <c r="G793" t="s">
        <v>30</v>
      </c>
      <c r="H793" t="s">
        <v>31</v>
      </c>
      <c r="I793" t="s">
        <v>2468</v>
      </c>
      <c r="J793" t="s">
        <v>1282</v>
      </c>
      <c r="K793">
        <v>36608</v>
      </c>
      <c r="L793" t="s">
        <v>34</v>
      </c>
      <c r="M793" t="s">
        <v>1997</v>
      </c>
      <c r="N793" t="s">
        <v>36</v>
      </c>
      <c r="O793" t="s">
        <v>51</v>
      </c>
      <c r="P793" t="s">
        <v>1998</v>
      </c>
      <c r="Q793">
        <v>801.96</v>
      </c>
      <c r="R793">
        <v>2</v>
      </c>
      <c r="S793" s="1">
        <v>0</v>
      </c>
      <c r="T793">
        <v>200.49</v>
      </c>
      <c r="U793" t="s">
        <v>89</v>
      </c>
      <c r="V793" s="3">
        <v>0.25</v>
      </c>
      <c r="W793" s="3">
        <v>0</v>
      </c>
      <c r="X793" s="4">
        <v>100.245</v>
      </c>
      <c r="Y793" s="1">
        <v>300.73500000000001</v>
      </c>
      <c r="Z793" t="s">
        <v>83</v>
      </c>
      <c r="AA793">
        <f>Furniture_Sales[[#This Row],[Sales]]-Furniture_Sales[[#This Row],[Profit]]</f>
        <v>601.47</v>
      </c>
    </row>
    <row r="794" spans="1:27" x14ac:dyDescent="0.35">
      <c r="A794" t="s">
        <v>2586</v>
      </c>
      <c r="B794" s="2">
        <v>42262</v>
      </c>
      <c r="C794" s="2">
        <v>42266</v>
      </c>
      <c r="D794" t="s">
        <v>45</v>
      </c>
      <c r="E794" t="s">
        <v>2241</v>
      </c>
      <c r="F794" t="s">
        <v>2242</v>
      </c>
      <c r="G794" t="s">
        <v>30</v>
      </c>
      <c r="H794" t="s">
        <v>31</v>
      </c>
      <c r="I794" t="s">
        <v>2468</v>
      </c>
      <c r="J794" t="s">
        <v>1282</v>
      </c>
      <c r="K794">
        <v>36608</v>
      </c>
      <c r="L794" t="s">
        <v>34</v>
      </c>
      <c r="M794" t="s">
        <v>662</v>
      </c>
      <c r="N794" t="s">
        <v>36</v>
      </c>
      <c r="O794" t="s">
        <v>42</v>
      </c>
      <c r="P794" t="s">
        <v>663</v>
      </c>
      <c r="Q794">
        <v>1056.8599999999999</v>
      </c>
      <c r="R794">
        <v>7</v>
      </c>
      <c r="S794" s="1">
        <v>0</v>
      </c>
      <c r="T794">
        <v>306.48939999999999</v>
      </c>
      <c r="U794" t="s">
        <v>89</v>
      </c>
      <c r="V794" s="3">
        <v>0.28999999999999998</v>
      </c>
      <c r="W794" s="3">
        <v>0</v>
      </c>
      <c r="X794" s="4">
        <v>43.784199999999998</v>
      </c>
      <c r="Y794" s="1">
        <v>107.19580000000001</v>
      </c>
      <c r="Z794" t="s">
        <v>83</v>
      </c>
      <c r="AA794">
        <f>Furniture_Sales[[#This Row],[Sales]]-Furniture_Sales[[#This Row],[Profit]]</f>
        <v>750.37059999999997</v>
      </c>
    </row>
    <row r="795" spans="1:27" x14ac:dyDescent="0.35">
      <c r="A795" t="s">
        <v>2587</v>
      </c>
      <c r="B795" s="2">
        <v>43017</v>
      </c>
      <c r="C795" s="2">
        <v>43022</v>
      </c>
      <c r="D795" t="s">
        <v>45</v>
      </c>
      <c r="E795" t="s">
        <v>2160</v>
      </c>
      <c r="F795" t="s">
        <v>2161</v>
      </c>
      <c r="G795" t="s">
        <v>30</v>
      </c>
      <c r="H795" t="s">
        <v>31</v>
      </c>
      <c r="I795" t="s">
        <v>179</v>
      </c>
      <c r="J795" t="s">
        <v>126</v>
      </c>
      <c r="K795">
        <v>10024</v>
      </c>
      <c r="L795" t="s">
        <v>73</v>
      </c>
      <c r="M795" t="s">
        <v>1642</v>
      </c>
      <c r="N795" t="s">
        <v>36</v>
      </c>
      <c r="O795" t="s">
        <v>37</v>
      </c>
      <c r="P795" t="s">
        <v>1643</v>
      </c>
      <c r="Q795">
        <v>314.35199999999998</v>
      </c>
      <c r="R795">
        <v>3</v>
      </c>
      <c r="S795" s="1">
        <v>0.2</v>
      </c>
      <c r="T795">
        <v>-15.717599999999999</v>
      </c>
      <c r="U795" t="s">
        <v>64</v>
      </c>
      <c r="V795" s="3">
        <v>-0.05</v>
      </c>
      <c r="W795" s="3">
        <v>6.3622944978877197E-4</v>
      </c>
      <c r="X795" s="4">
        <v>-5.2392000000000003</v>
      </c>
      <c r="Y795" s="1">
        <v>110.0232</v>
      </c>
      <c r="Z795" t="s">
        <v>54</v>
      </c>
      <c r="AA795">
        <f>Furniture_Sales[[#This Row],[Sales]]-Furniture_Sales[[#This Row],[Profit]]</f>
        <v>330.06959999999998</v>
      </c>
    </row>
    <row r="796" spans="1:27" x14ac:dyDescent="0.35">
      <c r="A796" t="s">
        <v>2588</v>
      </c>
      <c r="B796" s="2">
        <v>42862</v>
      </c>
      <c r="C796" s="2">
        <v>42866</v>
      </c>
      <c r="D796" t="s">
        <v>45</v>
      </c>
      <c r="E796" t="s">
        <v>1594</v>
      </c>
      <c r="F796" t="s">
        <v>1595</v>
      </c>
      <c r="G796" t="s">
        <v>96</v>
      </c>
      <c r="H796" t="s">
        <v>31</v>
      </c>
      <c r="I796" t="s">
        <v>294</v>
      </c>
      <c r="J796" t="s">
        <v>295</v>
      </c>
      <c r="K796">
        <v>48234</v>
      </c>
      <c r="L796" t="s">
        <v>99</v>
      </c>
      <c r="M796" t="s">
        <v>387</v>
      </c>
      <c r="N796" t="s">
        <v>36</v>
      </c>
      <c r="O796" t="s">
        <v>42</v>
      </c>
      <c r="P796" t="s">
        <v>388</v>
      </c>
      <c r="Q796">
        <v>1458.65</v>
      </c>
      <c r="R796">
        <v>5</v>
      </c>
      <c r="S796" s="1">
        <v>0</v>
      </c>
      <c r="T796">
        <v>423.00850000000003</v>
      </c>
      <c r="U796" t="s">
        <v>89</v>
      </c>
      <c r="V796" s="3">
        <v>0.28999999999999998</v>
      </c>
      <c r="W796" s="3">
        <v>0</v>
      </c>
      <c r="X796" s="4">
        <v>84.601699999999994</v>
      </c>
      <c r="Y796" s="1">
        <v>207.1283</v>
      </c>
      <c r="Z796" t="s">
        <v>167</v>
      </c>
      <c r="AA796">
        <f>Furniture_Sales[[#This Row],[Sales]]-Furniture_Sales[[#This Row],[Profit]]</f>
        <v>1035.6415000000002</v>
      </c>
    </row>
    <row r="797" spans="1:27" x14ac:dyDescent="0.35">
      <c r="A797" t="s">
        <v>2588</v>
      </c>
      <c r="B797" s="2">
        <v>42862</v>
      </c>
      <c r="C797" s="2">
        <v>42866</v>
      </c>
      <c r="D797" t="s">
        <v>45</v>
      </c>
      <c r="E797" t="s">
        <v>1594</v>
      </c>
      <c r="F797" t="s">
        <v>1595</v>
      </c>
      <c r="G797" t="s">
        <v>96</v>
      </c>
      <c r="H797" t="s">
        <v>31</v>
      </c>
      <c r="I797" t="s">
        <v>294</v>
      </c>
      <c r="J797" t="s">
        <v>295</v>
      </c>
      <c r="K797">
        <v>48234</v>
      </c>
      <c r="L797" t="s">
        <v>99</v>
      </c>
      <c r="M797" t="s">
        <v>2014</v>
      </c>
      <c r="N797" t="s">
        <v>36</v>
      </c>
      <c r="O797" t="s">
        <v>42</v>
      </c>
      <c r="P797" t="s">
        <v>2015</v>
      </c>
      <c r="Q797">
        <v>26.64</v>
      </c>
      <c r="R797">
        <v>1</v>
      </c>
      <c r="S797" s="1">
        <v>0</v>
      </c>
      <c r="T797">
        <v>7.4592000000000001</v>
      </c>
      <c r="U797" t="s">
        <v>89</v>
      </c>
      <c r="V797" s="3">
        <v>0.28000000000000003</v>
      </c>
      <c r="W797" s="3">
        <v>0</v>
      </c>
      <c r="X797" s="4">
        <v>7.4592000000000001</v>
      </c>
      <c r="Y797" s="1">
        <v>19.180800000000001</v>
      </c>
      <c r="Z797" t="s">
        <v>167</v>
      </c>
      <c r="AA797">
        <f>Furniture_Sales[[#This Row],[Sales]]-Furniture_Sales[[#This Row],[Profit]]</f>
        <v>19.180800000000001</v>
      </c>
    </row>
    <row r="798" spans="1:27" x14ac:dyDescent="0.35">
      <c r="A798" t="s">
        <v>2588</v>
      </c>
      <c r="B798" s="2">
        <v>42862</v>
      </c>
      <c r="C798" s="2">
        <v>42866</v>
      </c>
      <c r="D798" t="s">
        <v>45</v>
      </c>
      <c r="E798" t="s">
        <v>1594</v>
      </c>
      <c r="F798" t="s">
        <v>1595</v>
      </c>
      <c r="G798" t="s">
        <v>96</v>
      </c>
      <c r="H798" t="s">
        <v>31</v>
      </c>
      <c r="I798" t="s">
        <v>294</v>
      </c>
      <c r="J798" t="s">
        <v>295</v>
      </c>
      <c r="K798">
        <v>48234</v>
      </c>
      <c r="L798" t="s">
        <v>99</v>
      </c>
      <c r="M798" t="s">
        <v>586</v>
      </c>
      <c r="N798" t="s">
        <v>36</v>
      </c>
      <c r="O798" t="s">
        <v>42</v>
      </c>
      <c r="P798" t="s">
        <v>587</v>
      </c>
      <c r="Q798">
        <v>476.8</v>
      </c>
      <c r="R798">
        <v>2</v>
      </c>
      <c r="S798" s="1">
        <v>0</v>
      </c>
      <c r="T798">
        <v>119.2</v>
      </c>
      <c r="U798" t="s">
        <v>89</v>
      </c>
      <c r="V798" s="3">
        <v>0.25</v>
      </c>
      <c r="W798" s="3">
        <v>0</v>
      </c>
      <c r="X798" s="4">
        <v>59.6</v>
      </c>
      <c r="Y798" s="1">
        <v>178.8</v>
      </c>
      <c r="Z798" t="s">
        <v>167</v>
      </c>
      <c r="AA798">
        <f>Furniture_Sales[[#This Row],[Sales]]-Furniture_Sales[[#This Row],[Profit]]</f>
        <v>357.6</v>
      </c>
    </row>
    <row r="799" spans="1:27" x14ac:dyDescent="0.35">
      <c r="A799" t="s">
        <v>2589</v>
      </c>
      <c r="B799" s="2">
        <v>42322</v>
      </c>
      <c r="C799" s="2">
        <v>42327</v>
      </c>
      <c r="D799" t="s">
        <v>45</v>
      </c>
      <c r="E799" t="s">
        <v>2590</v>
      </c>
      <c r="F799" t="s">
        <v>2591</v>
      </c>
      <c r="G799" t="s">
        <v>30</v>
      </c>
      <c r="H799" t="s">
        <v>31</v>
      </c>
      <c r="I799" t="s">
        <v>747</v>
      </c>
      <c r="J799" t="s">
        <v>206</v>
      </c>
      <c r="K799">
        <v>19901</v>
      </c>
      <c r="L799" t="s">
        <v>73</v>
      </c>
      <c r="M799" t="s">
        <v>314</v>
      </c>
      <c r="N799" t="s">
        <v>36</v>
      </c>
      <c r="O799" t="s">
        <v>62</v>
      </c>
      <c r="P799" t="s">
        <v>2592</v>
      </c>
      <c r="Q799">
        <v>76.14</v>
      </c>
      <c r="R799">
        <v>3</v>
      </c>
      <c r="S799" s="1">
        <v>0</v>
      </c>
      <c r="T799">
        <v>26.649000000000001</v>
      </c>
      <c r="U799" t="s">
        <v>64</v>
      </c>
      <c r="V799" s="3">
        <v>0.35</v>
      </c>
      <c r="W799" s="3">
        <v>0</v>
      </c>
      <c r="X799" s="4">
        <v>8.8829999999999991</v>
      </c>
      <c r="Y799" s="1">
        <v>16.497</v>
      </c>
      <c r="Z799" t="s">
        <v>40</v>
      </c>
      <c r="AA799">
        <f>Furniture_Sales[[#This Row],[Sales]]-Furniture_Sales[[#This Row],[Profit]]</f>
        <v>49.491</v>
      </c>
    </row>
    <row r="800" spans="1:27" x14ac:dyDescent="0.35">
      <c r="A800" t="s">
        <v>2593</v>
      </c>
      <c r="B800" s="2">
        <v>41967</v>
      </c>
      <c r="C800" s="2">
        <v>41967</v>
      </c>
      <c r="D800" t="s">
        <v>431</v>
      </c>
      <c r="E800" t="s">
        <v>2594</v>
      </c>
      <c r="F800" t="s">
        <v>2595</v>
      </c>
      <c r="G800" t="s">
        <v>96</v>
      </c>
      <c r="H800" t="s">
        <v>31</v>
      </c>
      <c r="I800" t="s">
        <v>353</v>
      </c>
      <c r="J800" t="s">
        <v>237</v>
      </c>
      <c r="K800">
        <v>43229</v>
      </c>
      <c r="L800" t="s">
        <v>73</v>
      </c>
      <c r="M800" t="s">
        <v>1312</v>
      </c>
      <c r="N800" t="s">
        <v>36</v>
      </c>
      <c r="O800" t="s">
        <v>42</v>
      </c>
      <c r="P800" t="s">
        <v>1313</v>
      </c>
      <c r="Q800">
        <v>611.05799999999999</v>
      </c>
      <c r="R800">
        <v>3</v>
      </c>
      <c r="S800" s="1">
        <v>0.3</v>
      </c>
      <c r="T800">
        <v>-34.9176</v>
      </c>
      <c r="U800" t="s">
        <v>436</v>
      </c>
      <c r="V800" s="3">
        <v>-5.7142857142857099E-2</v>
      </c>
      <c r="W800" s="3">
        <v>4.9095175908015301E-4</v>
      </c>
      <c r="X800" s="4">
        <v>-11.639200000000001</v>
      </c>
      <c r="Y800" s="1">
        <v>215.3252</v>
      </c>
      <c r="Z800" t="s">
        <v>40</v>
      </c>
      <c r="AA800">
        <f>Furniture_Sales[[#This Row],[Sales]]-Furniture_Sales[[#This Row],[Profit]]</f>
        <v>645.97559999999999</v>
      </c>
    </row>
    <row r="801" spans="1:27" x14ac:dyDescent="0.35">
      <c r="A801" t="s">
        <v>2596</v>
      </c>
      <c r="B801" s="2">
        <v>41846</v>
      </c>
      <c r="C801" s="2">
        <v>41853</v>
      </c>
      <c r="D801" t="s">
        <v>45</v>
      </c>
      <c r="E801" t="s">
        <v>131</v>
      </c>
      <c r="F801" t="s">
        <v>132</v>
      </c>
      <c r="G801" t="s">
        <v>30</v>
      </c>
      <c r="H801" t="s">
        <v>31</v>
      </c>
      <c r="I801" t="s">
        <v>1345</v>
      </c>
      <c r="J801" t="s">
        <v>1346</v>
      </c>
      <c r="K801">
        <v>89031</v>
      </c>
      <c r="L801" t="s">
        <v>60</v>
      </c>
      <c r="M801" t="s">
        <v>411</v>
      </c>
      <c r="N801" t="s">
        <v>36</v>
      </c>
      <c r="O801" t="s">
        <v>42</v>
      </c>
      <c r="P801" t="s">
        <v>412</v>
      </c>
      <c r="Q801">
        <v>674.35199999999998</v>
      </c>
      <c r="R801">
        <v>3</v>
      </c>
      <c r="S801" s="1">
        <v>0.2</v>
      </c>
      <c r="T801">
        <v>-109.5822</v>
      </c>
      <c r="U801" t="s">
        <v>53</v>
      </c>
      <c r="V801" s="3">
        <v>-0.16250000000000001</v>
      </c>
      <c r="W801" s="3">
        <v>2.9658101406980302E-4</v>
      </c>
      <c r="X801" s="4">
        <v>-36.5274</v>
      </c>
      <c r="Y801" s="1">
        <v>261.31139999999999</v>
      </c>
      <c r="Z801" t="s">
        <v>77</v>
      </c>
      <c r="AA801">
        <f>Furniture_Sales[[#This Row],[Sales]]-Furniture_Sales[[#This Row],[Profit]]</f>
        <v>783.93419999999992</v>
      </c>
    </row>
    <row r="802" spans="1:27" x14ac:dyDescent="0.35">
      <c r="A802" t="s">
        <v>2596</v>
      </c>
      <c r="B802" s="2">
        <v>41846</v>
      </c>
      <c r="C802" s="2">
        <v>41853</v>
      </c>
      <c r="D802" t="s">
        <v>45</v>
      </c>
      <c r="E802" t="s">
        <v>131</v>
      </c>
      <c r="F802" t="s">
        <v>132</v>
      </c>
      <c r="G802" t="s">
        <v>30</v>
      </c>
      <c r="H802" t="s">
        <v>31</v>
      </c>
      <c r="I802" t="s">
        <v>1345</v>
      </c>
      <c r="J802" t="s">
        <v>1346</v>
      </c>
      <c r="K802">
        <v>89031</v>
      </c>
      <c r="L802" t="s">
        <v>60</v>
      </c>
      <c r="M802" t="s">
        <v>1210</v>
      </c>
      <c r="N802" t="s">
        <v>36</v>
      </c>
      <c r="O802" t="s">
        <v>62</v>
      </c>
      <c r="P802" t="s">
        <v>1211</v>
      </c>
      <c r="Q802">
        <v>134.01</v>
      </c>
      <c r="R802">
        <v>9</v>
      </c>
      <c r="S802" s="1">
        <v>0</v>
      </c>
      <c r="T802">
        <v>36.182699999999997</v>
      </c>
      <c r="U802" t="s">
        <v>53</v>
      </c>
      <c r="V802" s="3">
        <v>0.27</v>
      </c>
      <c r="W802" s="3">
        <v>0</v>
      </c>
      <c r="X802" s="4">
        <v>4.0202999999999998</v>
      </c>
      <c r="Y802" s="1">
        <v>10.8697</v>
      </c>
      <c r="Z802" t="s">
        <v>77</v>
      </c>
      <c r="AA802">
        <f>Furniture_Sales[[#This Row],[Sales]]-Furniture_Sales[[#This Row],[Profit]]</f>
        <v>97.827299999999994</v>
      </c>
    </row>
    <row r="803" spans="1:27" x14ac:dyDescent="0.35">
      <c r="A803" t="s">
        <v>2597</v>
      </c>
      <c r="B803" s="2">
        <v>41798</v>
      </c>
      <c r="C803" s="2">
        <v>41802</v>
      </c>
      <c r="D803" t="s">
        <v>45</v>
      </c>
      <c r="E803" t="s">
        <v>2598</v>
      </c>
      <c r="F803" t="s">
        <v>2599</v>
      </c>
      <c r="G803" t="s">
        <v>96</v>
      </c>
      <c r="H803" t="s">
        <v>31</v>
      </c>
      <c r="I803" t="s">
        <v>2411</v>
      </c>
      <c r="J803" t="s">
        <v>147</v>
      </c>
      <c r="K803">
        <v>37620</v>
      </c>
      <c r="L803" t="s">
        <v>34</v>
      </c>
      <c r="M803" t="s">
        <v>596</v>
      </c>
      <c r="N803" t="s">
        <v>36</v>
      </c>
      <c r="O803" t="s">
        <v>42</v>
      </c>
      <c r="P803" t="s">
        <v>597</v>
      </c>
      <c r="Q803">
        <v>170.352</v>
      </c>
      <c r="R803">
        <v>3</v>
      </c>
      <c r="S803" s="1">
        <v>0.2</v>
      </c>
      <c r="T803">
        <v>10.647</v>
      </c>
      <c r="U803" t="s">
        <v>89</v>
      </c>
      <c r="V803" s="3">
        <v>6.25E-2</v>
      </c>
      <c r="W803" s="3">
        <v>1.1740396355780999E-3</v>
      </c>
      <c r="X803" s="4">
        <v>3.5489999999999999</v>
      </c>
      <c r="Y803" s="1">
        <v>53.234999999999999</v>
      </c>
      <c r="Z803" t="s">
        <v>65</v>
      </c>
      <c r="AA803">
        <f>Furniture_Sales[[#This Row],[Sales]]-Furniture_Sales[[#This Row],[Profit]]</f>
        <v>159.70500000000001</v>
      </c>
    </row>
    <row r="804" spans="1:27" x14ac:dyDescent="0.35">
      <c r="A804" t="s">
        <v>2600</v>
      </c>
      <c r="B804" s="2">
        <v>41940</v>
      </c>
      <c r="C804" s="2">
        <v>41943</v>
      </c>
      <c r="D804" t="s">
        <v>93</v>
      </c>
      <c r="E804" t="s">
        <v>1323</v>
      </c>
      <c r="F804" t="s">
        <v>1324</v>
      </c>
      <c r="G804" t="s">
        <v>96</v>
      </c>
      <c r="H804" t="s">
        <v>31</v>
      </c>
      <c r="I804" t="s">
        <v>58</v>
      </c>
      <c r="J804" t="s">
        <v>59</v>
      </c>
      <c r="K804">
        <v>90049</v>
      </c>
      <c r="L804" t="s">
        <v>60</v>
      </c>
      <c r="M804" t="s">
        <v>548</v>
      </c>
      <c r="N804" t="s">
        <v>36</v>
      </c>
      <c r="O804" t="s">
        <v>37</v>
      </c>
      <c r="P804" t="s">
        <v>549</v>
      </c>
      <c r="Q804">
        <v>616.99800000000005</v>
      </c>
      <c r="R804">
        <v>6</v>
      </c>
      <c r="S804" s="1">
        <v>0.15</v>
      </c>
      <c r="T804">
        <v>-36.293999999999997</v>
      </c>
      <c r="U804" t="s">
        <v>39</v>
      </c>
      <c r="V804" s="3">
        <v>-5.8823529411764698E-2</v>
      </c>
      <c r="W804" s="3">
        <v>2.4311261948985199E-4</v>
      </c>
      <c r="X804" s="4">
        <v>-6.0490000000000004</v>
      </c>
      <c r="Y804" s="1">
        <v>108.88200000000001</v>
      </c>
      <c r="Z804" t="s">
        <v>54</v>
      </c>
      <c r="AA804">
        <f>Furniture_Sales[[#This Row],[Sales]]-Furniture_Sales[[#This Row],[Profit]]</f>
        <v>653.29200000000003</v>
      </c>
    </row>
    <row r="805" spans="1:27" x14ac:dyDescent="0.35">
      <c r="A805" t="s">
        <v>2601</v>
      </c>
      <c r="B805" s="2">
        <v>42268</v>
      </c>
      <c r="C805" s="2">
        <v>42268</v>
      </c>
      <c r="D805" t="s">
        <v>431</v>
      </c>
      <c r="E805" t="s">
        <v>2602</v>
      </c>
      <c r="F805" t="s">
        <v>2603</v>
      </c>
      <c r="G805" t="s">
        <v>106</v>
      </c>
      <c r="H805" t="s">
        <v>31</v>
      </c>
      <c r="I805" t="s">
        <v>2404</v>
      </c>
      <c r="J805" t="s">
        <v>440</v>
      </c>
      <c r="K805">
        <v>2169</v>
      </c>
      <c r="L805" t="s">
        <v>73</v>
      </c>
      <c r="M805" t="s">
        <v>187</v>
      </c>
      <c r="N805" t="s">
        <v>36</v>
      </c>
      <c r="O805" t="s">
        <v>62</v>
      </c>
      <c r="P805" t="s">
        <v>188</v>
      </c>
      <c r="Q805">
        <v>85.3</v>
      </c>
      <c r="R805">
        <v>2</v>
      </c>
      <c r="S805" s="1">
        <v>0</v>
      </c>
      <c r="T805">
        <v>14.500999999999999</v>
      </c>
      <c r="U805" t="s">
        <v>436</v>
      </c>
      <c r="V805" s="3">
        <v>0.17</v>
      </c>
      <c r="W805" s="3">
        <v>0</v>
      </c>
      <c r="X805" s="4">
        <v>7.2504999999999997</v>
      </c>
      <c r="Y805" s="1">
        <v>35.399500000000003</v>
      </c>
      <c r="Z805" t="s">
        <v>83</v>
      </c>
      <c r="AA805">
        <f>Furniture_Sales[[#This Row],[Sales]]-Furniture_Sales[[#This Row],[Profit]]</f>
        <v>70.798999999999992</v>
      </c>
    </row>
    <row r="806" spans="1:27" x14ac:dyDescent="0.35">
      <c r="A806" t="s">
        <v>2604</v>
      </c>
      <c r="B806" s="2">
        <v>42892</v>
      </c>
      <c r="C806" s="2">
        <v>42896</v>
      </c>
      <c r="D806" t="s">
        <v>45</v>
      </c>
      <c r="E806" t="s">
        <v>2605</v>
      </c>
      <c r="F806" t="s">
        <v>2606</v>
      </c>
      <c r="G806" t="s">
        <v>106</v>
      </c>
      <c r="H806" t="s">
        <v>31</v>
      </c>
      <c r="I806" t="s">
        <v>334</v>
      </c>
      <c r="J806" t="s">
        <v>59</v>
      </c>
      <c r="K806">
        <v>94122</v>
      </c>
      <c r="L806" t="s">
        <v>60</v>
      </c>
      <c r="M806" t="s">
        <v>2607</v>
      </c>
      <c r="N806" t="s">
        <v>36</v>
      </c>
      <c r="O806" t="s">
        <v>62</v>
      </c>
      <c r="P806" t="s">
        <v>2608</v>
      </c>
      <c r="Q806">
        <v>4.95</v>
      </c>
      <c r="R806">
        <v>1</v>
      </c>
      <c r="S806" s="1">
        <v>0</v>
      </c>
      <c r="T806">
        <v>2.1779999999999999</v>
      </c>
      <c r="U806" t="s">
        <v>89</v>
      </c>
      <c r="V806" s="3">
        <v>0.44</v>
      </c>
      <c r="W806" s="3">
        <v>0</v>
      </c>
      <c r="X806" s="4">
        <v>2.1779999999999999</v>
      </c>
      <c r="Y806" s="1">
        <v>2.7719999999999998</v>
      </c>
      <c r="Z806" t="s">
        <v>65</v>
      </c>
      <c r="AA806">
        <f>Furniture_Sales[[#This Row],[Sales]]-Furniture_Sales[[#This Row],[Profit]]</f>
        <v>2.7720000000000002</v>
      </c>
    </row>
    <row r="807" spans="1:27" x14ac:dyDescent="0.35">
      <c r="A807" t="s">
        <v>2609</v>
      </c>
      <c r="B807" s="2">
        <v>42783</v>
      </c>
      <c r="C807" s="2">
        <v>42788</v>
      </c>
      <c r="D807" t="s">
        <v>45</v>
      </c>
      <c r="E807" t="s">
        <v>1243</v>
      </c>
      <c r="F807" t="s">
        <v>1244</v>
      </c>
      <c r="G807" t="s">
        <v>106</v>
      </c>
      <c r="H807" t="s">
        <v>31</v>
      </c>
      <c r="I807" t="s">
        <v>139</v>
      </c>
      <c r="J807" t="s">
        <v>140</v>
      </c>
      <c r="K807">
        <v>60653</v>
      </c>
      <c r="L807" t="s">
        <v>99</v>
      </c>
      <c r="M807" t="s">
        <v>1083</v>
      </c>
      <c r="N807" t="s">
        <v>36</v>
      </c>
      <c r="O807" t="s">
        <v>51</v>
      </c>
      <c r="P807" t="s">
        <v>1084</v>
      </c>
      <c r="Q807">
        <v>480.96</v>
      </c>
      <c r="R807">
        <v>3</v>
      </c>
      <c r="S807" s="1">
        <v>0.5</v>
      </c>
      <c r="T807">
        <v>-269.33760000000001</v>
      </c>
      <c r="U807" t="s">
        <v>64</v>
      </c>
      <c r="V807" s="3">
        <v>-0.56000000000000005</v>
      </c>
      <c r="W807" s="3">
        <v>1.0395874916833E-3</v>
      </c>
      <c r="X807" s="4">
        <v>-89.779200000000003</v>
      </c>
      <c r="Y807" s="1">
        <v>250.0992</v>
      </c>
      <c r="Z807" t="s">
        <v>303</v>
      </c>
      <c r="AA807">
        <f>Furniture_Sales[[#This Row],[Sales]]-Furniture_Sales[[#This Row],[Profit]]</f>
        <v>750.29759999999999</v>
      </c>
    </row>
    <row r="808" spans="1:27" x14ac:dyDescent="0.35">
      <c r="A808" t="s">
        <v>2610</v>
      </c>
      <c r="B808" s="2">
        <v>42336</v>
      </c>
      <c r="C808" s="2">
        <v>42341</v>
      </c>
      <c r="D808" t="s">
        <v>45</v>
      </c>
      <c r="E808" t="s">
        <v>227</v>
      </c>
      <c r="F808" t="s">
        <v>228</v>
      </c>
      <c r="G808" t="s">
        <v>30</v>
      </c>
      <c r="H808" t="s">
        <v>31</v>
      </c>
      <c r="I808" t="s">
        <v>2611</v>
      </c>
      <c r="J808" t="s">
        <v>140</v>
      </c>
      <c r="K808">
        <v>61821</v>
      </c>
      <c r="L808" t="s">
        <v>99</v>
      </c>
      <c r="M808" t="s">
        <v>2612</v>
      </c>
      <c r="N808" t="s">
        <v>36</v>
      </c>
      <c r="O808" t="s">
        <v>62</v>
      </c>
      <c r="P808" t="s">
        <v>2613</v>
      </c>
      <c r="Q808">
        <v>151.96</v>
      </c>
      <c r="R808">
        <v>5</v>
      </c>
      <c r="S808" s="1">
        <v>0.6</v>
      </c>
      <c r="T808">
        <v>-182.352</v>
      </c>
      <c r="U808" t="s">
        <v>64</v>
      </c>
      <c r="V808" s="3">
        <v>-1.2</v>
      </c>
      <c r="W808" s="3">
        <v>3.9484074756514897E-3</v>
      </c>
      <c r="X808" s="4">
        <v>-36.470399999999998</v>
      </c>
      <c r="Y808" s="1">
        <v>66.862399999999994</v>
      </c>
      <c r="Z808" t="s">
        <v>40</v>
      </c>
      <c r="AA808">
        <f>Furniture_Sales[[#This Row],[Sales]]-Furniture_Sales[[#This Row],[Profit]]</f>
        <v>334.31200000000001</v>
      </c>
    </row>
    <row r="809" spans="1:27" x14ac:dyDescent="0.35">
      <c r="A809" t="s">
        <v>2614</v>
      </c>
      <c r="B809" s="2">
        <v>42300</v>
      </c>
      <c r="C809" s="2">
        <v>42304</v>
      </c>
      <c r="D809" t="s">
        <v>27</v>
      </c>
      <c r="E809" t="s">
        <v>2615</v>
      </c>
      <c r="F809" t="s">
        <v>2616</v>
      </c>
      <c r="G809" t="s">
        <v>30</v>
      </c>
      <c r="H809" t="s">
        <v>31</v>
      </c>
      <c r="I809" t="s">
        <v>645</v>
      </c>
      <c r="J809" t="s">
        <v>59</v>
      </c>
      <c r="K809">
        <v>92105</v>
      </c>
      <c r="L809" t="s">
        <v>60</v>
      </c>
      <c r="M809" t="s">
        <v>2340</v>
      </c>
      <c r="N809" t="s">
        <v>36</v>
      </c>
      <c r="O809" t="s">
        <v>42</v>
      </c>
      <c r="P809" t="s">
        <v>2341</v>
      </c>
      <c r="Q809">
        <v>240.78399999999999</v>
      </c>
      <c r="R809">
        <v>1</v>
      </c>
      <c r="S809" s="1">
        <v>0.2</v>
      </c>
      <c r="T809">
        <v>27.088200000000001</v>
      </c>
      <c r="U809" t="s">
        <v>89</v>
      </c>
      <c r="V809" s="3">
        <v>0.1125</v>
      </c>
      <c r="W809" s="3">
        <v>8.3061997474915303E-4</v>
      </c>
      <c r="X809" s="4">
        <v>27.088200000000001</v>
      </c>
      <c r="Y809" s="1">
        <v>213.69579999999999</v>
      </c>
      <c r="Z809" t="s">
        <v>54</v>
      </c>
      <c r="AA809">
        <f>Furniture_Sales[[#This Row],[Sales]]-Furniture_Sales[[#This Row],[Profit]]</f>
        <v>213.69579999999999</v>
      </c>
    </row>
    <row r="810" spans="1:27" x14ac:dyDescent="0.35">
      <c r="A810" t="s">
        <v>2614</v>
      </c>
      <c r="B810" s="2">
        <v>42300</v>
      </c>
      <c r="C810" s="2">
        <v>42304</v>
      </c>
      <c r="D810" t="s">
        <v>27</v>
      </c>
      <c r="E810" t="s">
        <v>2615</v>
      </c>
      <c r="F810" t="s">
        <v>2616</v>
      </c>
      <c r="G810" t="s">
        <v>30</v>
      </c>
      <c r="H810" t="s">
        <v>31</v>
      </c>
      <c r="I810" t="s">
        <v>645</v>
      </c>
      <c r="J810" t="s">
        <v>59</v>
      </c>
      <c r="K810">
        <v>92105</v>
      </c>
      <c r="L810" t="s">
        <v>60</v>
      </c>
      <c r="M810" t="s">
        <v>1108</v>
      </c>
      <c r="N810" t="s">
        <v>36</v>
      </c>
      <c r="O810" t="s">
        <v>42</v>
      </c>
      <c r="P810" t="s">
        <v>1109</v>
      </c>
      <c r="Q810">
        <v>191.96799999999999</v>
      </c>
      <c r="R810">
        <v>7</v>
      </c>
      <c r="S810" s="1">
        <v>0.2</v>
      </c>
      <c r="T810">
        <v>16.7972</v>
      </c>
      <c r="U810" t="s">
        <v>89</v>
      </c>
      <c r="V810" s="3">
        <v>8.7499999999999994E-2</v>
      </c>
      <c r="W810" s="3">
        <v>1.0418403067177901E-3</v>
      </c>
      <c r="X810" s="4">
        <v>2.3996</v>
      </c>
      <c r="Y810" s="1">
        <v>25.0244</v>
      </c>
      <c r="Z810" t="s">
        <v>54</v>
      </c>
      <c r="AA810">
        <f>Furniture_Sales[[#This Row],[Sales]]-Furniture_Sales[[#This Row],[Profit]]</f>
        <v>175.17079999999999</v>
      </c>
    </row>
    <row r="811" spans="1:27" x14ac:dyDescent="0.35">
      <c r="A811" t="s">
        <v>2614</v>
      </c>
      <c r="B811" s="2">
        <v>42300</v>
      </c>
      <c r="C811" s="2">
        <v>42304</v>
      </c>
      <c r="D811" t="s">
        <v>27</v>
      </c>
      <c r="E811" t="s">
        <v>2615</v>
      </c>
      <c r="F811" t="s">
        <v>2616</v>
      </c>
      <c r="G811" t="s">
        <v>30</v>
      </c>
      <c r="H811" t="s">
        <v>31</v>
      </c>
      <c r="I811" t="s">
        <v>645</v>
      </c>
      <c r="J811" t="s">
        <v>59</v>
      </c>
      <c r="K811">
        <v>92105</v>
      </c>
      <c r="L811" t="s">
        <v>60</v>
      </c>
      <c r="M811" t="s">
        <v>1492</v>
      </c>
      <c r="N811" t="s">
        <v>36</v>
      </c>
      <c r="O811" t="s">
        <v>42</v>
      </c>
      <c r="P811" t="s">
        <v>1493</v>
      </c>
      <c r="Q811">
        <v>842.35199999999998</v>
      </c>
      <c r="R811">
        <v>3</v>
      </c>
      <c r="S811" s="1">
        <v>0.2</v>
      </c>
      <c r="T811">
        <v>42.117600000000003</v>
      </c>
      <c r="U811" t="s">
        <v>89</v>
      </c>
      <c r="V811" s="3">
        <v>0.05</v>
      </c>
      <c r="W811" s="3">
        <v>2.37430432883165E-4</v>
      </c>
      <c r="X811" s="4">
        <v>14.039199999999999</v>
      </c>
      <c r="Y811" s="1">
        <v>266.7448</v>
      </c>
      <c r="Z811" t="s">
        <v>54</v>
      </c>
      <c r="AA811">
        <f>Furniture_Sales[[#This Row],[Sales]]-Furniture_Sales[[#This Row],[Profit]]</f>
        <v>800.23439999999994</v>
      </c>
    </row>
    <row r="812" spans="1:27" x14ac:dyDescent="0.35">
      <c r="A812" t="s">
        <v>2617</v>
      </c>
      <c r="B812" s="2">
        <v>42170</v>
      </c>
      <c r="C812" s="2">
        <v>42175</v>
      </c>
      <c r="D812" t="s">
        <v>45</v>
      </c>
      <c r="E812" t="s">
        <v>2618</v>
      </c>
      <c r="F812" t="s">
        <v>2619</v>
      </c>
      <c r="G812" t="s">
        <v>30</v>
      </c>
      <c r="H812" t="s">
        <v>31</v>
      </c>
      <c r="I812" t="s">
        <v>2039</v>
      </c>
      <c r="J812" t="s">
        <v>526</v>
      </c>
      <c r="K812">
        <v>85234</v>
      </c>
      <c r="L812" t="s">
        <v>60</v>
      </c>
      <c r="M812" t="s">
        <v>2612</v>
      </c>
      <c r="N812" t="s">
        <v>36</v>
      </c>
      <c r="O812" t="s">
        <v>62</v>
      </c>
      <c r="P812" t="s">
        <v>2613</v>
      </c>
      <c r="Q812">
        <v>364.70400000000001</v>
      </c>
      <c r="R812">
        <v>6</v>
      </c>
      <c r="S812" s="1">
        <v>0.2</v>
      </c>
      <c r="T812">
        <v>-36.470399999999998</v>
      </c>
      <c r="U812" t="s">
        <v>64</v>
      </c>
      <c r="V812" s="3">
        <v>-0.1</v>
      </c>
      <c r="W812" s="3">
        <v>5.4838992717381801E-4</v>
      </c>
      <c r="X812" s="4">
        <v>-6.0784000000000002</v>
      </c>
      <c r="Y812" s="1">
        <v>66.862399999999994</v>
      </c>
      <c r="Z812" t="s">
        <v>65</v>
      </c>
      <c r="AA812">
        <f>Furniture_Sales[[#This Row],[Sales]]-Furniture_Sales[[#This Row],[Profit]]</f>
        <v>401.17439999999999</v>
      </c>
    </row>
    <row r="813" spans="1:27" x14ac:dyDescent="0.35">
      <c r="A813" t="s">
        <v>2617</v>
      </c>
      <c r="B813" s="2">
        <v>42170</v>
      </c>
      <c r="C813" s="2">
        <v>42175</v>
      </c>
      <c r="D813" t="s">
        <v>45</v>
      </c>
      <c r="E813" t="s">
        <v>2618</v>
      </c>
      <c r="F813" t="s">
        <v>2619</v>
      </c>
      <c r="G813" t="s">
        <v>30</v>
      </c>
      <c r="H813" t="s">
        <v>31</v>
      </c>
      <c r="I813" t="s">
        <v>2039</v>
      </c>
      <c r="J813" t="s">
        <v>526</v>
      </c>
      <c r="K813">
        <v>85234</v>
      </c>
      <c r="L813" t="s">
        <v>60</v>
      </c>
      <c r="M813" t="s">
        <v>2620</v>
      </c>
      <c r="N813" t="s">
        <v>36</v>
      </c>
      <c r="O813" t="s">
        <v>62</v>
      </c>
      <c r="P813" t="s">
        <v>2621</v>
      </c>
      <c r="Q813">
        <v>40.256</v>
      </c>
      <c r="R813">
        <v>4</v>
      </c>
      <c r="S813" s="1">
        <v>0.2</v>
      </c>
      <c r="T813">
        <v>11.070399999999999</v>
      </c>
      <c r="U813" t="s">
        <v>64</v>
      </c>
      <c r="V813" s="3">
        <v>0.27500000000000002</v>
      </c>
      <c r="W813" s="3">
        <v>4.9682034976152598E-3</v>
      </c>
      <c r="X813" s="4">
        <v>2.7675999999999998</v>
      </c>
      <c r="Y813" s="1">
        <v>7.2964000000000002</v>
      </c>
      <c r="Z813" t="s">
        <v>65</v>
      </c>
      <c r="AA813">
        <f>Furniture_Sales[[#This Row],[Sales]]-Furniture_Sales[[#This Row],[Profit]]</f>
        <v>29.185600000000001</v>
      </c>
    </row>
    <row r="814" spans="1:27" x14ac:dyDescent="0.35">
      <c r="A814" t="s">
        <v>2622</v>
      </c>
      <c r="B814" s="2">
        <v>42698</v>
      </c>
      <c r="C814" s="2">
        <v>42704</v>
      </c>
      <c r="D814" t="s">
        <v>45</v>
      </c>
      <c r="E814" t="s">
        <v>2623</v>
      </c>
      <c r="F814" t="s">
        <v>2624</v>
      </c>
      <c r="G814" t="s">
        <v>96</v>
      </c>
      <c r="H814" t="s">
        <v>31</v>
      </c>
      <c r="I814" t="s">
        <v>58</v>
      </c>
      <c r="J814" t="s">
        <v>59</v>
      </c>
      <c r="K814">
        <v>90036</v>
      </c>
      <c r="L814" t="s">
        <v>60</v>
      </c>
      <c r="M814" t="s">
        <v>857</v>
      </c>
      <c r="N814" t="s">
        <v>36</v>
      </c>
      <c r="O814" t="s">
        <v>42</v>
      </c>
      <c r="P814" t="s">
        <v>858</v>
      </c>
      <c r="Q814">
        <v>1684.752</v>
      </c>
      <c r="R814">
        <v>6</v>
      </c>
      <c r="S814" s="1">
        <v>0.2</v>
      </c>
      <c r="T814">
        <v>210.59399999999999</v>
      </c>
      <c r="U814" t="s">
        <v>135</v>
      </c>
      <c r="V814" s="3">
        <v>0.125</v>
      </c>
      <c r="W814" s="3">
        <v>1.18711834145322E-4</v>
      </c>
      <c r="X814" s="4">
        <v>35.098999999999997</v>
      </c>
      <c r="Y814" s="1">
        <v>245.69300000000001</v>
      </c>
      <c r="Z814" t="s">
        <v>40</v>
      </c>
      <c r="AA814">
        <f>Furniture_Sales[[#This Row],[Sales]]-Furniture_Sales[[#This Row],[Profit]]</f>
        <v>1474.1579999999999</v>
      </c>
    </row>
    <row r="815" spans="1:27" x14ac:dyDescent="0.35">
      <c r="A815" t="s">
        <v>2625</v>
      </c>
      <c r="B815" s="2">
        <v>42099</v>
      </c>
      <c r="C815" s="2">
        <v>42104</v>
      </c>
      <c r="D815" t="s">
        <v>45</v>
      </c>
      <c r="E815" t="s">
        <v>2626</v>
      </c>
      <c r="F815" t="s">
        <v>2627</v>
      </c>
      <c r="G815" t="s">
        <v>106</v>
      </c>
      <c r="H815" t="s">
        <v>31</v>
      </c>
      <c r="I815" t="s">
        <v>71</v>
      </c>
      <c r="J815" t="s">
        <v>72</v>
      </c>
      <c r="K815">
        <v>19143</v>
      </c>
      <c r="L815" t="s">
        <v>73</v>
      </c>
      <c r="M815" t="s">
        <v>1837</v>
      </c>
      <c r="N815" t="s">
        <v>36</v>
      </c>
      <c r="O815" t="s">
        <v>62</v>
      </c>
      <c r="P815" t="s">
        <v>1838</v>
      </c>
      <c r="Q815">
        <v>547.13599999999997</v>
      </c>
      <c r="R815">
        <v>4</v>
      </c>
      <c r="S815" s="1">
        <v>0.2</v>
      </c>
      <c r="T815">
        <v>-68.391999999999996</v>
      </c>
      <c r="U815" t="s">
        <v>64</v>
      </c>
      <c r="V815" s="3">
        <v>-0.125</v>
      </c>
      <c r="W815" s="3">
        <v>3.6553982921979202E-4</v>
      </c>
      <c r="X815" s="4">
        <v>-17.097999999999999</v>
      </c>
      <c r="Y815" s="1">
        <v>153.88200000000001</v>
      </c>
      <c r="Z815" t="s">
        <v>119</v>
      </c>
      <c r="AA815">
        <f>Furniture_Sales[[#This Row],[Sales]]-Furniture_Sales[[#This Row],[Profit]]</f>
        <v>615.52800000000002</v>
      </c>
    </row>
    <row r="816" spans="1:27" x14ac:dyDescent="0.35">
      <c r="A816" t="s">
        <v>2625</v>
      </c>
      <c r="B816" s="2">
        <v>42099</v>
      </c>
      <c r="C816" s="2">
        <v>42104</v>
      </c>
      <c r="D816" t="s">
        <v>45</v>
      </c>
      <c r="E816" t="s">
        <v>2626</v>
      </c>
      <c r="F816" t="s">
        <v>2627</v>
      </c>
      <c r="G816" t="s">
        <v>106</v>
      </c>
      <c r="H816" t="s">
        <v>31</v>
      </c>
      <c r="I816" t="s">
        <v>71</v>
      </c>
      <c r="J816" t="s">
        <v>72</v>
      </c>
      <c r="K816">
        <v>19143</v>
      </c>
      <c r="L816" t="s">
        <v>73</v>
      </c>
      <c r="M816" t="s">
        <v>1601</v>
      </c>
      <c r="N816" t="s">
        <v>36</v>
      </c>
      <c r="O816" t="s">
        <v>62</v>
      </c>
      <c r="P816" t="s">
        <v>1602</v>
      </c>
      <c r="Q816">
        <v>7.5839999999999996</v>
      </c>
      <c r="R816">
        <v>1</v>
      </c>
      <c r="S816" s="1">
        <v>0.2</v>
      </c>
      <c r="T816">
        <v>2.37</v>
      </c>
      <c r="U816" t="s">
        <v>64</v>
      </c>
      <c r="V816" s="3">
        <v>0.3125</v>
      </c>
      <c r="W816" s="3">
        <v>2.63713080168776E-2</v>
      </c>
      <c r="X816" s="4">
        <v>2.37</v>
      </c>
      <c r="Y816" s="1">
        <v>5.2140000000000004</v>
      </c>
      <c r="Z816" t="s">
        <v>119</v>
      </c>
      <c r="AA816">
        <f>Furniture_Sales[[#This Row],[Sales]]-Furniture_Sales[[#This Row],[Profit]]</f>
        <v>5.2139999999999995</v>
      </c>
    </row>
    <row r="817" spans="1:27" x14ac:dyDescent="0.35">
      <c r="A817" t="s">
        <v>2625</v>
      </c>
      <c r="B817" s="2">
        <v>42099</v>
      </c>
      <c r="C817" s="2">
        <v>42104</v>
      </c>
      <c r="D817" t="s">
        <v>45</v>
      </c>
      <c r="E817" t="s">
        <v>2626</v>
      </c>
      <c r="F817" t="s">
        <v>2627</v>
      </c>
      <c r="G817" t="s">
        <v>106</v>
      </c>
      <c r="H817" t="s">
        <v>31</v>
      </c>
      <c r="I817" t="s">
        <v>71</v>
      </c>
      <c r="J817" t="s">
        <v>72</v>
      </c>
      <c r="K817">
        <v>19143</v>
      </c>
      <c r="L817" t="s">
        <v>73</v>
      </c>
      <c r="M817" t="s">
        <v>2628</v>
      </c>
      <c r="N817" t="s">
        <v>36</v>
      </c>
      <c r="O817" t="s">
        <v>37</v>
      </c>
      <c r="P817" t="s">
        <v>2629</v>
      </c>
      <c r="Q817">
        <v>352.45</v>
      </c>
      <c r="R817">
        <v>5</v>
      </c>
      <c r="S817" s="1">
        <v>0.5</v>
      </c>
      <c r="T817">
        <v>-211.47</v>
      </c>
      <c r="U817" t="s">
        <v>64</v>
      </c>
      <c r="V817" s="3">
        <v>-0.6</v>
      </c>
      <c r="W817" s="3">
        <v>1.41864094197759E-3</v>
      </c>
      <c r="X817" s="4">
        <v>-42.293999999999997</v>
      </c>
      <c r="Y817" s="1">
        <v>112.78400000000001</v>
      </c>
      <c r="Z817" t="s">
        <v>119</v>
      </c>
      <c r="AA817">
        <f>Furniture_Sales[[#This Row],[Sales]]-Furniture_Sales[[#This Row],[Profit]]</f>
        <v>563.91999999999996</v>
      </c>
    </row>
    <row r="818" spans="1:27" x14ac:dyDescent="0.35">
      <c r="A818" t="s">
        <v>2630</v>
      </c>
      <c r="B818" s="2">
        <v>42996</v>
      </c>
      <c r="C818" s="2">
        <v>43003</v>
      </c>
      <c r="D818" t="s">
        <v>45</v>
      </c>
      <c r="E818" t="s">
        <v>2631</v>
      </c>
      <c r="F818" t="s">
        <v>2632</v>
      </c>
      <c r="G818" t="s">
        <v>96</v>
      </c>
      <c r="H818" t="s">
        <v>31</v>
      </c>
      <c r="I818" t="s">
        <v>179</v>
      </c>
      <c r="J818" t="s">
        <v>126</v>
      </c>
      <c r="K818">
        <v>10035</v>
      </c>
      <c r="L818" t="s">
        <v>73</v>
      </c>
      <c r="M818" t="s">
        <v>1105</v>
      </c>
      <c r="N818" t="s">
        <v>36</v>
      </c>
      <c r="O818" t="s">
        <v>62</v>
      </c>
      <c r="P818" t="s">
        <v>1106</v>
      </c>
      <c r="Q818">
        <v>9.82</v>
      </c>
      <c r="R818">
        <v>2</v>
      </c>
      <c r="S818" s="1">
        <v>0</v>
      </c>
      <c r="T818">
        <v>3.2406000000000001</v>
      </c>
      <c r="U818" t="s">
        <v>53</v>
      </c>
      <c r="V818" s="3">
        <v>0.33</v>
      </c>
      <c r="W818" s="3">
        <v>0</v>
      </c>
      <c r="X818" s="4">
        <v>1.6203000000000001</v>
      </c>
      <c r="Y818" s="1">
        <v>3.2896999999999998</v>
      </c>
      <c r="Z818" t="s">
        <v>83</v>
      </c>
      <c r="AA818">
        <f>Furniture_Sales[[#This Row],[Sales]]-Furniture_Sales[[#This Row],[Profit]]</f>
        <v>6.5793999999999997</v>
      </c>
    </row>
    <row r="819" spans="1:27" x14ac:dyDescent="0.35">
      <c r="A819" t="s">
        <v>2633</v>
      </c>
      <c r="B819" s="2">
        <v>42934</v>
      </c>
      <c r="C819" s="2">
        <v>42939</v>
      </c>
      <c r="D819" t="s">
        <v>45</v>
      </c>
      <c r="E819" t="s">
        <v>2522</v>
      </c>
      <c r="F819" t="s">
        <v>2523</v>
      </c>
      <c r="G819" t="s">
        <v>30</v>
      </c>
      <c r="H819" t="s">
        <v>31</v>
      </c>
      <c r="I819" t="s">
        <v>525</v>
      </c>
      <c r="J819" t="s">
        <v>526</v>
      </c>
      <c r="K819">
        <v>85023</v>
      </c>
      <c r="L819" t="s">
        <v>60</v>
      </c>
      <c r="M819" t="s">
        <v>1083</v>
      </c>
      <c r="N819" t="s">
        <v>36</v>
      </c>
      <c r="O819" t="s">
        <v>51</v>
      </c>
      <c r="P819" t="s">
        <v>1084</v>
      </c>
      <c r="Q819">
        <v>801.6</v>
      </c>
      <c r="R819">
        <v>5</v>
      </c>
      <c r="S819" s="1">
        <v>0.5</v>
      </c>
      <c r="T819">
        <v>-448.89600000000002</v>
      </c>
      <c r="U819" t="s">
        <v>64</v>
      </c>
      <c r="V819" s="3">
        <v>-0.56000000000000005</v>
      </c>
      <c r="W819" s="3">
        <v>6.2375249500998004E-4</v>
      </c>
      <c r="X819" s="4">
        <v>-89.779200000000003</v>
      </c>
      <c r="Y819" s="1">
        <v>250.0992</v>
      </c>
      <c r="Z819" t="s">
        <v>77</v>
      </c>
      <c r="AA819">
        <f>Furniture_Sales[[#This Row],[Sales]]-Furniture_Sales[[#This Row],[Profit]]</f>
        <v>1250.4960000000001</v>
      </c>
    </row>
    <row r="820" spans="1:27" x14ac:dyDescent="0.35">
      <c r="A820" t="s">
        <v>2633</v>
      </c>
      <c r="B820" s="2">
        <v>42934</v>
      </c>
      <c r="C820" s="2">
        <v>42939</v>
      </c>
      <c r="D820" t="s">
        <v>45</v>
      </c>
      <c r="E820" t="s">
        <v>2522</v>
      </c>
      <c r="F820" t="s">
        <v>2523</v>
      </c>
      <c r="G820" t="s">
        <v>30</v>
      </c>
      <c r="H820" t="s">
        <v>31</v>
      </c>
      <c r="I820" t="s">
        <v>525</v>
      </c>
      <c r="J820" t="s">
        <v>526</v>
      </c>
      <c r="K820">
        <v>85023</v>
      </c>
      <c r="L820" t="s">
        <v>60</v>
      </c>
      <c r="M820" t="s">
        <v>110</v>
      </c>
      <c r="N820" t="s">
        <v>36</v>
      </c>
      <c r="O820" t="s">
        <v>42</v>
      </c>
      <c r="P820" t="s">
        <v>111</v>
      </c>
      <c r="Q820">
        <v>161.56800000000001</v>
      </c>
      <c r="R820">
        <v>2</v>
      </c>
      <c r="S820" s="1">
        <v>0.2</v>
      </c>
      <c r="T820">
        <v>10.098000000000001</v>
      </c>
      <c r="U820" t="s">
        <v>64</v>
      </c>
      <c r="V820" s="3">
        <v>6.25E-2</v>
      </c>
      <c r="W820" s="3">
        <v>1.2378688849277099E-3</v>
      </c>
      <c r="X820" s="4">
        <v>5.0490000000000004</v>
      </c>
      <c r="Y820" s="1">
        <v>75.734999999999999</v>
      </c>
      <c r="Z820" t="s">
        <v>77</v>
      </c>
      <c r="AA820">
        <f>Furniture_Sales[[#This Row],[Sales]]-Furniture_Sales[[#This Row],[Profit]]</f>
        <v>151.47</v>
      </c>
    </row>
    <row r="821" spans="1:27" x14ac:dyDescent="0.35">
      <c r="A821" t="s">
        <v>2633</v>
      </c>
      <c r="B821" s="2">
        <v>42934</v>
      </c>
      <c r="C821" s="2">
        <v>42939</v>
      </c>
      <c r="D821" t="s">
        <v>45</v>
      </c>
      <c r="E821" t="s">
        <v>2522</v>
      </c>
      <c r="F821" t="s">
        <v>2523</v>
      </c>
      <c r="G821" t="s">
        <v>30</v>
      </c>
      <c r="H821" t="s">
        <v>31</v>
      </c>
      <c r="I821" t="s">
        <v>525</v>
      </c>
      <c r="J821" t="s">
        <v>526</v>
      </c>
      <c r="K821">
        <v>85023</v>
      </c>
      <c r="L821" t="s">
        <v>60</v>
      </c>
      <c r="M821" t="s">
        <v>148</v>
      </c>
      <c r="N821" t="s">
        <v>36</v>
      </c>
      <c r="O821" t="s">
        <v>42</v>
      </c>
      <c r="P821" t="s">
        <v>149</v>
      </c>
      <c r="Q821">
        <v>311.976</v>
      </c>
      <c r="R821">
        <v>3</v>
      </c>
      <c r="S821" s="1">
        <v>0.2</v>
      </c>
      <c r="T821">
        <v>-42.896700000000003</v>
      </c>
      <c r="U821" t="s">
        <v>64</v>
      </c>
      <c r="V821" s="3">
        <v>-0.13750000000000001</v>
      </c>
      <c r="W821" s="3">
        <v>6.4107495448367802E-4</v>
      </c>
      <c r="X821" s="4">
        <v>-14.2989</v>
      </c>
      <c r="Y821" s="1">
        <v>118.29089999999999</v>
      </c>
      <c r="Z821" t="s">
        <v>77</v>
      </c>
      <c r="AA821">
        <f>Furniture_Sales[[#This Row],[Sales]]-Furniture_Sales[[#This Row],[Profit]]</f>
        <v>354.87270000000001</v>
      </c>
    </row>
    <row r="822" spans="1:27" x14ac:dyDescent="0.35">
      <c r="A822" t="s">
        <v>2634</v>
      </c>
      <c r="B822" s="2">
        <v>41899</v>
      </c>
      <c r="C822" s="2">
        <v>41903</v>
      </c>
      <c r="D822" t="s">
        <v>45</v>
      </c>
      <c r="E822" t="s">
        <v>1455</v>
      </c>
      <c r="F822" t="s">
        <v>1456</v>
      </c>
      <c r="G822" t="s">
        <v>30</v>
      </c>
      <c r="H822" t="s">
        <v>31</v>
      </c>
      <c r="I822" t="s">
        <v>197</v>
      </c>
      <c r="J822" t="s">
        <v>198</v>
      </c>
      <c r="K822">
        <v>98103</v>
      </c>
      <c r="L822" t="s">
        <v>60</v>
      </c>
      <c r="M822" t="s">
        <v>1995</v>
      </c>
      <c r="N822" t="s">
        <v>36</v>
      </c>
      <c r="O822" t="s">
        <v>62</v>
      </c>
      <c r="P822" t="s">
        <v>1996</v>
      </c>
      <c r="Q822">
        <v>35.340000000000003</v>
      </c>
      <c r="R822">
        <v>2</v>
      </c>
      <c r="S822" s="1">
        <v>0</v>
      </c>
      <c r="T822">
        <v>13.4292</v>
      </c>
      <c r="U822" t="s">
        <v>89</v>
      </c>
      <c r="V822" s="3">
        <v>0.38</v>
      </c>
      <c r="W822" s="3">
        <v>0</v>
      </c>
      <c r="X822" s="4">
        <v>6.7145999999999999</v>
      </c>
      <c r="Y822" s="1">
        <v>10.955399999999999</v>
      </c>
      <c r="Z822" t="s">
        <v>83</v>
      </c>
      <c r="AA822">
        <f>Furniture_Sales[[#This Row],[Sales]]-Furniture_Sales[[#This Row],[Profit]]</f>
        <v>21.910800000000002</v>
      </c>
    </row>
    <row r="823" spans="1:27" x14ac:dyDescent="0.35">
      <c r="A823" t="s">
        <v>2635</v>
      </c>
      <c r="B823" s="2">
        <v>42443</v>
      </c>
      <c r="C823" s="2">
        <v>42446</v>
      </c>
      <c r="D823" t="s">
        <v>93</v>
      </c>
      <c r="E823" t="s">
        <v>978</v>
      </c>
      <c r="F823" t="s">
        <v>979</v>
      </c>
      <c r="G823" t="s">
        <v>30</v>
      </c>
      <c r="H823" t="s">
        <v>31</v>
      </c>
      <c r="I823" t="s">
        <v>2636</v>
      </c>
      <c r="J823" t="s">
        <v>98</v>
      </c>
      <c r="K823">
        <v>78550</v>
      </c>
      <c r="L823" t="s">
        <v>99</v>
      </c>
      <c r="M823" t="s">
        <v>816</v>
      </c>
      <c r="N823" t="s">
        <v>36</v>
      </c>
      <c r="O823" t="s">
        <v>37</v>
      </c>
      <c r="P823" t="s">
        <v>817</v>
      </c>
      <c r="Q823">
        <v>241.33199999999999</v>
      </c>
      <c r="R823">
        <v>5</v>
      </c>
      <c r="S823" s="1">
        <v>0.32</v>
      </c>
      <c r="T823">
        <v>-14.196</v>
      </c>
      <c r="U823" t="s">
        <v>39</v>
      </c>
      <c r="V823" s="3">
        <v>-5.8823529411764698E-2</v>
      </c>
      <c r="W823" s="3">
        <v>1.3259741766529099E-3</v>
      </c>
      <c r="X823" s="4">
        <v>-2.8391999999999999</v>
      </c>
      <c r="Y823" s="1">
        <v>51.105600000000003</v>
      </c>
      <c r="Z823" t="s">
        <v>201</v>
      </c>
      <c r="AA823">
        <f>Furniture_Sales[[#This Row],[Sales]]-Furniture_Sales[[#This Row],[Profit]]</f>
        <v>255.52799999999999</v>
      </c>
    </row>
    <row r="824" spans="1:27" x14ac:dyDescent="0.35">
      <c r="A824" t="s">
        <v>2637</v>
      </c>
      <c r="B824" s="2">
        <v>42171</v>
      </c>
      <c r="C824" s="2">
        <v>42175</v>
      </c>
      <c r="D824" t="s">
        <v>45</v>
      </c>
      <c r="E824" t="s">
        <v>2590</v>
      </c>
      <c r="F824" t="s">
        <v>2591</v>
      </c>
      <c r="G824" t="s">
        <v>30</v>
      </c>
      <c r="H824" t="s">
        <v>31</v>
      </c>
      <c r="I824" t="s">
        <v>1723</v>
      </c>
      <c r="J824" t="s">
        <v>98</v>
      </c>
      <c r="K824">
        <v>75051</v>
      </c>
      <c r="L824" t="s">
        <v>99</v>
      </c>
      <c r="M824" t="s">
        <v>1147</v>
      </c>
      <c r="N824" t="s">
        <v>36</v>
      </c>
      <c r="O824" t="s">
        <v>42</v>
      </c>
      <c r="P824" t="s">
        <v>1148</v>
      </c>
      <c r="Q824">
        <v>197.37200000000001</v>
      </c>
      <c r="R824">
        <v>2</v>
      </c>
      <c r="S824" s="1">
        <v>0.3</v>
      </c>
      <c r="T824">
        <v>-25.3764</v>
      </c>
      <c r="U824" t="s">
        <v>89</v>
      </c>
      <c r="V824" s="3">
        <v>-0.128571428571429</v>
      </c>
      <c r="W824" s="3">
        <v>1.5199724378331301E-3</v>
      </c>
      <c r="X824" s="4">
        <v>-12.6882</v>
      </c>
      <c r="Y824" s="1">
        <v>111.3742</v>
      </c>
      <c r="Z824" t="s">
        <v>65</v>
      </c>
      <c r="AA824">
        <f>Furniture_Sales[[#This Row],[Sales]]-Furniture_Sales[[#This Row],[Profit]]</f>
        <v>222.7484</v>
      </c>
    </row>
    <row r="825" spans="1:27" x14ac:dyDescent="0.35">
      <c r="A825" t="s">
        <v>2638</v>
      </c>
      <c r="B825" s="2">
        <v>42714</v>
      </c>
      <c r="C825" s="2">
        <v>42714</v>
      </c>
      <c r="D825" t="s">
        <v>431</v>
      </c>
      <c r="E825" t="s">
        <v>2639</v>
      </c>
      <c r="F825" t="s">
        <v>2640</v>
      </c>
      <c r="G825" t="s">
        <v>30</v>
      </c>
      <c r="H825" t="s">
        <v>31</v>
      </c>
      <c r="I825" t="s">
        <v>2641</v>
      </c>
      <c r="J825" t="s">
        <v>116</v>
      </c>
      <c r="K825">
        <v>46142</v>
      </c>
      <c r="L825" t="s">
        <v>99</v>
      </c>
      <c r="M825" t="s">
        <v>581</v>
      </c>
      <c r="N825" t="s">
        <v>36</v>
      </c>
      <c r="O825" t="s">
        <v>42</v>
      </c>
      <c r="P825" t="s">
        <v>582</v>
      </c>
      <c r="Q825">
        <v>1424.9</v>
      </c>
      <c r="R825">
        <v>5</v>
      </c>
      <c r="S825" s="1">
        <v>0</v>
      </c>
      <c r="T825">
        <v>356.22500000000002</v>
      </c>
      <c r="U825" t="s">
        <v>436</v>
      </c>
      <c r="V825" s="3">
        <v>0.25</v>
      </c>
      <c r="W825" s="3">
        <v>0</v>
      </c>
      <c r="X825" s="4">
        <v>71.245000000000005</v>
      </c>
      <c r="Y825" s="1">
        <v>213.73500000000001</v>
      </c>
      <c r="Z825" t="s">
        <v>102</v>
      </c>
      <c r="AA825">
        <f>Furniture_Sales[[#This Row],[Sales]]-Furniture_Sales[[#This Row],[Profit]]</f>
        <v>1068.6750000000002</v>
      </c>
    </row>
    <row r="826" spans="1:27" x14ac:dyDescent="0.35">
      <c r="A826" t="s">
        <v>2642</v>
      </c>
      <c r="B826" s="2">
        <v>42873</v>
      </c>
      <c r="C826" s="2">
        <v>42878</v>
      </c>
      <c r="D826" t="s">
        <v>45</v>
      </c>
      <c r="E826" t="s">
        <v>2643</v>
      </c>
      <c r="F826" t="s">
        <v>2644</v>
      </c>
      <c r="G826" t="s">
        <v>30</v>
      </c>
      <c r="H826" t="s">
        <v>31</v>
      </c>
      <c r="I826" t="s">
        <v>179</v>
      </c>
      <c r="J826" t="s">
        <v>126</v>
      </c>
      <c r="K826">
        <v>10024</v>
      </c>
      <c r="L826" t="s">
        <v>73</v>
      </c>
      <c r="M826" t="s">
        <v>1354</v>
      </c>
      <c r="N826" t="s">
        <v>36</v>
      </c>
      <c r="O826" t="s">
        <v>62</v>
      </c>
      <c r="P826" t="s">
        <v>1355</v>
      </c>
      <c r="Q826">
        <v>14.56</v>
      </c>
      <c r="R826">
        <v>2</v>
      </c>
      <c r="S826" s="1">
        <v>0</v>
      </c>
      <c r="T826">
        <v>6.2607999999999997</v>
      </c>
      <c r="U826" t="s">
        <v>64</v>
      </c>
      <c r="V826" s="3">
        <v>0.43</v>
      </c>
      <c r="W826" s="3">
        <v>0</v>
      </c>
      <c r="X826" s="4">
        <v>3.1303999999999998</v>
      </c>
      <c r="Y826" s="1">
        <v>4.1496000000000004</v>
      </c>
      <c r="Z826" t="s">
        <v>167</v>
      </c>
      <c r="AA826">
        <f>Furniture_Sales[[#This Row],[Sales]]-Furniture_Sales[[#This Row],[Profit]]</f>
        <v>8.2992000000000008</v>
      </c>
    </row>
    <row r="827" spans="1:27" x14ac:dyDescent="0.35">
      <c r="A827" t="s">
        <v>2645</v>
      </c>
      <c r="B827" s="2">
        <v>42692</v>
      </c>
      <c r="C827" s="2">
        <v>42696</v>
      </c>
      <c r="D827" t="s">
        <v>45</v>
      </c>
      <c r="E827" t="s">
        <v>104</v>
      </c>
      <c r="F827" t="s">
        <v>105</v>
      </c>
      <c r="G827" t="s">
        <v>106</v>
      </c>
      <c r="H827" t="s">
        <v>31</v>
      </c>
      <c r="I827" t="s">
        <v>1191</v>
      </c>
      <c r="J827" t="s">
        <v>98</v>
      </c>
      <c r="K827">
        <v>77506</v>
      </c>
      <c r="L827" t="s">
        <v>99</v>
      </c>
      <c r="M827" t="s">
        <v>257</v>
      </c>
      <c r="N827" t="s">
        <v>36</v>
      </c>
      <c r="O827" t="s">
        <v>42</v>
      </c>
      <c r="P827" t="s">
        <v>258</v>
      </c>
      <c r="Q827">
        <v>255.108</v>
      </c>
      <c r="R827">
        <v>6</v>
      </c>
      <c r="S827" s="1">
        <v>0.3</v>
      </c>
      <c r="T827">
        <v>-18.222000000000001</v>
      </c>
      <c r="U827" t="s">
        <v>89</v>
      </c>
      <c r="V827" s="3">
        <v>-7.1428571428571397E-2</v>
      </c>
      <c r="W827" s="3">
        <v>1.17597252928172E-3</v>
      </c>
      <c r="X827" s="4">
        <v>-3.0369999999999999</v>
      </c>
      <c r="Y827" s="1">
        <v>45.555</v>
      </c>
      <c r="Z827" t="s">
        <v>40</v>
      </c>
      <c r="AA827">
        <f>Furniture_Sales[[#This Row],[Sales]]-Furniture_Sales[[#This Row],[Profit]]</f>
        <v>273.33</v>
      </c>
    </row>
    <row r="828" spans="1:27" x14ac:dyDescent="0.35">
      <c r="A828" t="s">
        <v>2646</v>
      </c>
      <c r="B828" s="2">
        <v>41733</v>
      </c>
      <c r="C828" s="2">
        <v>41738</v>
      </c>
      <c r="D828" t="s">
        <v>45</v>
      </c>
      <c r="E828" t="s">
        <v>1168</v>
      </c>
      <c r="F828" t="s">
        <v>1169</v>
      </c>
      <c r="G828" t="s">
        <v>30</v>
      </c>
      <c r="H828" t="s">
        <v>31</v>
      </c>
      <c r="I828" t="s">
        <v>294</v>
      </c>
      <c r="J828" t="s">
        <v>295</v>
      </c>
      <c r="K828">
        <v>48205</v>
      </c>
      <c r="L828" t="s">
        <v>99</v>
      </c>
      <c r="M828" t="s">
        <v>626</v>
      </c>
      <c r="N828" t="s">
        <v>36</v>
      </c>
      <c r="O828" t="s">
        <v>62</v>
      </c>
      <c r="P828" t="s">
        <v>627</v>
      </c>
      <c r="Q828">
        <v>5.47</v>
      </c>
      <c r="R828">
        <v>1</v>
      </c>
      <c r="S828" s="1">
        <v>0</v>
      </c>
      <c r="T828">
        <v>2.3521000000000001</v>
      </c>
      <c r="U828" t="s">
        <v>64</v>
      </c>
      <c r="V828" s="3">
        <v>0.43</v>
      </c>
      <c r="W828" s="3">
        <v>0</v>
      </c>
      <c r="X828" s="4">
        <v>2.3521000000000001</v>
      </c>
      <c r="Y828" s="1">
        <v>3.1179000000000001</v>
      </c>
      <c r="Z828" t="s">
        <v>119</v>
      </c>
      <c r="AA828">
        <f>Furniture_Sales[[#This Row],[Sales]]-Furniture_Sales[[#This Row],[Profit]]</f>
        <v>3.1178999999999997</v>
      </c>
    </row>
    <row r="829" spans="1:27" x14ac:dyDescent="0.35">
      <c r="A829" t="s">
        <v>2647</v>
      </c>
      <c r="B829" s="2">
        <v>42547</v>
      </c>
      <c r="C829" s="2">
        <v>42554</v>
      </c>
      <c r="D829" t="s">
        <v>45</v>
      </c>
      <c r="E829" t="s">
        <v>2648</v>
      </c>
      <c r="F829" t="s">
        <v>2649</v>
      </c>
      <c r="G829" t="s">
        <v>30</v>
      </c>
      <c r="H829" t="s">
        <v>31</v>
      </c>
      <c r="I829" t="s">
        <v>334</v>
      </c>
      <c r="J829" t="s">
        <v>59</v>
      </c>
      <c r="K829">
        <v>94109</v>
      </c>
      <c r="L829" t="s">
        <v>60</v>
      </c>
      <c r="M829" t="s">
        <v>1724</v>
      </c>
      <c r="N829" t="s">
        <v>36</v>
      </c>
      <c r="O829" t="s">
        <v>62</v>
      </c>
      <c r="P829" t="s">
        <v>1725</v>
      </c>
      <c r="Q829">
        <v>22.14</v>
      </c>
      <c r="R829">
        <v>3</v>
      </c>
      <c r="S829" s="1">
        <v>0</v>
      </c>
      <c r="T829">
        <v>6.4206000000000003</v>
      </c>
      <c r="U829" t="s">
        <v>53</v>
      </c>
      <c r="V829" s="3">
        <v>0.28999999999999998</v>
      </c>
      <c r="W829" s="3">
        <v>0</v>
      </c>
      <c r="X829" s="4">
        <v>2.1402000000000001</v>
      </c>
      <c r="Y829" s="1">
        <v>5.2397999999999998</v>
      </c>
      <c r="Z829" t="s">
        <v>65</v>
      </c>
      <c r="AA829">
        <f>Furniture_Sales[[#This Row],[Sales]]-Furniture_Sales[[#This Row],[Profit]]</f>
        <v>15.7194</v>
      </c>
    </row>
    <row r="830" spans="1:27" x14ac:dyDescent="0.35">
      <c r="A830" t="s">
        <v>2650</v>
      </c>
      <c r="B830" s="2">
        <v>42519</v>
      </c>
      <c r="C830" s="2">
        <v>42523</v>
      </c>
      <c r="D830" t="s">
        <v>45</v>
      </c>
      <c r="E830" t="s">
        <v>2651</v>
      </c>
      <c r="F830" t="s">
        <v>2652</v>
      </c>
      <c r="G830" t="s">
        <v>30</v>
      </c>
      <c r="H830" t="s">
        <v>31</v>
      </c>
      <c r="I830" t="s">
        <v>2653</v>
      </c>
      <c r="J830" t="s">
        <v>147</v>
      </c>
      <c r="K830">
        <v>37211</v>
      </c>
      <c r="L830" t="s">
        <v>34</v>
      </c>
      <c r="M830" t="s">
        <v>2654</v>
      </c>
      <c r="N830" t="s">
        <v>36</v>
      </c>
      <c r="O830" t="s">
        <v>62</v>
      </c>
      <c r="P830" t="s">
        <v>2655</v>
      </c>
      <c r="Q830">
        <v>44.76</v>
      </c>
      <c r="R830">
        <v>3</v>
      </c>
      <c r="S830" s="1">
        <v>0.2</v>
      </c>
      <c r="T830">
        <v>14.547000000000001</v>
      </c>
      <c r="U830" t="s">
        <v>89</v>
      </c>
      <c r="V830" s="3">
        <v>0.32500000000000001</v>
      </c>
      <c r="W830" s="3">
        <v>4.46827524575514E-3</v>
      </c>
      <c r="X830" s="4">
        <v>4.8490000000000002</v>
      </c>
      <c r="Y830" s="1">
        <v>10.071</v>
      </c>
      <c r="Z830" t="s">
        <v>167</v>
      </c>
      <c r="AA830">
        <f>Furniture_Sales[[#This Row],[Sales]]-Furniture_Sales[[#This Row],[Profit]]</f>
        <v>30.212999999999997</v>
      </c>
    </row>
    <row r="831" spans="1:27" x14ac:dyDescent="0.35">
      <c r="A831" t="s">
        <v>2656</v>
      </c>
      <c r="B831" s="2">
        <v>42785</v>
      </c>
      <c r="C831" s="2">
        <v>42786</v>
      </c>
      <c r="D831" t="s">
        <v>93</v>
      </c>
      <c r="E831" t="s">
        <v>2657</v>
      </c>
      <c r="F831" t="s">
        <v>2658</v>
      </c>
      <c r="G831" t="s">
        <v>106</v>
      </c>
      <c r="H831" t="s">
        <v>31</v>
      </c>
      <c r="I831" t="s">
        <v>58</v>
      </c>
      <c r="J831" t="s">
        <v>59</v>
      </c>
      <c r="K831">
        <v>90045</v>
      </c>
      <c r="L831" t="s">
        <v>60</v>
      </c>
      <c r="M831" t="s">
        <v>1210</v>
      </c>
      <c r="N831" t="s">
        <v>36</v>
      </c>
      <c r="O831" t="s">
        <v>62</v>
      </c>
      <c r="P831" t="s">
        <v>1211</v>
      </c>
      <c r="Q831">
        <v>44.67</v>
      </c>
      <c r="R831">
        <v>3</v>
      </c>
      <c r="S831" s="1">
        <v>0</v>
      </c>
      <c r="T831">
        <v>12.0609</v>
      </c>
      <c r="U831" t="s">
        <v>129</v>
      </c>
      <c r="V831" s="3">
        <v>0.27</v>
      </c>
      <c r="W831" s="3">
        <v>0</v>
      </c>
      <c r="X831" s="4">
        <v>4.0202999999999998</v>
      </c>
      <c r="Y831" s="1">
        <v>10.8697</v>
      </c>
      <c r="Z831" t="s">
        <v>303</v>
      </c>
      <c r="AA831">
        <f>Furniture_Sales[[#This Row],[Sales]]-Furniture_Sales[[#This Row],[Profit]]</f>
        <v>32.609099999999998</v>
      </c>
    </row>
    <row r="832" spans="1:27" x14ac:dyDescent="0.35">
      <c r="A832" t="s">
        <v>2659</v>
      </c>
      <c r="B832" s="2">
        <v>42458</v>
      </c>
      <c r="C832" s="2">
        <v>42462</v>
      </c>
      <c r="D832" t="s">
        <v>45</v>
      </c>
      <c r="E832" t="s">
        <v>2660</v>
      </c>
      <c r="F832" t="s">
        <v>2661</v>
      </c>
      <c r="G832" t="s">
        <v>30</v>
      </c>
      <c r="H832" t="s">
        <v>31</v>
      </c>
      <c r="I832" t="s">
        <v>179</v>
      </c>
      <c r="J832" t="s">
        <v>126</v>
      </c>
      <c r="K832">
        <v>10009</v>
      </c>
      <c r="L832" t="s">
        <v>73</v>
      </c>
      <c r="M832" t="s">
        <v>90</v>
      </c>
      <c r="N832" t="s">
        <v>36</v>
      </c>
      <c r="O832" t="s">
        <v>62</v>
      </c>
      <c r="P832" t="s">
        <v>91</v>
      </c>
      <c r="Q832">
        <v>414</v>
      </c>
      <c r="R832">
        <v>8</v>
      </c>
      <c r="S832" s="1">
        <v>0</v>
      </c>
      <c r="T832">
        <v>124.2</v>
      </c>
      <c r="U832" t="s">
        <v>89</v>
      </c>
      <c r="V832" s="3">
        <v>0.3</v>
      </c>
      <c r="W832" s="3">
        <v>0</v>
      </c>
      <c r="X832" s="4">
        <v>15.525</v>
      </c>
      <c r="Y832" s="1">
        <v>36.225000000000001</v>
      </c>
      <c r="Z832" t="s">
        <v>201</v>
      </c>
      <c r="AA832">
        <f>Furniture_Sales[[#This Row],[Sales]]-Furniture_Sales[[#This Row],[Profit]]</f>
        <v>289.8</v>
      </c>
    </row>
    <row r="833" spans="1:27" x14ac:dyDescent="0.35">
      <c r="A833" t="s">
        <v>2662</v>
      </c>
      <c r="B833" s="2">
        <v>42665</v>
      </c>
      <c r="C833" s="2">
        <v>42667</v>
      </c>
      <c r="D833" t="s">
        <v>93</v>
      </c>
      <c r="E833" t="s">
        <v>2663</v>
      </c>
      <c r="F833" t="s">
        <v>2664</v>
      </c>
      <c r="G833" t="s">
        <v>30</v>
      </c>
      <c r="H833" t="s">
        <v>31</v>
      </c>
      <c r="I833" t="s">
        <v>641</v>
      </c>
      <c r="J833" t="s">
        <v>722</v>
      </c>
      <c r="K833">
        <v>23223</v>
      </c>
      <c r="L833" t="s">
        <v>34</v>
      </c>
      <c r="M833" t="s">
        <v>2665</v>
      </c>
      <c r="N833" t="s">
        <v>36</v>
      </c>
      <c r="O833" t="s">
        <v>62</v>
      </c>
      <c r="P833" t="s">
        <v>2666</v>
      </c>
      <c r="Q833">
        <v>39.92</v>
      </c>
      <c r="R833">
        <v>4</v>
      </c>
      <c r="S833" s="1">
        <v>0</v>
      </c>
      <c r="T833">
        <v>11.1776</v>
      </c>
      <c r="U833" t="s">
        <v>76</v>
      </c>
      <c r="V833" s="3">
        <v>0.28000000000000003</v>
      </c>
      <c r="W833" s="3">
        <v>0</v>
      </c>
      <c r="X833" s="4">
        <v>2.7944</v>
      </c>
      <c r="Y833" s="1">
        <v>7.1856</v>
      </c>
      <c r="Z833" t="s">
        <v>54</v>
      </c>
      <c r="AA833">
        <f>Furniture_Sales[[#This Row],[Sales]]-Furniture_Sales[[#This Row],[Profit]]</f>
        <v>28.742400000000004</v>
      </c>
    </row>
    <row r="834" spans="1:27" x14ac:dyDescent="0.35">
      <c r="A834" t="s">
        <v>2667</v>
      </c>
      <c r="B834" s="2">
        <v>41996</v>
      </c>
      <c r="C834" s="2">
        <v>42000</v>
      </c>
      <c r="D834" t="s">
        <v>45</v>
      </c>
      <c r="E834" t="s">
        <v>2668</v>
      </c>
      <c r="F834" t="s">
        <v>2669</v>
      </c>
      <c r="G834" t="s">
        <v>96</v>
      </c>
      <c r="H834" t="s">
        <v>31</v>
      </c>
      <c r="I834" t="s">
        <v>179</v>
      </c>
      <c r="J834" t="s">
        <v>126</v>
      </c>
      <c r="K834">
        <v>10024</v>
      </c>
      <c r="L834" t="s">
        <v>73</v>
      </c>
      <c r="M834" t="s">
        <v>1255</v>
      </c>
      <c r="N834" t="s">
        <v>36</v>
      </c>
      <c r="O834" t="s">
        <v>51</v>
      </c>
      <c r="P834" t="s">
        <v>1256</v>
      </c>
      <c r="Q834">
        <v>53.316000000000003</v>
      </c>
      <c r="R834">
        <v>2</v>
      </c>
      <c r="S834" s="1">
        <v>0.4</v>
      </c>
      <c r="T834">
        <v>-19.549199999999999</v>
      </c>
      <c r="U834" t="s">
        <v>89</v>
      </c>
      <c r="V834" s="3">
        <v>-0.36666666666666697</v>
      </c>
      <c r="W834" s="3">
        <v>7.5024382924450397E-3</v>
      </c>
      <c r="X834" s="4">
        <v>-9.7745999999999995</v>
      </c>
      <c r="Y834" s="1">
        <v>36.432600000000001</v>
      </c>
      <c r="Z834" t="s">
        <v>102</v>
      </c>
      <c r="AA834">
        <f>Furniture_Sales[[#This Row],[Sales]]-Furniture_Sales[[#This Row],[Profit]]</f>
        <v>72.865200000000002</v>
      </c>
    </row>
    <row r="835" spans="1:27" x14ac:dyDescent="0.35">
      <c r="A835" t="s">
        <v>2670</v>
      </c>
      <c r="B835" s="2">
        <v>43084</v>
      </c>
      <c r="C835" s="2">
        <v>43089</v>
      </c>
      <c r="D835" t="s">
        <v>45</v>
      </c>
      <c r="E835" t="s">
        <v>2671</v>
      </c>
      <c r="F835" t="s">
        <v>2672</v>
      </c>
      <c r="G835" t="s">
        <v>106</v>
      </c>
      <c r="H835" t="s">
        <v>31</v>
      </c>
      <c r="I835" t="s">
        <v>197</v>
      </c>
      <c r="J835" t="s">
        <v>198</v>
      </c>
      <c r="K835">
        <v>98115</v>
      </c>
      <c r="L835" t="s">
        <v>60</v>
      </c>
      <c r="M835" t="s">
        <v>700</v>
      </c>
      <c r="N835" t="s">
        <v>36</v>
      </c>
      <c r="O835" t="s">
        <v>62</v>
      </c>
      <c r="P835" t="s">
        <v>701</v>
      </c>
      <c r="Q835">
        <v>22.77</v>
      </c>
      <c r="R835">
        <v>3</v>
      </c>
      <c r="S835" s="1">
        <v>0</v>
      </c>
      <c r="T835">
        <v>9.7911000000000001</v>
      </c>
      <c r="U835" t="s">
        <v>64</v>
      </c>
      <c r="V835" s="3">
        <v>0.43</v>
      </c>
      <c r="W835" s="3">
        <v>0</v>
      </c>
      <c r="X835" s="4">
        <v>3.2637</v>
      </c>
      <c r="Y835" s="1">
        <v>4.3262999999999998</v>
      </c>
      <c r="Z835" t="s">
        <v>102</v>
      </c>
      <c r="AA835">
        <f>Furniture_Sales[[#This Row],[Sales]]-Furniture_Sales[[#This Row],[Profit]]</f>
        <v>12.978899999999999</v>
      </c>
    </row>
    <row r="836" spans="1:27" x14ac:dyDescent="0.35">
      <c r="A836" t="s">
        <v>2673</v>
      </c>
      <c r="B836" s="2">
        <v>42558</v>
      </c>
      <c r="C836" s="2">
        <v>42560</v>
      </c>
      <c r="D836" t="s">
        <v>27</v>
      </c>
      <c r="E836" t="s">
        <v>2139</v>
      </c>
      <c r="F836" t="s">
        <v>2140</v>
      </c>
      <c r="G836" t="s">
        <v>30</v>
      </c>
      <c r="H836" t="s">
        <v>31</v>
      </c>
      <c r="I836" t="s">
        <v>58</v>
      </c>
      <c r="J836" t="s">
        <v>59</v>
      </c>
      <c r="K836">
        <v>90045</v>
      </c>
      <c r="L836" t="s">
        <v>60</v>
      </c>
      <c r="M836" t="s">
        <v>120</v>
      </c>
      <c r="N836" t="s">
        <v>36</v>
      </c>
      <c r="O836" t="s">
        <v>42</v>
      </c>
      <c r="P836" t="s">
        <v>121</v>
      </c>
      <c r="Q836">
        <v>287.96800000000002</v>
      </c>
      <c r="R836">
        <v>4</v>
      </c>
      <c r="S836" s="1">
        <v>0.2</v>
      </c>
      <c r="T836">
        <v>-3.5996000000000001</v>
      </c>
      <c r="U836" t="s">
        <v>76</v>
      </c>
      <c r="V836" s="3">
        <v>-1.2500000000000001E-2</v>
      </c>
      <c r="W836" s="3">
        <v>6.9452161351261205E-4</v>
      </c>
      <c r="X836" s="4">
        <v>-0.89990000000000003</v>
      </c>
      <c r="Y836" s="1">
        <v>72.891900000000007</v>
      </c>
      <c r="Z836" t="s">
        <v>77</v>
      </c>
      <c r="AA836">
        <f>Furniture_Sales[[#This Row],[Sales]]-Furniture_Sales[[#This Row],[Profit]]</f>
        <v>291.56760000000003</v>
      </c>
    </row>
    <row r="837" spans="1:27" x14ac:dyDescent="0.35">
      <c r="A837" t="s">
        <v>2674</v>
      </c>
      <c r="B837" s="2">
        <v>42477</v>
      </c>
      <c r="C837" s="2">
        <v>42481</v>
      </c>
      <c r="D837" t="s">
        <v>45</v>
      </c>
      <c r="E837" t="s">
        <v>1337</v>
      </c>
      <c r="F837" t="s">
        <v>1338</v>
      </c>
      <c r="G837" t="s">
        <v>30</v>
      </c>
      <c r="H837" t="s">
        <v>31</v>
      </c>
      <c r="I837" t="s">
        <v>2066</v>
      </c>
      <c r="J837" t="s">
        <v>59</v>
      </c>
      <c r="K837">
        <v>90712</v>
      </c>
      <c r="L837" t="s">
        <v>60</v>
      </c>
      <c r="M837" t="s">
        <v>904</v>
      </c>
      <c r="N837" t="s">
        <v>36</v>
      </c>
      <c r="O837" t="s">
        <v>37</v>
      </c>
      <c r="P837" t="s">
        <v>905</v>
      </c>
      <c r="Q837">
        <v>257.49900000000002</v>
      </c>
      <c r="R837">
        <v>3</v>
      </c>
      <c r="S837" s="1">
        <v>0.15</v>
      </c>
      <c r="T837">
        <v>24.235199999999999</v>
      </c>
      <c r="U837" t="s">
        <v>89</v>
      </c>
      <c r="V837" s="3">
        <v>9.41176470588235E-2</v>
      </c>
      <c r="W837" s="3">
        <v>5.82526534083628E-4</v>
      </c>
      <c r="X837" s="4">
        <v>8.0784000000000002</v>
      </c>
      <c r="Y837" s="1">
        <v>77.754599999999996</v>
      </c>
      <c r="Z837" t="s">
        <v>119</v>
      </c>
      <c r="AA837">
        <f>Furniture_Sales[[#This Row],[Sales]]-Furniture_Sales[[#This Row],[Profit]]</f>
        <v>233.26380000000003</v>
      </c>
    </row>
    <row r="838" spans="1:27" x14ac:dyDescent="0.35">
      <c r="A838" t="s">
        <v>2675</v>
      </c>
      <c r="B838" s="2">
        <v>42477</v>
      </c>
      <c r="C838" s="2">
        <v>42482</v>
      </c>
      <c r="D838" t="s">
        <v>45</v>
      </c>
      <c r="E838" t="s">
        <v>2676</v>
      </c>
      <c r="F838" t="s">
        <v>2677</v>
      </c>
      <c r="G838" t="s">
        <v>96</v>
      </c>
      <c r="H838" t="s">
        <v>31</v>
      </c>
      <c r="I838" t="s">
        <v>163</v>
      </c>
      <c r="J838" t="s">
        <v>147</v>
      </c>
      <c r="K838">
        <v>38401</v>
      </c>
      <c r="L838" t="s">
        <v>34</v>
      </c>
      <c r="M838" t="s">
        <v>2678</v>
      </c>
      <c r="N838" t="s">
        <v>36</v>
      </c>
      <c r="O838" t="s">
        <v>62</v>
      </c>
      <c r="P838" t="s">
        <v>2679</v>
      </c>
      <c r="Q838">
        <v>79.12</v>
      </c>
      <c r="R838">
        <v>5</v>
      </c>
      <c r="S838" s="1">
        <v>0.2</v>
      </c>
      <c r="T838">
        <v>13.846</v>
      </c>
      <c r="U838" t="s">
        <v>64</v>
      </c>
      <c r="V838" s="3">
        <v>0.17499999999999999</v>
      </c>
      <c r="W838" s="3">
        <v>2.5278058645096099E-3</v>
      </c>
      <c r="X838" s="4">
        <v>2.7692000000000001</v>
      </c>
      <c r="Y838" s="1">
        <v>13.0548</v>
      </c>
      <c r="Z838" t="s">
        <v>119</v>
      </c>
      <c r="AA838">
        <f>Furniture_Sales[[#This Row],[Sales]]-Furniture_Sales[[#This Row],[Profit]]</f>
        <v>65.274000000000001</v>
      </c>
    </row>
    <row r="839" spans="1:27" x14ac:dyDescent="0.35">
      <c r="A839" t="s">
        <v>2680</v>
      </c>
      <c r="B839" s="2">
        <v>41968</v>
      </c>
      <c r="C839" s="2">
        <v>41970</v>
      </c>
      <c r="D839" t="s">
        <v>27</v>
      </c>
      <c r="E839" t="s">
        <v>2681</v>
      </c>
      <c r="F839" t="s">
        <v>2682</v>
      </c>
      <c r="G839" t="s">
        <v>30</v>
      </c>
      <c r="H839" t="s">
        <v>31</v>
      </c>
      <c r="I839" t="s">
        <v>2683</v>
      </c>
      <c r="J839" t="s">
        <v>1651</v>
      </c>
      <c r="K839">
        <v>2895</v>
      </c>
      <c r="L839" t="s">
        <v>73</v>
      </c>
      <c r="M839" t="s">
        <v>949</v>
      </c>
      <c r="N839" t="s">
        <v>36</v>
      </c>
      <c r="O839" t="s">
        <v>62</v>
      </c>
      <c r="P839" t="s">
        <v>950</v>
      </c>
      <c r="Q839">
        <v>52.96</v>
      </c>
      <c r="R839">
        <v>2</v>
      </c>
      <c r="S839" s="1">
        <v>0</v>
      </c>
      <c r="T839">
        <v>20.1248</v>
      </c>
      <c r="U839" t="s">
        <v>76</v>
      </c>
      <c r="V839" s="3">
        <v>0.38</v>
      </c>
      <c r="W839" s="3">
        <v>0</v>
      </c>
      <c r="X839" s="4">
        <v>10.0624</v>
      </c>
      <c r="Y839" s="1">
        <v>16.4176</v>
      </c>
      <c r="Z839" t="s">
        <v>40</v>
      </c>
      <c r="AA839">
        <f>Furniture_Sales[[#This Row],[Sales]]-Furniture_Sales[[#This Row],[Profit]]</f>
        <v>32.8352</v>
      </c>
    </row>
    <row r="840" spans="1:27" x14ac:dyDescent="0.35">
      <c r="A840" t="s">
        <v>2684</v>
      </c>
      <c r="B840" s="2">
        <v>42125</v>
      </c>
      <c r="C840" s="2">
        <v>42129</v>
      </c>
      <c r="D840" t="s">
        <v>45</v>
      </c>
      <c r="E840" t="s">
        <v>2685</v>
      </c>
      <c r="F840" t="s">
        <v>2686</v>
      </c>
      <c r="G840" t="s">
        <v>96</v>
      </c>
      <c r="H840" t="s">
        <v>31</v>
      </c>
      <c r="I840" t="s">
        <v>309</v>
      </c>
      <c r="J840" t="s">
        <v>49</v>
      </c>
      <c r="K840">
        <v>33614</v>
      </c>
      <c r="L840" t="s">
        <v>34</v>
      </c>
      <c r="M840" t="s">
        <v>949</v>
      </c>
      <c r="N840" t="s">
        <v>36</v>
      </c>
      <c r="O840" t="s">
        <v>62</v>
      </c>
      <c r="P840" t="s">
        <v>950</v>
      </c>
      <c r="Q840">
        <v>63.552</v>
      </c>
      <c r="R840">
        <v>3</v>
      </c>
      <c r="S840" s="1">
        <v>0.2</v>
      </c>
      <c r="T840">
        <v>14.299200000000001</v>
      </c>
      <c r="U840" t="s">
        <v>89</v>
      </c>
      <c r="V840" s="3">
        <v>0.22500000000000001</v>
      </c>
      <c r="W840" s="3">
        <v>3.1470292044310198E-3</v>
      </c>
      <c r="X840" s="4">
        <v>4.7664</v>
      </c>
      <c r="Y840" s="1">
        <v>16.4176</v>
      </c>
      <c r="Z840" t="s">
        <v>167</v>
      </c>
      <c r="AA840">
        <f>Furniture_Sales[[#This Row],[Sales]]-Furniture_Sales[[#This Row],[Profit]]</f>
        <v>49.252800000000001</v>
      </c>
    </row>
    <row r="841" spans="1:27" x14ac:dyDescent="0.35">
      <c r="A841" t="s">
        <v>2687</v>
      </c>
      <c r="B841" s="2">
        <v>42071</v>
      </c>
      <c r="C841" s="2">
        <v>42075</v>
      </c>
      <c r="D841" t="s">
        <v>45</v>
      </c>
      <c r="E841" t="s">
        <v>2688</v>
      </c>
      <c r="F841" t="s">
        <v>2689</v>
      </c>
      <c r="G841" t="s">
        <v>30</v>
      </c>
      <c r="H841" t="s">
        <v>31</v>
      </c>
      <c r="I841" t="s">
        <v>2690</v>
      </c>
      <c r="J841" t="s">
        <v>244</v>
      </c>
      <c r="K841">
        <v>53142</v>
      </c>
      <c r="L841" t="s">
        <v>99</v>
      </c>
      <c r="M841" t="s">
        <v>2406</v>
      </c>
      <c r="N841" t="s">
        <v>36</v>
      </c>
      <c r="O841" t="s">
        <v>37</v>
      </c>
      <c r="P841" t="s">
        <v>2407</v>
      </c>
      <c r="Q841">
        <v>512.94000000000005</v>
      </c>
      <c r="R841">
        <v>3</v>
      </c>
      <c r="S841" s="1">
        <v>0</v>
      </c>
      <c r="T841">
        <v>97.458600000000004</v>
      </c>
      <c r="U841" t="s">
        <v>89</v>
      </c>
      <c r="V841" s="3">
        <v>0.19</v>
      </c>
      <c r="W841" s="3">
        <v>0</v>
      </c>
      <c r="X841" s="4">
        <v>32.486199999999997</v>
      </c>
      <c r="Y841" s="1">
        <v>138.49379999999999</v>
      </c>
      <c r="Z841" t="s">
        <v>201</v>
      </c>
      <c r="AA841">
        <f>Furniture_Sales[[#This Row],[Sales]]-Furniture_Sales[[#This Row],[Profit]]</f>
        <v>415.48140000000006</v>
      </c>
    </row>
    <row r="842" spans="1:27" x14ac:dyDescent="0.35">
      <c r="A842" t="s">
        <v>2687</v>
      </c>
      <c r="B842" s="2">
        <v>42071</v>
      </c>
      <c r="C842" s="2">
        <v>42075</v>
      </c>
      <c r="D842" t="s">
        <v>45</v>
      </c>
      <c r="E842" t="s">
        <v>2688</v>
      </c>
      <c r="F842" t="s">
        <v>2689</v>
      </c>
      <c r="G842" t="s">
        <v>30</v>
      </c>
      <c r="H842" t="s">
        <v>31</v>
      </c>
      <c r="I842" t="s">
        <v>2690</v>
      </c>
      <c r="J842" t="s">
        <v>244</v>
      </c>
      <c r="K842">
        <v>53142</v>
      </c>
      <c r="L842" t="s">
        <v>99</v>
      </c>
      <c r="M842" t="s">
        <v>1753</v>
      </c>
      <c r="N842" t="s">
        <v>36</v>
      </c>
      <c r="O842" t="s">
        <v>42</v>
      </c>
      <c r="P842" t="s">
        <v>1754</v>
      </c>
      <c r="Q842">
        <v>860.93</v>
      </c>
      <c r="R842">
        <v>7</v>
      </c>
      <c r="S842" s="1">
        <v>0</v>
      </c>
      <c r="T842">
        <v>189.40459999999999</v>
      </c>
      <c r="U842" t="s">
        <v>89</v>
      </c>
      <c r="V842" s="3">
        <v>0.22</v>
      </c>
      <c r="W842" s="3">
        <v>0</v>
      </c>
      <c r="X842" s="4">
        <v>27.0578</v>
      </c>
      <c r="Y842" s="1">
        <v>95.932199999999995</v>
      </c>
      <c r="Z842" t="s">
        <v>201</v>
      </c>
      <c r="AA842">
        <f>Furniture_Sales[[#This Row],[Sales]]-Furniture_Sales[[#This Row],[Profit]]</f>
        <v>671.52539999999999</v>
      </c>
    </row>
    <row r="843" spans="1:27" x14ac:dyDescent="0.35">
      <c r="A843" t="s">
        <v>2687</v>
      </c>
      <c r="B843" s="2">
        <v>42071</v>
      </c>
      <c r="C843" s="2">
        <v>42075</v>
      </c>
      <c r="D843" t="s">
        <v>45</v>
      </c>
      <c r="E843" t="s">
        <v>2688</v>
      </c>
      <c r="F843" t="s">
        <v>2689</v>
      </c>
      <c r="G843" t="s">
        <v>30</v>
      </c>
      <c r="H843" t="s">
        <v>31</v>
      </c>
      <c r="I843" t="s">
        <v>2690</v>
      </c>
      <c r="J843" t="s">
        <v>244</v>
      </c>
      <c r="K843">
        <v>53142</v>
      </c>
      <c r="L843" t="s">
        <v>99</v>
      </c>
      <c r="M843" t="s">
        <v>1802</v>
      </c>
      <c r="N843" t="s">
        <v>36</v>
      </c>
      <c r="O843" t="s">
        <v>62</v>
      </c>
      <c r="P843" t="s">
        <v>1803</v>
      </c>
      <c r="Q843">
        <v>373.08</v>
      </c>
      <c r="R843">
        <v>6</v>
      </c>
      <c r="S843" s="1">
        <v>0</v>
      </c>
      <c r="T843">
        <v>82.077600000000004</v>
      </c>
      <c r="U843" t="s">
        <v>89</v>
      </c>
      <c r="V843" s="3">
        <v>0.22</v>
      </c>
      <c r="W843" s="3">
        <v>0</v>
      </c>
      <c r="X843" s="4">
        <v>13.679600000000001</v>
      </c>
      <c r="Y843" s="1">
        <v>48.500399999999999</v>
      </c>
      <c r="Z843" t="s">
        <v>201</v>
      </c>
      <c r="AA843">
        <f>Furniture_Sales[[#This Row],[Sales]]-Furniture_Sales[[#This Row],[Profit]]</f>
        <v>291.00239999999997</v>
      </c>
    </row>
    <row r="844" spans="1:27" x14ac:dyDescent="0.35">
      <c r="A844" t="s">
        <v>2691</v>
      </c>
      <c r="B844" s="2">
        <v>42202</v>
      </c>
      <c r="C844" s="2">
        <v>42205</v>
      </c>
      <c r="D844" t="s">
        <v>27</v>
      </c>
      <c r="E844" t="s">
        <v>475</v>
      </c>
      <c r="F844" t="s">
        <v>476</v>
      </c>
      <c r="G844" t="s">
        <v>96</v>
      </c>
      <c r="H844" t="s">
        <v>31</v>
      </c>
      <c r="I844" t="s">
        <v>2692</v>
      </c>
      <c r="J844" t="s">
        <v>49</v>
      </c>
      <c r="K844">
        <v>34952</v>
      </c>
      <c r="L844" t="s">
        <v>34</v>
      </c>
      <c r="M844" t="s">
        <v>354</v>
      </c>
      <c r="N844" t="s">
        <v>36</v>
      </c>
      <c r="O844" t="s">
        <v>37</v>
      </c>
      <c r="P844" t="s">
        <v>355</v>
      </c>
      <c r="Q844">
        <v>231.92</v>
      </c>
      <c r="R844">
        <v>5</v>
      </c>
      <c r="S844" s="1">
        <v>0.2</v>
      </c>
      <c r="T844">
        <v>5.798</v>
      </c>
      <c r="U844" t="s">
        <v>39</v>
      </c>
      <c r="V844" s="3">
        <v>2.5000000000000001E-2</v>
      </c>
      <c r="W844" s="3">
        <v>8.6236633321835096E-4</v>
      </c>
      <c r="X844" s="4">
        <v>1.1596</v>
      </c>
      <c r="Y844" s="1">
        <v>45.224400000000003</v>
      </c>
      <c r="Z844" t="s">
        <v>77</v>
      </c>
      <c r="AA844">
        <f>Furniture_Sales[[#This Row],[Sales]]-Furniture_Sales[[#This Row],[Profit]]</f>
        <v>226.12199999999999</v>
      </c>
    </row>
    <row r="845" spans="1:27" x14ac:dyDescent="0.35">
      <c r="A845" t="s">
        <v>2693</v>
      </c>
      <c r="B845" s="2">
        <v>41923</v>
      </c>
      <c r="C845" s="2">
        <v>41928</v>
      </c>
      <c r="D845" t="s">
        <v>45</v>
      </c>
      <c r="E845" t="s">
        <v>2437</v>
      </c>
      <c r="F845" t="s">
        <v>2438</v>
      </c>
      <c r="G845" t="s">
        <v>106</v>
      </c>
      <c r="H845" t="s">
        <v>31</v>
      </c>
      <c r="I845" t="s">
        <v>197</v>
      </c>
      <c r="J845" t="s">
        <v>198</v>
      </c>
      <c r="K845">
        <v>98115</v>
      </c>
      <c r="L845" t="s">
        <v>60</v>
      </c>
      <c r="M845" t="s">
        <v>1502</v>
      </c>
      <c r="N845" t="s">
        <v>36</v>
      </c>
      <c r="O845" t="s">
        <v>62</v>
      </c>
      <c r="P845" t="s">
        <v>1503</v>
      </c>
      <c r="Q845">
        <v>63.47</v>
      </c>
      <c r="R845">
        <v>11</v>
      </c>
      <c r="S845" s="1">
        <v>0</v>
      </c>
      <c r="T845">
        <v>19.041</v>
      </c>
      <c r="U845" t="s">
        <v>64</v>
      </c>
      <c r="V845" s="3">
        <v>0.3</v>
      </c>
      <c r="W845" s="3">
        <v>0</v>
      </c>
      <c r="X845" s="4">
        <v>1.7310000000000001</v>
      </c>
      <c r="Y845" s="1">
        <v>4.0389999999999997</v>
      </c>
      <c r="Z845" t="s">
        <v>54</v>
      </c>
      <c r="AA845">
        <f>Furniture_Sales[[#This Row],[Sales]]-Furniture_Sales[[#This Row],[Profit]]</f>
        <v>44.429000000000002</v>
      </c>
    </row>
    <row r="846" spans="1:27" x14ac:dyDescent="0.35">
      <c r="A846" t="s">
        <v>2694</v>
      </c>
      <c r="B846" s="2">
        <v>42432</v>
      </c>
      <c r="C846" s="2">
        <v>42437</v>
      </c>
      <c r="D846" t="s">
        <v>45</v>
      </c>
      <c r="E846" t="s">
        <v>1158</v>
      </c>
      <c r="F846" t="s">
        <v>1159</v>
      </c>
      <c r="G846" t="s">
        <v>30</v>
      </c>
      <c r="H846" t="s">
        <v>31</v>
      </c>
      <c r="I846" t="s">
        <v>251</v>
      </c>
      <c r="J846" t="s">
        <v>98</v>
      </c>
      <c r="K846">
        <v>78207</v>
      </c>
      <c r="L846" t="s">
        <v>99</v>
      </c>
      <c r="M846" t="s">
        <v>441</v>
      </c>
      <c r="N846" t="s">
        <v>36</v>
      </c>
      <c r="O846" t="s">
        <v>51</v>
      </c>
      <c r="P846" t="s">
        <v>442</v>
      </c>
      <c r="Q846">
        <v>637.89599999999996</v>
      </c>
      <c r="R846">
        <v>3</v>
      </c>
      <c r="S846" s="1">
        <v>0.3</v>
      </c>
      <c r="T846">
        <v>-127.5792</v>
      </c>
      <c r="U846" t="s">
        <v>64</v>
      </c>
      <c r="V846" s="3">
        <v>-0.2</v>
      </c>
      <c r="W846" s="3">
        <v>4.70296098423568E-4</v>
      </c>
      <c r="X846" s="4">
        <v>-42.526400000000002</v>
      </c>
      <c r="Y846" s="1">
        <v>255.1584</v>
      </c>
      <c r="Z846" t="s">
        <v>201</v>
      </c>
      <c r="AA846">
        <f>Furniture_Sales[[#This Row],[Sales]]-Furniture_Sales[[#This Row],[Profit]]</f>
        <v>765.47519999999997</v>
      </c>
    </row>
    <row r="847" spans="1:27" x14ac:dyDescent="0.35">
      <c r="A847" t="s">
        <v>2695</v>
      </c>
      <c r="B847" s="2">
        <v>42736</v>
      </c>
      <c r="C847" s="2">
        <v>42740</v>
      </c>
      <c r="D847" t="s">
        <v>45</v>
      </c>
      <c r="E847" t="s">
        <v>203</v>
      </c>
      <c r="F847" t="s">
        <v>204</v>
      </c>
      <c r="G847" t="s">
        <v>30</v>
      </c>
      <c r="H847" t="s">
        <v>31</v>
      </c>
      <c r="I847" t="s">
        <v>58</v>
      </c>
      <c r="J847" t="s">
        <v>59</v>
      </c>
      <c r="K847">
        <v>90036</v>
      </c>
      <c r="L847" t="s">
        <v>60</v>
      </c>
      <c r="M847" t="s">
        <v>2696</v>
      </c>
      <c r="N847" t="s">
        <v>36</v>
      </c>
      <c r="O847" t="s">
        <v>62</v>
      </c>
      <c r="P847" t="s">
        <v>2697</v>
      </c>
      <c r="Q847">
        <v>474.43</v>
      </c>
      <c r="R847">
        <v>11</v>
      </c>
      <c r="S847" s="1">
        <v>0</v>
      </c>
      <c r="T847">
        <v>199.26060000000001</v>
      </c>
      <c r="U847" t="s">
        <v>89</v>
      </c>
      <c r="V847" s="3">
        <v>0.42</v>
      </c>
      <c r="W847" s="3">
        <v>0</v>
      </c>
      <c r="X847" s="4">
        <v>18.114599999999999</v>
      </c>
      <c r="Y847" s="1">
        <v>25.0154</v>
      </c>
      <c r="Z847" t="s">
        <v>175</v>
      </c>
      <c r="AA847">
        <f>Furniture_Sales[[#This Row],[Sales]]-Furniture_Sales[[#This Row],[Profit]]</f>
        <v>275.1694</v>
      </c>
    </row>
    <row r="848" spans="1:27" x14ac:dyDescent="0.35">
      <c r="A848" t="s">
        <v>2698</v>
      </c>
      <c r="B848" s="2">
        <v>41812</v>
      </c>
      <c r="C848" s="2">
        <v>41817</v>
      </c>
      <c r="D848" t="s">
        <v>45</v>
      </c>
      <c r="E848" t="s">
        <v>2699</v>
      </c>
      <c r="F848" t="s">
        <v>2700</v>
      </c>
      <c r="G848" t="s">
        <v>30</v>
      </c>
      <c r="H848" t="s">
        <v>31</v>
      </c>
      <c r="I848" t="s">
        <v>1152</v>
      </c>
      <c r="J848" t="s">
        <v>72</v>
      </c>
      <c r="K848">
        <v>19013</v>
      </c>
      <c r="L848" t="s">
        <v>73</v>
      </c>
      <c r="M848" t="s">
        <v>261</v>
      </c>
      <c r="N848" t="s">
        <v>36</v>
      </c>
      <c r="O848" t="s">
        <v>42</v>
      </c>
      <c r="P848" t="s">
        <v>262</v>
      </c>
      <c r="Q848">
        <v>170.05799999999999</v>
      </c>
      <c r="R848">
        <v>3</v>
      </c>
      <c r="S848" s="1">
        <v>0.3</v>
      </c>
      <c r="T848">
        <v>-4.8587999999999996</v>
      </c>
      <c r="U848" t="s">
        <v>64</v>
      </c>
      <c r="V848" s="3">
        <v>-2.8571428571428598E-2</v>
      </c>
      <c r="W848" s="3">
        <v>1.7641040115725199E-3</v>
      </c>
      <c r="X848" s="4">
        <v>-1.6195999999999999</v>
      </c>
      <c r="Y848" s="1">
        <v>58.305599999999998</v>
      </c>
      <c r="Z848" t="s">
        <v>65</v>
      </c>
      <c r="AA848">
        <f>Furniture_Sales[[#This Row],[Sales]]-Furniture_Sales[[#This Row],[Profit]]</f>
        <v>174.91679999999999</v>
      </c>
    </row>
    <row r="849" spans="1:27" x14ac:dyDescent="0.35">
      <c r="A849" t="s">
        <v>2698</v>
      </c>
      <c r="B849" s="2">
        <v>41812</v>
      </c>
      <c r="C849" s="2">
        <v>41817</v>
      </c>
      <c r="D849" t="s">
        <v>45</v>
      </c>
      <c r="E849" t="s">
        <v>2699</v>
      </c>
      <c r="F849" t="s">
        <v>2700</v>
      </c>
      <c r="G849" t="s">
        <v>30</v>
      </c>
      <c r="H849" t="s">
        <v>31</v>
      </c>
      <c r="I849" t="s">
        <v>1152</v>
      </c>
      <c r="J849" t="s">
        <v>72</v>
      </c>
      <c r="K849">
        <v>19013</v>
      </c>
      <c r="L849" t="s">
        <v>73</v>
      </c>
      <c r="M849" t="s">
        <v>41</v>
      </c>
      <c r="N849" t="s">
        <v>36</v>
      </c>
      <c r="O849" t="s">
        <v>42</v>
      </c>
      <c r="P849" t="s">
        <v>43</v>
      </c>
      <c r="Q849">
        <v>853.93</v>
      </c>
      <c r="R849">
        <v>5</v>
      </c>
      <c r="S849" s="1">
        <v>0.3</v>
      </c>
      <c r="T849">
        <v>0</v>
      </c>
      <c r="U849" t="s">
        <v>64</v>
      </c>
      <c r="V849" s="3">
        <v>0</v>
      </c>
      <c r="W849" s="3">
        <v>3.5131685266942298E-4</v>
      </c>
      <c r="X849" s="4">
        <v>0</v>
      </c>
      <c r="Y849" s="1">
        <v>170.786</v>
      </c>
      <c r="Z849" t="s">
        <v>65</v>
      </c>
      <c r="AA849">
        <f>Furniture_Sales[[#This Row],[Sales]]-Furniture_Sales[[#This Row],[Profit]]</f>
        <v>853.93</v>
      </c>
    </row>
    <row r="850" spans="1:27" x14ac:dyDescent="0.35">
      <c r="A850" t="s">
        <v>2701</v>
      </c>
      <c r="B850" s="2">
        <v>43035</v>
      </c>
      <c r="C850" s="2">
        <v>43036</v>
      </c>
      <c r="D850" t="s">
        <v>93</v>
      </c>
      <c r="E850" t="s">
        <v>2702</v>
      </c>
      <c r="F850" t="s">
        <v>2703</v>
      </c>
      <c r="G850" t="s">
        <v>96</v>
      </c>
      <c r="H850" t="s">
        <v>31</v>
      </c>
      <c r="I850" t="s">
        <v>334</v>
      </c>
      <c r="J850" t="s">
        <v>59</v>
      </c>
      <c r="K850">
        <v>94110</v>
      </c>
      <c r="L850" t="s">
        <v>60</v>
      </c>
      <c r="M850" t="s">
        <v>1642</v>
      </c>
      <c r="N850" t="s">
        <v>36</v>
      </c>
      <c r="O850" t="s">
        <v>37</v>
      </c>
      <c r="P850" t="s">
        <v>1643</v>
      </c>
      <c r="Q850">
        <v>556.66499999999996</v>
      </c>
      <c r="R850">
        <v>5</v>
      </c>
      <c r="S850" s="1">
        <v>0.15</v>
      </c>
      <c r="T850">
        <v>6.5490000000000004</v>
      </c>
      <c r="U850" t="s">
        <v>129</v>
      </c>
      <c r="V850" s="3">
        <v>1.1764705882352899E-2</v>
      </c>
      <c r="W850" s="3">
        <v>2.69461884616421E-4</v>
      </c>
      <c r="X850" s="4">
        <v>1.3098000000000001</v>
      </c>
      <c r="Y850" s="1">
        <v>110.0232</v>
      </c>
      <c r="Z850" t="s">
        <v>54</v>
      </c>
      <c r="AA850">
        <f>Furniture_Sales[[#This Row],[Sales]]-Furniture_Sales[[#This Row],[Profit]]</f>
        <v>550.11599999999999</v>
      </c>
    </row>
    <row r="851" spans="1:27" x14ac:dyDescent="0.35">
      <c r="A851" t="s">
        <v>2704</v>
      </c>
      <c r="B851" s="2">
        <v>43093</v>
      </c>
      <c r="C851" s="2">
        <v>43097</v>
      </c>
      <c r="D851" t="s">
        <v>45</v>
      </c>
      <c r="E851" t="s">
        <v>2311</v>
      </c>
      <c r="F851" t="s">
        <v>2312</v>
      </c>
      <c r="G851" t="s">
        <v>30</v>
      </c>
      <c r="H851" t="s">
        <v>31</v>
      </c>
      <c r="I851" t="s">
        <v>1411</v>
      </c>
      <c r="J851" t="s">
        <v>1412</v>
      </c>
      <c r="K851">
        <v>70506</v>
      </c>
      <c r="L851" t="s">
        <v>34</v>
      </c>
      <c r="M851" t="s">
        <v>1898</v>
      </c>
      <c r="N851" t="s">
        <v>36</v>
      </c>
      <c r="O851" t="s">
        <v>42</v>
      </c>
      <c r="P851" t="s">
        <v>1899</v>
      </c>
      <c r="Q851">
        <v>232.88</v>
      </c>
      <c r="R851">
        <v>4</v>
      </c>
      <c r="S851" s="1">
        <v>0</v>
      </c>
      <c r="T851">
        <v>60.5488</v>
      </c>
      <c r="U851" t="s">
        <v>89</v>
      </c>
      <c r="V851" s="3">
        <v>0.26</v>
      </c>
      <c r="W851" s="3">
        <v>0</v>
      </c>
      <c r="X851" s="4">
        <v>15.1372</v>
      </c>
      <c r="Y851" s="1">
        <v>43.082799999999999</v>
      </c>
      <c r="Z851" t="s">
        <v>102</v>
      </c>
      <c r="AA851">
        <f>Furniture_Sales[[#This Row],[Sales]]-Furniture_Sales[[#This Row],[Profit]]</f>
        <v>172.3312</v>
      </c>
    </row>
    <row r="852" spans="1:27" x14ac:dyDescent="0.35">
      <c r="A852" t="s">
        <v>2705</v>
      </c>
      <c r="B852" s="2">
        <v>42002</v>
      </c>
      <c r="C852" s="2">
        <v>42006</v>
      </c>
      <c r="D852" t="s">
        <v>45</v>
      </c>
      <c r="E852" t="s">
        <v>793</v>
      </c>
      <c r="F852" t="s">
        <v>794</v>
      </c>
      <c r="G852" t="s">
        <v>96</v>
      </c>
      <c r="H852" t="s">
        <v>31</v>
      </c>
      <c r="I852" t="s">
        <v>334</v>
      </c>
      <c r="J852" t="s">
        <v>59</v>
      </c>
      <c r="K852">
        <v>94110</v>
      </c>
      <c r="L852" t="s">
        <v>60</v>
      </c>
      <c r="M852" t="s">
        <v>2243</v>
      </c>
      <c r="N852" t="s">
        <v>36</v>
      </c>
      <c r="O852" t="s">
        <v>62</v>
      </c>
      <c r="P852" t="s">
        <v>2244</v>
      </c>
      <c r="Q852">
        <v>24.9</v>
      </c>
      <c r="R852">
        <v>5</v>
      </c>
      <c r="S852" s="1">
        <v>0</v>
      </c>
      <c r="T852">
        <v>8.2170000000000005</v>
      </c>
      <c r="U852" t="s">
        <v>89</v>
      </c>
      <c r="V852" s="3">
        <v>0.33</v>
      </c>
      <c r="W852" s="3">
        <v>0</v>
      </c>
      <c r="X852" s="4">
        <v>1.6434</v>
      </c>
      <c r="Y852" s="1">
        <v>3.3365999999999998</v>
      </c>
      <c r="Z852" t="s">
        <v>102</v>
      </c>
      <c r="AA852">
        <f>Furniture_Sales[[#This Row],[Sales]]-Furniture_Sales[[#This Row],[Profit]]</f>
        <v>16.683</v>
      </c>
    </row>
    <row r="853" spans="1:27" x14ac:dyDescent="0.35">
      <c r="A853" t="s">
        <v>2705</v>
      </c>
      <c r="B853" s="2">
        <v>42002</v>
      </c>
      <c r="C853" s="2">
        <v>42006</v>
      </c>
      <c r="D853" t="s">
        <v>45</v>
      </c>
      <c r="E853" t="s">
        <v>793</v>
      </c>
      <c r="F853" t="s">
        <v>794</v>
      </c>
      <c r="G853" t="s">
        <v>96</v>
      </c>
      <c r="H853" t="s">
        <v>31</v>
      </c>
      <c r="I853" t="s">
        <v>334</v>
      </c>
      <c r="J853" t="s">
        <v>59</v>
      </c>
      <c r="K853">
        <v>94110</v>
      </c>
      <c r="L853" t="s">
        <v>60</v>
      </c>
      <c r="M853" t="s">
        <v>2415</v>
      </c>
      <c r="N853" t="s">
        <v>36</v>
      </c>
      <c r="O853" t="s">
        <v>62</v>
      </c>
      <c r="P853" t="s">
        <v>2416</v>
      </c>
      <c r="Q853">
        <v>70.56</v>
      </c>
      <c r="R853">
        <v>6</v>
      </c>
      <c r="S853" s="1">
        <v>0</v>
      </c>
      <c r="T853">
        <v>23.990400000000001</v>
      </c>
      <c r="U853" t="s">
        <v>89</v>
      </c>
      <c r="V853" s="3">
        <v>0.34</v>
      </c>
      <c r="W853" s="3">
        <v>0</v>
      </c>
      <c r="X853" s="4">
        <v>3.9984000000000002</v>
      </c>
      <c r="Y853" s="1">
        <v>7.7615999999999996</v>
      </c>
      <c r="Z853" t="s">
        <v>102</v>
      </c>
      <c r="AA853">
        <f>Furniture_Sales[[#This Row],[Sales]]-Furniture_Sales[[#This Row],[Profit]]</f>
        <v>46.569600000000001</v>
      </c>
    </row>
    <row r="854" spans="1:27" x14ac:dyDescent="0.35">
      <c r="A854" t="s">
        <v>2706</v>
      </c>
      <c r="B854" s="2">
        <v>42180</v>
      </c>
      <c r="C854" s="2">
        <v>42185</v>
      </c>
      <c r="D854" t="s">
        <v>45</v>
      </c>
      <c r="E854" t="s">
        <v>2217</v>
      </c>
      <c r="F854" t="s">
        <v>2218</v>
      </c>
      <c r="G854" t="s">
        <v>30</v>
      </c>
      <c r="H854" t="s">
        <v>31</v>
      </c>
      <c r="I854" t="s">
        <v>334</v>
      </c>
      <c r="J854" t="s">
        <v>59</v>
      </c>
      <c r="K854">
        <v>94110</v>
      </c>
      <c r="L854" t="s">
        <v>60</v>
      </c>
      <c r="M854" t="s">
        <v>646</v>
      </c>
      <c r="N854" t="s">
        <v>36</v>
      </c>
      <c r="O854" t="s">
        <v>62</v>
      </c>
      <c r="P854" t="s">
        <v>647</v>
      </c>
      <c r="Q854">
        <v>204.85</v>
      </c>
      <c r="R854">
        <v>5</v>
      </c>
      <c r="S854" s="1">
        <v>0</v>
      </c>
      <c r="T854">
        <v>57.357999999999997</v>
      </c>
      <c r="U854" t="s">
        <v>64</v>
      </c>
      <c r="V854" s="3">
        <v>0.28000000000000003</v>
      </c>
      <c r="W854" s="3">
        <v>0</v>
      </c>
      <c r="X854" s="4">
        <v>11.4716</v>
      </c>
      <c r="Y854" s="1">
        <v>29.4984</v>
      </c>
      <c r="Z854" t="s">
        <v>65</v>
      </c>
      <c r="AA854">
        <f>Furniture_Sales[[#This Row],[Sales]]-Furniture_Sales[[#This Row],[Profit]]</f>
        <v>147.49199999999999</v>
      </c>
    </row>
    <row r="855" spans="1:27" x14ac:dyDescent="0.35">
      <c r="A855" t="s">
        <v>2707</v>
      </c>
      <c r="B855" s="2">
        <v>42910</v>
      </c>
      <c r="C855" s="2">
        <v>42912</v>
      </c>
      <c r="D855" t="s">
        <v>27</v>
      </c>
      <c r="E855" t="s">
        <v>2708</v>
      </c>
      <c r="F855" t="s">
        <v>2709</v>
      </c>
      <c r="G855" t="s">
        <v>30</v>
      </c>
      <c r="H855" t="s">
        <v>31</v>
      </c>
      <c r="I855" t="s">
        <v>179</v>
      </c>
      <c r="J855" t="s">
        <v>126</v>
      </c>
      <c r="K855">
        <v>10011</v>
      </c>
      <c r="L855" t="s">
        <v>73</v>
      </c>
      <c r="M855" t="s">
        <v>926</v>
      </c>
      <c r="N855" t="s">
        <v>36</v>
      </c>
      <c r="O855" t="s">
        <v>62</v>
      </c>
      <c r="P855" t="s">
        <v>927</v>
      </c>
      <c r="Q855">
        <v>276.69</v>
      </c>
      <c r="R855">
        <v>3</v>
      </c>
      <c r="S855" s="1">
        <v>0</v>
      </c>
      <c r="T855">
        <v>49.804200000000002</v>
      </c>
      <c r="U855" t="s">
        <v>76</v>
      </c>
      <c r="V855" s="3">
        <v>0.18</v>
      </c>
      <c r="W855" s="3">
        <v>0</v>
      </c>
      <c r="X855" s="4">
        <v>16.601400000000002</v>
      </c>
      <c r="Y855" s="1">
        <v>75.628600000000006</v>
      </c>
      <c r="Z855" t="s">
        <v>65</v>
      </c>
      <c r="AA855">
        <f>Furniture_Sales[[#This Row],[Sales]]-Furniture_Sales[[#This Row],[Profit]]</f>
        <v>226.88579999999999</v>
      </c>
    </row>
    <row r="856" spans="1:27" x14ac:dyDescent="0.35">
      <c r="A856" t="s">
        <v>2707</v>
      </c>
      <c r="B856" s="2">
        <v>42910</v>
      </c>
      <c r="C856" s="2">
        <v>42912</v>
      </c>
      <c r="D856" t="s">
        <v>27</v>
      </c>
      <c r="E856" t="s">
        <v>2708</v>
      </c>
      <c r="F856" t="s">
        <v>2709</v>
      </c>
      <c r="G856" t="s">
        <v>30</v>
      </c>
      <c r="H856" t="s">
        <v>31</v>
      </c>
      <c r="I856" t="s">
        <v>179</v>
      </c>
      <c r="J856" t="s">
        <v>126</v>
      </c>
      <c r="K856">
        <v>10011</v>
      </c>
      <c r="L856" t="s">
        <v>73</v>
      </c>
      <c r="M856" t="s">
        <v>362</v>
      </c>
      <c r="N856" t="s">
        <v>36</v>
      </c>
      <c r="O856" t="s">
        <v>42</v>
      </c>
      <c r="P856" t="s">
        <v>363</v>
      </c>
      <c r="Q856">
        <v>172.76400000000001</v>
      </c>
      <c r="R856">
        <v>2</v>
      </c>
      <c r="S856" s="1">
        <v>0.1</v>
      </c>
      <c r="T856">
        <v>32.633200000000002</v>
      </c>
      <c r="U856" t="s">
        <v>76</v>
      </c>
      <c r="V856" s="3">
        <v>0.18888888888888899</v>
      </c>
      <c r="W856" s="3">
        <v>5.7882429209789104E-4</v>
      </c>
      <c r="X856" s="4">
        <v>16.316600000000001</v>
      </c>
      <c r="Y856" s="1">
        <v>70.065399999999997</v>
      </c>
      <c r="Z856" t="s">
        <v>65</v>
      </c>
      <c r="AA856">
        <f>Furniture_Sales[[#This Row],[Sales]]-Furniture_Sales[[#This Row],[Profit]]</f>
        <v>140.13080000000002</v>
      </c>
    </row>
    <row r="857" spans="1:27" x14ac:dyDescent="0.35">
      <c r="A857" t="s">
        <v>2710</v>
      </c>
      <c r="B857" s="2">
        <v>41911</v>
      </c>
      <c r="C857" s="2">
        <v>41915</v>
      </c>
      <c r="D857" t="s">
        <v>45</v>
      </c>
      <c r="E857" t="s">
        <v>2351</v>
      </c>
      <c r="F857" t="s">
        <v>2352</v>
      </c>
      <c r="G857" t="s">
        <v>96</v>
      </c>
      <c r="H857" t="s">
        <v>31</v>
      </c>
      <c r="I857" t="s">
        <v>71</v>
      </c>
      <c r="J857" t="s">
        <v>72</v>
      </c>
      <c r="K857">
        <v>19134</v>
      </c>
      <c r="L857" t="s">
        <v>73</v>
      </c>
      <c r="M857" t="s">
        <v>1567</v>
      </c>
      <c r="N857" t="s">
        <v>36</v>
      </c>
      <c r="O857" t="s">
        <v>51</v>
      </c>
      <c r="P857" t="s">
        <v>1568</v>
      </c>
      <c r="Q857">
        <v>409.27199999999999</v>
      </c>
      <c r="R857">
        <v>2</v>
      </c>
      <c r="S857" s="1">
        <v>0.4</v>
      </c>
      <c r="T857">
        <v>-81.854399999999998</v>
      </c>
      <c r="U857" t="s">
        <v>89</v>
      </c>
      <c r="V857" s="3">
        <v>-0.2</v>
      </c>
      <c r="W857" s="3">
        <v>9.77345139662621E-4</v>
      </c>
      <c r="X857" s="4">
        <v>-40.927199999999999</v>
      </c>
      <c r="Y857" s="1">
        <v>245.56319999999999</v>
      </c>
      <c r="Z857" t="s">
        <v>83</v>
      </c>
      <c r="AA857">
        <f>Furniture_Sales[[#This Row],[Sales]]-Furniture_Sales[[#This Row],[Profit]]</f>
        <v>491.12639999999999</v>
      </c>
    </row>
    <row r="858" spans="1:27" x14ac:dyDescent="0.35">
      <c r="A858" t="s">
        <v>2710</v>
      </c>
      <c r="B858" s="2">
        <v>41911</v>
      </c>
      <c r="C858" s="2">
        <v>41915</v>
      </c>
      <c r="D858" t="s">
        <v>45</v>
      </c>
      <c r="E858" t="s">
        <v>2351</v>
      </c>
      <c r="F858" t="s">
        <v>2352</v>
      </c>
      <c r="G858" t="s">
        <v>96</v>
      </c>
      <c r="H858" t="s">
        <v>31</v>
      </c>
      <c r="I858" t="s">
        <v>71</v>
      </c>
      <c r="J858" t="s">
        <v>72</v>
      </c>
      <c r="K858">
        <v>19134</v>
      </c>
      <c r="L858" t="s">
        <v>73</v>
      </c>
      <c r="M858" t="s">
        <v>1046</v>
      </c>
      <c r="N858" t="s">
        <v>36</v>
      </c>
      <c r="O858" t="s">
        <v>51</v>
      </c>
      <c r="P858" t="s">
        <v>1047</v>
      </c>
      <c r="Q858">
        <v>67.176000000000002</v>
      </c>
      <c r="R858">
        <v>1</v>
      </c>
      <c r="S858" s="1">
        <v>0.4</v>
      </c>
      <c r="T858">
        <v>-20.152799999999999</v>
      </c>
      <c r="U858" t="s">
        <v>89</v>
      </c>
      <c r="V858" s="3">
        <v>-0.3</v>
      </c>
      <c r="W858" s="3">
        <v>5.9545075622245997E-3</v>
      </c>
      <c r="X858" s="4">
        <v>-20.152799999999999</v>
      </c>
      <c r="Y858" s="1">
        <v>87.328800000000001</v>
      </c>
      <c r="Z858" t="s">
        <v>83</v>
      </c>
      <c r="AA858">
        <f>Furniture_Sales[[#This Row],[Sales]]-Furniture_Sales[[#This Row],[Profit]]</f>
        <v>87.328800000000001</v>
      </c>
    </row>
    <row r="859" spans="1:27" x14ac:dyDescent="0.35">
      <c r="A859" t="s">
        <v>2711</v>
      </c>
      <c r="B859" s="2">
        <v>42328</v>
      </c>
      <c r="C859" s="2">
        <v>42332</v>
      </c>
      <c r="D859" t="s">
        <v>45</v>
      </c>
      <c r="E859" t="s">
        <v>227</v>
      </c>
      <c r="F859" t="s">
        <v>228</v>
      </c>
      <c r="G859" t="s">
        <v>30</v>
      </c>
      <c r="H859" t="s">
        <v>31</v>
      </c>
      <c r="I859" t="s">
        <v>1476</v>
      </c>
      <c r="J859" t="s">
        <v>59</v>
      </c>
      <c r="K859">
        <v>94601</v>
      </c>
      <c r="L859" t="s">
        <v>60</v>
      </c>
      <c r="M859" t="s">
        <v>586</v>
      </c>
      <c r="N859" t="s">
        <v>36</v>
      </c>
      <c r="O859" t="s">
        <v>42</v>
      </c>
      <c r="P859" t="s">
        <v>587</v>
      </c>
      <c r="Q859">
        <v>572.16</v>
      </c>
      <c r="R859">
        <v>3</v>
      </c>
      <c r="S859" s="1">
        <v>0.2</v>
      </c>
      <c r="T859">
        <v>35.76</v>
      </c>
      <c r="U859" t="s">
        <v>89</v>
      </c>
      <c r="V859" s="3">
        <v>6.25E-2</v>
      </c>
      <c r="W859" s="3">
        <v>3.4955257270693498E-4</v>
      </c>
      <c r="X859" s="4">
        <v>11.92</v>
      </c>
      <c r="Y859" s="1">
        <v>178.8</v>
      </c>
      <c r="Z859" t="s">
        <v>40</v>
      </c>
      <c r="AA859">
        <f>Furniture_Sales[[#This Row],[Sales]]-Furniture_Sales[[#This Row],[Profit]]</f>
        <v>536.4</v>
      </c>
    </row>
    <row r="860" spans="1:27" x14ac:dyDescent="0.35">
      <c r="A860" t="s">
        <v>2712</v>
      </c>
      <c r="B860" s="2">
        <v>42610</v>
      </c>
      <c r="C860" s="2">
        <v>42613</v>
      </c>
      <c r="D860" t="s">
        <v>93</v>
      </c>
      <c r="E860" t="s">
        <v>2304</v>
      </c>
      <c r="F860" t="s">
        <v>2305</v>
      </c>
      <c r="G860" t="s">
        <v>30</v>
      </c>
      <c r="H860" t="s">
        <v>31</v>
      </c>
      <c r="I860" t="s">
        <v>1745</v>
      </c>
      <c r="J860" t="s">
        <v>98</v>
      </c>
      <c r="K860">
        <v>75081</v>
      </c>
      <c r="L860" t="s">
        <v>99</v>
      </c>
      <c r="M860" t="s">
        <v>1482</v>
      </c>
      <c r="N860" t="s">
        <v>36</v>
      </c>
      <c r="O860" t="s">
        <v>37</v>
      </c>
      <c r="P860" t="s">
        <v>1483</v>
      </c>
      <c r="Q860">
        <v>156.37280000000001</v>
      </c>
      <c r="R860">
        <v>2</v>
      </c>
      <c r="S860" s="1">
        <v>0.32</v>
      </c>
      <c r="T860">
        <v>-52.890799999999999</v>
      </c>
      <c r="U860" t="s">
        <v>39</v>
      </c>
      <c r="V860" s="3">
        <v>-0.33823529411764702</v>
      </c>
      <c r="W860" s="3">
        <v>2.0463916998352699E-3</v>
      </c>
      <c r="X860" s="4">
        <v>-26.445399999999999</v>
      </c>
      <c r="Y860" s="1">
        <v>104.6318</v>
      </c>
      <c r="Z860" t="s">
        <v>259</v>
      </c>
      <c r="AA860">
        <f>Furniture_Sales[[#This Row],[Sales]]-Furniture_Sales[[#This Row],[Profit]]</f>
        <v>209.2636</v>
      </c>
    </row>
    <row r="861" spans="1:27" x14ac:dyDescent="0.35">
      <c r="A861" t="s">
        <v>2713</v>
      </c>
      <c r="B861" s="2">
        <v>43054</v>
      </c>
      <c r="C861" s="2">
        <v>43059</v>
      </c>
      <c r="D861" t="s">
        <v>45</v>
      </c>
      <c r="E861" t="s">
        <v>2688</v>
      </c>
      <c r="F861" t="s">
        <v>2689</v>
      </c>
      <c r="G861" t="s">
        <v>30</v>
      </c>
      <c r="H861" t="s">
        <v>31</v>
      </c>
      <c r="I861" t="s">
        <v>2714</v>
      </c>
      <c r="J861" t="s">
        <v>49</v>
      </c>
      <c r="K861">
        <v>33023</v>
      </c>
      <c r="L861" t="s">
        <v>34</v>
      </c>
      <c r="M861" t="s">
        <v>711</v>
      </c>
      <c r="N861" t="s">
        <v>36</v>
      </c>
      <c r="O861" t="s">
        <v>62</v>
      </c>
      <c r="P861" t="s">
        <v>712</v>
      </c>
      <c r="Q861">
        <v>220.06399999999999</v>
      </c>
      <c r="R861">
        <v>4</v>
      </c>
      <c r="S861" s="1">
        <v>0.2</v>
      </c>
      <c r="T861">
        <v>55.015999999999998</v>
      </c>
      <c r="U861" t="s">
        <v>64</v>
      </c>
      <c r="V861" s="3">
        <v>0.25</v>
      </c>
      <c r="W861" s="3">
        <v>9.0882652319325299E-4</v>
      </c>
      <c r="X861" s="4">
        <v>13.754</v>
      </c>
      <c r="Y861" s="1">
        <v>41.262</v>
      </c>
      <c r="Z861" t="s">
        <v>40</v>
      </c>
      <c r="AA861">
        <f>Furniture_Sales[[#This Row],[Sales]]-Furniture_Sales[[#This Row],[Profit]]</f>
        <v>165.048</v>
      </c>
    </row>
    <row r="862" spans="1:27" x14ac:dyDescent="0.35">
      <c r="A862" t="s">
        <v>2713</v>
      </c>
      <c r="B862" s="2">
        <v>43054</v>
      </c>
      <c r="C862" s="2">
        <v>43059</v>
      </c>
      <c r="D862" t="s">
        <v>45</v>
      </c>
      <c r="E862" t="s">
        <v>2688</v>
      </c>
      <c r="F862" t="s">
        <v>2689</v>
      </c>
      <c r="G862" t="s">
        <v>30</v>
      </c>
      <c r="H862" t="s">
        <v>31</v>
      </c>
      <c r="I862" t="s">
        <v>2714</v>
      </c>
      <c r="J862" t="s">
        <v>49</v>
      </c>
      <c r="K862">
        <v>33023</v>
      </c>
      <c r="L862" t="s">
        <v>34</v>
      </c>
      <c r="M862" t="s">
        <v>1397</v>
      </c>
      <c r="N862" t="s">
        <v>36</v>
      </c>
      <c r="O862" t="s">
        <v>62</v>
      </c>
      <c r="P862" t="s">
        <v>1398</v>
      </c>
      <c r="Q862">
        <v>339.13600000000002</v>
      </c>
      <c r="R862">
        <v>4</v>
      </c>
      <c r="S862" s="1">
        <v>0.2</v>
      </c>
      <c r="T862">
        <v>0</v>
      </c>
      <c r="U862" t="s">
        <v>64</v>
      </c>
      <c r="V862" s="3">
        <v>0</v>
      </c>
      <c r="W862" s="3">
        <v>5.89733912058879E-4</v>
      </c>
      <c r="X862" s="4">
        <v>0</v>
      </c>
      <c r="Y862" s="1">
        <v>84.784000000000006</v>
      </c>
      <c r="Z862" t="s">
        <v>40</v>
      </c>
      <c r="AA862">
        <f>Furniture_Sales[[#This Row],[Sales]]-Furniture_Sales[[#This Row],[Profit]]</f>
        <v>339.13600000000002</v>
      </c>
    </row>
    <row r="863" spans="1:27" x14ac:dyDescent="0.35">
      <c r="A863" t="s">
        <v>2715</v>
      </c>
      <c r="B863" s="2">
        <v>41870</v>
      </c>
      <c r="C863" s="2">
        <v>41877</v>
      </c>
      <c r="D863" t="s">
        <v>45</v>
      </c>
      <c r="E863" t="s">
        <v>2716</v>
      </c>
      <c r="F863" t="s">
        <v>2717</v>
      </c>
      <c r="G863" t="s">
        <v>30</v>
      </c>
      <c r="H863" t="s">
        <v>31</v>
      </c>
      <c r="I863" t="s">
        <v>1063</v>
      </c>
      <c r="J863" t="s">
        <v>1064</v>
      </c>
      <c r="K863">
        <v>72401</v>
      </c>
      <c r="L863" t="s">
        <v>34</v>
      </c>
      <c r="M863" t="s">
        <v>2718</v>
      </c>
      <c r="N863" t="s">
        <v>36</v>
      </c>
      <c r="O863" t="s">
        <v>37</v>
      </c>
      <c r="P863" t="s">
        <v>2719</v>
      </c>
      <c r="Q863">
        <v>638.82000000000005</v>
      </c>
      <c r="R863">
        <v>9</v>
      </c>
      <c r="S863" s="1">
        <v>0</v>
      </c>
      <c r="T863">
        <v>172.48140000000001</v>
      </c>
      <c r="U863" t="s">
        <v>53</v>
      </c>
      <c r="V863" s="3">
        <v>0.27</v>
      </c>
      <c r="W863" s="3">
        <v>0</v>
      </c>
      <c r="X863" s="4">
        <v>19.1646</v>
      </c>
      <c r="Y863" s="1">
        <v>51.815399999999997</v>
      </c>
      <c r="Z863" t="s">
        <v>259</v>
      </c>
      <c r="AA863">
        <f>Furniture_Sales[[#This Row],[Sales]]-Furniture_Sales[[#This Row],[Profit]]</f>
        <v>466.33860000000004</v>
      </c>
    </row>
    <row r="864" spans="1:27" x14ac:dyDescent="0.35">
      <c r="A864" t="s">
        <v>2720</v>
      </c>
      <c r="B864" s="2">
        <v>43090</v>
      </c>
      <c r="C864" s="2">
        <v>43090</v>
      </c>
      <c r="D864" t="s">
        <v>431</v>
      </c>
      <c r="E864" t="s">
        <v>677</v>
      </c>
      <c r="F864" t="s">
        <v>678</v>
      </c>
      <c r="G864" t="s">
        <v>106</v>
      </c>
      <c r="H864" t="s">
        <v>31</v>
      </c>
      <c r="I864" t="s">
        <v>2721</v>
      </c>
      <c r="J864" t="s">
        <v>847</v>
      </c>
      <c r="K864">
        <v>68025</v>
      </c>
      <c r="L864" t="s">
        <v>99</v>
      </c>
      <c r="M864" t="s">
        <v>933</v>
      </c>
      <c r="N864" t="s">
        <v>36</v>
      </c>
      <c r="O864" t="s">
        <v>62</v>
      </c>
      <c r="P864" t="s">
        <v>322</v>
      </c>
      <c r="Q864">
        <v>15.92</v>
      </c>
      <c r="R864">
        <v>2</v>
      </c>
      <c r="S864" s="1">
        <v>0</v>
      </c>
      <c r="T864">
        <v>7.0048000000000004</v>
      </c>
      <c r="U864" t="s">
        <v>436</v>
      </c>
      <c r="V864" s="3">
        <v>0.44</v>
      </c>
      <c r="W864" s="3">
        <v>0</v>
      </c>
      <c r="X864" s="4">
        <v>3.5024000000000002</v>
      </c>
      <c r="Y864" s="1">
        <v>4.4576000000000002</v>
      </c>
      <c r="Z864" t="s">
        <v>102</v>
      </c>
      <c r="AA864">
        <f>Furniture_Sales[[#This Row],[Sales]]-Furniture_Sales[[#This Row],[Profit]]</f>
        <v>8.9151999999999987</v>
      </c>
    </row>
    <row r="865" spans="1:27" x14ac:dyDescent="0.35">
      <c r="A865" t="s">
        <v>2722</v>
      </c>
      <c r="B865" s="2">
        <v>42254</v>
      </c>
      <c r="C865" s="2">
        <v>42254</v>
      </c>
      <c r="D865" t="s">
        <v>431</v>
      </c>
      <c r="E865" t="s">
        <v>1409</v>
      </c>
      <c r="F865" t="s">
        <v>1410</v>
      </c>
      <c r="G865" t="s">
        <v>30</v>
      </c>
      <c r="H865" t="s">
        <v>31</v>
      </c>
      <c r="I865" t="s">
        <v>179</v>
      </c>
      <c r="J865" t="s">
        <v>126</v>
      </c>
      <c r="K865">
        <v>10011</v>
      </c>
      <c r="L865" t="s">
        <v>73</v>
      </c>
      <c r="M865" t="s">
        <v>2292</v>
      </c>
      <c r="N865" t="s">
        <v>36</v>
      </c>
      <c r="O865" t="s">
        <v>51</v>
      </c>
      <c r="P865" t="s">
        <v>2293</v>
      </c>
      <c r="Q865">
        <v>27.414000000000001</v>
      </c>
      <c r="R865">
        <v>3</v>
      </c>
      <c r="S865" s="1">
        <v>0.4</v>
      </c>
      <c r="T865">
        <v>-14.1639</v>
      </c>
      <c r="U865" t="s">
        <v>436</v>
      </c>
      <c r="V865" s="3">
        <v>-0.51666666666666705</v>
      </c>
      <c r="W865" s="3">
        <v>1.45910848471584E-2</v>
      </c>
      <c r="X865" s="4">
        <v>-4.7213000000000003</v>
      </c>
      <c r="Y865" s="1">
        <v>13.859299999999999</v>
      </c>
      <c r="Z865" t="s">
        <v>83</v>
      </c>
      <c r="AA865">
        <f>Furniture_Sales[[#This Row],[Sales]]-Furniture_Sales[[#This Row],[Profit]]</f>
        <v>41.5779</v>
      </c>
    </row>
    <row r="866" spans="1:27" x14ac:dyDescent="0.35">
      <c r="A866" t="s">
        <v>2723</v>
      </c>
      <c r="B866" s="2">
        <v>42363</v>
      </c>
      <c r="C866" s="2">
        <v>42370</v>
      </c>
      <c r="D866" t="s">
        <v>45</v>
      </c>
      <c r="E866" t="s">
        <v>2724</v>
      </c>
      <c r="F866" t="s">
        <v>2725</v>
      </c>
      <c r="G866" t="s">
        <v>96</v>
      </c>
      <c r="H866" t="s">
        <v>31</v>
      </c>
      <c r="I866" t="s">
        <v>294</v>
      </c>
      <c r="J866" t="s">
        <v>295</v>
      </c>
      <c r="K866">
        <v>48227</v>
      </c>
      <c r="L866" t="s">
        <v>99</v>
      </c>
      <c r="M866" t="s">
        <v>2726</v>
      </c>
      <c r="N866" t="s">
        <v>36</v>
      </c>
      <c r="O866" t="s">
        <v>37</v>
      </c>
      <c r="P866" t="s">
        <v>2727</v>
      </c>
      <c r="Q866">
        <v>160.97999999999999</v>
      </c>
      <c r="R866">
        <v>1</v>
      </c>
      <c r="S866" s="1">
        <v>0</v>
      </c>
      <c r="T866">
        <v>20.927399999999999</v>
      </c>
      <c r="U866" t="s">
        <v>53</v>
      </c>
      <c r="V866" s="3">
        <v>0.13</v>
      </c>
      <c r="W866" s="3">
        <v>0</v>
      </c>
      <c r="X866" s="4">
        <v>20.927399999999999</v>
      </c>
      <c r="Y866" s="1">
        <v>140.05260000000001</v>
      </c>
      <c r="Z866" t="s">
        <v>102</v>
      </c>
      <c r="AA866">
        <f>Furniture_Sales[[#This Row],[Sales]]-Furniture_Sales[[#This Row],[Profit]]</f>
        <v>140.05259999999998</v>
      </c>
    </row>
    <row r="867" spans="1:27" x14ac:dyDescent="0.35">
      <c r="A867" t="s">
        <v>2728</v>
      </c>
      <c r="B867" s="2">
        <v>42943</v>
      </c>
      <c r="C867" s="2">
        <v>42947</v>
      </c>
      <c r="D867" t="s">
        <v>27</v>
      </c>
      <c r="E867" t="s">
        <v>2729</v>
      </c>
      <c r="F867" t="s">
        <v>2730</v>
      </c>
      <c r="G867" t="s">
        <v>30</v>
      </c>
      <c r="H867" t="s">
        <v>31</v>
      </c>
      <c r="I867" t="s">
        <v>612</v>
      </c>
      <c r="J867" t="s">
        <v>49</v>
      </c>
      <c r="K867">
        <v>32216</v>
      </c>
      <c r="L867" t="s">
        <v>34</v>
      </c>
      <c r="M867" t="s">
        <v>973</v>
      </c>
      <c r="N867" t="s">
        <v>36</v>
      </c>
      <c r="O867" t="s">
        <v>62</v>
      </c>
      <c r="P867" t="s">
        <v>974</v>
      </c>
      <c r="Q867">
        <v>91.031999999999996</v>
      </c>
      <c r="R867">
        <v>3</v>
      </c>
      <c r="S867" s="1">
        <v>0.2</v>
      </c>
      <c r="T867">
        <v>-2.2757999999999998</v>
      </c>
      <c r="U867" t="s">
        <v>89</v>
      </c>
      <c r="V867" s="3">
        <v>-2.5000000000000001E-2</v>
      </c>
      <c r="W867" s="3">
        <v>2.1970296159592199E-3</v>
      </c>
      <c r="X867" s="4">
        <v>-0.75860000000000005</v>
      </c>
      <c r="Y867" s="1">
        <v>31.102599999999999</v>
      </c>
      <c r="Z867" t="s">
        <v>77</v>
      </c>
      <c r="AA867">
        <f>Furniture_Sales[[#This Row],[Sales]]-Furniture_Sales[[#This Row],[Profit]]</f>
        <v>93.3078</v>
      </c>
    </row>
    <row r="868" spans="1:27" x14ac:dyDescent="0.35">
      <c r="A868" t="s">
        <v>2731</v>
      </c>
      <c r="B868" s="2">
        <v>43070</v>
      </c>
      <c r="C868" s="2">
        <v>43073</v>
      </c>
      <c r="D868" t="s">
        <v>93</v>
      </c>
      <c r="E868" t="s">
        <v>714</v>
      </c>
      <c r="F868" t="s">
        <v>715</v>
      </c>
      <c r="G868" t="s">
        <v>30</v>
      </c>
      <c r="H868" t="s">
        <v>31</v>
      </c>
      <c r="I868" t="s">
        <v>71</v>
      </c>
      <c r="J868" t="s">
        <v>72</v>
      </c>
      <c r="K868">
        <v>19120</v>
      </c>
      <c r="L868" t="s">
        <v>73</v>
      </c>
      <c r="M868" t="s">
        <v>2678</v>
      </c>
      <c r="N868" t="s">
        <v>36</v>
      </c>
      <c r="O868" t="s">
        <v>62</v>
      </c>
      <c r="P868" t="s">
        <v>2679</v>
      </c>
      <c r="Q868">
        <v>79.12</v>
      </c>
      <c r="R868">
        <v>5</v>
      </c>
      <c r="S868" s="1">
        <v>0.2</v>
      </c>
      <c r="T868">
        <v>13.846</v>
      </c>
      <c r="U868" t="s">
        <v>39</v>
      </c>
      <c r="V868" s="3">
        <v>0.17499999999999999</v>
      </c>
      <c r="W868" s="3">
        <v>2.5278058645096099E-3</v>
      </c>
      <c r="X868" s="4">
        <v>2.7692000000000001</v>
      </c>
      <c r="Y868" s="1">
        <v>13.0548</v>
      </c>
      <c r="Z868" t="s">
        <v>102</v>
      </c>
      <c r="AA868">
        <f>Furniture_Sales[[#This Row],[Sales]]-Furniture_Sales[[#This Row],[Profit]]</f>
        <v>65.274000000000001</v>
      </c>
    </row>
    <row r="869" spans="1:27" x14ac:dyDescent="0.35">
      <c r="A869" t="s">
        <v>2732</v>
      </c>
      <c r="B869" s="2">
        <v>42765</v>
      </c>
      <c r="C869" s="2">
        <v>42772</v>
      </c>
      <c r="D869" t="s">
        <v>45</v>
      </c>
      <c r="E869" t="s">
        <v>690</v>
      </c>
      <c r="F869" t="s">
        <v>691</v>
      </c>
      <c r="G869" t="s">
        <v>106</v>
      </c>
      <c r="H869" t="s">
        <v>31</v>
      </c>
      <c r="I869" t="s">
        <v>334</v>
      </c>
      <c r="J869" t="s">
        <v>59</v>
      </c>
      <c r="K869">
        <v>94110</v>
      </c>
      <c r="L869" t="s">
        <v>60</v>
      </c>
      <c r="M869" t="s">
        <v>165</v>
      </c>
      <c r="N869" t="s">
        <v>36</v>
      </c>
      <c r="O869" t="s">
        <v>42</v>
      </c>
      <c r="P869" t="s">
        <v>166</v>
      </c>
      <c r="Q869">
        <v>120.78400000000001</v>
      </c>
      <c r="R869">
        <v>1</v>
      </c>
      <c r="S869" s="1">
        <v>0.2</v>
      </c>
      <c r="T869">
        <v>-13.588200000000001</v>
      </c>
      <c r="U869" t="s">
        <v>53</v>
      </c>
      <c r="V869" s="3">
        <v>-0.1125</v>
      </c>
      <c r="W869" s="3">
        <v>1.6558484567492399E-3</v>
      </c>
      <c r="X869" s="4">
        <v>-13.588200000000001</v>
      </c>
      <c r="Y869" s="1">
        <v>134.37219999999999</v>
      </c>
      <c r="Z869" t="s">
        <v>175</v>
      </c>
      <c r="AA869">
        <f>Furniture_Sales[[#This Row],[Sales]]-Furniture_Sales[[#This Row],[Profit]]</f>
        <v>134.37220000000002</v>
      </c>
    </row>
    <row r="870" spans="1:27" x14ac:dyDescent="0.35">
      <c r="A870" t="s">
        <v>2733</v>
      </c>
      <c r="B870" s="2">
        <v>42336</v>
      </c>
      <c r="C870" s="2">
        <v>42342</v>
      </c>
      <c r="D870" t="s">
        <v>45</v>
      </c>
      <c r="E870" t="s">
        <v>2304</v>
      </c>
      <c r="F870" t="s">
        <v>2305</v>
      </c>
      <c r="G870" t="s">
        <v>30</v>
      </c>
      <c r="H870" t="s">
        <v>31</v>
      </c>
      <c r="I870" t="s">
        <v>2734</v>
      </c>
      <c r="J870" t="s">
        <v>126</v>
      </c>
      <c r="K870">
        <v>11520</v>
      </c>
      <c r="L870" t="s">
        <v>73</v>
      </c>
      <c r="M870" t="s">
        <v>314</v>
      </c>
      <c r="N870" t="s">
        <v>36</v>
      </c>
      <c r="O870" t="s">
        <v>62</v>
      </c>
      <c r="P870" t="s">
        <v>315</v>
      </c>
      <c r="Q870">
        <v>322.58999999999997</v>
      </c>
      <c r="R870">
        <v>3</v>
      </c>
      <c r="S870" s="1">
        <v>0</v>
      </c>
      <c r="T870">
        <v>64.518000000000001</v>
      </c>
      <c r="U870" t="s">
        <v>135</v>
      </c>
      <c r="V870" s="3">
        <v>0.2</v>
      </c>
      <c r="W870" s="3">
        <v>0</v>
      </c>
      <c r="X870" s="4">
        <v>21.506</v>
      </c>
      <c r="Y870" s="1">
        <v>86.024000000000001</v>
      </c>
      <c r="Z870" t="s">
        <v>40</v>
      </c>
      <c r="AA870">
        <f>Furniture_Sales[[#This Row],[Sales]]-Furniture_Sales[[#This Row],[Profit]]</f>
        <v>258.072</v>
      </c>
    </row>
    <row r="871" spans="1:27" x14ac:dyDescent="0.35">
      <c r="A871" t="s">
        <v>2735</v>
      </c>
      <c r="B871" s="2">
        <v>41923</v>
      </c>
      <c r="C871" s="2">
        <v>41925</v>
      </c>
      <c r="D871" t="s">
        <v>93</v>
      </c>
      <c r="E871" t="s">
        <v>341</v>
      </c>
      <c r="F871" t="s">
        <v>342</v>
      </c>
      <c r="G871" t="s">
        <v>30</v>
      </c>
      <c r="H871" t="s">
        <v>31</v>
      </c>
      <c r="I871" t="s">
        <v>1191</v>
      </c>
      <c r="J871" t="s">
        <v>59</v>
      </c>
      <c r="K871">
        <v>91104</v>
      </c>
      <c r="L871" t="s">
        <v>60</v>
      </c>
      <c r="M871" t="s">
        <v>2736</v>
      </c>
      <c r="N871" t="s">
        <v>36</v>
      </c>
      <c r="O871" t="s">
        <v>42</v>
      </c>
      <c r="P871" t="s">
        <v>2737</v>
      </c>
      <c r="Q871">
        <v>433.56799999999998</v>
      </c>
      <c r="R871">
        <v>2</v>
      </c>
      <c r="S871" s="1">
        <v>0.2</v>
      </c>
      <c r="T871">
        <v>-65.035200000000003</v>
      </c>
      <c r="U871" t="s">
        <v>76</v>
      </c>
      <c r="V871" s="3">
        <v>-0.15</v>
      </c>
      <c r="W871" s="3">
        <v>4.61288655989372E-4</v>
      </c>
      <c r="X871" s="4">
        <v>-32.517600000000002</v>
      </c>
      <c r="Y871" s="1">
        <v>249.30160000000001</v>
      </c>
      <c r="Z871" t="s">
        <v>54</v>
      </c>
      <c r="AA871">
        <f>Furniture_Sales[[#This Row],[Sales]]-Furniture_Sales[[#This Row],[Profit]]</f>
        <v>498.60320000000002</v>
      </c>
    </row>
    <row r="872" spans="1:27" x14ac:dyDescent="0.35">
      <c r="A872" t="s">
        <v>2738</v>
      </c>
      <c r="B872" s="2">
        <v>42709</v>
      </c>
      <c r="C872" s="2">
        <v>42711</v>
      </c>
      <c r="D872" t="s">
        <v>93</v>
      </c>
      <c r="E872" t="s">
        <v>2009</v>
      </c>
      <c r="F872" t="s">
        <v>2010</v>
      </c>
      <c r="G872" t="s">
        <v>96</v>
      </c>
      <c r="H872" t="s">
        <v>31</v>
      </c>
      <c r="I872" t="s">
        <v>243</v>
      </c>
      <c r="J872" t="s">
        <v>440</v>
      </c>
      <c r="K872">
        <v>2038</v>
      </c>
      <c r="L872" t="s">
        <v>73</v>
      </c>
      <c r="M872" t="s">
        <v>2739</v>
      </c>
      <c r="N872" t="s">
        <v>36</v>
      </c>
      <c r="O872" t="s">
        <v>37</v>
      </c>
      <c r="P872" t="s">
        <v>2740</v>
      </c>
      <c r="Q872">
        <v>81.94</v>
      </c>
      <c r="R872">
        <v>1</v>
      </c>
      <c r="S872" s="1">
        <v>0</v>
      </c>
      <c r="T872">
        <v>20.484999999999999</v>
      </c>
      <c r="U872" t="s">
        <v>76</v>
      </c>
      <c r="V872" s="3">
        <v>0.25</v>
      </c>
      <c r="W872" s="3">
        <v>0</v>
      </c>
      <c r="X872" s="4">
        <v>20.484999999999999</v>
      </c>
      <c r="Y872" s="1">
        <v>61.454999999999998</v>
      </c>
      <c r="Z872" t="s">
        <v>102</v>
      </c>
      <c r="AA872">
        <f>Furniture_Sales[[#This Row],[Sales]]-Furniture_Sales[[#This Row],[Profit]]</f>
        <v>61.454999999999998</v>
      </c>
    </row>
    <row r="873" spans="1:27" x14ac:dyDescent="0.35">
      <c r="A873" t="s">
        <v>2741</v>
      </c>
      <c r="B873" s="2">
        <v>42324</v>
      </c>
      <c r="C873" s="2">
        <v>42328</v>
      </c>
      <c r="D873" t="s">
        <v>45</v>
      </c>
      <c r="E873" t="s">
        <v>275</v>
      </c>
      <c r="F873" t="s">
        <v>276</v>
      </c>
      <c r="G873" t="s">
        <v>96</v>
      </c>
      <c r="H873" t="s">
        <v>31</v>
      </c>
      <c r="I873" t="s">
        <v>2742</v>
      </c>
      <c r="J873" t="s">
        <v>2286</v>
      </c>
      <c r="K873">
        <v>83704</v>
      </c>
      <c r="L873" t="s">
        <v>60</v>
      </c>
      <c r="M873" t="s">
        <v>50</v>
      </c>
      <c r="N873" t="s">
        <v>36</v>
      </c>
      <c r="O873" t="s">
        <v>51</v>
      </c>
      <c r="P873" t="s">
        <v>52</v>
      </c>
      <c r="Q873">
        <v>696.42</v>
      </c>
      <c r="R873">
        <v>2</v>
      </c>
      <c r="S873" s="1">
        <v>0</v>
      </c>
      <c r="T873">
        <v>160.17660000000001</v>
      </c>
      <c r="U873" t="s">
        <v>89</v>
      </c>
      <c r="V873" s="3">
        <v>0.23</v>
      </c>
      <c r="W873" s="3">
        <v>0</v>
      </c>
      <c r="X873" s="4">
        <v>80.088300000000004</v>
      </c>
      <c r="Y873" s="1">
        <v>268.12169999999998</v>
      </c>
      <c r="Z873" t="s">
        <v>40</v>
      </c>
      <c r="AA873">
        <f>Furniture_Sales[[#This Row],[Sales]]-Furniture_Sales[[#This Row],[Profit]]</f>
        <v>536.24339999999995</v>
      </c>
    </row>
    <row r="874" spans="1:27" x14ac:dyDescent="0.35">
      <c r="A874" t="s">
        <v>2743</v>
      </c>
      <c r="B874" s="2">
        <v>42468</v>
      </c>
      <c r="C874" s="2">
        <v>42474</v>
      </c>
      <c r="D874" t="s">
        <v>45</v>
      </c>
      <c r="E874" t="s">
        <v>1660</v>
      </c>
      <c r="F874" t="s">
        <v>1661</v>
      </c>
      <c r="G874" t="s">
        <v>30</v>
      </c>
      <c r="H874" t="s">
        <v>31</v>
      </c>
      <c r="I874" t="s">
        <v>58</v>
      </c>
      <c r="J874" t="s">
        <v>59</v>
      </c>
      <c r="K874">
        <v>90032</v>
      </c>
      <c r="L874" t="s">
        <v>60</v>
      </c>
      <c r="M874" t="s">
        <v>808</v>
      </c>
      <c r="N874" t="s">
        <v>36</v>
      </c>
      <c r="O874" t="s">
        <v>62</v>
      </c>
      <c r="P874" t="s">
        <v>809</v>
      </c>
      <c r="Q874">
        <v>24.7</v>
      </c>
      <c r="R874">
        <v>5</v>
      </c>
      <c r="S874" s="1">
        <v>0</v>
      </c>
      <c r="T874">
        <v>10.374000000000001</v>
      </c>
      <c r="U874" t="s">
        <v>135</v>
      </c>
      <c r="V874" s="3">
        <v>0.42</v>
      </c>
      <c r="W874" s="3">
        <v>0</v>
      </c>
      <c r="X874" s="4">
        <v>2.0748000000000002</v>
      </c>
      <c r="Y874" s="1">
        <v>2.8652000000000002</v>
      </c>
      <c r="Z874" t="s">
        <v>119</v>
      </c>
      <c r="AA874">
        <f>Furniture_Sales[[#This Row],[Sales]]-Furniture_Sales[[#This Row],[Profit]]</f>
        <v>14.325999999999999</v>
      </c>
    </row>
    <row r="875" spans="1:27" x14ac:dyDescent="0.35">
      <c r="A875" t="s">
        <v>2744</v>
      </c>
      <c r="B875" s="2">
        <v>41943</v>
      </c>
      <c r="C875" s="2">
        <v>41945</v>
      </c>
      <c r="D875" t="s">
        <v>27</v>
      </c>
      <c r="E875" t="s">
        <v>1645</v>
      </c>
      <c r="F875" t="s">
        <v>1646</v>
      </c>
      <c r="G875" t="s">
        <v>30</v>
      </c>
      <c r="H875" t="s">
        <v>31</v>
      </c>
      <c r="I875" t="s">
        <v>2745</v>
      </c>
      <c r="J875" t="s">
        <v>1651</v>
      </c>
      <c r="K875">
        <v>2920</v>
      </c>
      <c r="L875" t="s">
        <v>73</v>
      </c>
      <c r="M875" t="s">
        <v>1724</v>
      </c>
      <c r="N875" t="s">
        <v>36</v>
      </c>
      <c r="O875" t="s">
        <v>62</v>
      </c>
      <c r="P875" t="s">
        <v>1725</v>
      </c>
      <c r="Q875">
        <v>14.76</v>
      </c>
      <c r="R875">
        <v>2</v>
      </c>
      <c r="S875" s="1">
        <v>0</v>
      </c>
      <c r="T875">
        <v>4.2804000000000002</v>
      </c>
      <c r="U875" t="s">
        <v>76</v>
      </c>
      <c r="V875" s="3">
        <v>0.28999999999999998</v>
      </c>
      <c r="W875" s="3">
        <v>0</v>
      </c>
      <c r="X875" s="4">
        <v>2.1402000000000001</v>
      </c>
      <c r="Y875" s="1">
        <v>5.2397999999999998</v>
      </c>
      <c r="Z875" t="s">
        <v>54</v>
      </c>
      <c r="AA875">
        <f>Furniture_Sales[[#This Row],[Sales]]-Furniture_Sales[[#This Row],[Profit]]</f>
        <v>10.4796</v>
      </c>
    </row>
    <row r="876" spans="1:27" x14ac:dyDescent="0.35">
      <c r="A876" t="s">
        <v>2744</v>
      </c>
      <c r="B876" s="2">
        <v>41943</v>
      </c>
      <c r="C876" s="2">
        <v>41945</v>
      </c>
      <c r="D876" t="s">
        <v>27</v>
      </c>
      <c r="E876" t="s">
        <v>1645</v>
      </c>
      <c r="F876" t="s">
        <v>1646</v>
      </c>
      <c r="G876" t="s">
        <v>30</v>
      </c>
      <c r="H876" t="s">
        <v>31</v>
      </c>
      <c r="I876" t="s">
        <v>2745</v>
      </c>
      <c r="J876" t="s">
        <v>1651</v>
      </c>
      <c r="K876">
        <v>2920</v>
      </c>
      <c r="L876" t="s">
        <v>73</v>
      </c>
      <c r="M876" t="s">
        <v>428</v>
      </c>
      <c r="N876" t="s">
        <v>36</v>
      </c>
      <c r="O876" t="s">
        <v>62</v>
      </c>
      <c r="P876" t="s">
        <v>429</v>
      </c>
      <c r="Q876">
        <v>17.670000000000002</v>
      </c>
      <c r="R876">
        <v>3</v>
      </c>
      <c r="S876" s="1">
        <v>0</v>
      </c>
      <c r="T876">
        <v>7.7747999999999999</v>
      </c>
      <c r="U876" t="s">
        <v>76</v>
      </c>
      <c r="V876" s="3">
        <v>0.44</v>
      </c>
      <c r="W876" s="3">
        <v>0</v>
      </c>
      <c r="X876" s="4">
        <v>2.5916000000000001</v>
      </c>
      <c r="Y876" s="1">
        <v>3.2984</v>
      </c>
      <c r="Z876" t="s">
        <v>54</v>
      </c>
      <c r="AA876">
        <f>Furniture_Sales[[#This Row],[Sales]]-Furniture_Sales[[#This Row],[Profit]]</f>
        <v>9.8952000000000027</v>
      </c>
    </row>
    <row r="877" spans="1:27" x14ac:dyDescent="0.35">
      <c r="A877" t="s">
        <v>2744</v>
      </c>
      <c r="B877" s="2">
        <v>41943</v>
      </c>
      <c r="C877" s="2">
        <v>41945</v>
      </c>
      <c r="D877" t="s">
        <v>27</v>
      </c>
      <c r="E877" t="s">
        <v>1645</v>
      </c>
      <c r="F877" t="s">
        <v>1646</v>
      </c>
      <c r="G877" t="s">
        <v>30</v>
      </c>
      <c r="H877" t="s">
        <v>31</v>
      </c>
      <c r="I877" t="s">
        <v>2745</v>
      </c>
      <c r="J877" t="s">
        <v>1651</v>
      </c>
      <c r="K877">
        <v>2920</v>
      </c>
      <c r="L877" t="s">
        <v>73</v>
      </c>
      <c r="M877" t="s">
        <v>2279</v>
      </c>
      <c r="N877" t="s">
        <v>36</v>
      </c>
      <c r="O877" t="s">
        <v>42</v>
      </c>
      <c r="P877" t="s">
        <v>2280</v>
      </c>
      <c r="Q877">
        <v>1604.9</v>
      </c>
      <c r="R877">
        <v>5</v>
      </c>
      <c r="S877" s="1">
        <v>0</v>
      </c>
      <c r="T877">
        <v>481.47</v>
      </c>
      <c r="U877" t="s">
        <v>76</v>
      </c>
      <c r="V877" s="3">
        <v>0.3</v>
      </c>
      <c r="W877" s="3">
        <v>0</v>
      </c>
      <c r="X877" s="4">
        <v>96.293999999999997</v>
      </c>
      <c r="Y877" s="1">
        <v>224.68600000000001</v>
      </c>
      <c r="Z877" t="s">
        <v>54</v>
      </c>
      <c r="AA877">
        <f>Furniture_Sales[[#This Row],[Sales]]-Furniture_Sales[[#This Row],[Profit]]</f>
        <v>1123.43</v>
      </c>
    </row>
    <row r="878" spans="1:27" x14ac:dyDescent="0.35">
      <c r="A878" t="s">
        <v>2744</v>
      </c>
      <c r="B878" s="2">
        <v>41943</v>
      </c>
      <c r="C878" s="2">
        <v>41945</v>
      </c>
      <c r="D878" t="s">
        <v>27</v>
      </c>
      <c r="E878" t="s">
        <v>1645</v>
      </c>
      <c r="F878" t="s">
        <v>1646</v>
      </c>
      <c r="G878" t="s">
        <v>30</v>
      </c>
      <c r="H878" t="s">
        <v>31</v>
      </c>
      <c r="I878" t="s">
        <v>2745</v>
      </c>
      <c r="J878" t="s">
        <v>1651</v>
      </c>
      <c r="K878">
        <v>2920</v>
      </c>
      <c r="L878" t="s">
        <v>73</v>
      </c>
      <c r="M878" t="s">
        <v>1729</v>
      </c>
      <c r="N878" t="s">
        <v>36</v>
      </c>
      <c r="O878" t="s">
        <v>51</v>
      </c>
      <c r="P878" t="s">
        <v>1730</v>
      </c>
      <c r="Q878">
        <v>385.68599999999998</v>
      </c>
      <c r="R878">
        <v>1</v>
      </c>
      <c r="S878" s="1">
        <v>0.3</v>
      </c>
      <c r="T878">
        <v>-60.607799999999997</v>
      </c>
      <c r="U878" t="s">
        <v>76</v>
      </c>
      <c r="V878" s="3">
        <v>-0.157142857142857</v>
      </c>
      <c r="W878" s="3">
        <v>7.7783481899783801E-4</v>
      </c>
      <c r="X878" s="4">
        <v>-60.607799999999997</v>
      </c>
      <c r="Y878" s="1">
        <v>446.29379999999998</v>
      </c>
      <c r="Z878" t="s">
        <v>54</v>
      </c>
      <c r="AA878">
        <f>Furniture_Sales[[#This Row],[Sales]]-Furniture_Sales[[#This Row],[Profit]]</f>
        <v>446.29379999999998</v>
      </c>
    </row>
    <row r="879" spans="1:27" x14ac:dyDescent="0.35">
      <c r="A879" t="s">
        <v>2746</v>
      </c>
      <c r="B879" s="2">
        <v>42826</v>
      </c>
      <c r="C879" s="2">
        <v>42828</v>
      </c>
      <c r="D879" t="s">
        <v>93</v>
      </c>
      <c r="E879" t="s">
        <v>2747</v>
      </c>
      <c r="F879" t="s">
        <v>2748</v>
      </c>
      <c r="G879" t="s">
        <v>96</v>
      </c>
      <c r="H879" t="s">
        <v>31</v>
      </c>
      <c r="I879" t="s">
        <v>334</v>
      </c>
      <c r="J879" t="s">
        <v>59</v>
      </c>
      <c r="K879">
        <v>94110</v>
      </c>
      <c r="L879" t="s">
        <v>60</v>
      </c>
      <c r="M879" t="s">
        <v>2749</v>
      </c>
      <c r="N879" t="s">
        <v>36</v>
      </c>
      <c r="O879" t="s">
        <v>37</v>
      </c>
      <c r="P879" t="s">
        <v>2750</v>
      </c>
      <c r="Q879">
        <v>482.66399999999999</v>
      </c>
      <c r="R879">
        <v>8</v>
      </c>
      <c r="S879" s="1">
        <v>0.15</v>
      </c>
      <c r="T879">
        <v>85.176000000000002</v>
      </c>
      <c r="U879" t="s">
        <v>76</v>
      </c>
      <c r="V879" s="3">
        <v>0.17647058823529399</v>
      </c>
      <c r="W879" s="3">
        <v>3.10775197653026E-4</v>
      </c>
      <c r="X879" s="4">
        <v>10.647</v>
      </c>
      <c r="Y879" s="1">
        <v>49.686</v>
      </c>
      <c r="Z879" t="s">
        <v>119</v>
      </c>
      <c r="AA879">
        <f>Furniture_Sales[[#This Row],[Sales]]-Furniture_Sales[[#This Row],[Profit]]</f>
        <v>397.488</v>
      </c>
    </row>
    <row r="880" spans="1:27" x14ac:dyDescent="0.35">
      <c r="A880" t="s">
        <v>2751</v>
      </c>
      <c r="B880" s="2">
        <v>42897</v>
      </c>
      <c r="C880" s="2">
        <v>42899</v>
      </c>
      <c r="D880" t="s">
        <v>27</v>
      </c>
      <c r="E880" t="s">
        <v>2025</v>
      </c>
      <c r="F880" t="s">
        <v>2026</v>
      </c>
      <c r="G880" t="s">
        <v>30</v>
      </c>
      <c r="H880" t="s">
        <v>31</v>
      </c>
      <c r="I880" t="s">
        <v>197</v>
      </c>
      <c r="J880" t="s">
        <v>198</v>
      </c>
      <c r="K880">
        <v>98103</v>
      </c>
      <c r="L880" t="s">
        <v>60</v>
      </c>
      <c r="M880" t="s">
        <v>866</v>
      </c>
      <c r="N880" t="s">
        <v>36</v>
      </c>
      <c r="O880" t="s">
        <v>37</v>
      </c>
      <c r="P880" t="s">
        <v>867</v>
      </c>
      <c r="Q880">
        <v>174.42</v>
      </c>
      <c r="R880">
        <v>3</v>
      </c>
      <c r="S880" s="1">
        <v>0</v>
      </c>
      <c r="T880">
        <v>41.860799999999998</v>
      </c>
      <c r="U880" t="s">
        <v>76</v>
      </c>
      <c r="V880" s="3">
        <v>0.24</v>
      </c>
      <c r="W880" s="3">
        <v>0</v>
      </c>
      <c r="X880" s="4">
        <v>13.9536</v>
      </c>
      <c r="Y880" s="1">
        <v>44.186399999999999</v>
      </c>
      <c r="Z880" t="s">
        <v>65</v>
      </c>
      <c r="AA880">
        <f>Furniture_Sales[[#This Row],[Sales]]-Furniture_Sales[[#This Row],[Profit]]</f>
        <v>132.55919999999998</v>
      </c>
    </row>
    <row r="881" spans="1:27" x14ac:dyDescent="0.35">
      <c r="A881" t="s">
        <v>2752</v>
      </c>
      <c r="B881" s="2">
        <v>41986</v>
      </c>
      <c r="C881" s="2">
        <v>41990</v>
      </c>
      <c r="D881" t="s">
        <v>45</v>
      </c>
      <c r="E881" t="s">
        <v>629</v>
      </c>
      <c r="F881" t="s">
        <v>630</v>
      </c>
      <c r="G881" t="s">
        <v>96</v>
      </c>
      <c r="H881" t="s">
        <v>31</v>
      </c>
      <c r="I881" t="s">
        <v>139</v>
      </c>
      <c r="J881" t="s">
        <v>140</v>
      </c>
      <c r="K881">
        <v>60623</v>
      </c>
      <c r="L881" t="s">
        <v>99</v>
      </c>
      <c r="M881" t="s">
        <v>2753</v>
      </c>
      <c r="N881" t="s">
        <v>36</v>
      </c>
      <c r="O881" t="s">
        <v>62</v>
      </c>
      <c r="P881" t="s">
        <v>2754</v>
      </c>
      <c r="Q881">
        <v>94.427999999999997</v>
      </c>
      <c r="R881">
        <v>3</v>
      </c>
      <c r="S881" s="1">
        <v>0.6</v>
      </c>
      <c r="T881">
        <v>-42.492600000000003</v>
      </c>
      <c r="U881" t="s">
        <v>89</v>
      </c>
      <c r="V881" s="3">
        <v>-0.45</v>
      </c>
      <c r="W881" s="3">
        <v>6.35404752827551E-3</v>
      </c>
      <c r="X881" s="4">
        <v>-14.164199999999999</v>
      </c>
      <c r="Y881" s="1">
        <v>45.6402</v>
      </c>
      <c r="Z881" t="s">
        <v>102</v>
      </c>
      <c r="AA881">
        <f>Furniture_Sales[[#This Row],[Sales]]-Furniture_Sales[[#This Row],[Profit]]</f>
        <v>136.92060000000001</v>
      </c>
    </row>
    <row r="882" spans="1:27" x14ac:dyDescent="0.35">
      <c r="A882" t="s">
        <v>2755</v>
      </c>
      <c r="B882" s="2">
        <v>42009</v>
      </c>
      <c r="C882" s="2">
        <v>42014</v>
      </c>
      <c r="D882" t="s">
        <v>45</v>
      </c>
      <c r="E882" t="s">
        <v>2756</v>
      </c>
      <c r="F882" t="s">
        <v>2757</v>
      </c>
      <c r="G882" t="s">
        <v>106</v>
      </c>
      <c r="H882" t="s">
        <v>31</v>
      </c>
      <c r="I882" t="s">
        <v>197</v>
      </c>
      <c r="J882" t="s">
        <v>198</v>
      </c>
      <c r="K882">
        <v>98103</v>
      </c>
      <c r="L882" t="s">
        <v>60</v>
      </c>
      <c r="M882" t="s">
        <v>494</v>
      </c>
      <c r="N882" t="s">
        <v>36</v>
      </c>
      <c r="O882" t="s">
        <v>42</v>
      </c>
      <c r="P882" t="s">
        <v>495</v>
      </c>
      <c r="Q882">
        <v>61.584000000000003</v>
      </c>
      <c r="R882">
        <v>1</v>
      </c>
      <c r="S882" s="1">
        <v>0.2</v>
      </c>
      <c r="T882">
        <v>-6.9282000000000004</v>
      </c>
      <c r="U882" t="s">
        <v>64</v>
      </c>
      <c r="V882" s="3">
        <v>-0.1125</v>
      </c>
      <c r="W882" s="3">
        <v>3.2475967783840002E-3</v>
      </c>
      <c r="X882" s="4">
        <v>-6.9282000000000004</v>
      </c>
      <c r="Y882" s="1">
        <v>68.512200000000007</v>
      </c>
      <c r="Z882" t="s">
        <v>175</v>
      </c>
      <c r="AA882">
        <f>Furniture_Sales[[#This Row],[Sales]]-Furniture_Sales[[#This Row],[Profit]]</f>
        <v>68.512200000000007</v>
      </c>
    </row>
    <row r="883" spans="1:27" x14ac:dyDescent="0.35">
      <c r="A883" t="s">
        <v>2758</v>
      </c>
      <c r="B883" s="2">
        <v>42921</v>
      </c>
      <c r="C883" s="2">
        <v>42926</v>
      </c>
      <c r="D883" t="s">
        <v>45</v>
      </c>
      <c r="E883" t="s">
        <v>1111</v>
      </c>
      <c r="F883" t="s">
        <v>1112</v>
      </c>
      <c r="G883" t="s">
        <v>96</v>
      </c>
      <c r="H883" t="s">
        <v>31</v>
      </c>
      <c r="I883" t="s">
        <v>1745</v>
      </c>
      <c r="J883" t="s">
        <v>98</v>
      </c>
      <c r="K883">
        <v>75220</v>
      </c>
      <c r="L883" t="s">
        <v>99</v>
      </c>
      <c r="M883" t="s">
        <v>926</v>
      </c>
      <c r="N883" t="s">
        <v>36</v>
      </c>
      <c r="O883" t="s">
        <v>62</v>
      </c>
      <c r="P883" t="s">
        <v>927</v>
      </c>
      <c r="Q883">
        <v>332.02800000000002</v>
      </c>
      <c r="R883">
        <v>9</v>
      </c>
      <c r="S883" s="1">
        <v>0.6</v>
      </c>
      <c r="T883">
        <v>-348.62939999999998</v>
      </c>
      <c r="U883" t="s">
        <v>64</v>
      </c>
      <c r="V883" s="3">
        <v>-1.05</v>
      </c>
      <c r="W883" s="3">
        <v>1.8070765116194999E-3</v>
      </c>
      <c r="X883" s="4">
        <v>-38.736600000000003</v>
      </c>
      <c r="Y883" s="1">
        <v>75.628600000000006</v>
      </c>
      <c r="Z883" t="s">
        <v>77</v>
      </c>
      <c r="AA883">
        <f>Furniture_Sales[[#This Row],[Sales]]-Furniture_Sales[[#This Row],[Profit]]</f>
        <v>680.65740000000005</v>
      </c>
    </row>
    <row r="884" spans="1:27" x14ac:dyDescent="0.35">
      <c r="A884" t="s">
        <v>2759</v>
      </c>
      <c r="B884" s="2">
        <v>43067</v>
      </c>
      <c r="C884" s="2">
        <v>43073</v>
      </c>
      <c r="D884" t="s">
        <v>45</v>
      </c>
      <c r="E884" t="s">
        <v>221</v>
      </c>
      <c r="F884" t="s">
        <v>222</v>
      </c>
      <c r="G884" t="s">
        <v>106</v>
      </c>
      <c r="H884" t="s">
        <v>31</v>
      </c>
      <c r="I884" t="s">
        <v>2760</v>
      </c>
      <c r="J884" t="s">
        <v>1095</v>
      </c>
      <c r="K884">
        <v>21215</v>
      </c>
      <c r="L884" t="s">
        <v>73</v>
      </c>
      <c r="M884" t="s">
        <v>319</v>
      </c>
      <c r="N884" t="s">
        <v>36</v>
      </c>
      <c r="O884" t="s">
        <v>62</v>
      </c>
      <c r="P884" t="s">
        <v>320</v>
      </c>
      <c r="Q884">
        <v>1049.2</v>
      </c>
      <c r="R884">
        <v>5</v>
      </c>
      <c r="S884" s="1">
        <v>0</v>
      </c>
      <c r="T884">
        <v>272.79199999999997</v>
      </c>
      <c r="U884" t="s">
        <v>135</v>
      </c>
      <c r="V884" s="3">
        <v>0.26</v>
      </c>
      <c r="W884" s="3">
        <v>0</v>
      </c>
      <c r="X884" s="4">
        <v>54.558399999999999</v>
      </c>
      <c r="Y884" s="1">
        <v>155.2816</v>
      </c>
      <c r="Z884" t="s">
        <v>40</v>
      </c>
      <c r="AA884">
        <f>Furniture_Sales[[#This Row],[Sales]]-Furniture_Sales[[#This Row],[Profit]]</f>
        <v>776.40800000000013</v>
      </c>
    </row>
    <row r="885" spans="1:27" x14ac:dyDescent="0.35">
      <c r="A885" t="s">
        <v>2759</v>
      </c>
      <c r="B885" s="2">
        <v>43067</v>
      </c>
      <c r="C885" s="2">
        <v>43073</v>
      </c>
      <c r="D885" t="s">
        <v>45</v>
      </c>
      <c r="E885" t="s">
        <v>221</v>
      </c>
      <c r="F885" t="s">
        <v>222</v>
      </c>
      <c r="G885" t="s">
        <v>106</v>
      </c>
      <c r="H885" t="s">
        <v>31</v>
      </c>
      <c r="I885" t="s">
        <v>2760</v>
      </c>
      <c r="J885" t="s">
        <v>1095</v>
      </c>
      <c r="K885">
        <v>21215</v>
      </c>
      <c r="L885" t="s">
        <v>73</v>
      </c>
      <c r="M885" t="s">
        <v>1317</v>
      </c>
      <c r="N885" t="s">
        <v>36</v>
      </c>
      <c r="O885" t="s">
        <v>62</v>
      </c>
      <c r="P885" t="s">
        <v>1318</v>
      </c>
      <c r="Q885">
        <v>20.9</v>
      </c>
      <c r="R885">
        <v>5</v>
      </c>
      <c r="S885" s="1">
        <v>0</v>
      </c>
      <c r="T885">
        <v>7.524</v>
      </c>
      <c r="U885" t="s">
        <v>135</v>
      </c>
      <c r="V885" s="3">
        <v>0.36</v>
      </c>
      <c r="W885" s="3">
        <v>0</v>
      </c>
      <c r="X885" s="4">
        <v>1.5047999999999999</v>
      </c>
      <c r="Y885" s="1">
        <v>2.6751999999999998</v>
      </c>
      <c r="Z885" t="s">
        <v>40</v>
      </c>
      <c r="AA885">
        <f>Furniture_Sales[[#This Row],[Sales]]-Furniture_Sales[[#This Row],[Profit]]</f>
        <v>13.375999999999998</v>
      </c>
    </row>
    <row r="886" spans="1:27" x14ac:dyDescent="0.35">
      <c r="A886" t="s">
        <v>2761</v>
      </c>
      <c r="B886" s="2">
        <v>42705</v>
      </c>
      <c r="C886" s="2">
        <v>42709</v>
      </c>
      <c r="D886" t="s">
        <v>27</v>
      </c>
      <c r="E886" t="s">
        <v>2762</v>
      </c>
      <c r="F886" t="s">
        <v>2763</v>
      </c>
      <c r="G886" t="s">
        <v>30</v>
      </c>
      <c r="H886" t="s">
        <v>31</v>
      </c>
      <c r="I886" t="s">
        <v>1586</v>
      </c>
      <c r="J886" t="s">
        <v>435</v>
      </c>
      <c r="K886">
        <v>6824</v>
      </c>
      <c r="L886" t="s">
        <v>73</v>
      </c>
      <c r="M886" t="s">
        <v>631</v>
      </c>
      <c r="N886" t="s">
        <v>36</v>
      </c>
      <c r="O886" t="s">
        <v>42</v>
      </c>
      <c r="P886" t="s">
        <v>632</v>
      </c>
      <c r="Q886">
        <v>751.92</v>
      </c>
      <c r="R886">
        <v>4</v>
      </c>
      <c r="S886" s="1">
        <v>0</v>
      </c>
      <c r="T886">
        <v>150.38399999999999</v>
      </c>
      <c r="U886" t="s">
        <v>89</v>
      </c>
      <c r="V886" s="3">
        <v>0.2</v>
      </c>
      <c r="W886" s="3">
        <v>0</v>
      </c>
      <c r="X886" s="4">
        <v>37.595999999999997</v>
      </c>
      <c r="Y886" s="1">
        <v>150.38399999999999</v>
      </c>
      <c r="Z886" t="s">
        <v>102</v>
      </c>
      <c r="AA886">
        <f>Furniture_Sales[[#This Row],[Sales]]-Furniture_Sales[[#This Row],[Profit]]</f>
        <v>601.53599999999994</v>
      </c>
    </row>
    <row r="887" spans="1:27" x14ac:dyDescent="0.35">
      <c r="A887" t="s">
        <v>2764</v>
      </c>
      <c r="B887" s="2">
        <v>41901</v>
      </c>
      <c r="C887" s="2">
        <v>41901</v>
      </c>
      <c r="D887" t="s">
        <v>431</v>
      </c>
      <c r="E887" t="s">
        <v>2765</v>
      </c>
      <c r="F887" t="s">
        <v>2766</v>
      </c>
      <c r="G887" t="s">
        <v>96</v>
      </c>
      <c r="H887" t="s">
        <v>31</v>
      </c>
      <c r="I887" t="s">
        <v>179</v>
      </c>
      <c r="J887" t="s">
        <v>126</v>
      </c>
      <c r="K887">
        <v>10011</v>
      </c>
      <c r="L887" t="s">
        <v>73</v>
      </c>
      <c r="M887" t="s">
        <v>1538</v>
      </c>
      <c r="N887" t="s">
        <v>36</v>
      </c>
      <c r="O887" t="s">
        <v>42</v>
      </c>
      <c r="P887" t="s">
        <v>1539</v>
      </c>
      <c r="Q887">
        <v>887.10299999999995</v>
      </c>
      <c r="R887">
        <v>7</v>
      </c>
      <c r="S887" s="1">
        <v>0.1</v>
      </c>
      <c r="T887">
        <v>177.42060000000001</v>
      </c>
      <c r="U887" t="s">
        <v>436</v>
      </c>
      <c r="V887" s="3">
        <v>0.2</v>
      </c>
      <c r="W887" s="3">
        <v>1.12726481592329E-4</v>
      </c>
      <c r="X887" s="4">
        <v>25.345800000000001</v>
      </c>
      <c r="Y887" s="1">
        <v>101.3832</v>
      </c>
      <c r="Z887" t="s">
        <v>83</v>
      </c>
      <c r="AA887">
        <f>Furniture_Sales[[#This Row],[Sales]]-Furniture_Sales[[#This Row],[Profit]]</f>
        <v>709.68239999999992</v>
      </c>
    </row>
    <row r="888" spans="1:27" x14ac:dyDescent="0.35">
      <c r="A888" t="s">
        <v>2767</v>
      </c>
      <c r="B888" s="2">
        <v>43021</v>
      </c>
      <c r="C888" s="2">
        <v>43024</v>
      </c>
      <c r="D888" t="s">
        <v>93</v>
      </c>
      <c r="E888" t="s">
        <v>1434</v>
      </c>
      <c r="F888" t="s">
        <v>1435</v>
      </c>
      <c r="G888" t="s">
        <v>30</v>
      </c>
      <c r="H888" t="s">
        <v>31</v>
      </c>
      <c r="I888" t="s">
        <v>2734</v>
      </c>
      <c r="J888" t="s">
        <v>140</v>
      </c>
      <c r="K888">
        <v>61032</v>
      </c>
      <c r="L888" t="s">
        <v>99</v>
      </c>
      <c r="M888" t="s">
        <v>901</v>
      </c>
      <c r="N888" t="s">
        <v>36</v>
      </c>
      <c r="O888" t="s">
        <v>62</v>
      </c>
      <c r="P888" t="s">
        <v>902</v>
      </c>
      <c r="Q888">
        <v>10.476000000000001</v>
      </c>
      <c r="R888">
        <v>3</v>
      </c>
      <c r="S888" s="1">
        <v>0.6</v>
      </c>
      <c r="T888">
        <v>-6.8094000000000001</v>
      </c>
      <c r="U888" t="s">
        <v>39</v>
      </c>
      <c r="V888" s="3">
        <v>-0.65</v>
      </c>
      <c r="W888" s="3">
        <v>5.7273768613974797E-2</v>
      </c>
      <c r="X888" s="4">
        <v>-2.2698</v>
      </c>
      <c r="Y888" s="1">
        <v>5.7618</v>
      </c>
      <c r="Z888" t="s">
        <v>54</v>
      </c>
      <c r="AA888">
        <f>Furniture_Sales[[#This Row],[Sales]]-Furniture_Sales[[#This Row],[Profit]]</f>
        <v>17.285400000000003</v>
      </c>
    </row>
    <row r="889" spans="1:27" x14ac:dyDescent="0.35">
      <c r="A889" t="s">
        <v>2768</v>
      </c>
      <c r="B889" s="2">
        <v>42443</v>
      </c>
      <c r="C889" s="2">
        <v>42445</v>
      </c>
      <c r="D889" t="s">
        <v>93</v>
      </c>
      <c r="E889" t="s">
        <v>2631</v>
      </c>
      <c r="F889" t="s">
        <v>2632</v>
      </c>
      <c r="G889" t="s">
        <v>96</v>
      </c>
      <c r="H889" t="s">
        <v>31</v>
      </c>
      <c r="I889" t="s">
        <v>197</v>
      </c>
      <c r="J889" t="s">
        <v>198</v>
      </c>
      <c r="K889">
        <v>98103</v>
      </c>
      <c r="L889" t="s">
        <v>60</v>
      </c>
      <c r="M889" t="s">
        <v>1034</v>
      </c>
      <c r="N889" t="s">
        <v>36</v>
      </c>
      <c r="O889" t="s">
        <v>42</v>
      </c>
      <c r="P889" t="s">
        <v>1035</v>
      </c>
      <c r="Q889">
        <v>196.78399999999999</v>
      </c>
      <c r="R889">
        <v>2</v>
      </c>
      <c r="S889" s="1">
        <v>0.2</v>
      </c>
      <c r="T889">
        <v>-22.138200000000001</v>
      </c>
      <c r="U889" t="s">
        <v>76</v>
      </c>
      <c r="V889" s="3">
        <v>-0.1125</v>
      </c>
      <c r="W889" s="3">
        <v>1.0163427920969199E-3</v>
      </c>
      <c r="X889" s="4">
        <v>-11.069100000000001</v>
      </c>
      <c r="Y889" s="1">
        <v>109.4611</v>
      </c>
      <c r="Z889" t="s">
        <v>201</v>
      </c>
      <c r="AA889">
        <f>Furniture_Sales[[#This Row],[Sales]]-Furniture_Sales[[#This Row],[Profit]]</f>
        <v>218.9222</v>
      </c>
    </row>
    <row r="890" spans="1:27" x14ac:dyDescent="0.35">
      <c r="A890" t="s">
        <v>2769</v>
      </c>
      <c r="B890" s="2">
        <v>42679</v>
      </c>
      <c r="C890" s="2">
        <v>42683</v>
      </c>
      <c r="D890" t="s">
        <v>45</v>
      </c>
      <c r="E890" t="s">
        <v>2069</v>
      </c>
      <c r="F890" t="s">
        <v>2070</v>
      </c>
      <c r="G890" t="s">
        <v>30</v>
      </c>
      <c r="H890" t="s">
        <v>31</v>
      </c>
      <c r="I890" t="s">
        <v>107</v>
      </c>
      <c r="J890" t="s">
        <v>98</v>
      </c>
      <c r="K890">
        <v>77036</v>
      </c>
      <c r="L890" t="s">
        <v>99</v>
      </c>
      <c r="M890" t="s">
        <v>737</v>
      </c>
      <c r="N890" t="s">
        <v>36</v>
      </c>
      <c r="O890" t="s">
        <v>51</v>
      </c>
      <c r="P890" t="s">
        <v>738</v>
      </c>
      <c r="Q890">
        <v>863.12800000000004</v>
      </c>
      <c r="R890">
        <v>8</v>
      </c>
      <c r="S890" s="1">
        <v>0.3</v>
      </c>
      <c r="T890">
        <v>-160.29519999999999</v>
      </c>
      <c r="U890" t="s">
        <v>89</v>
      </c>
      <c r="V890" s="3">
        <v>-0.185714285714286</v>
      </c>
      <c r="W890" s="3">
        <v>3.4757301350436999E-4</v>
      </c>
      <c r="X890" s="4">
        <v>-20.036899999999999</v>
      </c>
      <c r="Y890" s="1">
        <v>127.92789999999999</v>
      </c>
      <c r="Z890" t="s">
        <v>40</v>
      </c>
      <c r="AA890">
        <f>Furniture_Sales[[#This Row],[Sales]]-Furniture_Sales[[#This Row],[Profit]]</f>
        <v>1023.4232000000001</v>
      </c>
    </row>
    <row r="891" spans="1:27" x14ac:dyDescent="0.35">
      <c r="A891" t="s">
        <v>2769</v>
      </c>
      <c r="B891" s="2">
        <v>42679</v>
      </c>
      <c r="C891" s="2">
        <v>42683</v>
      </c>
      <c r="D891" t="s">
        <v>45</v>
      </c>
      <c r="E891" t="s">
        <v>2069</v>
      </c>
      <c r="F891" t="s">
        <v>2070</v>
      </c>
      <c r="G891" t="s">
        <v>30</v>
      </c>
      <c r="H891" t="s">
        <v>31</v>
      </c>
      <c r="I891" t="s">
        <v>107</v>
      </c>
      <c r="J891" t="s">
        <v>98</v>
      </c>
      <c r="K891">
        <v>77036</v>
      </c>
      <c r="L891" t="s">
        <v>99</v>
      </c>
      <c r="M891" t="s">
        <v>1875</v>
      </c>
      <c r="N891" t="s">
        <v>36</v>
      </c>
      <c r="O891" t="s">
        <v>37</v>
      </c>
      <c r="P891" t="s">
        <v>1876</v>
      </c>
      <c r="Q891">
        <v>956.66480000000001</v>
      </c>
      <c r="R891">
        <v>7</v>
      </c>
      <c r="S891" s="1">
        <v>0.32</v>
      </c>
      <c r="T891">
        <v>-225.0976</v>
      </c>
      <c r="U891" t="s">
        <v>89</v>
      </c>
      <c r="V891" s="3">
        <v>-0.23529411764705899</v>
      </c>
      <c r="W891" s="3">
        <v>3.3449542619316602E-4</v>
      </c>
      <c r="X891" s="4">
        <v>-32.156799999999997</v>
      </c>
      <c r="Y891" s="1">
        <v>168.82320000000001</v>
      </c>
      <c r="Z891" t="s">
        <v>40</v>
      </c>
      <c r="AA891">
        <f>Furniture_Sales[[#This Row],[Sales]]-Furniture_Sales[[#This Row],[Profit]]</f>
        <v>1181.7624000000001</v>
      </c>
    </row>
    <row r="892" spans="1:27" x14ac:dyDescent="0.35">
      <c r="A892" t="s">
        <v>2770</v>
      </c>
      <c r="B892" s="2">
        <v>42911</v>
      </c>
      <c r="C892" s="2">
        <v>42915</v>
      </c>
      <c r="D892" t="s">
        <v>27</v>
      </c>
      <c r="E892" t="s">
        <v>1645</v>
      </c>
      <c r="F892" t="s">
        <v>1646</v>
      </c>
      <c r="G892" t="s">
        <v>30</v>
      </c>
      <c r="H892" t="s">
        <v>31</v>
      </c>
      <c r="I892" t="s">
        <v>197</v>
      </c>
      <c r="J892" t="s">
        <v>198</v>
      </c>
      <c r="K892">
        <v>98115</v>
      </c>
      <c r="L892" t="s">
        <v>60</v>
      </c>
      <c r="M892" t="s">
        <v>705</v>
      </c>
      <c r="N892" t="s">
        <v>36</v>
      </c>
      <c r="O892" t="s">
        <v>51</v>
      </c>
      <c r="P892" t="s">
        <v>706</v>
      </c>
      <c r="Q892">
        <v>871.4</v>
      </c>
      <c r="R892">
        <v>4</v>
      </c>
      <c r="S892" s="1">
        <v>0</v>
      </c>
      <c r="T892">
        <v>148.13800000000001</v>
      </c>
      <c r="U892" t="s">
        <v>89</v>
      </c>
      <c r="V892" s="3">
        <v>0.17</v>
      </c>
      <c r="W892" s="3">
        <v>0</v>
      </c>
      <c r="X892" s="4">
        <v>37.034500000000001</v>
      </c>
      <c r="Y892" s="1">
        <v>180.81549999999999</v>
      </c>
      <c r="Z892" t="s">
        <v>65</v>
      </c>
      <c r="AA892">
        <f>Furniture_Sales[[#This Row],[Sales]]-Furniture_Sales[[#This Row],[Profit]]</f>
        <v>723.26199999999994</v>
      </c>
    </row>
    <row r="893" spans="1:27" x14ac:dyDescent="0.35">
      <c r="A893" t="s">
        <v>2771</v>
      </c>
      <c r="B893" s="2">
        <v>42334</v>
      </c>
      <c r="C893" s="2">
        <v>42338</v>
      </c>
      <c r="D893" t="s">
        <v>45</v>
      </c>
      <c r="E893" t="s">
        <v>2772</v>
      </c>
      <c r="F893" t="s">
        <v>2773</v>
      </c>
      <c r="G893" t="s">
        <v>96</v>
      </c>
      <c r="H893" t="s">
        <v>31</v>
      </c>
      <c r="I893" t="s">
        <v>483</v>
      </c>
      <c r="J893" t="s">
        <v>147</v>
      </c>
      <c r="K893">
        <v>38301</v>
      </c>
      <c r="L893" t="s">
        <v>34</v>
      </c>
      <c r="M893" t="s">
        <v>2753</v>
      </c>
      <c r="N893" t="s">
        <v>36</v>
      </c>
      <c r="O893" t="s">
        <v>62</v>
      </c>
      <c r="P893" t="s">
        <v>2754</v>
      </c>
      <c r="Q893">
        <v>692.47199999999998</v>
      </c>
      <c r="R893">
        <v>11</v>
      </c>
      <c r="S893" s="1">
        <v>0.2</v>
      </c>
      <c r="T893">
        <v>190.4298</v>
      </c>
      <c r="U893" t="s">
        <v>89</v>
      </c>
      <c r="V893" s="3">
        <v>0.27500000000000002</v>
      </c>
      <c r="W893" s="3">
        <v>2.8882034219434102E-4</v>
      </c>
      <c r="X893" s="4">
        <v>17.311800000000002</v>
      </c>
      <c r="Y893" s="1">
        <v>45.6402</v>
      </c>
      <c r="Z893" t="s">
        <v>40</v>
      </c>
      <c r="AA893">
        <f>Furniture_Sales[[#This Row],[Sales]]-Furniture_Sales[[#This Row],[Profit]]</f>
        <v>502.04219999999998</v>
      </c>
    </row>
    <row r="894" spans="1:27" x14ac:dyDescent="0.35">
      <c r="A894" t="s">
        <v>2774</v>
      </c>
      <c r="B894" s="2">
        <v>42698</v>
      </c>
      <c r="C894" s="2">
        <v>42701</v>
      </c>
      <c r="D894" t="s">
        <v>27</v>
      </c>
      <c r="E894" t="s">
        <v>990</v>
      </c>
      <c r="F894" t="s">
        <v>991</v>
      </c>
      <c r="G894" t="s">
        <v>96</v>
      </c>
      <c r="H894" t="s">
        <v>31</v>
      </c>
      <c r="I894" t="s">
        <v>2760</v>
      </c>
      <c r="J894" t="s">
        <v>1095</v>
      </c>
      <c r="K894">
        <v>21215</v>
      </c>
      <c r="L894" t="s">
        <v>73</v>
      </c>
      <c r="M894" t="s">
        <v>885</v>
      </c>
      <c r="N894" t="s">
        <v>36</v>
      </c>
      <c r="O894" t="s">
        <v>62</v>
      </c>
      <c r="P894" t="s">
        <v>886</v>
      </c>
      <c r="Q894">
        <v>207.76</v>
      </c>
      <c r="R894">
        <v>4</v>
      </c>
      <c r="S894" s="1">
        <v>0</v>
      </c>
      <c r="T894">
        <v>85.181600000000003</v>
      </c>
      <c r="U894" t="s">
        <v>39</v>
      </c>
      <c r="V894" s="3">
        <v>0.41</v>
      </c>
      <c r="W894" s="3">
        <v>0</v>
      </c>
      <c r="X894" s="4">
        <v>21.295400000000001</v>
      </c>
      <c r="Y894" s="1">
        <v>30.644600000000001</v>
      </c>
      <c r="Z894" t="s">
        <v>40</v>
      </c>
      <c r="AA894">
        <f>Furniture_Sales[[#This Row],[Sales]]-Furniture_Sales[[#This Row],[Profit]]</f>
        <v>122.57839999999999</v>
      </c>
    </row>
    <row r="895" spans="1:27" x14ac:dyDescent="0.35">
      <c r="A895" t="s">
        <v>2775</v>
      </c>
      <c r="B895" s="2">
        <v>42476</v>
      </c>
      <c r="C895" s="2">
        <v>42480</v>
      </c>
      <c r="D895" t="s">
        <v>45</v>
      </c>
      <c r="E895" t="s">
        <v>2765</v>
      </c>
      <c r="F895" t="s">
        <v>2766</v>
      </c>
      <c r="G895" t="s">
        <v>96</v>
      </c>
      <c r="H895" t="s">
        <v>31</v>
      </c>
      <c r="I895" t="s">
        <v>2066</v>
      </c>
      <c r="J895" t="s">
        <v>368</v>
      </c>
      <c r="K895">
        <v>8701</v>
      </c>
      <c r="L895" t="s">
        <v>73</v>
      </c>
      <c r="M895" t="s">
        <v>2243</v>
      </c>
      <c r="N895" t="s">
        <v>36</v>
      </c>
      <c r="O895" t="s">
        <v>62</v>
      </c>
      <c r="P895" t="s">
        <v>2244</v>
      </c>
      <c r="Q895">
        <v>9.9600000000000009</v>
      </c>
      <c r="R895">
        <v>2</v>
      </c>
      <c r="S895" s="1">
        <v>0</v>
      </c>
      <c r="T895">
        <v>3.2867999999999999</v>
      </c>
      <c r="U895" t="s">
        <v>89</v>
      </c>
      <c r="V895" s="3">
        <v>0.33</v>
      </c>
      <c r="W895" s="3">
        <v>0</v>
      </c>
      <c r="X895" s="4">
        <v>1.6434</v>
      </c>
      <c r="Y895" s="1">
        <v>3.3365999999999998</v>
      </c>
      <c r="Z895" t="s">
        <v>119</v>
      </c>
      <c r="AA895">
        <f>Furniture_Sales[[#This Row],[Sales]]-Furniture_Sales[[#This Row],[Profit]]</f>
        <v>6.6732000000000014</v>
      </c>
    </row>
    <row r="896" spans="1:27" x14ac:dyDescent="0.35">
      <c r="A896" t="s">
        <v>2776</v>
      </c>
      <c r="B896" s="2">
        <v>41957</v>
      </c>
      <c r="C896" s="2">
        <v>41961</v>
      </c>
      <c r="D896" t="s">
        <v>45</v>
      </c>
      <c r="E896" t="s">
        <v>2777</v>
      </c>
      <c r="F896" t="s">
        <v>2778</v>
      </c>
      <c r="G896" t="s">
        <v>106</v>
      </c>
      <c r="H896" t="s">
        <v>31</v>
      </c>
      <c r="I896" t="s">
        <v>179</v>
      </c>
      <c r="J896" t="s">
        <v>126</v>
      </c>
      <c r="K896">
        <v>10011</v>
      </c>
      <c r="L896" t="s">
        <v>73</v>
      </c>
      <c r="M896" t="s">
        <v>2224</v>
      </c>
      <c r="N896" t="s">
        <v>36</v>
      </c>
      <c r="O896" t="s">
        <v>42</v>
      </c>
      <c r="P896" t="s">
        <v>2225</v>
      </c>
      <c r="Q896">
        <v>69.263999999999996</v>
      </c>
      <c r="R896">
        <v>2</v>
      </c>
      <c r="S896" s="1">
        <v>0.1</v>
      </c>
      <c r="T896">
        <v>14.622400000000001</v>
      </c>
      <c r="U896" t="s">
        <v>89</v>
      </c>
      <c r="V896" s="3">
        <v>0.211111111111111</v>
      </c>
      <c r="W896" s="3">
        <v>1.44375144375144E-3</v>
      </c>
      <c r="X896" s="4">
        <v>7.3112000000000004</v>
      </c>
      <c r="Y896" s="1">
        <v>27.320799999999998</v>
      </c>
      <c r="Z896" t="s">
        <v>40</v>
      </c>
      <c r="AA896">
        <f>Furniture_Sales[[#This Row],[Sales]]-Furniture_Sales[[#This Row],[Profit]]</f>
        <v>54.641599999999997</v>
      </c>
    </row>
    <row r="897" spans="1:27" x14ac:dyDescent="0.35">
      <c r="A897" t="s">
        <v>2779</v>
      </c>
      <c r="B897" s="2">
        <v>42329</v>
      </c>
      <c r="C897" s="2">
        <v>42334</v>
      </c>
      <c r="D897" t="s">
        <v>27</v>
      </c>
      <c r="E897" t="s">
        <v>2780</v>
      </c>
      <c r="F897" t="s">
        <v>2781</v>
      </c>
      <c r="G897" t="s">
        <v>96</v>
      </c>
      <c r="H897" t="s">
        <v>31</v>
      </c>
      <c r="I897" t="s">
        <v>2782</v>
      </c>
      <c r="J897" t="s">
        <v>98</v>
      </c>
      <c r="K897">
        <v>77642</v>
      </c>
      <c r="L897" t="s">
        <v>99</v>
      </c>
      <c r="M897" t="s">
        <v>1452</v>
      </c>
      <c r="N897" t="s">
        <v>36</v>
      </c>
      <c r="O897" t="s">
        <v>37</v>
      </c>
      <c r="P897" t="s">
        <v>1453</v>
      </c>
      <c r="Q897">
        <v>246.1328</v>
      </c>
      <c r="R897">
        <v>2</v>
      </c>
      <c r="S897" s="1">
        <v>0.32</v>
      </c>
      <c r="T897">
        <v>-76.011600000000001</v>
      </c>
      <c r="U897" t="s">
        <v>64</v>
      </c>
      <c r="V897" s="3">
        <v>-0.308823529411765</v>
      </c>
      <c r="W897" s="3">
        <v>1.30011115950414E-3</v>
      </c>
      <c r="X897" s="4">
        <v>-38.005800000000001</v>
      </c>
      <c r="Y897" s="1">
        <v>161.07220000000001</v>
      </c>
      <c r="Z897" t="s">
        <v>40</v>
      </c>
      <c r="AA897">
        <f>Furniture_Sales[[#This Row],[Sales]]-Furniture_Sales[[#This Row],[Profit]]</f>
        <v>322.14440000000002</v>
      </c>
    </row>
    <row r="898" spans="1:27" x14ac:dyDescent="0.35">
      <c r="A898" t="s">
        <v>2783</v>
      </c>
      <c r="B898" s="2">
        <v>43078</v>
      </c>
      <c r="C898" s="2">
        <v>43082</v>
      </c>
      <c r="D898" t="s">
        <v>27</v>
      </c>
      <c r="E898" t="s">
        <v>1329</v>
      </c>
      <c r="F898" t="s">
        <v>1330</v>
      </c>
      <c r="G898" t="s">
        <v>106</v>
      </c>
      <c r="H898" t="s">
        <v>31</v>
      </c>
      <c r="I898" t="s">
        <v>58</v>
      </c>
      <c r="J898" t="s">
        <v>59</v>
      </c>
      <c r="K898">
        <v>90004</v>
      </c>
      <c r="L898" t="s">
        <v>60</v>
      </c>
      <c r="M898" t="s">
        <v>296</v>
      </c>
      <c r="N898" t="s">
        <v>36</v>
      </c>
      <c r="O898" t="s">
        <v>51</v>
      </c>
      <c r="P898" t="s">
        <v>297</v>
      </c>
      <c r="Q898">
        <v>896.32799999999997</v>
      </c>
      <c r="R898">
        <v>9</v>
      </c>
      <c r="S898" s="1">
        <v>0.2</v>
      </c>
      <c r="T898">
        <v>22.408200000000001</v>
      </c>
      <c r="U898" t="s">
        <v>89</v>
      </c>
      <c r="V898" s="3">
        <v>2.5000000000000001E-2</v>
      </c>
      <c r="W898" s="3">
        <v>2.2313260324345599E-4</v>
      </c>
      <c r="X898" s="4">
        <v>2.4897999999999998</v>
      </c>
      <c r="Y898" s="1">
        <v>97.102199999999996</v>
      </c>
      <c r="Z898" t="s">
        <v>102</v>
      </c>
      <c r="AA898">
        <f>Furniture_Sales[[#This Row],[Sales]]-Furniture_Sales[[#This Row],[Profit]]</f>
        <v>873.91980000000001</v>
      </c>
    </row>
    <row r="899" spans="1:27" x14ac:dyDescent="0.35">
      <c r="A899" t="s">
        <v>2784</v>
      </c>
      <c r="B899" s="2">
        <v>43030</v>
      </c>
      <c r="C899" s="2">
        <v>43035</v>
      </c>
      <c r="D899" t="s">
        <v>45</v>
      </c>
      <c r="E899" t="s">
        <v>2362</v>
      </c>
      <c r="F899" t="s">
        <v>2363</v>
      </c>
      <c r="G899" t="s">
        <v>96</v>
      </c>
      <c r="H899" t="s">
        <v>31</v>
      </c>
      <c r="I899" t="s">
        <v>1522</v>
      </c>
      <c r="J899" t="s">
        <v>1523</v>
      </c>
      <c r="K899">
        <v>97756</v>
      </c>
      <c r="L899" t="s">
        <v>60</v>
      </c>
      <c r="M899" t="s">
        <v>323</v>
      </c>
      <c r="N899" t="s">
        <v>36</v>
      </c>
      <c r="O899" t="s">
        <v>51</v>
      </c>
      <c r="P899" t="s">
        <v>324</v>
      </c>
      <c r="Q899">
        <v>177.22499999999999</v>
      </c>
      <c r="R899">
        <v>5</v>
      </c>
      <c r="S899" s="1">
        <v>0.5</v>
      </c>
      <c r="T899">
        <v>-120.51300000000001</v>
      </c>
      <c r="U899" t="s">
        <v>64</v>
      </c>
      <c r="V899" s="3">
        <v>-0.68</v>
      </c>
      <c r="W899" s="3">
        <v>2.8212723938496301E-3</v>
      </c>
      <c r="X899" s="4">
        <v>-24.102599999999999</v>
      </c>
      <c r="Y899" s="1">
        <v>59.547600000000003</v>
      </c>
      <c r="Z899" t="s">
        <v>54</v>
      </c>
      <c r="AA899">
        <f>Furniture_Sales[[#This Row],[Sales]]-Furniture_Sales[[#This Row],[Profit]]</f>
        <v>297.738</v>
      </c>
    </row>
    <row r="900" spans="1:27" x14ac:dyDescent="0.35">
      <c r="A900" t="s">
        <v>2785</v>
      </c>
      <c r="B900" s="2">
        <v>42919</v>
      </c>
      <c r="C900" s="2">
        <v>42926</v>
      </c>
      <c r="D900" t="s">
        <v>45</v>
      </c>
      <c r="E900" t="s">
        <v>1306</v>
      </c>
      <c r="F900" t="s">
        <v>1307</v>
      </c>
      <c r="G900" t="s">
        <v>30</v>
      </c>
      <c r="H900" t="s">
        <v>31</v>
      </c>
      <c r="I900" t="s">
        <v>2786</v>
      </c>
      <c r="J900" t="s">
        <v>59</v>
      </c>
      <c r="K900">
        <v>95610</v>
      </c>
      <c r="L900" t="s">
        <v>60</v>
      </c>
      <c r="M900" t="s">
        <v>2696</v>
      </c>
      <c r="N900" t="s">
        <v>36</v>
      </c>
      <c r="O900" t="s">
        <v>62</v>
      </c>
      <c r="P900" t="s">
        <v>2697</v>
      </c>
      <c r="Q900">
        <v>129.38999999999999</v>
      </c>
      <c r="R900">
        <v>3</v>
      </c>
      <c r="S900" s="1">
        <v>0</v>
      </c>
      <c r="T900">
        <v>54.343800000000002</v>
      </c>
      <c r="U900" t="s">
        <v>53</v>
      </c>
      <c r="V900" s="3">
        <v>0.42</v>
      </c>
      <c r="W900" s="3">
        <v>0</v>
      </c>
      <c r="X900" s="4">
        <v>18.114599999999999</v>
      </c>
      <c r="Y900" s="1">
        <v>25.0154</v>
      </c>
      <c r="Z900" t="s">
        <v>77</v>
      </c>
      <c r="AA900">
        <f>Furniture_Sales[[#This Row],[Sales]]-Furniture_Sales[[#This Row],[Profit]]</f>
        <v>75.046199999999985</v>
      </c>
    </row>
    <row r="901" spans="1:27" x14ac:dyDescent="0.35">
      <c r="A901" t="s">
        <v>2787</v>
      </c>
      <c r="B901" s="2">
        <v>42970</v>
      </c>
      <c r="C901" s="2">
        <v>42973</v>
      </c>
      <c r="D901" t="s">
        <v>27</v>
      </c>
      <c r="E901" t="s">
        <v>409</v>
      </c>
      <c r="F901" t="s">
        <v>410</v>
      </c>
      <c r="G901" t="s">
        <v>30</v>
      </c>
      <c r="H901" t="s">
        <v>31</v>
      </c>
      <c r="I901" t="s">
        <v>2346</v>
      </c>
      <c r="J901" t="s">
        <v>49</v>
      </c>
      <c r="K901">
        <v>32303</v>
      </c>
      <c r="L901" t="s">
        <v>34</v>
      </c>
      <c r="M901" t="s">
        <v>1077</v>
      </c>
      <c r="N901" t="s">
        <v>36</v>
      </c>
      <c r="O901" t="s">
        <v>62</v>
      </c>
      <c r="P901" t="s">
        <v>1078</v>
      </c>
      <c r="Q901">
        <v>2.7839999999999998</v>
      </c>
      <c r="R901">
        <v>2</v>
      </c>
      <c r="S901" s="1">
        <v>0.2</v>
      </c>
      <c r="T901">
        <v>0.41760000000000003</v>
      </c>
      <c r="U901" t="s">
        <v>39</v>
      </c>
      <c r="V901" s="3">
        <v>0.15</v>
      </c>
      <c r="W901" s="3">
        <v>7.1839080459770097E-2</v>
      </c>
      <c r="X901" s="4">
        <v>0.20880000000000001</v>
      </c>
      <c r="Y901" s="1">
        <v>1.1832</v>
      </c>
      <c r="Z901" t="s">
        <v>259</v>
      </c>
      <c r="AA901">
        <f>Furniture_Sales[[#This Row],[Sales]]-Furniture_Sales[[#This Row],[Profit]]</f>
        <v>2.3663999999999996</v>
      </c>
    </row>
    <row r="902" spans="1:27" x14ac:dyDescent="0.35">
      <c r="A902" t="s">
        <v>2788</v>
      </c>
      <c r="B902" s="2">
        <v>41938</v>
      </c>
      <c r="C902" s="2">
        <v>41942</v>
      </c>
      <c r="D902" t="s">
        <v>27</v>
      </c>
      <c r="E902" t="s">
        <v>2789</v>
      </c>
      <c r="F902" t="s">
        <v>2790</v>
      </c>
      <c r="G902" t="s">
        <v>30</v>
      </c>
      <c r="H902" t="s">
        <v>31</v>
      </c>
      <c r="I902" t="s">
        <v>197</v>
      </c>
      <c r="J902" t="s">
        <v>198</v>
      </c>
      <c r="K902">
        <v>98105</v>
      </c>
      <c r="L902" t="s">
        <v>60</v>
      </c>
      <c r="M902" t="s">
        <v>591</v>
      </c>
      <c r="N902" t="s">
        <v>36</v>
      </c>
      <c r="O902" t="s">
        <v>62</v>
      </c>
      <c r="P902" t="s">
        <v>592</v>
      </c>
      <c r="Q902">
        <v>63.92</v>
      </c>
      <c r="R902">
        <v>4</v>
      </c>
      <c r="S902" s="1">
        <v>0</v>
      </c>
      <c r="T902">
        <v>3.1960000000000002</v>
      </c>
      <c r="U902" t="s">
        <v>89</v>
      </c>
      <c r="V902" s="3">
        <v>0.05</v>
      </c>
      <c r="W902" s="3">
        <v>0</v>
      </c>
      <c r="X902" s="4">
        <v>0.79900000000000004</v>
      </c>
      <c r="Y902" s="1">
        <v>15.180999999999999</v>
      </c>
      <c r="Z902" t="s">
        <v>54</v>
      </c>
      <c r="AA902">
        <f>Furniture_Sales[[#This Row],[Sales]]-Furniture_Sales[[#This Row],[Profit]]</f>
        <v>60.724000000000004</v>
      </c>
    </row>
    <row r="903" spans="1:27" x14ac:dyDescent="0.35">
      <c r="A903" t="s">
        <v>2791</v>
      </c>
      <c r="B903" s="2">
        <v>41947</v>
      </c>
      <c r="C903" s="2">
        <v>41954</v>
      </c>
      <c r="D903" t="s">
        <v>45</v>
      </c>
      <c r="E903" t="s">
        <v>1736</v>
      </c>
      <c r="F903" t="s">
        <v>1737</v>
      </c>
      <c r="G903" t="s">
        <v>30</v>
      </c>
      <c r="H903" t="s">
        <v>31</v>
      </c>
      <c r="I903" t="s">
        <v>58</v>
      </c>
      <c r="J903" t="s">
        <v>59</v>
      </c>
      <c r="K903">
        <v>90045</v>
      </c>
      <c r="L903" t="s">
        <v>60</v>
      </c>
      <c r="M903" t="s">
        <v>460</v>
      </c>
      <c r="N903" t="s">
        <v>36</v>
      </c>
      <c r="O903" t="s">
        <v>51</v>
      </c>
      <c r="P903" t="s">
        <v>461</v>
      </c>
      <c r="Q903">
        <v>573.72799999999995</v>
      </c>
      <c r="R903">
        <v>4</v>
      </c>
      <c r="S903" s="1">
        <v>0.2</v>
      </c>
      <c r="T903">
        <v>-64.544399999999996</v>
      </c>
      <c r="U903" t="s">
        <v>53</v>
      </c>
      <c r="V903" s="3">
        <v>-0.1125</v>
      </c>
      <c r="W903" s="3">
        <v>3.4859724468737802E-4</v>
      </c>
      <c r="X903" s="4">
        <v>-16.136099999999999</v>
      </c>
      <c r="Y903" s="1">
        <v>159.56809999999999</v>
      </c>
      <c r="Z903" t="s">
        <v>40</v>
      </c>
      <c r="AA903">
        <f>Furniture_Sales[[#This Row],[Sales]]-Furniture_Sales[[#This Row],[Profit]]</f>
        <v>638.27239999999995</v>
      </c>
    </row>
    <row r="904" spans="1:27" x14ac:dyDescent="0.35">
      <c r="A904" t="s">
        <v>2792</v>
      </c>
      <c r="B904" s="2">
        <v>43076</v>
      </c>
      <c r="C904" s="2">
        <v>43080</v>
      </c>
      <c r="D904" t="s">
        <v>45</v>
      </c>
      <c r="E904" t="s">
        <v>1450</v>
      </c>
      <c r="F904" t="s">
        <v>1451</v>
      </c>
      <c r="G904" t="s">
        <v>30</v>
      </c>
      <c r="H904" t="s">
        <v>31</v>
      </c>
      <c r="I904" t="s">
        <v>641</v>
      </c>
      <c r="J904" t="s">
        <v>722</v>
      </c>
      <c r="K904">
        <v>23223</v>
      </c>
      <c r="L904" t="s">
        <v>34</v>
      </c>
      <c r="M904" t="s">
        <v>2793</v>
      </c>
      <c r="N904" t="s">
        <v>36</v>
      </c>
      <c r="O904" t="s">
        <v>62</v>
      </c>
      <c r="P904" t="s">
        <v>2794</v>
      </c>
      <c r="Q904">
        <v>82.38</v>
      </c>
      <c r="R904">
        <v>6</v>
      </c>
      <c r="S904" s="1">
        <v>0</v>
      </c>
      <c r="T904">
        <v>25.537800000000001</v>
      </c>
      <c r="U904" t="s">
        <v>89</v>
      </c>
      <c r="V904" s="3">
        <v>0.31</v>
      </c>
      <c r="W904" s="3">
        <v>0</v>
      </c>
      <c r="X904" s="4">
        <v>4.2563000000000004</v>
      </c>
      <c r="Y904" s="1">
        <v>9.4736999999999991</v>
      </c>
      <c r="Z904" t="s">
        <v>102</v>
      </c>
      <c r="AA904">
        <f>Furniture_Sales[[#This Row],[Sales]]-Furniture_Sales[[#This Row],[Profit]]</f>
        <v>56.842199999999991</v>
      </c>
    </row>
    <row r="905" spans="1:27" x14ac:dyDescent="0.35">
      <c r="A905" t="s">
        <v>2795</v>
      </c>
      <c r="B905" s="2">
        <v>42358</v>
      </c>
      <c r="C905" s="2">
        <v>42362</v>
      </c>
      <c r="D905" t="s">
        <v>45</v>
      </c>
      <c r="E905" t="s">
        <v>2796</v>
      </c>
      <c r="F905" t="s">
        <v>2797</v>
      </c>
      <c r="G905" t="s">
        <v>30</v>
      </c>
      <c r="H905" t="s">
        <v>31</v>
      </c>
      <c r="I905" t="s">
        <v>2798</v>
      </c>
      <c r="J905" t="s">
        <v>526</v>
      </c>
      <c r="K905">
        <v>86442</v>
      </c>
      <c r="L905" t="s">
        <v>60</v>
      </c>
      <c r="M905" t="s">
        <v>1457</v>
      </c>
      <c r="N905" t="s">
        <v>36</v>
      </c>
      <c r="O905" t="s">
        <v>62</v>
      </c>
      <c r="P905" t="s">
        <v>1458</v>
      </c>
      <c r="Q905">
        <v>14.368</v>
      </c>
      <c r="R905">
        <v>2</v>
      </c>
      <c r="S905" s="1">
        <v>0.2</v>
      </c>
      <c r="T905">
        <v>3.9512</v>
      </c>
      <c r="U905" t="s">
        <v>89</v>
      </c>
      <c r="V905" s="3">
        <v>0.27500000000000002</v>
      </c>
      <c r="W905" s="3">
        <v>1.39198218262806E-2</v>
      </c>
      <c r="X905" s="4">
        <v>1.9756</v>
      </c>
      <c r="Y905" s="1">
        <v>5.2084000000000001</v>
      </c>
      <c r="Z905" t="s">
        <v>102</v>
      </c>
      <c r="AA905">
        <f>Furniture_Sales[[#This Row],[Sales]]-Furniture_Sales[[#This Row],[Profit]]</f>
        <v>10.4168</v>
      </c>
    </row>
    <row r="906" spans="1:27" x14ac:dyDescent="0.35">
      <c r="A906" t="s">
        <v>2799</v>
      </c>
      <c r="B906" s="2">
        <v>42631</v>
      </c>
      <c r="C906" s="2">
        <v>42638</v>
      </c>
      <c r="D906" t="s">
        <v>45</v>
      </c>
      <c r="E906" t="s">
        <v>1690</v>
      </c>
      <c r="F906" t="s">
        <v>1691</v>
      </c>
      <c r="G906" t="s">
        <v>30</v>
      </c>
      <c r="H906" t="s">
        <v>31</v>
      </c>
      <c r="I906" t="s">
        <v>2800</v>
      </c>
      <c r="J906" t="s">
        <v>126</v>
      </c>
      <c r="K906">
        <v>10801</v>
      </c>
      <c r="L906" t="s">
        <v>73</v>
      </c>
      <c r="M906" t="s">
        <v>857</v>
      </c>
      <c r="N906" t="s">
        <v>36</v>
      </c>
      <c r="O906" t="s">
        <v>42</v>
      </c>
      <c r="P906" t="s">
        <v>858</v>
      </c>
      <c r="Q906">
        <v>631.78200000000004</v>
      </c>
      <c r="R906">
        <v>2</v>
      </c>
      <c r="S906" s="1">
        <v>0.1</v>
      </c>
      <c r="T906">
        <v>140.39599999999999</v>
      </c>
      <c r="U906" t="s">
        <v>53</v>
      </c>
      <c r="V906" s="3">
        <v>0.22222222222222199</v>
      </c>
      <c r="W906" s="3">
        <v>1.58282445527096E-4</v>
      </c>
      <c r="X906" s="4">
        <v>70.197999999999993</v>
      </c>
      <c r="Y906" s="1">
        <v>245.69300000000001</v>
      </c>
      <c r="Z906" t="s">
        <v>83</v>
      </c>
      <c r="AA906">
        <f>Furniture_Sales[[#This Row],[Sales]]-Furniture_Sales[[#This Row],[Profit]]</f>
        <v>491.38600000000008</v>
      </c>
    </row>
    <row r="907" spans="1:27" x14ac:dyDescent="0.35">
      <c r="A907" t="s">
        <v>2799</v>
      </c>
      <c r="B907" s="2">
        <v>42631</v>
      </c>
      <c r="C907" s="2">
        <v>42638</v>
      </c>
      <c r="D907" t="s">
        <v>45</v>
      </c>
      <c r="E907" t="s">
        <v>1690</v>
      </c>
      <c r="F907" t="s">
        <v>1691</v>
      </c>
      <c r="G907" t="s">
        <v>30</v>
      </c>
      <c r="H907" t="s">
        <v>31</v>
      </c>
      <c r="I907" t="s">
        <v>2800</v>
      </c>
      <c r="J907" t="s">
        <v>126</v>
      </c>
      <c r="K907">
        <v>10801</v>
      </c>
      <c r="L907" t="s">
        <v>73</v>
      </c>
      <c r="M907" t="s">
        <v>2801</v>
      </c>
      <c r="N907" t="s">
        <v>36</v>
      </c>
      <c r="O907" t="s">
        <v>62</v>
      </c>
      <c r="P907" t="s">
        <v>2802</v>
      </c>
      <c r="Q907">
        <v>60.72</v>
      </c>
      <c r="R907">
        <v>3</v>
      </c>
      <c r="S907" s="1">
        <v>0</v>
      </c>
      <c r="T907">
        <v>26.1096</v>
      </c>
      <c r="U907" t="s">
        <v>53</v>
      </c>
      <c r="V907" s="3">
        <v>0.43</v>
      </c>
      <c r="W907" s="3">
        <v>0</v>
      </c>
      <c r="X907" s="4">
        <v>8.7032000000000007</v>
      </c>
      <c r="Y907" s="1">
        <v>11.536799999999999</v>
      </c>
      <c r="Z907" t="s">
        <v>83</v>
      </c>
      <c r="AA907">
        <f>Furniture_Sales[[#This Row],[Sales]]-Furniture_Sales[[#This Row],[Profit]]</f>
        <v>34.610399999999998</v>
      </c>
    </row>
    <row r="908" spans="1:27" x14ac:dyDescent="0.35">
      <c r="A908" t="s">
        <v>2803</v>
      </c>
      <c r="B908" s="2">
        <v>43080</v>
      </c>
      <c r="C908" s="2">
        <v>43080</v>
      </c>
      <c r="D908" t="s">
        <v>431</v>
      </c>
      <c r="E908" t="s">
        <v>2804</v>
      </c>
      <c r="F908" t="s">
        <v>2805</v>
      </c>
      <c r="G908" t="s">
        <v>30</v>
      </c>
      <c r="H908" t="s">
        <v>31</v>
      </c>
      <c r="I908" t="s">
        <v>185</v>
      </c>
      <c r="J908" t="s">
        <v>140</v>
      </c>
      <c r="K908">
        <v>60505</v>
      </c>
      <c r="L908" t="s">
        <v>99</v>
      </c>
      <c r="M908" t="s">
        <v>796</v>
      </c>
      <c r="N908" t="s">
        <v>36</v>
      </c>
      <c r="O908" t="s">
        <v>62</v>
      </c>
      <c r="P908" t="s">
        <v>797</v>
      </c>
      <c r="Q908">
        <v>77.72</v>
      </c>
      <c r="R908">
        <v>1</v>
      </c>
      <c r="S908" s="1">
        <v>0.6</v>
      </c>
      <c r="T908">
        <v>-66.061999999999998</v>
      </c>
      <c r="U908" t="s">
        <v>436</v>
      </c>
      <c r="V908" s="3">
        <v>-0.85</v>
      </c>
      <c r="W908" s="3">
        <v>7.7200205867215604E-3</v>
      </c>
      <c r="X908" s="4">
        <v>-66.061999999999998</v>
      </c>
      <c r="Y908" s="1">
        <v>143.78200000000001</v>
      </c>
      <c r="Z908" t="s">
        <v>102</v>
      </c>
      <c r="AA908">
        <f>Furniture_Sales[[#This Row],[Sales]]-Furniture_Sales[[#This Row],[Profit]]</f>
        <v>143.78199999999998</v>
      </c>
    </row>
    <row r="909" spans="1:27" x14ac:dyDescent="0.35">
      <c r="A909" t="s">
        <v>2803</v>
      </c>
      <c r="B909" s="2">
        <v>43080</v>
      </c>
      <c r="C909" s="2">
        <v>43080</v>
      </c>
      <c r="D909" t="s">
        <v>431</v>
      </c>
      <c r="E909" t="s">
        <v>2804</v>
      </c>
      <c r="F909" t="s">
        <v>2805</v>
      </c>
      <c r="G909" t="s">
        <v>30</v>
      </c>
      <c r="H909" t="s">
        <v>31</v>
      </c>
      <c r="I909" t="s">
        <v>185</v>
      </c>
      <c r="J909" t="s">
        <v>140</v>
      </c>
      <c r="K909">
        <v>60505</v>
      </c>
      <c r="L909" t="s">
        <v>99</v>
      </c>
      <c r="M909" t="s">
        <v>1101</v>
      </c>
      <c r="N909" t="s">
        <v>36</v>
      </c>
      <c r="O909" t="s">
        <v>42</v>
      </c>
      <c r="P909" t="s">
        <v>1102</v>
      </c>
      <c r="Q909">
        <v>520.46400000000006</v>
      </c>
      <c r="R909">
        <v>2</v>
      </c>
      <c r="S909" s="1">
        <v>0.3</v>
      </c>
      <c r="T909">
        <v>-14.8704</v>
      </c>
      <c r="U909" t="s">
        <v>436</v>
      </c>
      <c r="V909" s="3">
        <v>-2.8571428571428598E-2</v>
      </c>
      <c r="W909" s="3">
        <v>5.7640874296781297E-4</v>
      </c>
      <c r="X909" s="4">
        <v>-7.4352</v>
      </c>
      <c r="Y909" s="1">
        <v>267.66719999999998</v>
      </c>
      <c r="Z909" t="s">
        <v>102</v>
      </c>
      <c r="AA909">
        <f>Furniture_Sales[[#This Row],[Sales]]-Furniture_Sales[[#This Row],[Profit]]</f>
        <v>535.33440000000007</v>
      </c>
    </row>
    <row r="910" spans="1:27" x14ac:dyDescent="0.35">
      <c r="A910" t="s">
        <v>2806</v>
      </c>
      <c r="B910" s="2">
        <v>41754</v>
      </c>
      <c r="C910" s="2">
        <v>41759</v>
      </c>
      <c r="D910" t="s">
        <v>45</v>
      </c>
      <c r="E910" t="s">
        <v>1272</v>
      </c>
      <c r="F910" t="s">
        <v>1273</v>
      </c>
      <c r="G910" t="s">
        <v>106</v>
      </c>
      <c r="H910" t="s">
        <v>31</v>
      </c>
      <c r="I910" t="s">
        <v>2807</v>
      </c>
      <c r="J910" t="s">
        <v>59</v>
      </c>
      <c r="K910">
        <v>91776</v>
      </c>
      <c r="L910" t="s">
        <v>60</v>
      </c>
      <c r="M910" t="s">
        <v>150</v>
      </c>
      <c r="N910" t="s">
        <v>36</v>
      </c>
      <c r="O910" t="s">
        <v>62</v>
      </c>
      <c r="P910" t="s">
        <v>151</v>
      </c>
      <c r="Q910">
        <v>303.25</v>
      </c>
      <c r="R910">
        <v>5</v>
      </c>
      <c r="S910" s="1">
        <v>0</v>
      </c>
      <c r="T910">
        <v>63.682499999999997</v>
      </c>
      <c r="U910" t="s">
        <v>64</v>
      </c>
      <c r="V910" s="3">
        <v>0.21</v>
      </c>
      <c r="W910" s="3">
        <v>0</v>
      </c>
      <c r="X910" s="4">
        <v>12.736499999999999</v>
      </c>
      <c r="Y910" s="1">
        <v>47.913499999999999</v>
      </c>
      <c r="Z910" t="s">
        <v>119</v>
      </c>
      <c r="AA910">
        <f>Furniture_Sales[[#This Row],[Sales]]-Furniture_Sales[[#This Row],[Profit]]</f>
        <v>239.5675</v>
      </c>
    </row>
    <row r="911" spans="1:27" x14ac:dyDescent="0.35">
      <c r="A911" t="s">
        <v>2806</v>
      </c>
      <c r="B911" s="2">
        <v>41754</v>
      </c>
      <c r="C911" s="2">
        <v>41759</v>
      </c>
      <c r="D911" t="s">
        <v>45</v>
      </c>
      <c r="E911" t="s">
        <v>1272</v>
      </c>
      <c r="F911" t="s">
        <v>1273</v>
      </c>
      <c r="G911" t="s">
        <v>106</v>
      </c>
      <c r="H911" t="s">
        <v>31</v>
      </c>
      <c r="I911" t="s">
        <v>2807</v>
      </c>
      <c r="J911" t="s">
        <v>59</v>
      </c>
      <c r="K911">
        <v>91776</v>
      </c>
      <c r="L911" t="s">
        <v>60</v>
      </c>
      <c r="M911" t="s">
        <v>1101</v>
      </c>
      <c r="N911" t="s">
        <v>36</v>
      </c>
      <c r="O911" t="s">
        <v>42</v>
      </c>
      <c r="P911" t="s">
        <v>1102</v>
      </c>
      <c r="Q911">
        <v>1487.04</v>
      </c>
      <c r="R911">
        <v>5</v>
      </c>
      <c r="S911" s="1">
        <v>0.2</v>
      </c>
      <c r="T911">
        <v>148.70400000000001</v>
      </c>
      <c r="U911" t="s">
        <v>64</v>
      </c>
      <c r="V911" s="3">
        <v>0.1</v>
      </c>
      <c r="W911" s="3">
        <v>1.34495373359156E-4</v>
      </c>
      <c r="X911" s="4">
        <v>29.7408</v>
      </c>
      <c r="Y911" s="1">
        <v>267.66719999999998</v>
      </c>
      <c r="Z911" t="s">
        <v>119</v>
      </c>
      <c r="AA911">
        <f>Furniture_Sales[[#This Row],[Sales]]-Furniture_Sales[[#This Row],[Profit]]</f>
        <v>1338.336</v>
      </c>
    </row>
    <row r="912" spans="1:27" x14ac:dyDescent="0.35">
      <c r="A912" t="s">
        <v>2808</v>
      </c>
      <c r="B912" s="2">
        <v>42302</v>
      </c>
      <c r="C912" s="2">
        <v>42307</v>
      </c>
      <c r="D912" t="s">
        <v>45</v>
      </c>
      <c r="E912" t="s">
        <v>1721</v>
      </c>
      <c r="F912" t="s">
        <v>1722</v>
      </c>
      <c r="G912" t="s">
        <v>30</v>
      </c>
      <c r="H912" t="s">
        <v>31</v>
      </c>
      <c r="I912" t="s">
        <v>334</v>
      </c>
      <c r="J912" t="s">
        <v>59</v>
      </c>
      <c r="K912">
        <v>94110</v>
      </c>
      <c r="L912" t="s">
        <v>60</v>
      </c>
      <c r="M912" t="s">
        <v>553</v>
      </c>
      <c r="N912" t="s">
        <v>36</v>
      </c>
      <c r="O912" t="s">
        <v>51</v>
      </c>
      <c r="P912" t="s">
        <v>554</v>
      </c>
      <c r="Q912">
        <v>253.17599999999999</v>
      </c>
      <c r="R912">
        <v>3</v>
      </c>
      <c r="S912" s="1">
        <v>0.2</v>
      </c>
      <c r="T912">
        <v>-31.646999999999998</v>
      </c>
      <c r="U912" t="s">
        <v>64</v>
      </c>
      <c r="V912" s="3">
        <v>-0.125</v>
      </c>
      <c r="W912" s="3">
        <v>7.8996429361392895E-4</v>
      </c>
      <c r="X912" s="4">
        <v>-10.548999999999999</v>
      </c>
      <c r="Y912" s="1">
        <v>94.941000000000003</v>
      </c>
      <c r="Z912" t="s">
        <v>54</v>
      </c>
      <c r="AA912">
        <f>Furniture_Sales[[#This Row],[Sales]]-Furniture_Sales[[#This Row],[Profit]]</f>
        <v>284.82299999999998</v>
      </c>
    </row>
    <row r="913" spans="1:27" x14ac:dyDescent="0.35">
      <c r="A913" t="s">
        <v>2809</v>
      </c>
      <c r="B913" s="2">
        <v>42205</v>
      </c>
      <c r="C913" s="2">
        <v>42212</v>
      </c>
      <c r="D913" t="s">
        <v>45</v>
      </c>
      <c r="E913" t="s">
        <v>1055</v>
      </c>
      <c r="F913" t="s">
        <v>1056</v>
      </c>
      <c r="G913" t="s">
        <v>30</v>
      </c>
      <c r="H913" t="s">
        <v>31</v>
      </c>
      <c r="I913" t="s">
        <v>2168</v>
      </c>
      <c r="J913" t="s">
        <v>140</v>
      </c>
      <c r="K913">
        <v>60035</v>
      </c>
      <c r="L913" t="s">
        <v>99</v>
      </c>
      <c r="M913" t="s">
        <v>2810</v>
      </c>
      <c r="N913" t="s">
        <v>36</v>
      </c>
      <c r="O913" t="s">
        <v>37</v>
      </c>
      <c r="P913" t="s">
        <v>2811</v>
      </c>
      <c r="Q913">
        <v>384.94400000000002</v>
      </c>
      <c r="R913">
        <v>4</v>
      </c>
      <c r="S913" s="1">
        <v>0.3</v>
      </c>
      <c r="T913">
        <v>-126.4816</v>
      </c>
      <c r="U913" t="s">
        <v>53</v>
      </c>
      <c r="V913" s="3">
        <v>-0.32857142857142901</v>
      </c>
      <c r="W913" s="3">
        <v>7.7933413691342105E-4</v>
      </c>
      <c r="X913" s="4">
        <v>-31.6204</v>
      </c>
      <c r="Y913" s="1">
        <v>127.85639999999999</v>
      </c>
      <c r="Z913" t="s">
        <v>77</v>
      </c>
      <c r="AA913">
        <f>Furniture_Sales[[#This Row],[Sales]]-Furniture_Sales[[#This Row],[Profit]]</f>
        <v>511.42560000000003</v>
      </c>
    </row>
    <row r="914" spans="1:27" x14ac:dyDescent="0.35">
      <c r="A914" t="s">
        <v>2809</v>
      </c>
      <c r="B914" s="2">
        <v>42205</v>
      </c>
      <c r="C914" s="2">
        <v>42212</v>
      </c>
      <c r="D914" t="s">
        <v>45</v>
      </c>
      <c r="E914" t="s">
        <v>1055</v>
      </c>
      <c r="F914" t="s">
        <v>1056</v>
      </c>
      <c r="G914" t="s">
        <v>30</v>
      </c>
      <c r="H914" t="s">
        <v>31</v>
      </c>
      <c r="I914" t="s">
        <v>2168</v>
      </c>
      <c r="J914" t="s">
        <v>140</v>
      </c>
      <c r="K914">
        <v>60035</v>
      </c>
      <c r="L914" t="s">
        <v>99</v>
      </c>
      <c r="M914" t="s">
        <v>108</v>
      </c>
      <c r="N914" t="s">
        <v>36</v>
      </c>
      <c r="O914" t="s">
        <v>37</v>
      </c>
      <c r="P914" t="s">
        <v>109</v>
      </c>
      <c r="Q914">
        <v>913.43</v>
      </c>
      <c r="R914">
        <v>5</v>
      </c>
      <c r="S914" s="1">
        <v>0.3</v>
      </c>
      <c r="T914">
        <v>-52.195999999999998</v>
      </c>
      <c r="U914" t="s">
        <v>53</v>
      </c>
      <c r="V914" s="3">
        <v>-5.7142857142857099E-2</v>
      </c>
      <c r="W914" s="3">
        <v>3.2843239219206699E-4</v>
      </c>
      <c r="X914" s="4">
        <v>-10.4392</v>
      </c>
      <c r="Y914" s="1">
        <v>193.12520000000001</v>
      </c>
      <c r="Z914" t="s">
        <v>77</v>
      </c>
      <c r="AA914">
        <f>Furniture_Sales[[#This Row],[Sales]]-Furniture_Sales[[#This Row],[Profit]]</f>
        <v>965.62599999999998</v>
      </c>
    </row>
    <row r="915" spans="1:27" x14ac:dyDescent="0.35">
      <c r="A915" t="s">
        <v>2812</v>
      </c>
      <c r="B915" s="2">
        <v>43059</v>
      </c>
      <c r="C915" s="2">
        <v>43061</v>
      </c>
      <c r="D915" t="s">
        <v>93</v>
      </c>
      <c r="E915" t="s">
        <v>830</v>
      </c>
      <c r="F915" t="s">
        <v>831</v>
      </c>
      <c r="G915" t="s">
        <v>30</v>
      </c>
      <c r="H915" t="s">
        <v>31</v>
      </c>
      <c r="I915" t="s">
        <v>179</v>
      </c>
      <c r="J915" t="s">
        <v>126</v>
      </c>
      <c r="K915">
        <v>10035</v>
      </c>
      <c r="L915" t="s">
        <v>73</v>
      </c>
      <c r="M915" t="s">
        <v>1482</v>
      </c>
      <c r="N915" t="s">
        <v>36</v>
      </c>
      <c r="O915" t="s">
        <v>37</v>
      </c>
      <c r="P915" t="s">
        <v>1483</v>
      </c>
      <c r="Q915">
        <v>183.96799999999999</v>
      </c>
      <c r="R915">
        <v>2</v>
      </c>
      <c r="S915" s="1">
        <v>0.2</v>
      </c>
      <c r="T915">
        <v>-25.2956</v>
      </c>
      <c r="U915" t="s">
        <v>76</v>
      </c>
      <c r="V915" s="3">
        <v>-0.13750000000000001</v>
      </c>
      <c r="W915" s="3">
        <v>1.0871455905374799E-3</v>
      </c>
      <c r="X915" s="4">
        <v>-12.6478</v>
      </c>
      <c r="Y915" s="1">
        <v>104.6318</v>
      </c>
      <c r="Z915" t="s">
        <v>40</v>
      </c>
      <c r="AA915">
        <f>Furniture_Sales[[#This Row],[Sales]]-Furniture_Sales[[#This Row],[Profit]]</f>
        <v>209.2636</v>
      </c>
    </row>
    <row r="916" spans="1:27" x14ac:dyDescent="0.35">
      <c r="A916" t="s">
        <v>2813</v>
      </c>
      <c r="B916" s="2">
        <v>41827</v>
      </c>
      <c r="C916" s="2">
        <v>41831</v>
      </c>
      <c r="D916" t="s">
        <v>45</v>
      </c>
      <c r="E916" t="s">
        <v>2814</v>
      </c>
      <c r="F916" t="s">
        <v>2815</v>
      </c>
      <c r="G916" t="s">
        <v>30</v>
      </c>
      <c r="H916" t="s">
        <v>31</v>
      </c>
      <c r="I916" t="s">
        <v>71</v>
      </c>
      <c r="J916" t="s">
        <v>72</v>
      </c>
      <c r="K916">
        <v>19120</v>
      </c>
      <c r="L916" t="s">
        <v>73</v>
      </c>
      <c r="M916" t="s">
        <v>1034</v>
      </c>
      <c r="N916" t="s">
        <v>36</v>
      </c>
      <c r="O916" t="s">
        <v>42</v>
      </c>
      <c r="P916" t="s">
        <v>1035</v>
      </c>
      <c r="Q916">
        <v>172.18600000000001</v>
      </c>
      <c r="R916">
        <v>2</v>
      </c>
      <c r="S916" s="1">
        <v>0.3</v>
      </c>
      <c r="T916">
        <v>-46.736199999999997</v>
      </c>
      <c r="U916" t="s">
        <v>89</v>
      </c>
      <c r="V916" s="3">
        <v>-0.27142857142857102</v>
      </c>
      <c r="W916" s="3">
        <v>1.7423019293089999E-3</v>
      </c>
      <c r="X916" s="4">
        <v>-23.368099999999998</v>
      </c>
      <c r="Y916" s="1">
        <v>109.4611</v>
      </c>
      <c r="Z916" t="s">
        <v>77</v>
      </c>
      <c r="AA916">
        <f>Furniture_Sales[[#This Row],[Sales]]-Furniture_Sales[[#This Row],[Profit]]</f>
        <v>218.9222</v>
      </c>
    </row>
    <row r="917" spans="1:27" x14ac:dyDescent="0.35">
      <c r="A917" t="s">
        <v>2813</v>
      </c>
      <c r="B917" s="2">
        <v>41827</v>
      </c>
      <c r="C917" s="2">
        <v>41831</v>
      </c>
      <c r="D917" t="s">
        <v>45</v>
      </c>
      <c r="E917" t="s">
        <v>2814</v>
      </c>
      <c r="F917" t="s">
        <v>2815</v>
      </c>
      <c r="G917" t="s">
        <v>30</v>
      </c>
      <c r="H917" t="s">
        <v>31</v>
      </c>
      <c r="I917" t="s">
        <v>71</v>
      </c>
      <c r="J917" t="s">
        <v>72</v>
      </c>
      <c r="K917">
        <v>19120</v>
      </c>
      <c r="L917" t="s">
        <v>73</v>
      </c>
      <c r="M917" t="s">
        <v>613</v>
      </c>
      <c r="N917" t="s">
        <v>36</v>
      </c>
      <c r="O917" t="s">
        <v>62</v>
      </c>
      <c r="P917" t="s">
        <v>614</v>
      </c>
      <c r="Q917">
        <v>69.007999999999996</v>
      </c>
      <c r="R917">
        <v>2</v>
      </c>
      <c r="S917" s="1">
        <v>0.2</v>
      </c>
      <c r="T917">
        <v>12.0764</v>
      </c>
      <c r="U917" t="s">
        <v>89</v>
      </c>
      <c r="V917" s="3">
        <v>0.17499999999999999</v>
      </c>
      <c r="W917" s="3">
        <v>2.89821469974496E-3</v>
      </c>
      <c r="X917" s="4">
        <v>6.0381999999999998</v>
      </c>
      <c r="Y917" s="1">
        <v>28.465800000000002</v>
      </c>
      <c r="Z917" t="s">
        <v>77</v>
      </c>
      <c r="AA917">
        <f>Furniture_Sales[[#This Row],[Sales]]-Furniture_Sales[[#This Row],[Profit]]</f>
        <v>56.931599999999996</v>
      </c>
    </row>
    <row r="918" spans="1:27" x14ac:dyDescent="0.35">
      <c r="A918" t="s">
        <v>2816</v>
      </c>
      <c r="B918" s="2">
        <v>42446</v>
      </c>
      <c r="C918" s="2">
        <v>42446</v>
      </c>
      <c r="D918" t="s">
        <v>431</v>
      </c>
      <c r="E918" t="s">
        <v>2796</v>
      </c>
      <c r="F918" t="s">
        <v>2797</v>
      </c>
      <c r="G918" t="s">
        <v>30</v>
      </c>
      <c r="H918" t="s">
        <v>31</v>
      </c>
      <c r="I918" t="s">
        <v>163</v>
      </c>
      <c r="J918" t="s">
        <v>1095</v>
      </c>
      <c r="K918">
        <v>21044</v>
      </c>
      <c r="L918" t="s">
        <v>73</v>
      </c>
      <c r="M918" t="s">
        <v>796</v>
      </c>
      <c r="N918" t="s">
        <v>36</v>
      </c>
      <c r="O918" t="s">
        <v>62</v>
      </c>
      <c r="P918" t="s">
        <v>797</v>
      </c>
      <c r="Q918">
        <v>971.5</v>
      </c>
      <c r="R918">
        <v>5</v>
      </c>
      <c r="S918" s="1">
        <v>0</v>
      </c>
      <c r="T918">
        <v>252.59</v>
      </c>
      <c r="U918" t="s">
        <v>436</v>
      </c>
      <c r="V918" s="3">
        <v>0.26</v>
      </c>
      <c r="W918" s="3">
        <v>0</v>
      </c>
      <c r="X918" s="4">
        <v>50.518000000000001</v>
      </c>
      <c r="Y918" s="1">
        <v>143.78200000000001</v>
      </c>
      <c r="Z918" t="s">
        <v>201</v>
      </c>
      <c r="AA918">
        <f>Furniture_Sales[[#This Row],[Sales]]-Furniture_Sales[[#This Row],[Profit]]</f>
        <v>718.91</v>
      </c>
    </row>
    <row r="919" spans="1:27" x14ac:dyDescent="0.35">
      <c r="A919" t="s">
        <v>2817</v>
      </c>
      <c r="B919" s="2">
        <v>41993</v>
      </c>
      <c r="C919" s="2">
        <v>42000</v>
      </c>
      <c r="D919" t="s">
        <v>45</v>
      </c>
      <c r="E919" t="s">
        <v>2639</v>
      </c>
      <c r="F919" t="s">
        <v>2640</v>
      </c>
      <c r="G919" t="s">
        <v>30</v>
      </c>
      <c r="H919" t="s">
        <v>31</v>
      </c>
      <c r="I919" t="s">
        <v>2818</v>
      </c>
      <c r="J919" t="s">
        <v>237</v>
      </c>
      <c r="K919">
        <v>45011</v>
      </c>
      <c r="L919" t="s">
        <v>73</v>
      </c>
      <c r="M919" t="s">
        <v>224</v>
      </c>
      <c r="N919" t="s">
        <v>36</v>
      </c>
      <c r="O919" t="s">
        <v>62</v>
      </c>
      <c r="P919" t="s">
        <v>225</v>
      </c>
      <c r="Q919">
        <v>190.84800000000001</v>
      </c>
      <c r="R919">
        <v>3</v>
      </c>
      <c r="S919" s="1">
        <v>0.2</v>
      </c>
      <c r="T919">
        <v>-21.470400000000001</v>
      </c>
      <c r="U919" t="s">
        <v>53</v>
      </c>
      <c r="V919" s="3">
        <v>-0.1125</v>
      </c>
      <c r="W919" s="3">
        <v>1.04795439302482E-3</v>
      </c>
      <c r="X919" s="4">
        <v>-7.1567999999999996</v>
      </c>
      <c r="Y919" s="1">
        <v>70.772800000000004</v>
      </c>
      <c r="Z919" t="s">
        <v>102</v>
      </c>
      <c r="AA919">
        <f>Furniture_Sales[[#This Row],[Sales]]-Furniture_Sales[[#This Row],[Profit]]</f>
        <v>212.31840000000003</v>
      </c>
    </row>
    <row r="920" spans="1:27" x14ac:dyDescent="0.35">
      <c r="A920" t="s">
        <v>2819</v>
      </c>
      <c r="B920" s="2">
        <v>42873</v>
      </c>
      <c r="C920" s="2">
        <v>42874</v>
      </c>
      <c r="D920" t="s">
        <v>93</v>
      </c>
      <c r="E920" t="s">
        <v>1173</v>
      </c>
      <c r="F920" t="s">
        <v>1174</v>
      </c>
      <c r="G920" t="s">
        <v>96</v>
      </c>
      <c r="H920" t="s">
        <v>31</v>
      </c>
      <c r="I920" t="s">
        <v>2820</v>
      </c>
      <c r="J920" t="s">
        <v>673</v>
      </c>
      <c r="K920">
        <v>30328</v>
      </c>
      <c r="L920" t="s">
        <v>34</v>
      </c>
      <c r="M920" t="s">
        <v>2821</v>
      </c>
      <c r="N920" t="s">
        <v>36</v>
      </c>
      <c r="O920" t="s">
        <v>37</v>
      </c>
      <c r="P920" t="s">
        <v>2822</v>
      </c>
      <c r="Q920">
        <v>302.94</v>
      </c>
      <c r="R920">
        <v>3</v>
      </c>
      <c r="S920" s="1">
        <v>0</v>
      </c>
      <c r="T920">
        <v>75.734999999999999</v>
      </c>
      <c r="U920" t="s">
        <v>129</v>
      </c>
      <c r="V920" s="3">
        <v>0.25</v>
      </c>
      <c r="W920" s="3">
        <v>0</v>
      </c>
      <c r="X920" s="4">
        <v>25.245000000000001</v>
      </c>
      <c r="Y920" s="1">
        <v>75.734999999999999</v>
      </c>
      <c r="Z920" t="s">
        <v>167</v>
      </c>
      <c r="AA920">
        <f>Furniture_Sales[[#This Row],[Sales]]-Furniture_Sales[[#This Row],[Profit]]</f>
        <v>227.20499999999998</v>
      </c>
    </row>
    <row r="921" spans="1:27" x14ac:dyDescent="0.35">
      <c r="A921" t="s">
        <v>2823</v>
      </c>
      <c r="B921" s="2">
        <v>42815</v>
      </c>
      <c r="C921" s="2">
        <v>42821</v>
      </c>
      <c r="D921" t="s">
        <v>45</v>
      </c>
      <c r="E921" t="s">
        <v>2232</v>
      </c>
      <c r="F921" t="s">
        <v>2233</v>
      </c>
      <c r="G921" t="s">
        <v>30</v>
      </c>
      <c r="H921" t="s">
        <v>31</v>
      </c>
      <c r="I921" t="s">
        <v>2027</v>
      </c>
      <c r="J921" t="s">
        <v>1528</v>
      </c>
      <c r="K921">
        <v>74133</v>
      </c>
      <c r="L921" t="s">
        <v>99</v>
      </c>
      <c r="M921" t="s">
        <v>2340</v>
      </c>
      <c r="N921" t="s">
        <v>36</v>
      </c>
      <c r="O921" t="s">
        <v>42</v>
      </c>
      <c r="P921" t="s">
        <v>2341</v>
      </c>
      <c r="Q921">
        <v>1805.88</v>
      </c>
      <c r="R921">
        <v>6</v>
      </c>
      <c r="S921" s="1">
        <v>0</v>
      </c>
      <c r="T921">
        <v>523.70519999999999</v>
      </c>
      <c r="U921" t="s">
        <v>135</v>
      </c>
      <c r="V921" s="3">
        <v>0.28999999999999998</v>
      </c>
      <c r="W921" s="3">
        <v>0</v>
      </c>
      <c r="X921" s="4">
        <v>87.284199999999998</v>
      </c>
      <c r="Y921" s="1">
        <v>213.69579999999999</v>
      </c>
      <c r="Z921" t="s">
        <v>201</v>
      </c>
      <c r="AA921">
        <f>Furniture_Sales[[#This Row],[Sales]]-Furniture_Sales[[#This Row],[Profit]]</f>
        <v>1282.1748000000002</v>
      </c>
    </row>
    <row r="922" spans="1:27" x14ac:dyDescent="0.35">
      <c r="A922" t="s">
        <v>2824</v>
      </c>
      <c r="B922" s="2">
        <v>42677</v>
      </c>
      <c r="C922" s="2">
        <v>42682</v>
      </c>
      <c r="D922" t="s">
        <v>27</v>
      </c>
      <c r="E922" t="s">
        <v>1071</v>
      </c>
      <c r="F922" t="s">
        <v>1072</v>
      </c>
      <c r="G922" t="s">
        <v>30</v>
      </c>
      <c r="H922" t="s">
        <v>31</v>
      </c>
      <c r="I922" t="s">
        <v>32</v>
      </c>
      <c r="J922" t="s">
        <v>33</v>
      </c>
      <c r="K922">
        <v>42420</v>
      </c>
      <c r="L922" t="s">
        <v>34</v>
      </c>
      <c r="M922" t="s">
        <v>965</v>
      </c>
      <c r="N922" t="s">
        <v>36</v>
      </c>
      <c r="O922" t="s">
        <v>62</v>
      </c>
      <c r="P922" t="s">
        <v>966</v>
      </c>
      <c r="Q922">
        <v>24.1</v>
      </c>
      <c r="R922">
        <v>5</v>
      </c>
      <c r="S922" s="1">
        <v>0</v>
      </c>
      <c r="T922">
        <v>9.1579999999999995</v>
      </c>
      <c r="U922" t="s">
        <v>64</v>
      </c>
      <c r="V922" s="3">
        <v>0.38</v>
      </c>
      <c r="W922" s="3">
        <v>0</v>
      </c>
      <c r="X922" s="4">
        <v>1.8315999999999999</v>
      </c>
      <c r="Y922" s="1">
        <v>2.9883999999999999</v>
      </c>
      <c r="Z922" t="s">
        <v>40</v>
      </c>
      <c r="AA922">
        <f>Furniture_Sales[[#This Row],[Sales]]-Furniture_Sales[[#This Row],[Profit]]</f>
        <v>14.942000000000002</v>
      </c>
    </row>
    <row r="923" spans="1:27" x14ac:dyDescent="0.35">
      <c r="A923" t="s">
        <v>2824</v>
      </c>
      <c r="B923" s="2">
        <v>42677</v>
      </c>
      <c r="C923" s="2">
        <v>42682</v>
      </c>
      <c r="D923" t="s">
        <v>27</v>
      </c>
      <c r="E923" t="s">
        <v>1071</v>
      </c>
      <c r="F923" t="s">
        <v>1072</v>
      </c>
      <c r="G923" t="s">
        <v>30</v>
      </c>
      <c r="H923" t="s">
        <v>31</v>
      </c>
      <c r="I923" t="s">
        <v>32</v>
      </c>
      <c r="J923" t="s">
        <v>33</v>
      </c>
      <c r="K923">
        <v>42420</v>
      </c>
      <c r="L923" t="s">
        <v>34</v>
      </c>
      <c r="M923" t="s">
        <v>2825</v>
      </c>
      <c r="N923" t="s">
        <v>36</v>
      </c>
      <c r="O923" t="s">
        <v>51</v>
      </c>
      <c r="P923" t="s">
        <v>2826</v>
      </c>
      <c r="Q923">
        <v>842.94</v>
      </c>
      <c r="R923">
        <v>3</v>
      </c>
      <c r="S923" s="1">
        <v>0</v>
      </c>
      <c r="T923">
        <v>160.15860000000001</v>
      </c>
      <c r="U923" t="s">
        <v>64</v>
      </c>
      <c r="V923" s="3">
        <v>0.19</v>
      </c>
      <c r="W923" s="3">
        <v>0</v>
      </c>
      <c r="X923" s="4">
        <v>53.386200000000002</v>
      </c>
      <c r="Y923" s="1">
        <v>227.59379999999999</v>
      </c>
      <c r="Z923" t="s">
        <v>40</v>
      </c>
      <c r="AA923">
        <f>Furniture_Sales[[#This Row],[Sales]]-Furniture_Sales[[#This Row],[Profit]]</f>
        <v>682.78140000000008</v>
      </c>
    </row>
    <row r="924" spans="1:27" x14ac:dyDescent="0.35">
      <c r="A924" t="s">
        <v>2827</v>
      </c>
      <c r="B924" s="2">
        <v>42174</v>
      </c>
      <c r="C924" s="2">
        <v>42178</v>
      </c>
      <c r="D924" t="s">
        <v>45</v>
      </c>
      <c r="E924" t="s">
        <v>332</v>
      </c>
      <c r="F924" t="s">
        <v>333</v>
      </c>
      <c r="G924" t="s">
        <v>30</v>
      </c>
      <c r="H924" t="s">
        <v>31</v>
      </c>
      <c r="I924" t="s">
        <v>58</v>
      </c>
      <c r="J924" t="s">
        <v>59</v>
      </c>
      <c r="K924">
        <v>90032</v>
      </c>
      <c r="L924" t="s">
        <v>60</v>
      </c>
      <c r="M924" t="s">
        <v>683</v>
      </c>
      <c r="N924" t="s">
        <v>36</v>
      </c>
      <c r="O924" t="s">
        <v>62</v>
      </c>
      <c r="P924" t="s">
        <v>684</v>
      </c>
      <c r="Q924">
        <v>12.56</v>
      </c>
      <c r="R924">
        <v>2</v>
      </c>
      <c r="S924" s="1">
        <v>0</v>
      </c>
      <c r="T924">
        <v>4.0191999999999997</v>
      </c>
      <c r="U924" t="s">
        <v>89</v>
      </c>
      <c r="V924" s="3">
        <v>0.32</v>
      </c>
      <c r="W924" s="3">
        <v>0</v>
      </c>
      <c r="X924" s="4">
        <v>2.0095999999999998</v>
      </c>
      <c r="Y924" s="1">
        <v>4.2704000000000004</v>
      </c>
      <c r="Z924" t="s">
        <v>65</v>
      </c>
      <c r="AA924">
        <f>Furniture_Sales[[#This Row],[Sales]]-Furniture_Sales[[#This Row],[Profit]]</f>
        <v>8.5408000000000008</v>
      </c>
    </row>
    <row r="925" spans="1:27" x14ac:dyDescent="0.35">
      <c r="A925" t="s">
        <v>2828</v>
      </c>
      <c r="B925" s="2">
        <v>42555</v>
      </c>
      <c r="C925" s="2">
        <v>42557</v>
      </c>
      <c r="D925" t="s">
        <v>93</v>
      </c>
      <c r="E925" t="s">
        <v>2699</v>
      </c>
      <c r="F925" t="s">
        <v>2700</v>
      </c>
      <c r="G925" t="s">
        <v>30</v>
      </c>
      <c r="H925" t="s">
        <v>31</v>
      </c>
      <c r="I925" t="s">
        <v>334</v>
      </c>
      <c r="J925" t="s">
        <v>59</v>
      </c>
      <c r="K925">
        <v>94109</v>
      </c>
      <c r="L925" t="s">
        <v>60</v>
      </c>
      <c r="M925" t="s">
        <v>667</v>
      </c>
      <c r="N925" t="s">
        <v>36</v>
      </c>
      <c r="O925" t="s">
        <v>62</v>
      </c>
      <c r="P925" t="s">
        <v>668</v>
      </c>
      <c r="Q925">
        <v>25.4</v>
      </c>
      <c r="R925">
        <v>5</v>
      </c>
      <c r="S925" s="1">
        <v>0</v>
      </c>
      <c r="T925">
        <v>8.6359999999999992</v>
      </c>
      <c r="U925" t="s">
        <v>76</v>
      </c>
      <c r="V925" s="3">
        <v>0.34</v>
      </c>
      <c r="W925" s="3">
        <v>0</v>
      </c>
      <c r="X925" s="4">
        <v>1.7272000000000001</v>
      </c>
      <c r="Y925" s="1">
        <v>3.3527999999999998</v>
      </c>
      <c r="Z925" t="s">
        <v>77</v>
      </c>
      <c r="AA925">
        <f>Furniture_Sales[[#This Row],[Sales]]-Furniture_Sales[[#This Row],[Profit]]</f>
        <v>16.763999999999999</v>
      </c>
    </row>
    <row r="926" spans="1:27" x14ac:dyDescent="0.35">
      <c r="A926" t="s">
        <v>2828</v>
      </c>
      <c r="B926" s="2">
        <v>42555</v>
      </c>
      <c r="C926" s="2">
        <v>42557</v>
      </c>
      <c r="D926" t="s">
        <v>93</v>
      </c>
      <c r="E926" t="s">
        <v>2699</v>
      </c>
      <c r="F926" t="s">
        <v>2700</v>
      </c>
      <c r="G926" t="s">
        <v>30</v>
      </c>
      <c r="H926" t="s">
        <v>31</v>
      </c>
      <c r="I926" t="s">
        <v>334</v>
      </c>
      <c r="J926" t="s">
        <v>59</v>
      </c>
      <c r="K926">
        <v>94109</v>
      </c>
      <c r="L926" t="s">
        <v>60</v>
      </c>
      <c r="M926" t="s">
        <v>1005</v>
      </c>
      <c r="N926" t="s">
        <v>36</v>
      </c>
      <c r="O926" t="s">
        <v>37</v>
      </c>
      <c r="P926" t="s">
        <v>1006</v>
      </c>
      <c r="Q926">
        <v>1279.165</v>
      </c>
      <c r="R926">
        <v>5</v>
      </c>
      <c r="S926" s="1">
        <v>0.15</v>
      </c>
      <c r="T926">
        <v>225.73500000000001</v>
      </c>
      <c r="U926" t="s">
        <v>76</v>
      </c>
      <c r="V926" s="3">
        <v>0.17647058823529399</v>
      </c>
      <c r="W926" s="3">
        <v>1.17263996435174E-4</v>
      </c>
      <c r="X926" s="4">
        <v>45.146999999999998</v>
      </c>
      <c r="Y926" s="1">
        <v>210.68600000000001</v>
      </c>
      <c r="Z926" t="s">
        <v>77</v>
      </c>
      <c r="AA926">
        <f>Furniture_Sales[[#This Row],[Sales]]-Furniture_Sales[[#This Row],[Profit]]</f>
        <v>1053.4299999999998</v>
      </c>
    </row>
    <row r="927" spans="1:27" x14ac:dyDescent="0.35">
      <c r="A927" t="s">
        <v>2829</v>
      </c>
      <c r="B927" s="2">
        <v>42250</v>
      </c>
      <c r="C927" s="2">
        <v>42255</v>
      </c>
      <c r="D927" t="s">
        <v>45</v>
      </c>
      <c r="E927" t="s">
        <v>2830</v>
      </c>
      <c r="F927" t="s">
        <v>2831</v>
      </c>
      <c r="G927" t="s">
        <v>106</v>
      </c>
      <c r="H927" t="s">
        <v>31</v>
      </c>
      <c r="I927" t="s">
        <v>334</v>
      </c>
      <c r="J927" t="s">
        <v>59</v>
      </c>
      <c r="K927">
        <v>94110</v>
      </c>
      <c r="L927" t="s">
        <v>60</v>
      </c>
      <c r="M927" t="s">
        <v>501</v>
      </c>
      <c r="N927" t="s">
        <v>36</v>
      </c>
      <c r="O927" t="s">
        <v>42</v>
      </c>
      <c r="P927" t="s">
        <v>502</v>
      </c>
      <c r="Q927">
        <v>129.56800000000001</v>
      </c>
      <c r="R927">
        <v>2</v>
      </c>
      <c r="S927" s="1">
        <v>0.2</v>
      </c>
      <c r="T927">
        <v>-12.956799999999999</v>
      </c>
      <c r="U927" t="s">
        <v>64</v>
      </c>
      <c r="V927" s="3">
        <v>-0.1</v>
      </c>
      <c r="W927" s="3">
        <v>1.5435910101259599E-3</v>
      </c>
      <c r="X927" s="4">
        <v>-6.4783999999999997</v>
      </c>
      <c r="Y927" s="1">
        <v>71.2624</v>
      </c>
      <c r="Z927" t="s">
        <v>83</v>
      </c>
      <c r="AA927">
        <f>Furniture_Sales[[#This Row],[Sales]]-Furniture_Sales[[#This Row],[Profit]]</f>
        <v>142.5248</v>
      </c>
    </row>
    <row r="928" spans="1:27" x14ac:dyDescent="0.35">
      <c r="A928" t="s">
        <v>2832</v>
      </c>
      <c r="B928" s="2">
        <v>43006</v>
      </c>
      <c r="C928" s="2">
        <v>43009</v>
      </c>
      <c r="D928" t="s">
        <v>93</v>
      </c>
      <c r="E928" t="s">
        <v>771</v>
      </c>
      <c r="F928" t="s">
        <v>772</v>
      </c>
      <c r="G928" t="s">
        <v>106</v>
      </c>
      <c r="H928" t="s">
        <v>31</v>
      </c>
      <c r="I928" t="s">
        <v>185</v>
      </c>
      <c r="J928" t="s">
        <v>186</v>
      </c>
      <c r="K928">
        <v>80013</v>
      </c>
      <c r="L928" t="s">
        <v>60</v>
      </c>
      <c r="M928" t="s">
        <v>646</v>
      </c>
      <c r="N928" t="s">
        <v>36</v>
      </c>
      <c r="O928" t="s">
        <v>62</v>
      </c>
      <c r="P928" t="s">
        <v>647</v>
      </c>
      <c r="Q928">
        <v>32.776000000000003</v>
      </c>
      <c r="R928">
        <v>1</v>
      </c>
      <c r="S928" s="1">
        <v>0.2</v>
      </c>
      <c r="T928">
        <v>3.2776000000000001</v>
      </c>
      <c r="U928" t="s">
        <v>39</v>
      </c>
      <c r="V928" s="3">
        <v>0.1</v>
      </c>
      <c r="W928" s="3">
        <v>6.1020258725896998E-3</v>
      </c>
      <c r="X928" s="4">
        <v>3.2776000000000001</v>
      </c>
      <c r="Y928" s="1">
        <v>29.4984</v>
      </c>
      <c r="Z928" t="s">
        <v>83</v>
      </c>
      <c r="AA928">
        <f>Furniture_Sales[[#This Row],[Sales]]-Furniture_Sales[[#This Row],[Profit]]</f>
        <v>29.498400000000004</v>
      </c>
    </row>
    <row r="929" spans="1:27" x14ac:dyDescent="0.35">
      <c r="A929" t="s">
        <v>2833</v>
      </c>
      <c r="B929" s="2">
        <v>43063</v>
      </c>
      <c r="C929" s="2">
        <v>43070</v>
      </c>
      <c r="D929" t="s">
        <v>45</v>
      </c>
      <c r="E929" t="s">
        <v>1680</v>
      </c>
      <c r="F929" t="s">
        <v>1681</v>
      </c>
      <c r="G929" t="s">
        <v>30</v>
      </c>
      <c r="H929" t="s">
        <v>31</v>
      </c>
      <c r="I929" t="s">
        <v>179</v>
      </c>
      <c r="J929" t="s">
        <v>126</v>
      </c>
      <c r="K929">
        <v>10035</v>
      </c>
      <c r="L929" t="s">
        <v>73</v>
      </c>
      <c r="M929" t="s">
        <v>1875</v>
      </c>
      <c r="N929" t="s">
        <v>36</v>
      </c>
      <c r="O929" t="s">
        <v>37</v>
      </c>
      <c r="P929" t="s">
        <v>1876</v>
      </c>
      <c r="Q929">
        <v>321.56799999999998</v>
      </c>
      <c r="R929">
        <v>2</v>
      </c>
      <c r="S929" s="1">
        <v>0.2</v>
      </c>
      <c r="T929">
        <v>-16.078399999999998</v>
      </c>
      <c r="U929" t="s">
        <v>53</v>
      </c>
      <c r="V929" s="3">
        <v>-0.05</v>
      </c>
      <c r="W929" s="3">
        <v>6.2195243307791798E-4</v>
      </c>
      <c r="X929" s="4">
        <v>-8.0391999999999992</v>
      </c>
      <c r="Y929" s="1">
        <v>168.82320000000001</v>
      </c>
      <c r="Z929" t="s">
        <v>40</v>
      </c>
      <c r="AA929">
        <f>Furniture_Sales[[#This Row],[Sales]]-Furniture_Sales[[#This Row],[Profit]]</f>
        <v>337.64639999999997</v>
      </c>
    </row>
    <row r="930" spans="1:27" x14ac:dyDescent="0.35">
      <c r="A930" t="s">
        <v>2834</v>
      </c>
      <c r="B930" s="2">
        <v>42863</v>
      </c>
      <c r="C930" s="2">
        <v>42867</v>
      </c>
      <c r="D930" t="s">
        <v>45</v>
      </c>
      <c r="E930" t="s">
        <v>403</v>
      </c>
      <c r="F930" t="s">
        <v>404</v>
      </c>
      <c r="G930" t="s">
        <v>96</v>
      </c>
      <c r="H930" t="s">
        <v>31</v>
      </c>
      <c r="I930" t="s">
        <v>71</v>
      </c>
      <c r="J930" t="s">
        <v>72</v>
      </c>
      <c r="K930">
        <v>19140</v>
      </c>
      <c r="L930" t="s">
        <v>73</v>
      </c>
      <c r="M930" t="s">
        <v>2434</v>
      </c>
      <c r="N930" t="s">
        <v>36</v>
      </c>
      <c r="O930" t="s">
        <v>42</v>
      </c>
      <c r="P930" t="s">
        <v>2435</v>
      </c>
      <c r="Q930">
        <v>128.05799999999999</v>
      </c>
      <c r="R930">
        <v>3</v>
      </c>
      <c r="S930" s="1">
        <v>0.3</v>
      </c>
      <c r="T930">
        <v>-23.7822</v>
      </c>
      <c r="U930" t="s">
        <v>89</v>
      </c>
      <c r="V930" s="3">
        <v>-0.185714285714286</v>
      </c>
      <c r="W930" s="3">
        <v>2.3426884692873502E-3</v>
      </c>
      <c r="X930" s="4">
        <v>-7.9273999999999996</v>
      </c>
      <c r="Y930" s="1">
        <v>50.613399999999999</v>
      </c>
      <c r="Z930" t="s">
        <v>167</v>
      </c>
      <c r="AA930">
        <f>Furniture_Sales[[#This Row],[Sales]]-Furniture_Sales[[#This Row],[Profit]]</f>
        <v>151.84019999999998</v>
      </c>
    </row>
    <row r="931" spans="1:27" x14ac:dyDescent="0.35">
      <c r="A931" t="s">
        <v>2835</v>
      </c>
      <c r="B931" s="2">
        <v>43007</v>
      </c>
      <c r="C931" s="2">
        <v>43007</v>
      </c>
      <c r="D931" t="s">
        <v>431</v>
      </c>
      <c r="E931" t="s">
        <v>234</v>
      </c>
      <c r="F931" t="s">
        <v>235</v>
      </c>
      <c r="G931" t="s">
        <v>106</v>
      </c>
      <c r="H931" t="s">
        <v>31</v>
      </c>
      <c r="I931" t="s">
        <v>2836</v>
      </c>
      <c r="J931" t="s">
        <v>237</v>
      </c>
      <c r="K931">
        <v>44060</v>
      </c>
      <c r="L931" t="s">
        <v>73</v>
      </c>
      <c r="M931" t="s">
        <v>1623</v>
      </c>
      <c r="N931" t="s">
        <v>36</v>
      </c>
      <c r="O931" t="s">
        <v>42</v>
      </c>
      <c r="P931" t="s">
        <v>1624</v>
      </c>
      <c r="Q931">
        <v>63.686</v>
      </c>
      <c r="R931">
        <v>1</v>
      </c>
      <c r="S931" s="1">
        <v>0.3</v>
      </c>
      <c r="T931">
        <v>-15.4666</v>
      </c>
      <c r="U931" t="s">
        <v>436</v>
      </c>
      <c r="V931" s="3">
        <v>-0.24285714285714299</v>
      </c>
      <c r="W931" s="3">
        <v>4.7106114373645699E-3</v>
      </c>
      <c r="X931" s="4">
        <v>-15.4666</v>
      </c>
      <c r="Y931" s="1">
        <v>79.152600000000007</v>
      </c>
      <c r="Z931" t="s">
        <v>83</v>
      </c>
      <c r="AA931">
        <f>Furniture_Sales[[#This Row],[Sales]]-Furniture_Sales[[#This Row],[Profit]]</f>
        <v>79.152600000000007</v>
      </c>
    </row>
    <row r="932" spans="1:27" x14ac:dyDescent="0.35">
      <c r="A932" t="s">
        <v>2835</v>
      </c>
      <c r="B932" s="2">
        <v>43007</v>
      </c>
      <c r="C932" s="2">
        <v>43007</v>
      </c>
      <c r="D932" t="s">
        <v>431</v>
      </c>
      <c r="E932" t="s">
        <v>234</v>
      </c>
      <c r="F932" t="s">
        <v>235</v>
      </c>
      <c r="G932" t="s">
        <v>106</v>
      </c>
      <c r="H932" t="s">
        <v>31</v>
      </c>
      <c r="I932" t="s">
        <v>2836</v>
      </c>
      <c r="J932" t="s">
        <v>237</v>
      </c>
      <c r="K932">
        <v>44060</v>
      </c>
      <c r="L932" t="s">
        <v>73</v>
      </c>
      <c r="M932" t="s">
        <v>2837</v>
      </c>
      <c r="N932" t="s">
        <v>36</v>
      </c>
      <c r="O932" t="s">
        <v>51</v>
      </c>
      <c r="P932" t="s">
        <v>2838</v>
      </c>
      <c r="Q932">
        <v>344.22</v>
      </c>
      <c r="R932">
        <v>2</v>
      </c>
      <c r="S932" s="1">
        <v>0.4</v>
      </c>
      <c r="T932">
        <v>-189.321</v>
      </c>
      <c r="U932" t="s">
        <v>436</v>
      </c>
      <c r="V932" s="3">
        <v>-0.55000000000000004</v>
      </c>
      <c r="W932" s="3">
        <v>1.1620475277438801E-3</v>
      </c>
      <c r="X932" s="4">
        <v>-94.660499999999999</v>
      </c>
      <c r="Y932" s="1">
        <v>266.77050000000003</v>
      </c>
      <c r="Z932" t="s">
        <v>83</v>
      </c>
      <c r="AA932">
        <f>Furniture_Sales[[#This Row],[Sales]]-Furniture_Sales[[#This Row],[Profit]]</f>
        <v>533.54100000000005</v>
      </c>
    </row>
    <row r="933" spans="1:27" x14ac:dyDescent="0.35">
      <c r="A933" t="s">
        <v>2835</v>
      </c>
      <c r="B933" s="2">
        <v>43007</v>
      </c>
      <c r="C933" s="2">
        <v>43007</v>
      </c>
      <c r="D933" t="s">
        <v>431</v>
      </c>
      <c r="E933" t="s">
        <v>234</v>
      </c>
      <c r="F933" t="s">
        <v>235</v>
      </c>
      <c r="G933" t="s">
        <v>106</v>
      </c>
      <c r="H933" t="s">
        <v>31</v>
      </c>
      <c r="I933" t="s">
        <v>2836</v>
      </c>
      <c r="J933" t="s">
        <v>237</v>
      </c>
      <c r="K933">
        <v>44060</v>
      </c>
      <c r="L933" t="s">
        <v>73</v>
      </c>
      <c r="M933" t="s">
        <v>2332</v>
      </c>
      <c r="N933" t="s">
        <v>36</v>
      </c>
      <c r="O933" t="s">
        <v>62</v>
      </c>
      <c r="P933" t="s">
        <v>2333</v>
      </c>
      <c r="Q933">
        <v>21.248000000000001</v>
      </c>
      <c r="R933">
        <v>4</v>
      </c>
      <c r="S933" s="1">
        <v>0.2</v>
      </c>
      <c r="T933">
        <v>7.4367999999999999</v>
      </c>
      <c r="U933" t="s">
        <v>436</v>
      </c>
      <c r="V933" s="3">
        <v>0.35</v>
      </c>
      <c r="W933" s="3">
        <v>9.4126506024096394E-3</v>
      </c>
      <c r="X933" s="4">
        <v>1.8592</v>
      </c>
      <c r="Y933" s="1">
        <v>3.4527999999999999</v>
      </c>
      <c r="Z933" t="s">
        <v>83</v>
      </c>
      <c r="AA933">
        <f>Furniture_Sales[[#This Row],[Sales]]-Furniture_Sales[[#This Row],[Profit]]</f>
        <v>13.811200000000001</v>
      </c>
    </row>
    <row r="934" spans="1:27" x14ac:dyDescent="0.35">
      <c r="A934" t="s">
        <v>2839</v>
      </c>
      <c r="B934" s="2">
        <v>43030</v>
      </c>
      <c r="C934" s="2">
        <v>43030</v>
      </c>
      <c r="D934" t="s">
        <v>431</v>
      </c>
      <c r="E934" t="s">
        <v>1029</v>
      </c>
      <c r="F934" t="s">
        <v>1030</v>
      </c>
      <c r="G934" t="s">
        <v>30</v>
      </c>
      <c r="H934" t="s">
        <v>31</v>
      </c>
      <c r="I934" t="s">
        <v>2840</v>
      </c>
      <c r="J934" t="s">
        <v>1528</v>
      </c>
      <c r="K934">
        <v>73505</v>
      </c>
      <c r="L934" t="s">
        <v>99</v>
      </c>
      <c r="M934" t="s">
        <v>296</v>
      </c>
      <c r="N934" t="s">
        <v>36</v>
      </c>
      <c r="O934" t="s">
        <v>51</v>
      </c>
      <c r="P934" t="s">
        <v>297</v>
      </c>
      <c r="Q934">
        <v>248.98</v>
      </c>
      <c r="R934">
        <v>2</v>
      </c>
      <c r="S934" s="1">
        <v>0</v>
      </c>
      <c r="T934">
        <v>54.775599999999997</v>
      </c>
      <c r="U934" t="s">
        <v>436</v>
      </c>
      <c r="V934" s="3">
        <v>0.22</v>
      </c>
      <c r="W934" s="3">
        <v>0</v>
      </c>
      <c r="X934" s="4">
        <v>27.387799999999999</v>
      </c>
      <c r="Y934" s="1">
        <v>97.102199999999996</v>
      </c>
      <c r="Z934" t="s">
        <v>54</v>
      </c>
      <c r="AA934">
        <f>Furniture_Sales[[#This Row],[Sales]]-Furniture_Sales[[#This Row],[Profit]]</f>
        <v>194.20439999999999</v>
      </c>
    </row>
    <row r="935" spans="1:27" x14ac:dyDescent="0.35">
      <c r="A935" t="s">
        <v>2841</v>
      </c>
      <c r="B935" s="2">
        <v>42961</v>
      </c>
      <c r="C935" s="2">
        <v>42968</v>
      </c>
      <c r="D935" t="s">
        <v>45</v>
      </c>
      <c r="E935" t="s">
        <v>2660</v>
      </c>
      <c r="F935" t="s">
        <v>2661</v>
      </c>
      <c r="G935" t="s">
        <v>30</v>
      </c>
      <c r="H935" t="s">
        <v>31</v>
      </c>
      <c r="I935" t="s">
        <v>58</v>
      </c>
      <c r="J935" t="s">
        <v>59</v>
      </c>
      <c r="K935">
        <v>90032</v>
      </c>
      <c r="L935" t="s">
        <v>60</v>
      </c>
      <c r="M935" t="s">
        <v>790</v>
      </c>
      <c r="N935" t="s">
        <v>36</v>
      </c>
      <c r="O935" t="s">
        <v>51</v>
      </c>
      <c r="P935" t="s">
        <v>791</v>
      </c>
      <c r="Q935">
        <v>418.29599999999999</v>
      </c>
      <c r="R935">
        <v>3</v>
      </c>
      <c r="S935" s="1">
        <v>0.2</v>
      </c>
      <c r="T935">
        <v>5.2286999999999999</v>
      </c>
      <c r="U935" t="s">
        <v>53</v>
      </c>
      <c r="V935" s="3">
        <v>1.2500000000000001E-2</v>
      </c>
      <c r="W935" s="3">
        <v>4.7813031919980098E-4</v>
      </c>
      <c r="X935" s="4">
        <v>1.7428999999999999</v>
      </c>
      <c r="Y935" s="1">
        <v>137.6891</v>
      </c>
      <c r="Z935" t="s">
        <v>259</v>
      </c>
      <c r="AA935">
        <f>Furniture_Sales[[#This Row],[Sales]]-Furniture_Sales[[#This Row],[Profit]]</f>
        <v>413.06729999999999</v>
      </c>
    </row>
    <row r="936" spans="1:27" x14ac:dyDescent="0.35">
      <c r="A936" t="s">
        <v>2842</v>
      </c>
      <c r="B936" s="2">
        <v>41974</v>
      </c>
      <c r="C936" s="2">
        <v>41976</v>
      </c>
      <c r="D936" t="s">
        <v>27</v>
      </c>
      <c r="E936" t="s">
        <v>2843</v>
      </c>
      <c r="F936" t="s">
        <v>2844</v>
      </c>
      <c r="G936" t="s">
        <v>30</v>
      </c>
      <c r="H936" t="s">
        <v>31</v>
      </c>
      <c r="I936" t="s">
        <v>353</v>
      </c>
      <c r="J936" t="s">
        <v>237</v>
      </c>
      <c r="K936">
        <v>43229</v>
      </c>
      <c r="L936" t="s">
        <v>73</v>
      </c>
      <c r="M936" t="s">
        <v>667</v>
      </c>
      <c r="N936" t="s">
        <v>36</v>
      </c>
      <c r="O936" t="s">
        <v>62</v>
      </c>
      <c r="P936" t="s">
        <v>668</v>
      </c>
      <c r="Q936">
        <v>8.1280000000000001</v>
      </c>
      <c r="R936">
        <v>2</v>
      </c>
      <c r="S936" s="1">
        <v>0.2</v>
      </c>
      <c r="T936">
        <v>1.4224000000000001</v>
      </c>
      <c r="U936" t="s">
        <v>76</v>
      </c>
      <c r="V936" s="3">
        <v>0.17499999999999999</v>
      </c>
      <c r="W936" s="3">
        <v>2.4606299212598399E-2</v>
      </c>
      <c r="X936" s="4">
        <v>0.71120000000000005</v>
      </c>
      <c r="Y936" s="1">
        <v>3.3527999999999998</v>
      </c>
      <c r="Z936" t="s">
        <v>102</v>
      </c>
      <c r="AA936">
        <f>Furniture_Sales[[#This Row],[Sales]]-Furniture_Sales[[#This Row],[Profit]]</f>
        <v>6.7056000000000004</v>
      </c>
    </row>
    <row r="937" spans="1:27" x14ac:dyDescent="0.35">
      <c r="A937" t="s">
        <v>2842</v>
      </c>
      <c r="B937" s="2">
        <v>41974</v>
      </c>
      <c r="C937" s="2">
        <v>41976</v>
      </c>
      <c r="D937" t="s">
        <v>27</v>
      </c>
      <c r="E937" t="s">
        <v>2843</v>
      </c>
      <c r="F937" t="s">
        <v>2844</v>
      </c>
      <c r="G937" t="s">
        <v>30</v>
      </c>
      <c r="H937" t="s">
        <v>31</v>
      </c>
      <c r="I937" t="s">
        <v>353</v>
      </c>
      <c r="J937" t="s">
        <v>237</v>
      </c>
      <c r="K937">
        <v>43229</v>
      </c>
      <c r="L937" t="s">
        <v>73</v>
      </c>
      <c r="M937" t="s">
        <v>485</v>
      </c>
      <c r="N937" t="s">
        <v>36</v>
      </c>
      <c r="O937" t="s">
        <v>42</v>
      </c>
      <c r="P937" t="s">
        <v>486</v>
      </c>
      <c r="Q937">
        <v>909.72</v>
      </c>
      <c r="R937">
        <v>6</v>
      </c>
      <c r="S937" s="1">
        <v>0.3</v>
      </c>
      <c r="T937">
        <v>-51.984000000000002</v>
      </c>
      <c r="U937" t="s">
        <v>76</v>
      </c>
      <c r="V937" s="3">
        <v>-5.7142857142857099E-2</v>
      </c>
      <c r="W937" s="3">
        <v>3.2977179791584198E-4</v>
      </c>
      <c r="X937" s="4">
        <v>-8.6639999999999997</v>
      </c>
      <c r="Y937" s="1">
        <v>160.28399999999999</v>
      </c>
      <c r="Z937" t="s">
        <v>102</v>
      </c>
      <c r="AA937">
        <f>Furniture_Sales[[#This Row],[Sales]]-Furniture_Sales[[#This Row],[Profit]]</f>
        <v>961.70400000000006</v>
      </c>
    </row>
    <row r="938" spans="1:27" x14ac:dyDescent="0.35">
      <c r="A938" t="s">
        <v>2845</v>
      </c>
      <c r="B938" s="2">
        <v>42904</v>
      </c>
      <c r="C938" s="2">
        <v>42909</v>
      </c>
      <c r="D938" t="s">
        <v>45</v>
      </c>
      <c r="E938" t="s">
        <v>2846</v>
      </c>
      <c r="F938" t="s">
        <v>2847</v>
      </c>
      <c r="G938" t="s">
        <v>30</v>
      </c>
      <c r="H938" t="s">
        <v>31</v>
      </c>
      <c r="I938" t="s">
        <v>58</v>
      </c>
      <c r="J938" t="s">
        <v>59</v>
      </c>
      <c r="K938">
        <v>90032</v>
      </c>
      <c r="L938" t="s">
        <v>60</v>
      </c>
      <c r="M938" t="s">
        <v>716</v>
      </c>
      <c r="N938" t="s">
        <v>36</v>
      </c>
      <c r="O938" t="s">
        <v>37</v>
      </c>
      <c r="P938" t="s">
        <v>717</v>
      </c>
      <c r="Q938">
        <v>917.92349999999999</v>
      </c>
      <c r="R938">
        <v>9</v>
      </c>
      <c r="S938" s="1">
        <v>0.15</v>
      </c>
      <c r="T938">
        <v>75.593699999999998</v>
      </c>
      <c r="U938" t="s">
        <v>64</v>
      </c>
      <c r="V938" s="3">
        <v>8.2352941176470601E-2</v>
      </c>
      <c r="W938" s="3">
        <v>1.63412310502999E-4</v>
      </c>
      <c r="X938" s="4">
        <v>8.3993000000000002</v>
      </c>
      <c r="Y938" s="1">
        <v>93.592200000000005</v>
      </c>
      <c r="Z938" t="s">
        <v>65</v>
      </c>
      <c r="AA938">
        <f>Furniture_Sales[[#This Row],[Sales]]-Furniture_Sales[[#This Row],[Profit]]</f>
        <v>842.32979999999998</v>
      </c>
    </row>
    <row r="939" spans="1:27" x14ac:dyDescent="0.35">
      <c r="A939" t="s">
        <v>2848</v>
      </c>
      <c r="B939" s="2">
        <v>41997</v>
      </c>
      <c r="C939" s="2">
        <v>42002</v>
      </c>
      <c r="D939" t="s">
        <v>45</v>
      </c>
      <c r="E939" t="s">
        <v>1743</v>
      </c>
      <c r="F939" t="s">
        <v>1744</v>
      </c>
      <c r="G939" t="s">
        <v>106</v>
      </c>
      <c r="H939" t="s">
        <v>31</v>
      </c>
      <c r="I939" t="s">
        <v>58</v>
      </c>
      <c r="J939" t="s">
        <v>59</v>
      </c>
      <c r="K939">
        <v>90045</v>
      </c>
      <c r="L939" t="s">
        <v>60</v>
      </c>
      <c r="M939" t="s">
        <v>1186</v>
      </c>
      <c r="N939" t="s">
        <v>36</v>
      </c>
      <c r="O939" t="s">
        <v>62</v>
      </c>
      <c r="P939" t="s">
        <v>1187</v>
      </c>
      <c r="Q939">
        <v>23.99</v>
      </c>
      <c r="R939">
        <v>1</v>
      </c>
      <c r="S939" s="1">
        <v>0</v>
      </c>
      <c r="T939">
        <v>5.5176999999999996</v>
      </c>
      <c r="U939" t="s">
        <v>64</v>
      </c>
      <c r="V939" s="3">
        <v>0.23</v>
      </c>
      <c r="W939" s="3">
        <v>0</v>
      </c>
      <c r="X939" s="4">
        <v>5.5176999999999996</v>
      </c>
      <c r="Y939" s="1">
        <v>18.472300000000001</v>
      </c>
      <c r="Z939" t="s">
        <v>102</v>
      </c>
      <c r="AA939">
        <f>Furniture_Sales[[#This Row],[Sales]]-Furniture_Sales[[#This Row],[Profit]]</f>
        <v>18.472299999999997</v>
      </c>
    </row>
    <row r="940" spans="1:27" x14ac:dyDescent="0.35">
      <c r="A940" t="s">
        <v>2849</v>
      </c>
      <c r="B940" s="2">
        <v>42878</v>
      </c>
      <c r="C940" s="2">
        <v>42884</v>
      </c>
      <c r="D940" t="s">
        <v>45</v>
      </c>
      <c r="E940" t="s">
        <v>2850</v>
      </c>
      <c r="F940" t="s">
        <v>2851</v>
      </c>
      <c r="G940" t="s">
        <v>30</v>
      </c>
      <c r="H940" t="s">
        <v>31</v>
      </c>
      <c r="I940" t="s">
        <v>58</v>
      </c>
      <c r="J940" t="s">
        <v>59</v>
      </c>
      <c r="K940">
        <v>90036</v>
      </c>
      <c r="L940" t="s">
        <v>60</v>
      </c>
      <c r="M940" t="s">
        <v>913</v>
      </c>
      <c r="N940" t="s">
        <v>36</v>
      </c>
      <c r="O940" t="s">
        <v>51</v>
      </c>
      <c r="P940" t="s">
        <v>914</v>
      </c>
      <c r="Q940">
        <v>171.28800000000001</v>
      </c>
      <c r="R940">
        <v>3</v>
      </c>
      <c r="S940" s="1">
        <v>0.2</v>
      </c>
      <c r="T940">
        <v>-6.4233000000000002</v>
      </c>
      <c r="U940" t="s">
        <v>135</v>
      </c>
      <c r="V940" s="3">
        <v>-3.7499999999999999E-2</v>
      </c>
      <c r="W940" s="3">
        <v>1.1676241184437901E-3</v>
      </c>
      <c r="X940" s="4">
        <v>-2.1410999999999998</v>
      </c>
      <c r="Y940" s="1">
        <v>59.237099999999998</v>
      </c>
      <c r="Z940" t="s">
        <v>167</v>
      </c>
      <c r="AA940">
        <f>Furniture_Sales[[#This Row],[Sales]]-Furniture_Sales[[#This Row],[Profit]]</f>
        <v>177.71130000000002</v>
      </c>
    </row>
    <row r="941" spans="1:27" x14ac:dyDescent="0.35">
      <c r="A941" t="s">
        <v>2852</v>
      </c>
      <c r="B941" s="2">
        <v>42684</v>
      </c>
      <c r="C941" s="2">
        <v>42688</v>
      </c>
      <c r="D941" t="s">
        <v>45</v>
      </c>
      <c r="E941" t="s">
        <v>981</v>
      </c>
      <c r="F941" t="s">
        <v>982</v>
      </c>
      <c r="G941" t="s">
        <v>96</v>
      </c>
      <c r="H941" t="s">
        <v>31</v>
      </c>
      <c r="I941" t="s">
        <v>884</v>
      </c>
      <c r="J941" t="s">
        <v>571</v>
      </c>
      <c r="K941">
        <v>65807</v>
      </c>
      <c r="L941" t="s">
        <v>99</v>
      </c>
      <c r="M941" t="s">
        <v>2654</v>
      </c>
      <c r="N941" t="s">
        <v>36</v>
      </c>
      <c r="O941" t="s">
        <v>62</v>
      </c>
      <c r="P941" t="s">
        <v>2655</v>
      </c>
      <c r="Q941">
        <v>37.299999999999997</v>
      </c>
      <c r="R941">
        <v>2</v>
      </c>
      <c r="S941" s="1">
        <v>0</v>
      </c>
      <c r="T941">
        <v>17.158000000000001</v>
      </c>
      <c r="U941" t="s">
        <v>89</v>
      </c>
      <c r="V941" s="3">
        <v>0.46</v>
      </c>
      <c r="W941" s="3">
        <v>0</v>
      </c>
      <c r="X941" s="4">
        <v>8.5790000000000006</v>
      </c>
      <c r="Y941" s="1">
        <v>10.071</v>
      </c>
      <c r="Z941" t="s">
        <v>40</v>
      </c>
      <c r="AA941">
        <f>Furniture_Sales[[#This Row],[Sales]]-Furniture_Sales[[#This Row],[Profit]]</f>
        <v>20.141999999999996</v>
      </c>
    </row>
    <row r="942" spans="1:27" x14ac:dyDescent="0.35">
      <c r="A942" t="s">
        <v>2853</v>
      </c>
      <c r="B942" s="2">
        <v>42670</v>
      </c>
      <c r="C942" s="2">
        <v>42675</v>
      </c>
      <c r="D942" t="s">
        <v>27</v>
      </c>
      <c r="E942" t="s">
        <v>2854</v>
      </c>
      <c r="F942" t="s">
        <v>2855</v>
      </c>
      <c r="G942" t="s">
        <v>30</v>
      </c>
      <c r="H942" t="s">
        <v>31</v>
      </c>
      <c r="I942" t="s">
        <v>2856</v>
      </c>
      <c r="J942" t="s">
        <v>722</v>
      </c>
      <c r="K942">
        <v>23666</v>
      </c>
      <c r="L942" t="s">
        <v>34</v>
      </c>
      <c r="M942" t="s">
        <v>1312</v>
      </c>
      <c r="N942" t="s">
        <v>36</v>
      </c>
      <c r="O942" t="s">
        <v>42</v>
      </c>
      <c r="P942" t="s">
        <v>1313</v>
      </c>
      <c r="Q942">
        <v>290.98</v>
      </c>
      <c r="R942">
        <v>1</v>
      </c>
      <c r="S942" s="1">
        <v>0</v>
      </c>
      <c r="T942">
        <v>75.654799999999994</v>
      </c>
      <c r="U942" t="s">
        <v>64</v>
      </c>
      <c r="V942" s="3">
        <v>0.26</v>
      </c>
      <c r="W942" s="3">
        <v>0</v>
      </c>
      <c r="X942" s="4">
        <v>75.654799999999994</v>
      </c>
      <c r="Y942" s="1">
        <v>215.3252</v>
      </c>
      <c r="Z942" t="s">
        <v>54</v>
      </c>
      <c r="AA942">
        <f>Furniture_Sales[[#This Row],[Sales]]-Furniture_Sales[[#This Row],[Profit]]</f>
        <v>215.32520000000002</v>
      </c>
    </row>
    <row r="943" spans="1:27" x14ac:dyDescent="0.35">
      <c r="A943" t="s">
        <v>2857</v>
      </c>
      <c r="B943" s="2">
        <v>41690</v>
      </c>
      <c r="C943" s="2">
        <v>41696</v>
      </c>
      <c r="D943" t="s">
        <v>45</v>
      </c>
      <c r="E943" t="s">
        <v>1303</v>
      </c>
      <c r="F943" t="s">
        <v>1304</v>
      </c>
      <c r="G943" t="s">
        <v>96</v>
      </c>
      <c r="H943" t="s">
        <v>31</v>
      </c>
      <c r="I943" t="s">
        <v>641</v>
      </c>
      <c r="J943" t="s">
        <v>116</v>
      </c>
      <c r="K943">
        <v>47374</v>
      </c>
      <c r="L943" t="s">
        <v>99</v>
      </c>
      <c r="M943" t="s">
        <v>667</v>
      </c>
      <c r="N943" t="s">
        <v>36</v>
      </c>
      <c r="O943" t="s">
        <v>62</v>
      </c>
      <c r="P943" t="s">
        <v>668</v>
      </c>
      <c r="Q943">
        <v>20.32</v>
      </c>
      <c r="R943">
        <v>4</v>
      </c>
      <c r="S943" s="1">
        <v>0</v>
      </c>
      <c r="T943">
        <v>6.9088000000000003</v>
      </c>
      <c r="U943" t="s">
        <v>135</v>
      </c>
      <c r="V943" s="3">
        <v>0.34</v>
      </c>
      <c r="W943" s="3">
        <v>0</v>
      </c>
      <c r="X943" s="4">
        <v>1.7272000000000001</v>
      </c>
      <c r="Y943" s="1">
        <v>3.3527999999999998</v>
      </c>
      <c r="Z943" t="s">
        <v>303</v>
      </c>
      <c r="AA943">
        <f>Furniture_Sales[[#This Row],[Sales]]-Furniture_Sales[[#This Row],[Profit]]</f>
        <v>13.411200000000001</v>
      </c>
    </row>
    <row r="944" spans="1:27" x14ac:dyDescent="0.35">
      <c r="A944" t="s">
        <v>2858</v>
      </c>
      <c r="B944" s="2">
        <v>41945</v>
      </c>
      <c r="C944" s="2">
        <v>41949</v>
      </c>
      <c r="D944" t="s">
        <v>45</v>
      </c>
      <c r="E944" t="s">
        <v>2859</v>
      </c>
      <c r="F944" t="s">
        <v>2860</v>
      </c>
      <c r="G944" t="s">
        <v>30</v>
      </c>
      <c r="H944" t="s">
        <v>31</v>
      </c>
      <c r="I944" t="s">
        <v>179</v>
      </c>
      <c r="J944" t="s">
        <v>126</v>
      </c>
      <c r="K944">
        <v>10024</v>
      </c>
      <c r="L944" t="s">
        <v>73</v>
      </c>
      <c r="M944" t="s">
        <v>1210</v>
      </c>
      <c r="N944" t="s">
        <v>36</v>
      </c>
      <c r="O944" t="s">
        <v>62</v>
      </c>
      <c r="P944" t="s">
        <v>1211</v>
      </c>
      <c r="Q944">
        <v>89.34</v>
      </c>
      <c r="R944">
        <v>6</v>
      </c>
      <c r="S944" s="1">
        <v>0</v>
      </c>
      <c r="T944">
        <v>24.1218</v>
      </c>
      <c r="U944" t="s">
        <v>89</v>
      </c>
      <c r="V944" s="3">
        <v>0.27</v>
      </c>
      <c r="W944" s="3">
        <v>0</v>
      </c>
      <c r="X944" s="4">
        <v>4.0202999999999998</v>
      </c>
      <c r="Y944" s="1">
        <v>10.8697</v>
      </c>
      <c r="Z944" t="s">
        <v>40</v>
      </c>
      <c r="AA944">
        <f>Furniture_Sales[[#This Row],[Sales]]-Furniture_Sales[[#This Row],[Profit]]</f>
        <v>65.218199999999996</v>
      </c>
    </row>
    <row r="945" spans="1:27" x14ac:dyDescent="0.35">
      <c r="A945" t="s">
        <v>2861</v>
      </c>
      <c r="B945" s="2">
        <v>42933</v>
      </c>
      <c r="C945" s="2">
        <v>42939</v>
      </c>
      <c r="D945" t="s">
        <v>45</v>
      </c>
      <c r="E945" t="s">
        <v>1878</v>
      </c>
      <c r="F945" t="s">
        <v>1879</v>
      </c>
      <c r="G945" t="s">
        <v>106</v>
      </c>
      <c r="H945" t="s">
        <v>31</v>
      </c>
      <c r="I945" t="s">
        <v>2862</v>
      </c>
      <c r="J945" t="s">
        <v>126</v>
      </c>
      <c r="K945">
        <v>13440</v>
      </c>
      <c r="L945" t="s">
        <v>73</v>
      </c>
      <c r="M945" t="s">
        <v>90</v>
      </c>
      <c r="N945" t="s">
        <v>36</v>
      </c>
      <c r="O945" t="s">
        <v>62</v>
      </c>
      <c r="P945" t="s">
        <v>1867</v>
      </c>
      <c r="Q945">
        <v>39.08</v>
      </c>
      <c r="R945">
        <v>4</v>
      </c>
      <c r="S945" s="1">
        <v>0</v>
      </c>
      <c r="T945">
        <v>14.4596</v>
      </c>
      <c r="U945" t="s">
        <v>135</v>
      </c>
      <c r="V945" s="3">
        <v>0.37</v>
      </c>
      <c r="W945" s="3">
        <v>0</v>
      </c>
      <c r="X945" s="4">
        <v>3.6149</v>
      </c>
      <c r="Y945" s="1">
        <v>6.1551</v>
      </c>
      <c r="Z945" t="s">
        <v>77</v>
      </c>
      <c r="AA945">
        <f>Furniture_Sales[[#This Row],[Sales]]-Furniture_Sales[[#This Row],[Profit]]</f>
        <v>24.620399999999997</v>
      </c>
    </row>
    <row r="946" spans="1:27" x14ac:dyDescent="0.35">
      <c r="A946" t="s">
        <v>2863</v>
      </c>
      <c r="B946" s="2">
        <v>42688</v>
      </c>
      <c r="C946" s="2">
        <v>42691</v>
      </c>
      <c r="D946" t="s">
        <v>93</v>
      </c>
      <c r="E946" t="s">
        <v>1306</v>
      </c>
      <c r="F946" t="s">
        <v>1307</v>
      </c>
      <c r="G946" t="s">
        <v>30</v>
      </c>
      <c r="H946" t="s">
        <v>31</v>
      </c>
      <c r="I946" t="s">
        <v>179</v>
      </c>
      <c r="J946" t="s">
        <v>126</v>
      </c>
      <c r="K946">
        <v>10009</v>
      </c>
      <c r="L946" t="s">
        <v>73</v>
      </c>
      <c r="M946" t="s">
        <v>811</v>
      </c>
      <c r="N946" t="s">
        <v>36</v>
      </c>
      <c r="O946" t="s">
        <v>42</v>
      </c>
      <c r="P946" t="s">
        <v>812</v>
      </c>
      <c r="Q946">
        <v>408.00599999999997</v>
      </c>
      <c r="R946">
        <v>2</v>
      </c>
      <c r="S946" s="1">
        <v>0.1</v>
      </c>
      <c r="T946">
        <v>72.534400000000005</v>
      </c>
      <c r="U946" t="s">
        <v>39</v>
      </c>
      <c r="V946" s="3">
        <v>0.17777777777777801</v>
      </c>
      <c r="W946" s="3">
        <v>2.4509443488576201E-4</v>
      </c>
      <c r="X946" s="4">
        <v>36.267200000000003</v>
      </c>
      <c r="Y946" s="1">
        <v>167.73580000000001</v>
      </c>
      <c r="Z946" t="s">
        <v>40</v>
      </c>
      <c r="AA946">
        <f>Furniture_Sales[[#This Row],[Sales]]-Furniture_Sales[[#This Row],[Profit]]</f>
        <v>335.47159999999997</v>
      </c>
    </row>
    <row r="947" spans="1:27" x14ac:dyDescent="0.35">
      <c r="A947" t="s">
        <v>2864</v>
      </c>
      <c r="B947" s="2">
        <v>41922</v>
      </c>
      <c r="C947" s="2">
        <v>41922</v>
      </c>
      <c r="D947" t="s">
        <v>431</v>
      </c>
      <c r="E947" t="s">
        <v>523</v>
      </c>
      <c r="F947" t="s">
        <v>524</v>
      </c>
      <c r="G947" t="s">
        <v>106</v>
      </c>
      <c r="H947" t="s">
        <v>31</v>
      </c>
      <c r="I947" t="s">
        <v>2865</v>
      </c>
      <c r="J947" t="s">
        <v>59</v>
      </c>
      <c r="K947">
        <v>95336</v>
      </c>
      <c r="L947" t="s">
        <v>60</v>
      </c>
      <c r="M947" t="s">
        <v>74</v>
      </c>
      <c r="N947" t="s">
        <v>36</v>
      </c>
      <c r="O947" t="s">
        <v>42</v>
      </c>
      <c r="P947" t="s">
        <v>75</v>
      </c>
      <c r="Q947">
        <v>122.352</v>
      </c>
      <c r="R947">
        <v>3</v>
      </c>
      <c r="S947" s="1">
        <v>0.2</v>
      </c>
      <c r="T947">
        <v>13.7646</v>
      </c>
      <c r="U947" t="s">
        <v>436</v>
      </c>
      <c r="V947" s="3">
        <v>0.1125</v>
      </c>
      <c r="W947" s="3">
        <v>1.6346279586766099E-3</v>
      </c>
      <c r="X947" s="4">
        <v>4.5881999999999996</v>
      </c>
      <c r="Y947" s="1">
        <v>36.195799999999998</v>
      </c>
      <c r="Z947" t="s">
        <v>54</v>
      </c>
      <c r="AA947">
        <f>Furniture_Sales[[#This Row],[Sales]]-Furniture_Sales[[#This Row],[Profit]]</f>
        <v>108.5874</v>
      </c>
    </row>
    <row r="948" spans="1:27" x14ac:dyDescent="0.35">
      <c r="A948" t="s">
        <v>2866</v>
      </c>
      <c r="B948" s="2">
        <v>42924</v>
      </c>
      <c r="C948" s="2">
        <v>42928</v>
      </c>
      <c r="D948" t="s">
        <v>45</v>
      </c>
      <c r="E948" t="s">
        <v>2867</v>
      </c>
      <c r="F948" t="s">
        <v>2868</v>
      </c>
      <c r="G948" t="s">
        <v>106</v>
      </c>
      <c r="H948" t="s">
        <v>31</v>
      </c>
      <c r="I948" t="s">
        <v>197</v>
      </c>
      <c r="J948" t="s">
        <v>198</v>
      </c>
      <c r="K948">
        <v>98115</v>
      </c>
      <c r="L948" t="s">
        <v>60</v>
      </c>
      <c r="M948" t="s">
        <v>1664</v>
      </c>
      <c r="N948" t="s">
        <v>36</v>
      </c>
      <c r="O948" t="s">
        <v>62</v>
      </c>
      <c r="P948" t="s">
        <v>1665</v>
      </c>
      <c r="Q948">
        <v>15.84</v>
      </c>
      <c r="R948">
        <v>3</v>
      </c>
      <c r="S948" s="1">
        <v>0</v>
      </c>
      <c r="T948">
        <v>4.9104000000000001</v>
      </c>
      <c r="U948" t="s">
        <v>89</v>
      </c>
      <c r="V948" s="3">
        <v>0.31</v>
      </c>
      <c r="W948" s="3">
        <v>0</v>
      </c>
      <c r="X948" s="4">
        <v>1.6368</v>
      </c>
      <c r="Y948" s="1">
        <v>3.6432000000000002</v>
      </c>
      <c r="Z948" t="s">
        <v>77</v>
      </c>
      <c r="AA948">
        <f>Furniture_Sales[[#This Row],[Sales]]-Furniture_Sales[[#This Row],[Profit]]</f>
        <v>10.929600000000001</v>
      </c>
    </row>
    <row r="949" spans="1:27" x14ac:dyDescent="0.35">
      <c r="A949" t="s">
        <v>2869</v>
      </c>
      <c r="B949" s="2">
        <v>42062</v>
      </c>
      <c r="C949" s="2">
        <v>42065</v>
      </c>
      <c r="D949" t="s">
        <v>45</v>
      </c>
      <c r="E949" t="s">
        <v>2870</v>
      </c>
      <c r="F949" t="s">
        <v>2871</v>
      </c>
      <c r="G949" t="s">
        <v>96</v>
      </c>
      <c r="H949" t="s">
        <v>31</v>
      </c>
      <c r="I949" t="s">
        <v>1650</v>
      </c>
      <c r="J949" t="s">
        <v>1651</v>
      </c>
      <c r="K949">
        <v>2908</v>
      </c>
      <c r="L949" t="s">
        <v>73</v>
      </c>
      <c r="M949" t="s">
        <v>2412</v>
      </c>
      <c r="N949" t="s">
        <v>36</v>
      </c>
      <c r="O949" t="s">
        <v>51</v>
      </c>
      <c r="P949" t="s">
        <v>2413</v>
      </c>
      <c r="Q949">
        <v>493.92</v>
      </c>
      <c r="R949">
        <v>7</v>
      </c>
      <c r="S949" s="1">
        <v>0.3</v>
      </c>
      <c r="T949">
        <v>-28.224</v>
      </c>
      <c r="U949" t="s">
        <v>39</v>
      </c>
      <c r="V949" s="3">
        <v>-5.7142857142857099E-2</v>
      </c>
      <c r="W949" s="3">
        <v>6.0738581146744402E-4</v>
      </c>
      <c r="X949" s="4">
        <v>-4.032</v>
      </c>
      <c r="Y949" s="1">
        <v>74.591999999999999</v>
      </c>
      <c r="Z949" t="s">
        <v>303</v>
      </c>
      <c r="AA949">
        <f>Furniture_Sales[[#This Row],[Sales]]-Furniture_Sales[[#This Row],[Profit]]</f>
        <v>522.14400000000001</v>
      </c>
    </row>
    <row r="950" spans="1:27" x14ac:dyDescent="0.35">
      <c r="A950" t="s">
        <v>2872</v>
      </c>
      <c r="B950" s="2">
        <v>42197</v>
      </c>
      <c r="C950" s="2">
        <v>42202</v>
      </c>
      <c r="D950" t="s">
        <v>27</v>
      </c>
      <c r="E950" t="s">
        <v>2873</v>
      </c>
      <c r="F950" t="s">
        <v>2874</v>
      </c>
      <c r="G950" t="s">
        <v>30</v>
      </c>
      <c r="H950" t="s">
        <v>31</v>
      </c>
      <c r="I950" t="s">
        <v>139</v>
      </c>
      <c r="J950" t="s">
        <v>140</v>
      </c>
      <c r="K950">
        <v>60610</v>
      </c>
      <c r="L950" t="s">
        <v>99</v>
      </c>
      <c r="M950" t="s">
        <v>304</v>
      </c>
      <c r="N950" t="s">
        <v>36</v>
      </c>
      <c r="O950" t="s">
        <v>42</v>
      </c>
      <c r="P950" t="s">
        <v>305</v>
      </c>
      <c r="Q950">
        <v>383.60700000000003</v>
      </c>
      <c r="R950">
        <v>9</v>
      </c>
      <c r="S950" s="1">
        <v>0.3</v>
      </c>
      <c r="T950">
        <v>-5.4801000000000002</v>
      </c>
      <c r="U950" t="s">
        <v>64</v>
      </c>
      <c r="V950" s="3">
        <v>-1.4285714285714299E-2</v>
      </c>
      <c r="W950" s="3">
        <v>7.8205037968545903E-4</v>
      </c>
      <c r="X950" s="4">
        <v>-0.6089</v>
      </c>
      <c r="Y950" s="1">
        <v>43.231900000000003</v>
      </c>
      <c r="Z950" t="s">
        <v>77</v>
      </c>
      <c r="AA950">
        <f>Furniture_Sales[[#This Row],[Sales]]-Furniture_Sales[[#This Row],[Profit]]</f>
        <v>389.08710000000002</v>
      </c>
    </row>
    <row r="951" spans="1:27" x14ac:dyDescent="0.35">
      <c r="A951" t="s">
        <v>2872</v>
      </c>
      <c r="B951" s="2">
        <v>42197</v>
      </c>
      <c r="C951" s="2">
        <v>42202</v>
      </c>
      <c r="D951" t="s">
        <v>27</v>
      </c>
      <c r="E951" t="s">
        <v>2873</v>
      </c>
      <c r="F951" t="s">
        <v>2874</v>
      </c>
      <c r="G951" t="s">
        <v>30</v>
      </c>
      <c r="H951" t="s">
        <v>31</v>
      </c>
      <c r="I951" t="s">
        <v>139</v>
      </c>
      <c r="J951" t="s">
        <v>140</v>
      </c>
      <c r="K951">
        <v>60610</v>
      </c>
      <c r="L951" t="s">
        <v>99</v>
      </c>
      <c r="M951" t="s">
        <v>369</v>
      </c>
      <c r="N951" t="s">
        <v>36</v>
      </c>
      <c r="O951" t="s">
        <v>62</v>
      </c>
      <c r="P951" t="s">
        <v>370</v>
      </c>
      <c r="Q951">
        <v>7.76</v>
      </c>
      <c r="R951">
        <v>1</v>
      </c>
      <c r="S951" s="1">
        <v>0.6</v>
      </c>
      <c r="T951">
        <v>-2.1339999999999999</v>
      </c>
      <c r="U951" t="s">
        <v>64</v>
      </c>
      <c r="V951" s="3">
        <v>-0.27500000000000002</v>
      </c>
      <c r="W951" s="3">
        <v>7.7319587628865996E-2</v>
      </c>
      <c r="X951" s="4">
        <v>-2.1339999999999999</v>
      </c>
      <c r="Y951" s="1">
        <v>9.8940000000000001</v>
      </c>
      <c r="Z951" t="s">
        <v>77</v>
      </c>
      <c r="AA951">
        <f>Furniture_Sales[[#This Row],[Sales]]-Furniture_Sales[[#This Row],[Profit]]</f>
        <v>9.8940000000000001</v>
      </c>
    </row>
    <row r="952" spans="1:27" x14ac:dyDescent="0.35">
      <c r="A952" t="s">
        <v>2875</v>
      </c>
      <c r="B952" s="2">
        <v>41833</v>
      </c>
      <c r="C952" s="2">
        <v>41837</v>
      </c>
      <c r="D952" t="s">
        <v>45</v>
      </c>
      <c r="E952" t="s">
        <v>2876</v>
      </c>
      <c r="F952" t="s">
        <v>2877</v>
      </c>
      <c r="G952" t="s">
        <v>96</v>
      </c>
      <c r="H952" t="s">
        <v>31</v>
      </c>
      <c r="I952" t="s">
        <v>58</v>
      </c>
      <c r="J952" t="s">
        <v>59</v>
      </c>
      <c r="K952">
        <v>90049</v>
      </c>
      <c r="L952" t="s">
        <v>60</v>
      </c>
      <c r="M952" t="s">
        <v>1633</v>
      </c>
      <c r="N952" t="s">
        <v>36</v>
      </c>
      <c r="O952" t="s">
        <v>51</v>
      </c>
      <c r="P952" t="s">
        <v>1634</v>
      </c>
      <c r="Q952">
        <v>351.21600000000001</v>
      </c>
      <c r="R952">
        <v>3</v>
      </c>
      <c r="S952" s="1">
        <v>0.2</v>
      </c>
      <c r="T952">
        <v>4.3902000000000001</v>
      </c>
      <c r="U952" t="s">
        <v>89</v>
      </c>
      <c r="V952" s="3">
        <v>1.2500000000000001E-2</v>
      </c>
      <c r="W952" s="3">
        <v>5.69450138945834E-4</v>
      </c>
      <c r="X952" s="4">
        <v>1.4634</v>
      </c>
      <c r="Y952" s="1">
        <v>115.6086</v>
      </c>
      <c r="Z952" t="s">
        <v>77</v>
      </c>
      <c r="AA952">
        <f>Furniture_Sales[[#This Row],[Sales]]-Furniture_Sales[[#This Row],[Profit]]</f>
        <v>346.82580000000002</v>
      </c>
    </row>
    <row r="953" spans="1:27" x14ac:dyDescent="0.35">
      <c r="A953" t="s">
        <v>2878</v>
      </c>
      <c r="B953" s="2">
        <v>42000</v>
      </c>
      <c r="C953" s="2">
        <v>42006</v>
      </c>
      <c r="D953" t="s">
        <v>45</v>
      </c>
      <c r="E953" t="s">
        <v>2879</v>
      </c>
      <c r="F953" t="s">
        <v>2880</v>
      </c>
      <c r="G953" t="s">
        <v>30</v>
      </c>
      <c r="H953" t="s">
        <v>31</v>
      </c>
      <c r="I953" t="s">
        <v>334</v>
      </c>
      <c r="J953" t="s">
        <v>59</v>
      </c>
      <c r="K953">
        <v>94122</v>
      </c>
      <c r="L953" t="s">
        <v>60</v>
      </c>
      <c r="M953" t="s">
        <v>472</v>
      </c>
      <c r="N953" t="s">
        <v>36</v>
      </c>
      <c r="O953" t="s">
        <v>42</v>
      </c>
      <c r="P953" t="s">
        <v>473</v>
      </c>
      <c r="Q953">
        <v>230.28</v>
      </c>
      <c r="R953">
        <v>3</v>
      </c>
      <c r="S953" s="1">
        <v>0.2</v>
      </c>
      <c r="T953">
        <v>23.027999999999999</v>
      </c>
      <c r="U953" t="s">
        <v>135</v>
      </c>
      <c r="V953" s="3">
        <v>0.1</v>
      </c>
      <c r="W953" s="3">
        <v>8.6850790342192096E-4</v>
      </c>
      <c r="X953" s="4">
        <v>7.6760000000000002</v>
      </c>
      <c r="Y953" s="1">
        <v>69.084000000000003</v>
      </c>
      <c r="Z953" t="s">
        <v>102</v>
      </c>
      <c r="AA953">
        <f>Furniture_Sales[[#This Row],[Sales]]-Furniture_Sales[[#This Row],[Profit]]</f>
        <v>207.25200000000001</v>
      </c>
    </row>
    <row r="954" spans="1:27" x14ac:dyDescent="0.35">
      <c r="A954" t="s">
        <v>2881</v>
      </c>
      <c r="B954" s="2">
        <v>41764</v>
      </c>
      <c r="C954" s="2">
        <v>41767</v>
      </c>
      <c r="D954" t="s">
        <v>93</v>
      </c>
      <c r="E954" t="s">
        <v>79</v>
      </c>
      <c r="F954" t="s">
        <v>80</v>
      </c>
      <c r="G954" t="s">
        <v>30</v>
      </c>
      <c r="H954" t="s">
        <v>31</v>
      </c>
      <c r="I954" t="s">
        <v>251</v>
      </c>
      <c r="J954" t="s">
        <v>98</v>
      </c>
      <c r="K954">
        <v>78207</v>
      </c>
      <c r="L954" t="s">
        <v>99</v>
      </c>
      <c r="M954" t="s">
        <v>141</v>
      </c>
      <c r="N954" t="s">
        <v>36</v>
      </c>
      <c r="O954" t="s">
        <v>42</v>
      </c>
      <c r="P954" t="s">
        <v>142</v>
      </c>
      <c r="Q954">
        <v>127.869</v>
      </c>
      <c r="R954">
        <v>3</v>
      </c>
      <c r="S954" s="1">
        <v>0.3</v>
      </c>
      <c r="T954">
        <v>-9.1334999999999997</v>
      </c>
      <c r="U954" t="s">
        <v>39</v>
      </c>
      <c r="V954" s="3">
        <v>-7.1428571428571397E-2</v>
      </c>
      <c r="W954" s="3">
        <v>2.34615113905638E-3</v>
      </c>
      <c r="X954" s="4">
        <v>-3.0445000000000002</v>
      </c>
      <c r="Y954" s="1">
        <v>45.667499999999997</v>
      </c>
      <c r="Z954" t="s">
        <v>167</v>
      </c>
      <c r="AA954">
        <f>Furniture_Sales[[#This Row],[Sales]]-Furniture_Sales[[#This Row],[Profit]]</f>
        <v>137.0025</v>
      </c>
    </row>
    <row r="955" spans="1:27" x14ac:dyDescent="0.35">
      <c r="A955" t="s">
        <v>2882</v>
      </c>
      <c r="B955" s="2">
        <v>42342</v>
      </c>
      <c r="C955" s="2">
        <v>42347</v>
      </c>
      <c r="D955" t="s">
        <v>27</v>
      </c>
      <c r="E955" t="s">
        <v>1872</v>
      </c>
      <c r="F955" t="s">
        <v>1873</v>
      </c>
      <c r="G955" t="s">
        <v>96</v>
      </c>
      <c r="H955" t="s">
        <v>31</v>
      </c>
      <c r="I955" t="s">
        <v>58</v>
      </c>
      <c r="J955" t="s">
        <v>59</v>
      </c>
      <c r="K955">
        <v>90049</v>
      </c>
      <c r="L955" t="s">
        <v>60</v>
      </c>
      <c r="M955" t="s">
        <v>2883</v>
      </c>
      <c r="N955" t="s">
        <v>36</v>
      </c>
      <c r="O955" t="s">
        <v>62</v>
      </c>
      <c r="P955" t="s">
        <v>2884</v>
      </c>
      <c r="Q955">
        <v>36.4</v>
      </c>
      <c r="R955">
        <v>5</v>
      </c>
      <c r="S955" s="1">
        <v>0</v>
      </c>
      <c r="T955">
        <v>13.832000000000001</v>
      </c>
      <c r="U955" t="s">
        <v>64</v>
      </c>
      <c r="V955" s="3">
        <v>0.38</v>
      </c>
      <c r="W955" s="3">
        <v>0</v>
      </c>
      <c r="X955" s="4">
        <v>2.7664</v>
      </c>
      <c r="Y955" s="1">
        <v>4.5136000000000003</v>
      </c>
      <c r="Z955" t="s">
        <v>102</v>
      </c>
      <c r="AA955">
        <f>Furniture_Sales[[#This Row],[Sales]]-Furniture_Sales[[#This Row],[Profit]]</f>
        <v>22.567999999999998</v>
      </c>
    </row>
    <row r="956" spans="1:27" x14ac:dyDescent="0.35">
      <c r="A956" t="s">
        <v>2885</v>
      </c>
      <c r="B956" s="2">
        <v>43004</v>
      </c>
      <c r="C956" s="2">
        <v>43008</v>
      </c>
      <c r="D956" t="s">
        <v>45</v>
      </c>
      <c r="E956" t="s">
        <v>1788</v>
      </c>
      <c r="F956" t="s">
        <v>1789</v>
      </c>
      <c r="G956" t="s">
        <v>106</v>
      </c>
      <c r="H956" t="s">
        <v>31</v>
      </c>
      <c r="I956" t="s">
        <v>2714</v>
      </c>
      <c r="J956" t="s">
        <v>49</v>
      </c>
      <c r="K956">
        <v>33023</v>
      </c>
      <c r="L956" t="s">
        <v>34</v>
      </c>
      <c r="M956" t="s">
        <v>2584</v>
      </c>
      <c r="N956" t="s">
        <v>36</v>
      </c>
      <c r="O956" t="s">
        <v>42</v>
      </c>
      <c r="P956" t="s">
        <v>2585</v>
      </c>
      <c r="Q956">
        <v>419.13600000000002</v>
      </c>
      <c r="R956">
        <v>4</v>
      </c>
      <c r="S956" s="1">
        <v>0.2</v>
      </c>
      <c r="T956">
        <v>-57.6312</v>
      </c>
      <c r="U956" t="s">
        <v>89</v>
      </c>
      <c r="V956" s="3">
        <v>-0.13750000000000001</v>
      </c>
      <c r="W956" s="3">
        <v>4.77172087341579E-4</v>
      </c>
      <c r="X956" s="4">
        <v>-14.4078</v>
      </c>
      <c r="Y956" s="1">
        <v>119.1918</v>
      </c>
      <c r="Z956" t="s">
        <v>83</v>
      </c>
      <c r="AA956">
        <f>Furniture_Sales[[#This Row],[Sales]]-Furniture_Sales[[#This Row],[Profit]]</f>
        <v>476.7672</v>
      </c>
    </row>
    <row r="957" spans="1:27" x14ac:dyDescent="0.35">
      <c r="A957" t="s">
        <v>2886</v>
      </c>
      <c r="B957" s="2">
        <v>41748</v>
      </c>
      <c r="C957" s="2">
        <v>41750</v>
      </c>
      <c r="D957" t="s">
        <v>27</v>
      </c>
      <c r="E957" t="s">
        <v>1021</v>
      </c>
      <c r="F957" t="s">
        <v>1022</v>
      </c>
      <c r="G957" t="s">
        <v>106</v>
      </c>
      <c r="H957" t="s">
        <v>31</v>
      </c>
      <c r="I957" t="s">
        <v>1497</v>
      </c>
      <c r="J957" t="s">
        <v>59</v>
      </c>
      <c r="K957">
        <v>95123</v>
      </c>
      <c r="L957" t="s">
        <v>60</v>
      </c>
      <c r="M957" t="s">
        <v>314</v>
      </c>
      <c r="N957" t="s">
        <v>36</v>
      </c>
      <c r="O957" t="s">
        <v>62</v>
      </c>
      <c r="P957" t="s">
        <v>2592</v>
      </c>
      <c r="Q957">
        <v>76.14</v>
      </c>
      <c r="R957">
        <v>3</v>
      </c>
      <c r="S957" s="1">
        <v>0</v>
      </c>
      <c r="T957">
        <v>26.649000000000001</v>
      </c>
      <c r="U957" t="s">
        <v>76</v>
      </c>
      <c r="V957" s="3">
        <v>0.35</v>
      </c>
      <c r="W957" s="3">
        <v>0</v>
      </c>
      <c r="X957" s="4">
        <v>8.8829999999999991</v>
      </c>
      <c r="Y957" s="1">
        <v>16.497</v>
      </c>
      <c r="Z957" t="s">
        <v>119</v>
      </c>
      <c r="AA957">
        <f>Furniture_Sales[[#This Row],[Sales]]-Furniture_Sales[[#This Row],[Profit]]</f>
        <v>49.491</v>
      </c>
    </row>
    <row r="958" spans="1:27" x14ac:dyDescent="0.35">
      <c r="A958" t="s">
        <v>2887</v>
      </c>
      <c r="B958" s="2">
        <v>42716</v>
      </c>
      <c r="C958" s="2">
        <v>42722</v>
      </c>
      <c r="D958" t="s">
        <v>45</v>
      </c>
      <c r="E958" t="s">
        <v>2888</v>
      </c>
      <c r="F958" t="s">
        <v>2889</v>
      </c>
      <c r="G958" t="s">
        <v>106</v>
      </c>
      <c r="H958" t="s">
        <v>31</v>
      </c>
      <c r="I958" t="s">
        <v>483</v>
      </c>
      <c r="J958" t="s">
        <v>295</v>
      </c>
      <c r="K958">
        <v>49201</v>
      </c>
      <c r="L958" t="s">
        <v>99</v>
      </c>
      <c r="M958" t="s">
        <v>1153</v>
      </c>
      <c r="N958" t="s">
        <v>36</v>
      </c>
      <c r="O958" t="s">
        <v>62</v>
      </c>
      <c r="P958" t="s">
        <v>1154</v>
      </c>
      <c r="Q958">
        <v>33.479999999999997</v>
      </c>
      <c r="R958">
        <v>4</v>
      </c>
      <c r="S958" s="1">
        <v>0</v>
      </c>
      <c r="T958">
        <v>8.7048000000000005</v>
      </c>
      <c r="U958" t="s">
        <v>135</v>
      </c>
      <c r="V958" s="3">
        <v>0.26</v>
      </c>
      <c r="W958" s="3">
        <v>0</v>
      </c>
      <c r="X958" s="4">
        <v>2.1762000000000001</v>
      </c>
      <c r="Y958" s="1">
        <v>6.1938000000000004</v>
      </c>
      <c r="Z958" t="s">
        <v>102</v>
      </c>
      <c r="AA958">
        <f>Furniture_Sales[[#This Row],[Sales]]-Furniture_Sales[[#This Row],[Profit]]</f>
        <v>24.775199999999998</v>
      </c>
    </row>
    <row r="959" spans="1:27" x14ac:dyDescent="0.35">
      <c r="A959" t="s">
        <v>2890</v>
      </c>
      <c r="B959" s="2">
        <v>42632</v>
      </c>
      <c r="C959" s="2">
        <v>42635</v>
      </c>
      <c r="D959" t="s">
        <v>93</v>
      </c>
      <c r="E959" t="s">
        <v>1956</v>
      </c>
      <c r="F959" t="s">
        <v>1957</v>
      </c>
      <c r="G959" t="s">
        <v>106</v>
      </c>
      <c r="H959" t="s">
        <v>31</v>
      </c>
      <c r="I959" t="s">
        <v>71</v>
      </c>
      <c r="J959" t="s">
        <v>72</v>
      </c>
      <c r="K959">
        <v>19140</v>
      </c>
      <c r="L959" t="s">
        <v>73</v>
      </c>
      <c r="M959" t="s">
        <v>2891</v>
      </c>
      <c r="N959" t="s">
        <v>36</v>
      </c>
      <c r="O959" t="s">
        <v>62</v>
      </c>
      <c r="P959" t="s">
        <v>2892</v>
      </c>
      <c r="Q959">
        <v>25.632000000000001</v>
      </c>
      <c r="R959">
        <v>3</v>
      </c>
      <c r="S959" s="1">
        <v>0.2</v>
      </c>
      <c r="T959">
        <v>3.8448000000000002</v>
      </c>
      <c r="U959" t="s">
        <v>39</v>
      </c>
      <c r="V959" s="3">
        <v>0.15</v>
      </c>
      <c r="W959" s="3">
        <v>7.8027465667915097E-3</v>
      </c>
      <c r="X959" s="4">
        <v>1.2816000000000001</v>
      </c>
      <c r="Y959" s="1">
        <v>7.2624000000000004</v>
      </c>
      <c r="Z959" t="s">
        <v>83</v>
      </c>
      <c r="AA959">
        <f>Furniture_Sales[[#This Row],[Sales]]-Furniture_Sales[[#This Row],[Profit]]</f>
        <v>21.787200000000002</v>
      </c>
    </row>
    <row r="960" spans="1:27" x14ac:dyDescent="0.35">
      <c r="A960" t="s">
        <v>2893</v>
      </c>
      <c r="B960" s="2">
        <v>43041</v>
      </c>
      <c r="C960" s="2">
        <v>43043</v>
      </c>
      <c r="D960" t="s">
        <v>27</v>
      </c>
      <c r="E960" t="s">
        <v>2044</v>
      </c>
      <c r="F960" t="s">
        <v>2045</v>
      </c>
      <c r="G960" t="s">
        <v>106</v>
      </c>
      <c r="H960" t="s">
        <v>31</v>
      </c>
      <c r="I960" t="s">
        <v>2894</v>
      </c>
      <c r="J960" t="s">
        <v>59</v>
      </c>
      <c r="K960">
        <v>94526</v>
      </c>
      <c r="L960" t="s">
        <v>60</v>
      </c>
      <c r="M960" t="s">
        <v>2895</v>
      </c>
      <c r="N960" t="s">
        <v>36</v>
      </c>
      <c r="O960" t="s">
        <v>62</v>
      </c>
      <c r="P960" t="s">
        <v>2896</v>
      </c>
      <c r="Q960">
        <v>25.02</v>
      </c>
      <c r="R960">
        <v>3</v>
      </c>
      <c r="S960" s="1">
        <v>0</v>
      </c>
      <c r="T960">
        <v>10.5084</v>
      </c>
      <c r="U960" t="s">
        <v>76</v>
      </c>
      <c r="V960" s="3">
        <v>0.42</v>
      </c>
      <c r="W960" s="3">
        <v>0</v>
      </c>
      <c r="X960" s="4">
        <v>3.5028000000000001</v>
      </c>
      <c r="Y960" s="1">
        <v>4.8372000000000002</v>
      </c>
      <c r="Z960" t="s">
        <v>40</v>
      </c>
      <c r="AA960">
        <f>Furniture_Sales[[#This Row],[Sales]]-Furniture_Sales[[#This Row],[Profit]]</f>
        <v>14.5116</v>
      </c>
    </row>
    <row r="961" spans="1:27" x14ac:dyDescent="0.35">
      <c r="A961" t="s">
        <v>2897</v>
      </c>
      <c r="B961" s="2">
        <v>42730</v>
      </c>
      <c r="C961" s="2">
        <v>42735</v>
      </c>
      <c r="D961" t="s">
        <v>45</v>
      </c>
      <c r="E961" t="s">
        <v>2898</v>
      </c>
      <c r="F961" t="s">
        <v>2899</v>
      </c>
      <c r="G961" t="s">
        <v>96</v>
      </c>
      <c r="H961" t="s">
        <v>31</v>
      </c>
      <c r="I961" t="s">
        <v>58</v>
      </c>
      <c r="J961" t="s">
        <v>59</v>
      </c>
      <c r="K961">
        <v>90004</v>
      </c>
      <c r="L961" t="s">
        <v>60</v>
      </c>
      <c r="M961" t="s">
        <v>2434</v>
      </c>
      <c r="N961" t="s">
        <v>36</v>
      </c>
      <c r="O961" t="s">
        <v>42</v>
      </c>
      <c r="P961" t="s">
        <v>2435</v>
      </c>
      <c r="Q961">
        <v>146.352</v>
      </c>
      <c r="R961">
        <v>3</v>
      </c>
      <c r="S961" s="1">
        <v>0.2</v>
      </c>
      <c r="T961">
        <v>-5.4882</v>
      </c>
      <c r="U961" t="s">
        <v>64</v>
      </c>
      <c r="V961" s="3">
        <v>-3.7499999999999999E-2</v>
      </c>
      <c r="W961" s="3">
        <v>1.3665682737509599E-3</v>
      </c>
      <c r="X961" s="4">
        <v>-1.8293999999999999</v>
      </c>
      <c r="Y961" s="1">
        <v>50.613399999999999</v>
      </c>
      <c r="Z961" t="s">
        <v>102</v>
      </c>
      <c r="AA961">
        <f>Furniture_Sales[[#This Row],[Sales]]-Furniture_Sales[[#This Row],[Profit]]</f>
        <v>151.84020000000001</v>
      </c>
    </row>
    <row r="962" spans="1:27" x14ac:dyDescent="0.35">
      <c r="A962" t="s">
        <v>2897</v>
      </c>
      <c r="B962" s="2">
        <v>42730</v>
      </c>
      <c r="C962" s="2">
        <v>42735</v>
      </c>
      <c r="D962" t="s">
        <v>45</v>
      </c>
      <c r="E962" t="s">
        <v>2898</v>
      </c>
      <c r="F962" t="s">
        <v>2899</v>
      </c>
      <c r="G962" t="s">
        <v>96</v>
      </c>
      <c r="H962" t="s">
        <v>31</v>
      </c>
      <c r="I962" t="s">
        <v>58</v>
      </c>
      <c r="J962" t="s">
        <v>59</v>
      </c>
      <c r="K962">
        <v>90004</v>
      </c>
      <c r="L962" t="s">
        <v>60</v>
      </c>
      <c r="M962" t="s">
        <v>312</v>
      </c>
      <c r="N962" t="s">
        <v>36</v>
      </c>
      <c r="O962" t="s">
        <v>51</v>
      </c>
      <c r="P962" t="s">
        <v>313</v>
      </c>
      <c r="Q962">
        <v>902.71199999999999</v>
      </c>
      <c r="R962">
        <v>3</v>
      </c>
      <c r="S962" s="1">
        <v>0.2</v>
      </c>
      <c r="T962">
        <v>33.851700000000001</v>
      </c>
      <c r="U962" t="s">
        <v>64</v>
      </c>
      <c r="V962" s="3">
        <v>3.7499999999999999E-2</v>
      </c>
      <c r="W962" s="3">
        <v>2.2155460434778799E-4</v>
      </c>
      <c r="X962" s="4">
        <v>11.283899999999999</v>
      </c>
      <c r="Y962" s="1">
        <v>289.62009999999998</v>
      </c>
      <c r="Z962" t="s">
        <v>102</v>
      </c>
      <c r="AA962">
        <f>Furniture_Sales[[#This Row],[Sales]]-Furniture_Sales[[#This Row],[Profit]]</f>
        <v>868.86029999999994</v>
      </c>
    </row>
    <row r="963" spans="1:27" x14ac:dyDescent="0.35">
      <c r="A963" t="s">
        <v>2900</v>
      </c>
      <c r="B963" s="2">
        <v>42201</v>
      </c>
      <c r="C963" s="2">
        <v>42205</v>
      </c>
      <c r="D963" t="s">
        <v>45</v>
      </c>
      <c r="E963" t="s">
        <v>2901</v>
      </c>
      <c r="F963" t="s">
        <v>2902</v>
      </c>
      <c r="G963" t="s">
        <v>106</v>
      </c>
      <c r="H963" t="s">
        <v>31</v>
      </c>
      <c r="I963" t="s">
        <v>2760</v>
      </c>
      <c r="J963" t="s">
        <v>1095</v>
      </c>
      <c r="K963">
        <v>21215</v>
      </c>
      <c r="L963" t="s">
        <v>73</v>
      </c>
      <c r="M963" t="s">
        <v>662</v>
      </c>
      <c r="N963" t="s">
        <v>36</v>
      </c>
      <c r="O963" t="s">
        <v>42</v>
      </c>
      <c r="P963" t="s">
        <v>663</v>
      </c>
      <c r="Q963">
        <v>150.97999999999999</v>
      </c>
      <c r="R963">
        <v>1</v>
      </c>
      <c r="S963" s="1">
        <v>0</v>
      </c>
      <c r="T963">
        <v>43.784199999999998</v>
      </c>
      <c r="U963" t="s">
        <v>89</v>
      </c>
      <c r="V963" s="3">
        <v>0.28999999999999998</v>
      </c>
      <c r="W963" s="3">
        <v>0</v>
      </c>
      <c r="X963" s="4">
        <v>43.784199999999998</v>
      </c>
      <c r="Y963" s="1">
        <v>107.19580000000001</v>
      </c>
      <c r="Z963" t="s">
        <v>77</v>
      </c>
      <c r="AA963">
        <f>Furniture_Sales[[#This Row],[Sales]]-Furniture_Sales[[#This Row],[Profit]]</f>
        <v>107.19579999999999</v>
      </c>
    </row>
    <row r="964" spans="1:27" x14ac:dyDescent="0.35">
      <c r="A964" t="s">
        <v>2903</v>
      </c>
      <c r="B964" s="2">
        <v>43048</v>
      </c>
      <c r="C964" s="2">
        <v>43053</v>
      </c>
      <c r="D964" t="s">
        <v>45</v>
      </c>
      <c r="E964" t="s">
        <v>144</v>
      </c>
      <c r="F964" t="s">
        <v>145</v>
      </c>
      <c r="G964" t="s">
        <v>30</v>
      </c>
      <c r="H964" t="s">
        <v>31</v>
      </c>
      <c r="I964" t="s">
        <v>767</v>
      </c>
      <c r="J964" t="s">
        <v>59</v>
      </c>
      <c r="K964">
        <v>92054</v>
      </c>
      <c r="L964" t="s">
        <v>60</v>
      </c>
      <c r="M964" t="s">
        <v>428</v>
      </c>
      <c r="N964" t="s">
        <v>36</v>
      </c>
      <c r="O964" t="s">
        <v>62</v>
      </c>
      <c r="P964" t="s">
        <v>429</v>
      </c>
      <c r="Q964">
        <v>47.12</v>
      </c>
      <c r="R964">
        <v>8</v>
      </c>
      <c r="S964" s="1">
        <v>0</v>
      </c>
      <c r="T964">
        <v>20.732800000000001</v>
      </c>
      <c r="U964" t="s">
        <v>64</v>
      </c>
      <c r="V964" s="3">
        <v>0.44</v>
      </c>
      <c r="W964" s="3">
        <v>0</v>
      </c>
      <c r="X964" s="4">
        <v>2.5916000000000001</v>
      </c>
      <c r="Y964" s="1">
        <v>3.2984</v>
      </c>
      <c r="Z964" t="s">
        <v>40</v>
      </c>
      <c r="AA964">
        <f>Furniture_Sales[[#This Row],[Sales]]-Furniture_Sales[[#This Row],[Profit]]</f>
        <v>26.387199999999996</v>
      </c>
    </row>
    <row r="965" spans="1:27" x14ac:dyDescent="0.35">
      <c r="A965" t="s">
        <v>2904</v>
      </c>
      <c r="B965" s="2">
        <v>42268</v>
      </c>
      <c r="C965" s="2">
        <v>42273</v>
      </c>
      <c r="D965" t="s">
        <v>45</v>
      </c>
      <c r="E965" t="s">
        <v>2393</v>
      </c>
      <c r="F965" t="s">
        <v>2394</v>
      </c>
      <c r="G965" t="s">
        <v>106</v>
      </c>
      <c r="H965" t="s">
        <v>31</v>
      </c>
      <c r="I965" t="s">
        <v>1363</v>
      </c>
      <c r="J965" t="s">
        <v>440</v>
      </c>
      <c r="K965">
        <v>2149</v>
      </c>
      <c r="L965" t="s">
        <v>73</v>
      </c>
      <c r="M965" t="s">
        <v>426</v>
      </c>
      <c r="N965" t="s">
        <v>36</v>
      </c>
      <c r="O965" t="s">
        <v>42</v>
      </c>
      <c r="P965" t="s">
        <v>427</v>
      </c>
      <c r="Q965">
        <v>542.94000000000005</v>
      </c>
      <c r="R965">
        <v>3</v>
      </c>
      <c r="S965" s="1">
        <v>0</v>
      </c>
      <c r="T965">
        <v>141.1644</v>
      </c>
      <c r="U965" t="s">
        <v>64</v>
      </c>
      <c r="V965" s="3">
        <v>0.26</v>
      </c>
      <c r="W965" s="3">
        <v>0</v>
      </c>
      <c r="X965" s="4">
        <v>47.0548</v>
      </c>
      <c r="Y965" s="1">
        <v>133.92519999999999</v>
      </c>
      <c r="Z965" t="s">
        <v>83</v>
      </c>
      <c r="AA965">
        <f>Furniture_Sales[[#This Row],[Sales]]-Furniture_Sales[[#This Row],[Profit]]</f>
        <v>401.77560000000005</v>
      </c>
    </row>
    <row r="966" spans="1:27" x14ac:dyDescent="0.35">
      <c r="A966" t="s">
        <v>2905</v>
      </c>
      <c r="B966" s="2">
        <v>42987</v>
      </c>
      <c r="C966" s="2">
        <v>42992</v>
      </c>
      <c r="D966" t="s">
        <v>45</v>
      </c>
      <c r="E966" t="s">
        <v>46</v>
      </c>
      <c r="F966" t="s">
        <v>47</v>
      </c>
      <c r="G966" t="s">
        <v>30</v>
      </c>
      <c r="H966" t="s">
        <v>31</v>
      </c>
      <c r="I966" t="s">
        <v>163</v>
      </c>
      <c r="J966" t="s">
        <v>147</v>
      </c>
      <c r="K966">
        <v>38401</v>
      </c>
      <c r="L966" t="s">
        <v>34</v>
      </c>
      <c r="M966" t="s">
        <v>428</v>
      </c>
      <c r="N966" t="s">
        <v>36</v>
      </c>
      <c r="O966" t="s">
        <v>62</v>
      </c>
      <c r="P966" t="s">
        <v>429</v>
      </c>
      <c r="Q966">
        <v>14.135999999999999</v>
      </c>
      <c r="R966">
        <v>3</v>
      </c>
      <c r="S966" s="1">
        <v>0.2</v>
      </c>
      <c r="T966">
        <v>4.2408000000000001</v>
      </c>
      <c r="U966" t="s">
        <v>64</v>
      </c>
      <c r="V966" s="3">
        <v>0.3</v>
      </c>
      <c r="W966" s="3">
        <v>1.41482739105829E-2</v>
      </c>
      <c r="X966" s="4">
        <v>1.4136</v>
      </c>
      <c r="Y966" s="1">
        <v>3.2984</v>
      </c>
      <c r="Z966" t="s">
        <v>83</v>
      </c>
      <c r="AA966">
        <f>Furniture_Sales[[#This Row],[Sales]]-Furniture_Sales[[#This Row],[Profit]]</f>
        <v>9.8951999999999991</v>
      </c>
    </row>
    <row r="967" spans="1:27" x14ac:dyDescent="0.35">
      <c r="A967" t="s">
        <v>2906</v>
      </c>
      <c r="B967" s="2">
        <v>42292</v>
      </c>
      <c r="C967" s="2">
        <v>42292</v>
      </c>
      <c r="D967" t="s">
        <v>431</v>
      </c>
      <c r="E967" t="s">
        <v>873</v>
      </c>
      <c r="F967" t="s">
        <v>874</v>
      </c>
      <c r="G967" t="s">
        <v>30</v>
      </c>
      <c r="H967" t="s">
        <v>31</v>
      </c>
      <c r="I967" t="s">
        <v>2227</v>
      </c>
      <c r="J967" t="s">
        <v>295</v>
      </c>
      <c r="K967">
        <v>48858</v>
      </c>
      <c r="L967" t="s">
        <v>99</v>
      </c>
      <c r="M967" t="s">
        <v>2907</v>
      </c>
      <c r="N967" t="s">
        <v>36</v>
      </c>
      <c r="O967" t="s">
        <v>62</v>
      </c>
      <c r="P967" t="s">
        <v>2908</v>
      </c>
      <c r="Q967">
        <v>17.14</v>
      </c>
      <c r="R967">
        <v>2</v>
      </c>
      <c r="S967" s="1">
        <v>0</v>
      </c>
      <c r="T967">
        <v>6.1703999999999999</v>
      </c>
      <c r="U967" t="s">
        <v>436</v>
      </c>
      <c r="V967" s="3">
        <v>0.36</v>
      </c>
      <c r="W967" s="3">
        <v>0</v>
      </c>
      <c r="X967" s="4">
        <v>3.0851999999999999</v>
      </c>
      <c r="Y967" s="1">
        <v>5.4847999999999999</v>
      </c>
      <c r="Z967" t="s">
        <v>54</v>
      </c>
      <c r="AA967">
        <f>Furniture_Sales[[#This Row],[Sales]]-Furniture_Sales[[#This Row],[Profit]]</f>
        <v>10.9696</v>
      </c>
    </row>
    <row r="968" spans="1:27" x14ac:dyDescent="0.35">
      <c r="A968" t="s">
        <v>2909</v>
      </c>
      <c r="B968" s="2">
        <v>42950</v>
      </c>
      <c r="C968" s="2">
        <v>42955</v>
      </c>
      <c r="D968" t="s">
        <v>27</v>
      </c>
      <c r="E968" t="s">
        <v>639</v>
      </c>
      <c r="F968" t="s">
        <v>640</v>
      </c>
      <c r="G968" t="s">
        <v>30</v>
      </c>
      <c r="H968" t="s">
        <v>31</v>
      </c>
      <c r="I968" t="s">
        <v>334</v>
      </c>
      <c r="J968" t="s">
        <v>59</v>
      </c>
      <c r="K968">
        <v>94122</v>
      </c>
      <c r="L968" t="s">
        <v>60</v>
      </c>
      <c r="M968" t="s">
        <v>602</v>
      </c>
      <c r="N968" t="s">
        <v>36</v>
      </c>
      <c r="O968" t="s">
        <v>62</v>
      </c>
      <c r="P968" t="s">
        <v>603</v>
      </c>
      <c r="Q968">
        <v>123.96</v>
      </c>
      <c r="R968">
        <v>3</v>
      </c>
      <c r="S968" s="1">
        <v>0</v>
      </c>
      <c r="T968">
        <v>11.1564</v>
      </c>
      <c r="U968" t="s">
        <v>64</v>
      </c>
      <c r="V968" s="3">
        <v>0.09</v>
      </c>
      <c r="W968" s="3">
        <v>0</v>
      </c>
      <c r="X968" s="4">
        <v>3.7187999999999999</v>
      </c>
      <c r="Y968" s="1">
        <v>37.601199999999999</v>
      </c>
      <c r="Z968" t="s">
        <v>259</v>
      </c>
      <c r="AA968">
        <f>Furniture_Sales[[#This Row],[Sales]]-Furniture_Sales[[#This Row],[Profit]]</f>
        <v>112.80359999999999</v>
      </c>
    </row>
    <row r="969" spans="1:27" x14ac:dyDescent="0.35">
      <c r="A969" t="s">
        <v>2910</v>
      </c>
      <c r="B969" s="2">
        <v>42237</v>
      </c>
      <c r="C969" s="2">
        <v>42242</v>
      </c>
      <c r="D969" t="s">
        <v>45</v>
      </c>
      <c r="E969" t="s">
        <v>292</v>
      </c>
      <c r="F969" t="s">
        <v>293</v>
      </c>
      <c r="G969" t="s">
        <v>96</v>
      </c>
      <c r="H969" t="s">
        <v>31</v>
      </c>
      <c r="I969" t="s">
        <v>334</v>
      </c>
      <c r="J969" t="s">
        <v>59</v>
      </c>
      <c r="K969">
        <v>94122</v>
      </c>
      <c r="L969" t="s">
        <v>60</v>
      </c>
      <c r="M969" t="s">
        <v>2911</v>
      </c>
      <c r="N969" t="s">
        <v>36</v>
      </c>
      <c r="O969" t="s">
        <v>37</v>
      </c>
      <c r="P969" t="s">
        <v>2912</v>
      </c>
      <c r="Q969">
        <v>586.39800000000002</v>
      </c>
      <c r="R969">
        <v>6</v>
      </c>
      <c r="S969" s="1">
        <v>0.15</v>
      </c>
      <c r="T969">
        <v>34.494</v>
      </c>
      <c r="U969" t="s">
        <v>64</v>
      </c>
      <c r="V969" s="3">
        <v>5.8823529411764698E-2</v>
      </c>
      <c r="W969" s="3">
        <v>2.5579896247940797E-4</v>
      </c>
      <c r="X969" s="4">
        <v>5.7489999999999997</v>
      </c>
      <c r="Y969" s="1">
        <v>91.983999999999995</v>
      </c>
      <c r="Z969" t="s">
        <v>259</v>
      </c>
      <c r="AA969">
        <f>Furniture_Sales[[#This Row],[Sales]]-Furniture_Sales[[#This Row],[Profit]]</f>
        <v>551.904</v>
      </c>
    </row>
    <row r="970" spans="1:27" x14ac:dyDescent="0.35">
      <c r="A970" t="s">
        <v>2913</v>
      </c>
      <c r="B970" s="2">
        <v>43030</v>
      </c>
      <c r="C970" s="2">
        <v>43032</v>
      </c>
      <c r="D970" t="s">
        <v>27</v>
      </c>
      <c r="E970" t="s">
        <v>2914</v>
      </c>
      <c r="F970" t="s">
        <v>2915</v>
      </c>
      <c r="G970" t="s">
        <v>30</v>
      </c>
      <c r="H970" t="s">
        <v>31</v>
      </c>
      <c r="I970" t="s">
        <v>2349</v>
      </c>
      <c r="J970" t="s">
        <v>186</v>
      </c>
      <c r="K970">
        <v>80525</v>
      </c>
      <c r="L970" t="s">
        <v>60</v>
      </c>
      <c r="M970" t="s">
        <v>2916</v>
      </c>
      <c r="N970" t="s">
        <v>36</v>
      </c>
      <c r="O970" t="s">
        <v>42</v>
      </c>
      <c r="P970" t="s">
        <v>2917</v>
      </c>
      <c r="Q970">
        <v>579.13599999999997</v>
      </c>
      <c r="R970">
        <v>4</v>
      </c>
      <c r="S970" s="1">
        <v>0.2</v>
      </c>
      <c r="T970">
        <v>-28.956800000000001</v>
      </c>
      <c r="U970" t="s">
        <v>76</v>
      </c>
      <c r="V970" s="3">
        <v>-0.05</v>
      </c>
      <c r="W970" s="3">
        <v>3.45342026743287E-4</v>
      </c>
      <c r="X970" s="4">
        <v>-7.2392000000000003</v>
      </c>
      <c r="Y970" s="1">
        <v>152.0232</v>
      </c>
      <c r="Z970" t="s">
        <v>54</v>
      </c>
      <c r="AA970">
        <f>Furniture_Sales[[#This Row],[Sales]]-Furniture_Sales[[#This Row],[Profit]]</f>
        <v>608.09280000000001</v>
      </c>
    </row>
    <row r="971" spans="1:27" x14ac:dyDescent="0.35">
      <c r="A971" t="s">
        <v>2918</v>
      </c>
      <c r="B971" s="2">
        <v>42594</v>
      </c>
      <c r="C971" s="2">
        <v>42598</v>
      </c>
      <c r="D971" t="s">
        <v>45</v>
      </c>
      <c r="E971" t="s">
        <v>1826</v>
      </c>
      <c r="F971" t="s">
        <v>1827</v>
      </c>
      <c r="G971" t="s">
        <v>106</v>
      </c>
      <c r="H971" t="s">
        <v>31</v>
      </c>
      <c r="I971" t="s">
        <v>179</v>
      </c>
      <c r="J971" t="s">
        <v>126</v>
      </c>
      <c r="K971">
        <v>10011</v>
      </c>
      <c r="L971" t="s">
        <v>73</v>
      </c>
      <c r="M971" t="s">
        <v>516</v>
      </c>
      <c r="N971" t="s">
        <v>36</v>
      </c>
      <c r="O971" t="s">
        <v>42</v>
      </c>
      <c r="P971" t="s">
        <v>517</v>
      </c>
      <c r="Q971">
        <v>145.76400000000001</v>
      </c>
      <c r="R971">
        <v>2</v>
      </c>
      <c r="S971" s="1">
        <v>0.1</v>
      </c>
      <c r="T971">
        <v>-8.0980000000000008</v>
      </c>
      <c r="U971" t="s">
        <v>89</v>
      </c>
      <c r="V971" s="3">
        <v>-5.5555555555555601E-2</v>
      </c>
      <c r="W971" s="3">
        <v>6.8604044894486995E-4</v>
      </c>
      <c r="X971" s="4">
        <v>-4.0490000000000004</v>
      </c>
      <c r="Y971" s="1">
        <v>76.930999999999997</v>
      </c>
      <c r="Z971" t="s">
        <v>259</v>
      </c>
      <c r="AA971">
        <f>Furniture_Sales[[#This Row],[Sales]]-Furniture_Sales[[#This Row],[Profit]]</f>
        <v>153.86200000000002</v>
      </c>
    </row>
    <row r="972" spans="1:27" x14ac:dyDescent="0.35">
      <c r="A972" t="s">
        <v>2919</v>
      </c>
      <c r="B972" s="2">
        <v>42486</v>
      </c>
      <c r="C972" s="2">
        <v>42491</v>
      </c>
      <c r="D972" t="s">
        <v>45</v>
      </c>
      <c r="E972" t="s">
        <v>2920</v>
      </c>
      <c r="F972" t="s">
        <v>2921</v>
      </c>
      <c r="G972" t="s">
        <v>106</v>
      </c>
      <c r="H972" t="s">
        <v>31</v>
      </c>
      <c r="I972" t="s">
        <v>179</v>
      </c>
      <c r="J972" t="s">
        <v>126</v>
      </c>
      <c r="K972">
        <v>10009</v>
      </c>
      <c r="L972" t="s">
        <v>73</v>
      </c>
      <c r="M972" t="s">
        <v>2555</v>
      </c>
      <c r="N972" t="s">
        <v>36</v>
      </c>
      <c r="O972" t="s">
        <v>42</v>
      </c>
      <c r="P972" t="s">
        <v>2556</v>
      </c>
      <c r="Q972">
        <v>434.64600000000002</v>
      </c>
      <c r="R972">
        <v>3</v>
      </c>
      <c r="S972" s="1">
        <v>0.1</v>
      </c>
      <c r="T972">
        <v>62.782200000000003</v>
      </c>
      <c r="U972" t="s">
        <v>64</v>
      </c>
      <c r="V972" s="3">
        <v>0.14444444444444399</v>
      </c>
      <c r="W972" s="3">
        <v>2.3007228871311399E-4</v>
      </c>
      <c r="X972" s="4">
        <v>20.927399999999999</v>
      </c>
      <c r="Y972" s="1">
        <v>123.9546</v>
      </c>
      <c r="Z972" t="s">
        <v>119</v>
      </c>
      <c r="AA972">
        <f>Furniture_Sales[[#This Row],[Sales]]-Furniture_Sales[[#This Row],[Profit]]</f>
        <v>371.86380000000003</v>
      </c>
    </row>
    <row r="973" spans="1:27" x14ac:dyDescent="0.35">
      <c r="A973" t="s">
        <v>2922</v>
      </c>
      <c r="B973" s="2">
        <v>42127</v>
      </c>
      <c r="C973" s="2">
        <v>42131</v>
      </c>
      <c r="D973" t="s">
        <v>45</v>
      </c>
      <c r="E973" t="s">
        <v>2923</v>
      </c>
      <c r="F973" t="s">
        <v>2924</v>
      </c>
      <c r="G973" t="s">
        <v>30</v>
      </c>
      <c r="H973" t="s">
        <v>31</v>
      </c>
      <c r="I973" t="s">
        <v>71</v>
      </c>
      <c r="J973" t="s">
        <v>72</v>
      </c>
      <c r="K973">
        <v>19140</v>
      </c>
      <c r="L973" t="s">
        <v>73</v>
      </c>
      <c r="M973" t="s">
        <v>335</v>
      </c>
      <c r="N973" t="s">
        <v>36</v>
      </c>
      <c r="O973" t="s">
        <v>42</v>
      </c>
      <c r="P973" t="s">
        <v>336</v>
      </c>
      <c r="Q973">
        <v>844.11599999999999</v>
      </c>
      <c r="R973">
        <v>6</v>
      </c>
      <c r="S973" s="1">
        <v>0.3</v>
      </c>
      <c r="T973">
        <v>-36.176400000000001</v>
      </c>
      <c r="U973" t="s">
        <v>89</v>
      </c>
      <c r="V973" s="3">
        <v>-4.2857142857142899E-2</v>
      </c>
      <c r="W973" s="3">
        <v>3.5540139033023898E-4</v>
      </c>
      <c r="X973" s="4">
        <v>-6.0293999999999999</v>
      </c>
      <c r="Y973" s="1">
        <v>146.71539999999999</v>
      </c>
      <c r="Z973" t="s">
        <v>167</v>
      </c>
      <c r="AA973">
        <f>Furniture_Sales[[#This Row],[Sales]]-Furniture_Sales[[#This Row],[Profit]]</f>
        <v>880.29240000000004</v>
      </c>
    </row>
    <row r="974" spans="1:27" x14ac:dyDescent="0.35">
      <c r="A974" t="s">
        <v>2925</v>
      </c>
      <c r="B974" s="2">
        <v>42379</v>
      </c>
      <c r="C974" s="2">
        <v>42386</v>
      </c>
      <c r="D974" t="s">
        <v>45</v>
      </c>
      <c r="E974" t="s">
        <v>2562</v>
      </c>
      <c r="F974" t="s">
        <v>2563</v>
      </c>
      <c r="G974" t="s">
        <v>96</v>
      </c>
      <c r="H974" t="s">
        <v>31</v>
      </c>
      <c r="I974" t="s">
        <v>197</v>
      </c>
      <c r="J974" t="s">
        <v>198</v>
      </c>
      <c r="K974">
        <v>98115</v>
      </c>
      <c r="L974" t="s">
        <v>60</v>
      </c>
      <c r="M974" t="s">
        <v>1127</v>
      </c>
      <c r="N974" t="s">
        <v>36</v>
      </c>
      <c r="O974" t="s">
        <v>62</v>
      </c>
      <c r="P974" t="s">
        <v>1128</v>
      </c>
      <c r="Q974">
        <v>79.92</v>
      </c>
      <c r="R974">
        <v>4</v>
      </c>
      <c r="S974" s="1">
        <v>0</v>
      </c>
      <c r="T974">
        <v>34.365600000000001</v>
      </c>
      <c r="U974" t="s">
        <v>53</v>
      </c>
      <c r="V974" s="3">
        <v>0.43</v>
      </c>
      <c r="W974" s="3">
        <v>0</v>
      </c>
      <c r="X974" s="4">
        <v>8.5914000000000001</v>
      </c>
      <c r="Y974" s="1">
        <v>11.3886</v>
      </c>
      <c r="Z974" t="s">
        <v>175</v>
      </c>
      <c r="AA974">
        <f>Furniture_Sales[[#This Row],[Sales]]-Furniture_Sales[[#This Row],[Profit]]</f>
        <v>45.554400000000001</v>
      </c>
    </row>
    <row r="975" spans="1:27" x14ac:dyDescent="0.35">
      <c r="A975" t="s">
        <v>2926</v>
      </c>
      <c r="B975" s="2">
        <v>42861</v>
      </c>
      <c r="C975" s="2">
        <v>42866</v>
      </c>
      <c r="D975" t="s">
        <v>45</v>
      </c>
      <c r="E975" t="s">
        <v>2927</v>
      </c>
      <c r="F975" t="s">
        <v>2928</v>
      </c>
      <c r="G975" t="s">
        <v>96</v>
      </c>
      <c r="H975" t="s">
        <v>31</v>
      </c>
      <c r="I975" t="s">
        <v>601</v>
      </c>
      <c r="J975" t="s">
        <v>98</v>
      </c>
      <c r="K975">
        <v>76106</v>
      </c>
      <c r="L975" t="s">
        <v>99</v>
      </c>
      <c r="M975" t="s">
        <v>540</v>
      </c>
      <c r="N975" t="s">
        <v>36</v>
      </c>
      <c r="O975" t="s">
        <v>37</v>
      </c>
      <c r="P975" t="s">
        <v>541</v>
      </c>
      <c r="Q975">
        <v>623.46479999999997</v>
      </c>
      <c r="R975">
        <v>7</v>
      </c>
      <c r="S975" s="1">
        <v>0.32</v>
      </c>
      <c r="T975">
        <v>-119.1918</v>
      </c>
      <c r="U975" t="s">
        <v>64</v>
      </c>
      <c r="V975" s="3">
        <v>-0.191176470588235</v>
      </c>
      <c r="W975" s="3">
        <v>5.1326073260270699E-4</v>
      </c>
      <c r="X975" s="4">
        <v>-17.0274</v>
      </c>
      <c r="Y975" s="1">
        <v>106.0938</v>
      </c>
      <c r="Z975" t="s">
        <v>167</v>
      </c>
      <c r="AA975">
        <f>Furniture_Sales[[#This Row],[Sales]]-Furniture_Sales[[#This Row],[Profit]]</f>
        <v>742.65660000000003</v>
      </c>
    </row>
    <row r="976" spans="1:27" x14ac:dyDescent="0.35">
      <c r="A976" t="s">
        <v>2929</v>
      </c>
      <c r="B976" s="2">
        <v>42582</v>
      </c>
      <c r="C976" s="2">
        <v>42588</v>
      </c>
      <c r="D976" t="s">
        <v>45</v>
      </c>
      <c r="E976" t="s">
        <v>317</v>
      </c>
      <c r="F976" t="s">
        <v>318</v>
      </c>
      <c r="G976" t="s">
        <v>30</v>
      </c>
      <c r="H976" t="s">
        <v>31</v>
      </c>
      <c r="I976" t="s">
        <v>294</v>
      </c>
      <c r="J976" t="s">
        <v>295</v>
      </c>
      <c r="K976">
        <v>48205</v>
      </c>
      <c r="L976" t="s">
        <v>99</v>
      </c>
      <c r="M976" t="s">
        <v>364</v>
      </c>
      <c r="N976" t="s">
        <v>36</v>
      </c>
      <c r="O976" t="s">
        <v>62</v>
      </c>
      <c r="P976" t="s">
        <v>365</v>
      </c>
      <c r="Q976">
        <v>272.94</v>
      </c>
      <c r="R976">
        <v>3</v>
      </c>
      <c r="S976" s="1">
        <v>0</v>
      </c>
      <c r="T976">
        <v>30.023399999999999</v>
      </c>
      <c r="U976" t="s">
        <v>135</v>
      </c>
      <c r="V976" s="3">
        <v>0.11</v>
      </c>
      <c r="W976" s="3">
        <v>0</v>
      </c>
      <c r="X976" s="4">
        <v>10.0078</v>
      </c>
      <c r="Y976" s="1">
        <v>80.972200000000001</v>
      </c>
      <c r="Z976" t="s">
        <v>77</v>
      </c>
      <c r="AA976">
        <f>Furniture_Sales[[#This Row],[Sales]]-Furniture_Sales[[#This Row],[Profit]]</f>
        <v>242.91659999999999</v>
      </c>
    </row>
    <row r="977" spans="1:27" x14ac:dyDescent="0.35">
      <c r="A977" t="s">
        <v>2930</v>
      </c>
      <c r="B977" s="2">
        <v>42821</v>
      </c>
      <c r="C977" s="2">
        <v>42823</v>
      </c>
      <c r="D977" t="s">
        <v>27</v>
      </c>
      <c r="E977" t="s">
        <v>2931</v>
      </c>
      <c r="F977" t="s">
        <v>2932</v>
      </c>
      <c r="G977" t="s">
        <v>30</v>
      </c>
      <c r="H977" t="s">
        <v>31</v>
      </c>
      <c r="I977" t="s">
        <v>71</v>
      </c>
      <c r="J977" t="s">
        <v>72</v>
      </c>
      <c r="K977">
        <v>19120</v>
      </c>
      <c r="L977" t="s">
        <v>73</v>
      </c>
      <c r="M977" t="s">
        <v>2132</v>
      </c>
      <c r="N977" t="s">
        <v>36</v>
      </c>
      <c r="O977" t="s">
        <v>62</v>
      </c>
      <c r="P977" t="s">
        <v>2133</v>
      </c>
      <c r="Q977">
        <v>15.007999999999999</v>
      </c>
      <c r="R977">
        <v>2</v>
      </c>
      <c r="S977" s="1">
        <v>0.2</v>
      </c>
      <c r="T977">
        <v>1.5007999999999999</v>
      </c>
      <c r="U977" t="s">
        <v>76</v>
      </c>
      <c r="V977" s="3">
        <v>0.1</v>
      </c>
      <c r="W977" s="3">
        <v>1.3326226012793201E-2</v>
      </c>
      <c r="X977" s="4">
        <v>0.75039999999999996</v>
      </c>
      <c r="Y977" s="1">
        <v>6.7535999999999996</v>
      </c>
      <c r="Z977" t="s">
        <v>201</v>
      </c>
      <c r="AA977">
        <f>Furniture_Sales[[#This Row],[Sales]]-Furniture_Sales[[#This Row],[Profit]]</f>
        <v>13.507199999999999</v>
      </c>
    </row>
    <row r="978" spans="1:27" x14ac:dyDescent="0.35">
      <c r="A978" t="s">
        <v>2933</v>
      </c>
      <c r="B978" s="2">
        <v>42611</v>
      </c>
      <c r="C978" s="2">
        <v>42616</v>
      </c>
      <c r="D978" t="s">
        <v>45</v>
      </c>
      <c r="E978" t="s">
        <v>1086</v>
      </c>
      <c r="F978" t="s">
        <v>1087</v>
      </c>
      <c r="G978" t="s">
        <v>96</v>
      </c>
      <c r="H978" t="s">
        <v>31</v>
      </c>
      <c r="I978" t="s">
        <v>71</v>
      </c>
      <c r="J978" t="s">
        <v>72</v>
      </c>
      <c r="K978">
        <v>19120</v>
      </c>
      <c r="L978" t="s">
        <v>73</v>
      </c>
      <c r="M978" t="s">
        <v>2412</v>
      </c>
      <c r="N978" t="s">
        <v>36</v>
      </c>
      <c r="O978" t="s">
        <v>51</v>
      </c>
      <c r="P978" t="s">
        <v>2413</v>
      </c>
      <c r="Q978">
        <v>241.92</v>
      </c>
      <c r="R978">
        <v>4</v>
      </c>
      <c r="S978" s="1">
        <v>0.4</v>
      </c>
      <c r="T978">
        <v>-56.448</v>
      </c>
      <c r="U978" t="s">
        <v>64</v>
      </c>
      <c r="V978" s="3">
        <v>-0.233333333333333</v>
      </c>
      <c r="W978" s="3">
        <v>1.6534391534391501E-3</v>
      </c>
      <c r="X978" s="4">
        <v>-14.112</v>
      </c>
      <c r="Y978" s="1">
        <v>74.591999999999999</v>
      </c>
      <c r="Z978" t="s">
        <v>259</v>
      </c>
      <c r="AA978">
        <f>Furniture_Sales[[#This Row],[Sales]]-Furniture_Sales[[#This Row],[Profit]]</f>
        <v>298.36799999999999</v>
      </c>
    </row>
    <row r="979" spans="1:27" x14ac:dyDescent="0.35">
      <c r="A979" t="s">
        <v>2933</v>
      </c>
      <c r="B979" s="2">
        <v>42611</v>
      </c>
      <c r="C979" s="2">
        <v>42616</v>
      </c>
      <c r="D979" t="s">
        <v>45</v>
      </c>
      <c r="E979" t="s">
        <v>1086</v>
      </c>
      <c r="F979" t="s">
        <v>1087</v>
      </c>
      <c r="G979" t="s">
        <v>96</v>
      </c>
      <c r="H979" t="s">
        <v>31</v>
      </c>
      <c r="I979" t="s">
        <v>71</v>
      </c>
      <c r="J979" t="s">
        <v>72</v>
      </c>
      <c r="K979">
        <v>19120</v>
      </c>
      <c r="L979" t="s">
        <v>73</v>
      </c>
      <c r="M979" t="s">
        <v>2739</v>
      </c>
      <c r="N979" t="s">
        <v>36</v>
      </c>
      <c r="O979" t="s">
        <v>37</v>
      </c>
      <c r="P979" t="s">
        <v>2740</v>
      </c>
      <c r="Q979">
        <v>163.88</v>
      </c>
      <c r="R979">
        <v>4</v>
      </c>
      <c r="S979" s="1">
        <v>0.5</v>
      </c>
      <c r="T979">
        <v>-81.94</v>
      </c>
      <c r="U979" t="s">
        <v>64</v>
      </c>
      <c r="V979" s="3">
        <v>-0.5</v>
      </c>
      <c r="W979" s="3">
        <v>3.0510129362948499E-3</v>
      </c>
      <c r="X979" s="4">
        <v>-20.484999999999999</v>
      </c>
      <c r="Y979" s="1">
        <v>61.454999999999998</v>
      </c>
      <c r="Z979" t="s">
        <v>259</v>
      </c>
      <c r="AA979">
        <f>Furniture_Sales[[#This Row],[Sales]]-Furniture_Sales[[#This Row],[Profit]]</f>
        <v>245.82</v>
      </c>
    </row>
    <row r="980" spans="1:27" x14ac:dyDescent="0.35">
      <c r="A980" t="s">
        <v>2934</v>
      </c>
      <c r="B980" s="2">
        <v>41993</v>
      </c>
      <c r="C980" s="2">
        <v>41995</v>
      </c>
      <c r="D980" t="s">
        <v>93</v>
      </c>
      <c r="E980" t="s">
        <v>1654</v>
      </c>
      <c r="F980" t="s">
        <v>1655</v>
      </c>
      <c r="G980" t="s">
        <v>30</v>
      </c>
      <c r="H980" t="s">
        <v>31</v>
      </c>
      <c r="I980" t="s">
        <v>1228</v>
      </c>
      <c r="J980" t="s">
        <v>526</v>
      </c>
      <c r="K980">
        <v>85705</v>
      </c>
      <c r="L980" t="s">
        <v>60</v>
      </c>
      <c r="M980" t="s">
        <v>2061</v>
      </c>
      <c r="N980" t="s">
        <v>36</v>
      </c>
      <c r="O980" t="s">
        <v>62</v>
      </c>
      <c r="P980" t="s">
        <v>2062</v>
      </c>
      <c r="Q980">
        <v>51.968000000000004</v>
      </c>
      <c r="R980">
        <v>2</v>
      </c>
      <c r="S980" s="1">
        <v>0.2</v>
      </c>
      <c r="T980">
        <v>10.393599999999999</v>
      </c>
      <c r="U980" t="s">
        <v>76</v>
      </c>
      <c r="V980" s="3">
        <v>0.2</v>
      </c>
      <c r="W980" s="3">
        <v>3.84852216748768E-3</v>
      </c>
      <c r="X980" s="4">
        <v>5.1967999999999996</v>
      </c>
      <c r="Y980" s="1">
        <v>20.787199999999999</v>
      </c>
      <c r="Z980" t="s">
        <v>102</v>
      </c>
      <c r="AA980">
        <f>Furniture_Sales[[#This Row],[Sales]]-Furniture_Sales[[#This Row],[Profit]]</f>
        <v>41.574400000000004</v>
      </c>
    </row>
    <row r="981" spans="1:27" x14ac:dyDescent="0.35">
      <c r="A981" t="s">
        <v>2934</v>
      </c>
      <c r="B981" s="2">
        <v>41993</v>
      </c>
      <c r="C981" s="2">
        <v>41995</v>
      </c>
      <c r="D981" t="s">
        <v>93</v>
      </c>
      <c r="E981" t="s">
        <v>1654</v>
      </c>
      <c r="F981" t="s">
        <v>1655</v>
      </c>
      <c r="G981" t="s">
        <v>30</v>
      </c>
      <c r="H981" t="s">
        <v>31</v>
      </c>
      <c r="I981" t="s">
        <v>1228</v>
      </c>
      <c r="J981" t="s">
        <v>526</v>
      </c>
      <c r="K981">
        <v>85705</v>
      </c>
      <c r="L981" t="s">
        <v>60</v>
      </c>
      <c r="M981" t="s">
        <v>301</v>
      </c>
      <c r="N981" t="s">
        <v>36</v>
      </c>
      <c r="O981" t="s">
        <v>42</v>
      </c>
      <c r="P981" t="s">
        <v>302</v>
      </c>
      <c r="Q981">
        <v>242.352</v>
      </c>
      <c r="R981">
        <v>3</v>
      </c>
      <c r="S981" s="1">
        <v>0.2</v>
      </c>
      <c r="T981">
        <v>-42.4116</v>
      </c>
      <c r="U981" t="s">
        <v>76</v>
      </c>
      <c r="V981" s="3">
        <v>-0.17499999999999999</v>
      </c>
      <c r="W981" s="3">
        <v>8.2524592328513905E-4</v>
      </c>
      <c r="X981" s="4">
        <v>-14.1372</v>
      </c>
      <c r="Y981" s="1">
        <v>94.921199999999999</v>
      </c>
      <c r="Z981" t="s">
        <v>102</v>
      </c>
      <c r="AA981">
        <f>Furniture_Sales[[#This Row],[Sales]]-Furniture_Sales[[#This Row],[Profit]]</f>
        <v>284.7636</v>
      </c>
    </row>
    <row r="982" spans="1:27" x14ac:dyDescent="0.35">
      <c r="A982" t="s">
        <v>2935</v>
      </c>
      <c r="B982" s="2">
        <v>42355</v>
      </c>
      <c r="C982" s="2">
        <v>42355</v>
      </c>
      <c r="D982" t="s">
        <v>431</v>
      </c>
      <c r="E982" t="s">
        <v>2814</v>
      </c>
      <c r="F982" t="s">
        <v>2815</v>
      </c>
      <c r="G982" t="s">
        <v>30</v>
      </c>
      <c r="H982" t="s">
        <v>31</v>
      </c>
      <c r="I982" t="s">
        <v>294</v>
      </c>
      <c r="J982" t="s">
        <v>295</v>
      </c>
      <c r="K982">
        <v>48205</v>
      </c>
      <c r="L982" t="s">
        <v>99</v>
      </c>
      <c r="M982" t="s">
        <v>1192</v>
      </c>
      <c r="N982" t="s">
        <v>36</v>
      </c>
      <c r="O982" t="s">
        <v>42</v>
      </c>
      <c r="P982" t="s">
        <v>1193</v>
      </c>
      <c r="Q982">
        <v>302.94</v>
      </c>
      <c r="R982">
        <v>3</v>
      </c>
      <c r="S982" s="1">
        <v>0</v>
      </c>
      <c r="T982">
        <v>48.470399999999998</v>
      </c>
      <c r="U982" t="s">
        <v>436</v>
      </c>
      <c r="V982" s="3">
        <v>0.16</v>
      </c>
      <c r="W982" s="3">
        <v>0</v>
      </c>
      <c r="X982" s="4">
        <v>16.1568</v>
      </c>
      <c r="Y982" s="1">
        <v>84.8232</v>
      </c>
      <c r="Z982" t="s">
        <v>102</v>
      </c>
      <c r="AA982">
        <f>Furniture_Sales[[#This Row],[Sales]]-Furniture_Sales[[#This Row],[Profit]]</f>
        <v>254.46960000000001</v>
      </c>
    </row>
    <row r="983" spans="1:27" x14ac:dyDescent="0.35">
      <c r="A983" t="s">
        <v>2935</v>
      </c>
      <c r="B983" s="2">
        <v>42355</v>
      </c>
      <c r="C983" s="2">
        <v>42355</v>
      </c>
      <c r="D983" t="s">
        <v>431</v>
      </c>
      <c r="E983" t="s">
        <v>2814</v>
      </c>
      <c r="F983" t="s">
        <v>2815</v>
      </c>
      <c r="G983" t="s">
        <v>30</v>
      </c>
      <c r="H983" t="s">
        <v>31</v>
      </c>
      <c r="I983" t="s">
        <v>294</v>
      </c>
      <c r="J983" t="s">
        <v>295</v>
      </c>
      <c r="K983">
        <v>48205</v>
      </c>
      <c r="L983" t="s">
        <v>99</v>
      </c>
      <c r="M983" t="s">
        <v>2200</v>
      </c>
      <c r="N983" t="s">
        <v>36</v>
      </c>
      <c r="O983" t="s">
        <v>42</v>
      </c>
      <c r="P983" t="s">
        <v>2201</v>
      </c>
      <c r="Q983">
        <v>142.36000000000001</v>
      </c>
      <c r="R983">
        <v>2</v>
      </c>
      <c r="S983" s="1">
        <v>0</v>
      </c>
      <c r="T983">
        <v>38.437199999999997</v>
      </c>
      <c r="U983" t="s">
        <v>436</v>
      </c>
      <c r="V983" s="3">
        <v>0.27</v>
      </c>
      <c r="W983" s="3">
        <v>0</v>
      </c>
      <c r="X983" s="4">
        <v>19.218599999999999</v>
      </c>
      <c r="Y983" s="1">
        <v>51.961399999999998</v>
      </c>
      <c r="Z983" t="s">
        <v>102</v>
      </c>
      <c r="AA983">
        <f>Furniture_Sales[[#This Row],[Sales]]-Furniture_Sales[[#This Row],[Profit]]</f>
        <v>103.92280000000002</v>
      </c>
    </row>
    <row r="984" spans="1:27" x14ac:dyDescent="0.35">
      <c r="A984" t="s">
        <v>2935</v>
      </c>
      <c r="B984" s="2">
        <v>42355</v>
      </c>
      <c r="C984" s="2">
        <v>42355</v>
      </c>
      <c r="D984" t="s">
        <v>431</v>
      </c>
      <c r="E984" t="s">
        <v>2814</v>
      </c>
      <c r="F984" t="s">
        <v>2815</v>
      </c>
      <c r="G984" t="s">
        <v>30</v>
      </c>
      <c r="H984" t="s">
        <v>31</v>
      </c>
      <c r="I984" t="s">
        <v>294</v>
      </c>
      <c r="J984" t="s">
        <v>295</v>
      </c>
      <c r="K984">
        <v>48205</v>
      </c>
      <c r="L984" t="s">
        <v>99</v>
      </c>
      <c r="M984" t="s">
        <v>257</v>
      </c>
      <c r="N984" t="s">
        <v>36</v>
      </c>
      <c r="O984" t="s">
        <v>42</v>
      </c>
      <c r="P984" t="s">
        <v>258</v>
      </c>
      <c r="Q984">
        <v>546.66</v>
      </c>
      <c r="R984">
        <v>9</v>
      </c>
      <c r="S984" s="1">
        <v>0</v>
      </c>
      <c r="T984">
        <v>136.66499999999999</v>
      </c>
      <c r="U984" t="s">
        <v>436</v>
      </c>
      <c r="V984" s="3">
        <v>0.25</v>
      </c>
      <c r="W984" s="3">
        <v>0</v>
      </c>
      <c r="X984" s="4">
        <v>15.185</v>
      </c>
      <c r="Y984" s="1">
        <v>45.555</v>
      </c>
      <c r="Z984" t="s">
        <v>102</v>
      </c>
      <c r="AA984">
        <f>Furniture_Sales[[#This Row],[Sales]]-Furniture_Sales[[#This Row],[Profit]]</f>
        <v>409.995</v>
      </c>
    </row>
    <row r="985" spans="1:27" x14ac:dyDescent="0.35">
      <c r="A985" t="s">
        <v>2935</v>
      </c>
      <c r="B985" s="2">
        <v>42355</v>
      </c>
      <c r="C985" s="2">
        <v>42355</v>
      </c>
      <c r="D985" t="s">
        <v>431</v>
      </c>
      <c r="E985" t="s">
        <v>2814</v>
      </c>
      <c r="F985" t="s">
        <v>2815</v>
      </c>
      <c r="G985" t="s">
        <v>30</v>
      </c>
      <c r="H985" t="s">
        <v>31</v>
      </c>
      <c r="I985" t="s">
        <v>294</v>
      </c>
      <c r="J985" t="s">
        <v>295</v>
      </c>
      <c r="K985">
        <v>48205</v>
      </c>
      <c r="L985" t="s">
        <v>99</v>
      </c>
      <c r="M985" t="s">
        <v>2175</v>
      </c>
      <c r="N985" t="s">
        <v>36</v>
      </c>
      <c r="O985" t="s">
        <v>62</v>
      </c>
      <c r="P985" t="s">
        <v>2176</v>
      </c>
      <c r="Q985">
        <v>212.13</v>
      </c>
      <c r="R985">
        <v>3</v>
      </c>
      <c r="S985" s="1">
        <v>0</v>
      </c>
      <c r="T985">
        <v>14.8491</v>
      </c>
      <c r="U985" t="s">
        <v>436</v>
      </c>
      <c r="V985" s="3">
        <v>7.0000000000000007E-2</v>
      </c>
      <c r="W985" s="3">
        <v>0</v>
      </c>
      <c r="X985" s="4">
        <v>4.9497</v>
      </c>
      <c r="Y985" s="1">
        <v>65.760300000000001</v>
      </c>
      <c r="Z985" t="s">
        <v>102</v>
      </c>
      <c r="AA985">
        <f>Furniture_Sales[[#This Row],[Sales]]-Furniture_Sales[[#This Row],[Profit]]</f>
        <v>197.2809</v>
      </c>
    </row>
    <row r="986" spans="1:27" x14ac:dyDescent="0.35">
      <c r="A986" t="s">
        <v>2936</v>
      </c>
      <c r="B986" s="2">
        <v>42866</v>
      </c>
      <c r="C986" s="2">
        <v>42872</v>
      </c>
      <c r="D986" t="s">
        <v>45</v>
      </c>
      <c r="E986" t="s">
        <v>1243</v>
      </c>
      <c r="F986" t="s">
        <v>1244</v>
      </c>
      <c r="G986" t="s">
        <v>106</v>
      </c>
      <c r="H986" t="s">
        <v>31</v>
      </c>
      <c r="I986" t="s">
        <v>2336</v>
      </c>
      <c r="J986" t="s">
        <v>98</v>
      </c>
      <c r="K986">
        <v>78745</v>
      </c>
      <c r="L986" t="s">
        <v>99</v>
      </c>
      <c r="M986" t="s">
        <v>406</v>
      </c>
      <c r="N986" t="s">
        <v>36</v>
      </c>
      <c r="O986" t="s">
        <v>62</v>
      </c>
      <c r="P986" t="s">
        <v>407</v>
      </c>
      <c r="Q986">
        <v>7.9960000000000004</v>
      </c>
      <c r="R986">
        <v>1</v>
      </c>
      <c r="S986" s="1">
        <v>0.6</v>
      </c>
      <c r="T986">
        <v>-6.9965000000000002</v>
      </c>
      <c r="U986" t="s">
        <v>135</v>
      </c>
      <c r="V986" s="3">
        <v>-0.875</v>
      </c>
      <c r="W986" s="3">
        <v>7.5037518759379696E-2</v>
      </c>
      <c r="X986" s="4">
        <v>-6.9965000000000002</v>
      </c>
      <c r="Y986" s="1">
        <v>14.9925</v>
      </c>
      <c r="Z986" t="s">
        <v>167</v>
      </c>
      <c r="AA986">
        <f>Furniture_Sales[[#This Row],[Sales]]-Furniture_Sales[[#This Row],[Profit]]</f>
        <v>14.9925</v>
      </c>
    </row>
    <row r="987" spans="1:27" x14ac:dyDescent="0.35">
      <c r="A987" t="s">
        <v>2937</v>
      </c>
      <c r="B987" s="2">
        <v>42507</v>
      </c>
      <c r="C987" s="2">
        <v>42508</v>
      </c>
      <c r="D987" t="s">
        <v>93</v>
      </c>
      <c r="E987" t="s">
        <v>1478</v>
      </c>
      <c r="F987" t="s">
        <v>1479</v>
      </c>
      <c r="G987" t="s">
        <v>30</v>
      </c>
      <c r="H987" t="s">
        <v>31</v>
      </c>
      <c r="I987" t="s">
        <v>2938</v>
      </c>
      <c r="J987" t="s">
        <v>435</v>
      </c>
      <c r="K987">
        <v>6708</v>
      </c>
      <c r="L987" t="s">
        <v>73</v>
      </c>
      <c r="M987" t="s">
        <v>996</v>
      </c>
      <c r="N987" t="s">
        <v>36</v>
      </c>
      <c r="O987" t="s">
        <v>62</v>
      </c>
      <c r="P987" t="s">
        <v>997</v>
      </c>
      <c r="Q987">
        <v>173.24</v>
      </c>
      <c r="R987">
        <v>4</v>
      </c>
      <c r="S987" s="1">
        <v>0</v>
      </c>
      <c r="T987">
        <v>17.324000000000002</v>
      </c>
      <c r="U987" t="s">
        <v>129</v>
      </c>
      <c r="V987" s="3">
        <v>0.1</v>
      </c>
      <c r="W987" s="3">
        <v>0</v>
      </c>
      <c r="X987" s="4">
        <v>4.3310000000000004</v>
      </c>
      <c r="Y987" s="1">
        <v>38.978999999999999</v>
      </c>
      <c r="Z987" t="s">
        <v>167</v>
      </c>
      <c r="AA987">
        <f>Furniture_Sales[[#This Row],[Sales]]-Furniture_Sales[[#This Row],[Profit]]</f>
        <v>155.916</v>
      </c>
    </row>
    <row r="988" spans="1:27" x14ac:dyDescent="0.35">
      <c r="A988" t="s">
        <v>2939</v>
      </c>
      <c r="B988" s="2">
        <v>41989</v>
      </c>
      <c r="C988" s="2">
        <v>41994</v>
      </c>
      <c r="D988" t="s">
        <v>45</v>
      </c>
      <c r="E988" t="s">
        <v>2570</v>
      </c>
      <c r="F988" t="s">
        <v>2571</v>
      </c>
      <c r="G988" t="s">
        <v>30</v>
      </c>
      <c r="H988" t="s">
        <v>31</v>
      </c>
      <c r="I988" t="s">
        <v>1874</v>
      </c>
      <c r="J988" t="s">
        <v>98</v>
      </c>
      <c r="K988">
        <v>77340</v>
      </c>
      <c r="L988" t="s">
        <v>99</v>
      </c>
      <c r="M988" t="s">
        <v>2175</v>
      </c>
      <c r="N988" t="s">
        <v>36</v>
      </c>
      <c r="O988" t="s">
        <v>62</v>
      </c>
      <c r="P988" t="s">
        <v>2176</v>
      </c>
      <c r="Q988">
        <v>56.567999999999998</v>
      </c>
      <c r="R988">
        <v>2</v>
      </c>
      <c r="S988" s="1">
        <v>0.6</v>
      </c>
      <c r="T988">
        <v>-74.952600000000004</v>
      </c>
      <c r="U988" t="s">
        <v>64</v>
      </c>
      <c r="V988" s="3">
        <v>-1.325</v>
      </c>
      <c r="W988" s="3">
        <v>1.06067034365719E-2</v>
      </c>
      <c r="X988" s="4">
        <v>-37.476300000000002</v>
      </c>
      <c r="Y988" s="1">
        <v>65.760300000000001</v>
      </c>
      <c r="Z988" t="s">
        <v>102</v>
      </c>
      <c r="AA988">
        <f>Furniture_Sales[[#This Row],[Sales]]-Furniture_Sales[[#This Row],[Profit]]</f>
        <v>131.5206</v>
      </c>
    </row>
    <row r="989" spans="1:27" x14ac:dyDescent="0.35">
      <c r="A989" t="s">
        <v>2940</v>
      </c>
      <c r="B989" s="2">
        <v>43072</v>
      </c>
      <c r="C989" s="2">
        <v>43076</v>
      </c>
      <c r="D989" t="s">
        <v>27</v>
      </c>
      <c r="E989" t="s">
        <v>1320</v>
      </c>
      <c r="F989" t="s">
        <v>1321</v>
      </c>
      <c r="G989" t="s">
        <v>106</v>
      </c>
      <c r="H989" t="s">
        <v>31</v>
      </c>
      <c r="I989" t="s">
        <v>197</v>
      </c>
      <c r="J989" t="s">
        <v>198</v>
      </c>
      <c r="K989">
        <v>98115</v>
      </c>
      <c r="L989" t="s">
        <v>60</v>
      </c>
      <c r="M989" t="s">
        <v>1253</v>
      </c>
      <c r="N989" t="s">
        <v>36</v>
      </c>
      <c r="O989" t="s">
        <v>51</v>
      </c>
      <c r="P989" t="s">
        <v>1254</v>
      </c>
      <c r="Q989">
        <v>521.96</v>
      </c>
      <c r="R989">
        <v>2</v>
      </c>
      <c r="S989" s="1">
        <v>0</v>
      </c>
      <c r="T989">
        <v>88.733199999999997</v>
      </c>
      <c r="U989" t="s">
        <v>89</v>
      </c>
      <c r="V989" s="3">
        <v>0.17</v>
      </c>
      <c r="W989" s="3">
        <v>0</v>
      </c>
      <c r="X989" s="4">
        <v>44.366599999999998</v>
      </c>
      <c r="Y989" s="1">
        <v>216.61340000000001</v>
      </c>
      <c r="Z989" t="s">
        <v>102</v>
      </c>
      <c r="AA989">
        <f>Furniture_Sales[[#This Row],[Sales]]-Furniture_Sales[[#This Row],[Profit]]</f>
        <v>433.22680000000003</v>
      </c>
    </row>
    <row r="990" spans="1:27" x14ac:dyDescent="0.35">
      <c r="A990" t="s">
        <v>2941</v>
      </c>
      <c r="B990" s="2">
        <v>41797</v>
      </c>
      <c r="C990" s="2">
        <v>41801</v>
      </c>
      <c r="D990" t="s">
        <v>27</v>
      </c>
      <c r="E990" t="s">
        <v>2942</v>
      </c>
      <c r="F990" t="s">
        <v>2943</v>
      </c>
      <c r="G990" t="s">
        <v>30</v>
      </c>
      <c r="H990" t="s">
        <v>31</v>
      </c>
      <c r="I990" t="s">
        <v>185</v>
      </c>
      <c r="J990" t="s">
        <v>140</v>
      </c>
      <c r="K990">
        <v>60505</v>
      </c>
      <c r="L990" t="s">
        <v>99</v>
      </c>
      <c r="M990" t="s">
        <v>460</v>
      </c>
      <c r="N990" t="s">
        <v>36</v>
      </c>
      <c r="O990" t="s">
        <v>51</v>
      </c>
      <c r="P990" t="s">
        <v>461</v>
      </c>
      <c r="Q990">
        <v>268.935</v>
      </c>
      <c r="R990">
        <v>3</v>
      </c>
      <c r="S990" s="1">
        <v>0.5</v>
      </c>
      <c r="T990">
        <v>-209.76929999999999</v>
      </c>
      <c r="U990" t="s">
        <v>89</v>
      </c>
      <c r="V990" s="3">
        <v>-0.78</v>
      </c>
      <c r="W990" s="3">
        <v>1.85918530499935E-3</v>
      </c>
      <c r="X990" s="4">
        <v>-69.923100000000005</v>
      </c>
      <c r="Y990" s="1">
        <v>159.56809999999999</v>
      </c>
      <c r="Z990" t="s">
        <v>65</v>
      </c>
      <c r="AA990">
        <f>Furniture_Sales[[#This Row],[Sales]]-Furniture_Sales[[#This Row],[Profit]]</f>
        <v>478.70429999999999</v>
      </c>
    </row>
    <row r="991" spans="1:27" x14ac:dyDescent="0.35">
      <c r="A991" t="s">
        <v>2944</v>
      </c>
      <c r="B991" s="2">
        <v>41968</v>
      </c>
      <c r="C991" s="2">
        <v>41972</v>
      </c>
      <c r="D991" t="s">
        <v>27</v>
      </c>
      <c r="E991" t="s">
        <v>1357</v>
      </c>
      <c r="F991" t="s">
        <v>1358</v>
      </c>
      <c r="G991" t="s">
        <v>106</v>
      </c>
      <c r="H991" t="s">
        <v>31</v>
      </c>
      <c r="I991" t="s">
        <v>179</v>
      </c>
      <c r="J991" t="s">
        <v>126</v>
      </c>
      <c r="K991">
        <v>10009</v>
      </c>
      <c r="L991" t="s">
        <v>73</v>
      </c>
      <c r="M991" t="s">
        <v>1482</v>
      </c>
      <c r="N991" t="s">
        <v>36</v>
      </c>
      <c r="O991" t="s">
        <v>37</v>
      </c>
      <c r="P991" t="s">
        <v>1483</v>
      </c>
      <c r="Q991">
        <v>275.952</v>
      </c>
      <c r="R991">
        <v>3</v>
      </c>
      <c r="S991" s="1">
        <v>0.2</v>
      </c>
      <c r="T991">
        <v>-37.943399999999997</v>
      </c>
      <c r="U991" t="s">
        <v>89</v>
      </c>
      <c r="V991" s="3">
        <v>-0.13750000000000001</v>
      </c>
      <c r="W991" s="3">
        <v>7.2476372702499003E-4</v>
      </c>
      <c r="X991" s="4">
        <v>-12.6478</v>
      </c>
      <c r="Y991" s="1">
        <v>104.6318</v>
      </c>
      <c r="Z991" t="s">
        <v>40</v>
      </c>
      <c r="AA991">
        <f>Furniture_Sales[[#This Row],[Sales]]-Furniture_Sales[[#This Row],[Profit]]</f>
        <v>313.8954</v>
      </c>
    </row>
    <row r="992" spans="1:27" x14ac:dyDescent="0.35">
      <c r="A992" t="s">
        <v>2945</v>
      </c>
      <c r="B992" s="2">
        <v>42092</v>
      </c>
      <c r="C992" s="2">
        <v>42094</v>
      </c>
      <c r="D992" t="s">
        <v>27</v>
      </c>
      <c r="E992" t="s">
        <v>2946</v>
      </c>
      <c r="F992" t="s">
        <v>2947</v>
      </c>
      <c r="G992" t="s">
        <v>30</v>
      </c>
      <c r="H992" t="s">
        <v>31</v>
      </c>
      <c r="I992" t="s">
        <v>645</v>
      </c>
      <c r="J992" t="s">
        <v>59</v>
      </c>
      <c r="K992">
        <v>92105</v>
      </c>
      <c r="L992" t="s">
        <v>60</v>
      </c>
      <c r="M992" t="s">
        <v>2332</v>
      </c>
      <c r="N992" t="s">
        <v>36</v>
      </c>
      <c r="O992" t="s">
        <v>62</v>
      </c>
      <c r="P992" t="s">
        <v>2333</v>
      </c>
      <c r="Q992">
        <v>19.920000000000002</v>
      </c>
      <c r="R992">
        <v>3</v>
      </c>
      <c r="S992" s="1">
        <v>0</v>
      </c>
      <c r="T992">
        <v>9.5616000000000003</v>
      </c>
      <c r="U992" t="s">
        <v>76</v>
      </c>
      <c r="V992" s="3">
        <v>0.48</v>
      </c>
      <c r="W992" s="3">
        <v>0</v>
      </c>
      <c r="X992" s="4">
        <v>3.1871999999999998</v>
      </c>
      <c r="Y992" s="1">
        <v>3.4527999999999999</v>
      </c>
      <c r="Z992" t="s">
        <v>201</v>
      </c>
      <c r="AA992">
        <f>Furniture_Sales[[#This Row],[Sales]]-Furniture_Sales[[#This Row],[Profit]]</f>
        <v>10.358400000000001</v>
      </c>
    </row>
    <row r="993" spans="1:27" x14ac:dyDescent="0.35">
      <c r="A993" t="s">
        <v>2948</v>
      </c>
      <c r="B993" s="2">
        <v>42467</v>
      </c>
      <c r="C993" s="2">
        <v>42472</v>
      </c>
      <c r="D993" t="s">
        <v>45</v>
      </c>
      <c r="E993" t="s">
        <v>726</v>
      </c>
      <c r="F993" t="s">
        <v>727</v>
      </c>
      <c r="G993" t="s">
        <v>96</v>
      </c>
      <c r="H993" t="s">
        <v>31</v>
      </c>
      <c r="I993" t="s">
        <v>179</v>
      </c>
      <c r="J993" t="s">
        <v>126</v>
      </c>
      <c r="K993">
        <v>10035</v>
      </c>
      <c r="L993" t="s">
        <v>73</v>
      </c>
      <c r="M993" t="s">
        <v>41</v>
      </c>
      <c r="N993" t="s">
        <v>36</v>
      </c>
      <c r="O993" t="s">
        <v>42</v>
      </c>
      <c r="P993" t="s">
        <v>43</v>
      </c>
      <c r="Q993">
        <v>658.74599999999998</v>
      </c>
      <c r="R993">
        <v>3</v>
      </c>
      <c r="S993" s="1">
        <v>0.1</v>
      </c>
      <c r="T993">
        <v>146.38800000000001</v>
      </c>
      <c r="U993" t="s">
        <v>64</v>
      </c>
      <c r="V993" s="3">
        <v>0.22222222222222199</v>
      </c>
      <c r="W993" s="3">
        <v>1.51803578313948E-4</v>
      </c>
      <c r="X993" s="4">
        <v>48.795999999999999</v>
      </c>
      <c r="Y993" s="1">
        <v>170.786</v>
      </c>
      <c r="Z993" t="s">
        <v>119</v>
      </c>
      <c r="AA993">
        <f>Furniture_Sales[[#This Row],[Sales]]-Furniture_Sales[[#This Row],[Profit]]</f>
        <v>512.35799999999995</v>
      </c>
    </row>
    <row r="994" spans="1:27" x14ac:dyDescent="0.35">
      <c r="A994" t="s">
        <v>2949</v>
      </c>
      <c r="B994" s="2">
        <v>42053</v>
      </c>
      <c r="C994" s="2">
        <v>42059</v>
      </c>
      <c r="D994" t="s">
        <v>45</v>
      </c>
      <c r="E994" t="s">
        <v>2950</v>
      </c>
      <c r="F994" t="s">
        <v>2951</v>
      </c>
      <c r="G994" t="s">
        <v>30</v>
      </c>
      <c r="H994" t="s">
        <v>31</v>
      </c>
      <c r="I994" t="s">
        <v>736</v>
      </c>
      <c r="J994" t="s">
        <v>59</v>
      </c>
      <c r="K994">
        <v>90805</v>
      </c>
      <c r="L994" t="s">
        <v>60</v>
      </c>
      <c r="M994" t="s">
        <v>1255</v>
      </c>
      <c r="N994" t="s">
        <v>36</v>
      </c>
      <c r="O994" t="s">
        <v>51</v>
      </c>
      <c r="P994" t="s">
        <v>1256</v>
      </c>
      <c r="Q994">
        <v>35.543999999999997</v>
      </c>
      <c r="R994">
        <v>1</v>
      </c>
      <c r="S994" s="1">
        <v>0.2</v>
      </c>
      <c r="T994">
        <v>-0.88859999999999995</v>
      </c>
      <c r="U994" t="s">
        <v>135</v>
      </c>
      <c r="V994" s="3">
        <v>-2.5000000000000001E-2</v>
      </c>
      <c r="W994" s="3">
        <v>5.6268287193337804E-3</v>
      </c>
      <c r="X994" s="4">
        <v>-0.88859999999999995</v>
      </c>
      <c r="Y994" s="1">
        <v>36.432600000000001</v>
      </c>
      <c r="Z994" t="s">
        <v>303</v>
      </c>
      <c r="AA994">
        <f>Furniture_Sales[[#This Row],[Sales]]-Furniture_Sales[[#This Row],[Profit]]</f>
        <v>36.432599999999994</v>
      </c>
    </row>
    <row r="995" spans="1:27" x14ac:dyDescent="0.35">
      <c r="A995" t="s">
        <v>2952</v>
      </c>
      <c r="B995" s="2">
        <v>42432</v>
      </c>
      <c r="C995" s="2">
        <v>42432</v>
      </c>
      <c r="D995" t="s">
        <v>431</v>
      </c>
      <c r="E995" t="s">
        <v>1732</v>
      </c>
      <c r="F995" t="s">
        <v>1733</v>
      </c>
      <c r="G995" t="s">
        <v>96</v>
      </c>
      <c r="H995" t="s">
        <v>31</v>
      </c>
      <c r="I995" t="s">
        <v>334</v>
      </c>
      <c r="J995" t="s">
        <v>59</v>
      </c>
      <c r="K995">
        <v>94110</v>
      </c>
      <c r="L995" t="s">
        <v>60</v>
      </c>
      <c r="M995" t="s">
        <v>2415</v>
      </c>
      <c r="N995" t="s">
        <v>36</v>
      </c>
      <c r="O995" t="s">
        <v>62</v>
      </c>
      <c r="P995" t="s">
        <v>2416</v>
      </c>
      <c r="Q995">
        <v>35.28</v>
      </c>
      <c r="R995">
        <v>3</v>
      </c>
      <c r="S995" s="1">
        <v>0</v>
      </c>
      <c r="T995">
        <v>11.995200000000001</v>
      </c>
      <c r="U995" t="s">
        <v>436</v>
      </c>
      <c r="V995" s="3">
        <v>0.34</v>
      </c>
      <c r="W995" s="3">
        <v>0</v>
      </c>
      <c r="X995" s="4">
        <v>3.9984000000000002</v>
      </c>
      <c r="Y995" s="1">
        <v>7.7615999999999996</v>
      </c>
      <c r="Z995" t="s">
        <v>201</v>
      </c>
      <c r="AA995">
        <f>Furniture_Sales[[#This Row],[Sales]]-Furniture_Sales[[#This Row],[Profit]]</f>
        <v>23.284800000000001</v>
      </c>
    </row>
    <row r="996" spans="1:27" x14ac:dyDescent="0.35">
      <c r="A996" t="s">
        <v>2953</v>
      </c>
      <c r="B996" s="2">
        <v>43059</v>
      </c>
      <c r="C996" s="2">
        <v>43063</v>
      </c>
      <c r="D996" t="s">
        <v>45</v>
      </c>
      <c r="E996" t="s">
        <v>2954</v>
      </c>
      <c r="F996" t="s">
        <v>2955</v>
      </c>
      <c r="G996" t="s">
        <v>30</v>
      </c>
      <c r="H996" t="s">
        <v>31</v>
      </c>
      <c r="I996" t="s">
        <v>483</v>
      </c>
      <c r="J996" t="s">
        <v>147</v>
      </c>
      <c r="K996">
        <v>38301</v>
      </c>
      <c r="L996" t="s">
        <v>34</v>
      </c>
      <c r="M996" t="s">
        <v>674</v>
      </c>
      <c r="N996" t="s">
        <v>36</v>
      </c>
      <c r="O996" t="s">
        <v>42</v>
      </c>
      <c r="P996" t="s">
        <v>675</v>
      </c>
      <c r="Q996">
        <v>209.56800000000001</v>
      </c>
      <c r="R996">
        <v>2</v>
      </c>
      <c r="S996" s="1">
        <v>0.2</v>
      </c>
      <c r="T996">
        <v>-23.5764</v>
      </c>
      <c r="U996" t="s">
        <v>89</v>
      </c>
      <c r="V996" s="3">
        <v>-0.1125</v>
      </c>
      <c r="W996" s="3">
        <v>9.54344174683158E-4</v>
      </c>
      <c r="X996" s="4">
        <v>-11.7882</v>
      </c>
      <c r="Y996" s="1">
        <v>116.5722</v>
      </c>
      <c r="Z996" t="s">
        <v>40</v>
      </c>
      <c r="AA996">
        <f>Furniture_Sales[[#This Row],[Sales]]-Furniture_Sales[[#This Row],[Profit]]</f>
        <v>233.14440000000002</v>
      </c>
    </row>
    <row r="997" spans="1:27" x14ac:dyDescent="0.35">
      <c r="A997" t="s">
        <v>2956</v>
      </c>
      <c r="B997" s="2">
        <v>43062</v>
      </c>
      <c r="C997" s="2">
        <v>43066</v>
      </c>
      <c r="D997" t="s">
        <v>45</v>
      </c>
      <c r="E997" t="s">
        <v>2957</v>
      </c>
      <c r="F997" t="s">
        <v>2958</v>
      </c>
      <c r="G997" t="s">
        <v>30</v>
      </c>
      <c r="H997" t="s">
        <v>31</v>
      </c>
      <c r="I997" t="s">
        <v>139</v>
      </c>
      <c r="J997" t="s">
        <v>140</v>
      </c>
      <c r="K997">
        <v>60610</v>
      </c>
      <c r="L997" t="s">
        <v>99</v>
      </c>
      <c r="M997" t="s">
        <v>1968</v>
      </c>
      <c r="N997" t="s">
        <v>36</v>
      </c>
      <c r="O997" t="s">
        <v>62</v>
      </c>
      <c r="P997" t="s">
        <v>1969</v>
      </c>
      <c r="Q997">
        <v>6.4640000000000004</v>
      </c>
      <c r="R997">
        <v>1</v>
      </c>
      <c r="S997" s="1">
        <v>0.6</v>
      </c>
      <c r="T997">
        <v>-4.04</v>
      </c>
      <c r="U997" t="s">
        <v>89</v>
      </c>
      <c r="V997" s="3">
        <v>-0.625</v>
      </c>
      <c r="W997" s="3">
        <v>9.2821782178217793E-2</v>
      </c>
      <c r="X997" s="4">
        <v>-4.04</v>
      </c>
      <c r="Y997" s="1">
        <v>10.504</v>
      </c>
      <c r="Z997" t="s">
        <v>40</v>
      </c>
      <c r="AA997">
        <f>Furniture_Sales[[#This Row],[Sales]]-Furniture_Sales[[#This Row],[Profit]]</f>
        <v>10.504000000000001</v>
      </c>
    </row>
    <row r="998" spans="1:27" x14ac:dyDescent="0.35">
      <c r="A998" t="s">
        <v>2959</v>
      </c>
      <c r="B998" s="2">
        <v>41828</v>
      </c>
      <c r="C998" s="2">
        <v>41830</v>
      </c>
      <c r="D998" t="s">
        <v>93</v>
      </c>
      <c r="E998" t="s">
        <v>2113</v>
      </c>
      <c r="F998" t="s">
        <v>2114</v>
      </c>
      <c r="G998" t="s">
        <v>30</v>
      </c>
      <c r="H998" t="s">
        <v>31</v>
      </c>
      <c r="I998" t="s">
        <v>2960</v>
      </c>
      <c r="J998" t="s">
        <v>126</v>
      </c>
      <c r="K998">
        <v>14215</v>
      </c>
      <c r="L998" t="s">
        <v>73</v>
      </c>
      <c r="M998" t="s">
        <v>596</v>
      </c>
      <c r="N998" t="s">
        <v>36</v>
      </c>
      <c r="O998" t="s">
        <v>42</v>
      </c>
      <c r="P998" t="s">
        <v>597</v>
      </c>
      <c r="Q998">
        <v>63.881999999999998</v>
      </c>
      <c r="R998">
        <v>1</v>
      </c>
      <c r="S998" s="1">
        <v>0.1</v>
      </c>
      <c r="T998">
        <v>10.647</v>
      </c>
      <c r="U998" t="s">
        <v>76</v>
      </c>
      <c r="V998" s="3">
        <v>0.16666666666666699</v>
      </c>
      <c r="W998" s="3">
        <v>1.5653861807708E-3</v>
      </c>
      <c r="X998" s="4">
        <v>10.647</v>
      </c>
      <c r="Y998" s="1">
        <v>53.234999999999999</v>
      </c>
      <c r="Z998" t="s">
        <v>77</v>
      </c>
      <c r="AA998">
        <f>Furniture_Sales[[#This Row],[Sales]]-Furniture_Sales[[#This Row],[Profit]]</f>
        <v>53.234999999999999</v>
      </c>
    </row>
    <row r="999" spans="1:27" x14ac:dyDescent="0.35">
      <c r="A999" t="s">
        <v>2961</v>
      </c>
      <c r="B999" s="2">
        <v>41950</v>
      </c>
      <c r="C999" s="2">
        <v>41955</v>
      </c>
      <c r="D999" t="s">
        <v>45</v>
      </c>
      <c r="E999" t="s">
        <v>203</v>
      </c>
      <c r="F999" t="s">
        <v>204</v>
      </c>
      <c r="G999" t="s">
        <v>30</v>
      </c>
      <c r="H999" t="s">
        <v>31</v>
      </c>
      <c r="I999" t="s">
        <v>107</v>
      </c>
      <c r="J999" t="s">
        <v>98</v>
      </c>
      <c r="K999">
        <v>77070</v>
      </c>
      <c r="L999" t="s">
        <v>99</v>
      </c>
      <c r="M999" t="s">
        <v>2083</v>
      </c>
      <c r="N999" t="s">
        <v>36</v>
      </c>
      <c r="O999" t="s">
        <v>42</v>
      </c>
      <c r="P999" t="s">
        <v>2084</v>
      </c>
      <c r="Q999">
        <v>683.14400000000001</v>
      </c>
      <c r="R999">
        <v>4</v>
      </c>
      <c r="S999" s="1">
        <v>0.3</v>
      </c>
      <c r="T999">
        <v>0</v>
      </c>
      <c r="U999" t="s">
        <v>64</v>
      </c>
      <c r="V999" s="3">
        <v>0</v>
      </c>
      <c r="W999" s="3">
        <v>4.3914606583677799E-4</v>
      </c>
      <c r="X999" s="4">
        <v>0</v>
      </c>
      <c r="Y999" s="1">
        <v>170.786</v>
      </c>
      <c r="Z999" t="s">
        <v>40</v>
      </c>
      <c r="AA999">
        <f>Furniture_Sales[[#This Row],[Sales]]-Furniture_Sales[[#This Row],[Profit]]</f>
        <v>683.14400000000001</v>
      </c>
    </row>
    <row r="1000" spans="1:27" x14ac:dyDescent="0.35">
      <c r="A1000" t="s">
        <v>2962</v>
      </c>
      <c r="B1000" s="2">
        <v>42349</v>
      </c>
      <c r="C1000" s="2">
        <v>42354</v>
      </c>
      <c r="D1000" t="s">
        <v>45</v>
      </c>
      <c r="E1000" t="s">
        <v>1280</v>
      </c>
      <c r="F1000" t="s">
        <v>1281</v>
      </c>
      <c r="G1000" t="s">
        <v>30</v>
      </c>
      <c r="H1000" t="s">
        <v>31</v>
      </c>
      <c r="I1000" t="s">
        <v>359</v>
      </c>
      <c r="J1000" t="s">
        <v>186</v>
      </c>
      <c r="K1000">
        <v>80906</v>
      </c>
      <c r="L1000" t="s">
        <v>60</v>
      </c>
      <c r="M1000" t="s">
        <v>1959</v>
      </c>
      <c r="N1000" t="s">
        <v>36</v>
      </c>
      <c r="O1000" t="s">
        <v>37</v>
      </c>
      <c r="P1000" t="s">
        <v>1960</v>
      </c>
      <c r="Q1000">
        <v>69.575999999999993</v>
      </c>
      <c r="R1000">
        <v>4</v>
      </c>
      <c r="S1000" s="1">
        <v>0.7</v>
      </c>
      <c r="T1000">
        <v>-143.79040000000001</v>
      </c>
      <c r="U1000" t="s">
        <v>64</v>
      </c>
      <c r="V1000" s="3">
        <v>-2.06666666666667</v>
      </c>
      <c r="W1000" s="3">
        <v>1.0060940554214101E-2</v>
      </c>
      <c r="X1000" s="4">
        <v>-35.947600000000001</v>
      </c>
      <c r="Y1000" s="1">
        <v>53.3416</v>
      </c>
      <c r="Z1000" t="s">
        <v>102</v>
      </c>
      <c r="AA1000">
        <f>Furniture_Sales[[#This Row],[Sales]]-Furniture_Sales[[#This Row],[Profit]]</f>
        <v>213.3664</v>
      </c>
    </row>
    <row r="1001" spans="1:27" x14ac:dyDescent="0.35">
      <c r="A1001" t="s">
        <v>2962</v>
      </c>
      <c r="B1001" s="2">
        <v>42349</v>
      </c>
      <c r="C1001" s="2">
        <v>42354</v>
      </c>
      <c r="D1001" t="s">
        <v>45</v>
      </c>
      <c r="E1001" t="s">
        <v>1280</v>
      </c>
      <c r="F1001" t="s">
        <v>1281</v>
      </c>
      <c r="G1001" t="s">
        <v>30</v>
      </c>
      <c r="H1001" t="s">
        <v>31</v>
      </c>
      <c r="I1001" t="s">
        <v>359</v>
      </c>
      <c r="J1001" t="s">
        <v>186</v>
      </c>
      <c r="K1001">
        <v>80906</v>
      </c>
      <c r="L1001" t="s">
        <v>60</v>
      </c>
      <c r="M1001" t="s">
        <v>1354</v>
      </c>
      <c r="N1001" t="s">
        <v>36</v>
      </c>
      <c r="O1001" t="s">
        <v>62</v>
      </c>
      <c r="P1001" t="s">
        <v>1355</v>
      </c>
      <c r="Q1001">
        <v>52.415999999999997</v>
      </c>
      <c r="R1001">
        <v>9</v>
      </c>
      <c r="S1001" s="1">
        <v>0.2</v>
      </c>
      <c r="T1001">
        <v>15.069599999999999</v>
      </c>
      <c r="U1001" t="s">
        <v>64</v>
      </c>
      <c r="V1001" s="3">
        <v>0.28749999999999998</v>
      </c>
      <c r="W1001" s="3">
        <v>3.8156288156288199E-3</v>
      </c>
      <c r="X1001" s="4">
        <v>1.6744000000000001</v>
      </c>
      <c r="Y1001" s="1">
        <v>4.1496000000000004</v>
      </c>
      <c r="Z1001" t="s">
        <v>102</v>
      </c>
      <c r="AA1001">
        <f>Furniture_Sales[[#This Row],[Sales]]-Furniture_Sales[[#This Row],[Profit]]</f>
        <v>37.346399999999996</v>
      </c>
    </row>
    <row r="1002" spans="1:27" x14ac:dyDescent="0.35">
      <c r="A1002" t="s">
        <v>2962</v>
      </c>
      <c r="B1002" s="2">
        <v>42349</v>
      </c>
      <c r="C1002" s="2">
        <v>42354</v>
      </c>
      <c r="D1002" t="s">
        <v>45</v>
      </c>
      <c r="E1002" t="s">
        <v>1280</v>
      </c>
      <c r="F1002" t="s">
        <v>1281</v>
      </c>
      <c r="G1002" t="s">
        <v>30</v>
      </c>
      <c r="H1002" t="s">
        <v>31</v>
      </c>
      <c r="I1002" t="s">
        <v>359</v>
      </c>
      <c r="J1002" t="s">
        <v>186</v>
      </c>
      <c r="K1002">
        <v>80906</v>
      </c>
      <c r="L1002" t="s">
        <v>60</v>
      </c>
      <c r="M1002" t="s">
        <v>1296</v>
      </c>
      <c r="N1002" t="s">
        <v>36</v>
      </c>
      <c r="O1002" t="s">
        <v>62</v>
      </c>
      <c r="P1002" t="s">
        <v>1297</v>
      </c>
      <c r="Q1002">
        <v>54.92</v>
      </c>
      <c r="R1002">
        <v>5</v>
      </c>
      <c r="S1002" s="1">
        <v>0.2</v>
      </c>
      <c r="T1002">
        <v>10.984</v>
      </c>
      <c r="U1002" t="s">
        <v>64</v>
      </c>
      <c r="V1002" s="3">
        <v>0.2</v>
      </c>
      <c r="W1002" s="3">
        <v>3.6416605972323401E-3</v>
      </c>
      <c r="X1002" s="4">
        <v>2.1968000000000001</v>
      </c>
      <c r="Y1002" s="1">
        <v>8.7872000000000003</v>
      </c>
      <c r="Z1002" t="s">
        <v>102</v>
      </c>
      <c r="AA1002">
        <f>Furniture_Sales[[#This Row],[Sales]]-Furniture_Sales[[#This Row],[Profit]]</f>
        <v>43.936</v>
      </c>
    </row>
    <row r="1003" spans="1:27" x14ac:dyDescent="0.35">
      <c r="A1003" t="s">
        <v>2962</v>
      </c>
      <c r="B1003" s="2">
        <v>42349</v>
      </c>
      <c r="C1003" s="2">
        <v>42354</v>
      </c>
      <c r="D1003" t="s">
        <v>45</v>
      </c>
      <c r="E1003" t="s">
        <v>1280</v>
      </c>
      <c r="F1003" t="s">
        <v>1281</v>
      </c>
      <c r="G1003" t="s">
        <v>30</v>
      </c>
      <c r="H1003" t="s">
        <v>31</v>
      </c>
      <c r="I1003" t="s">
        <v>359</v>
      </c>
      <c r="J1003" t="s">
        <v>186</v>
      </c>
      <c r="K1003">
        <v>80906</v>
      </c>
      <c r="L1003" t="s">
        <v>60</v>
      </c>
      <c r="M1003" t="s">
        <v>1906</v>
      </c>
      <c r="N1003" t="s">
        <v>36</v>
      </c>
      <c r="O1003" t="s">
        <v>51</v>
      </c>
      <c r="P1003" t="s">
        <v>1907</v>
      </c>
      <c r="Q1003">
        <v>364.95</v>
      </c>
      <c r="R1003">
        <v>5</v>
      </c>
      <c r="S1003" s="1">
        <v>0.5</v>
      </c>
      <c r="T1003">
        <v>-248.166</v>
      </c>
      <c r="U1003" t="s">
        <v>64</v>
      </c>
      <c r="V1003" s="3">
        <v>-0.68</v>
      </c>
      <c r="W1003" s="3">
        <v>1.3700506918756E-3</v>
      </c>
      <c r="X1003" s="4">
        <v>-49.633200000000002</v>
      </c>
      <c r="Y1003" s="1">
        <v>122.6232</v>
      </c>
      <c r="Z1003" t="s">
        <v>102</v>
      </c>
      <c r="AA1003">
        <f>Furniture_Sales[[#This Row],[Sales]]-Furniture_Sales[[#This Row],[Profit]]</f>
        <v>613.11599999999999</v>
      </c>
    </row>
    <row r="1004" spans="1:27" x14ac:dyDescent="0.35">
      <c r="A1004" t="s">
        <v>2963</v>
      </c>
      <c r="B1004" s="2">
        <v>42079</v>
      </c>
      <c r="C1004" s="2">
        <v>42086</v>
      </c>
      <c r="D1004" t="s">
        <v>45</v>
      </c>
      <c r="E1004" t="s">
        <v>2964</v>
      </c>
      <c r="F1004" t="s">
        <v>2965</v>
      </c>
      <c r="G1004" t="s">
        <v>96</v>
      </c>
      <c r="H1004" t="s">
        <v>31</v>
      </c>
      <c r="I1004" t="s">
        <v>58</v>
      </c>
      <c r="J1004" t="s">
        <v>59</v>
      </c>
      <c r="K1004">
        <v>90036</v>
      </c>
      <c r="L1004" t="s">
        <v>60</v>
      </c>
      <c r="M1004" t="s">
        <v>2696</v>
      </c>
      <c r="N1004" t="s">
        <v>36</v>
      </c>
      <c r="O1004" t="s">
        <v>62</v>
      </c>
      <c r="P1004" t="s">
        <v>2697</v>
      </c>
      <c r="Q1004">
        <v>43.13</v>
      </c>
      <c r="R1004">
        <v>1</v>
      </c>
      <c r="S1004" s="1">
        <v>0</v>
      </c>
      <c r="T1004">
        <v>18.114599999999999</v>
      </c>
      <c r="U1004" t="s">
        <v>53</v>
      </c>
      <c r="V1004" s="3">
        <v>0.42</v>
      </c>
      <c r="W1004" s="3">
        <v>0</v>
      </c>
      <c r="X1004" s="4">
        <v>18.114599999999999</v>
      </c>
      <c r="Y1004" s="1">
        <v>25.0154</v>
      </c>
      <c r="Z1004" t="s">
        <v>201</v>
      </c>
      <c r="AA1004">
        <f>Furniture_Sales[[#This Row],[Sales]]-Furniture_Sales[[#This Row],[Profit]]</f>
        <v>25.015400000000003</v>
      </c>
    </row>
    <row r="1005" spans="1:27" x14ac:dyDescent="0.35">
      <c r="A1005" t="s">
        <v>2966</v>
      </c>
      <c r="B1005" s="2">
        <v>42504</v>
      </c>
      <c r="C1005" s="2">
        <v>42509</v>
      </c>
      <c r="D1005" t="s">
        <v>45</v>
      </c>
      <c r="E1005" t="s">
        <v>432</v>
      </c>
      <c r="F1005" t="s">
        <v>433</v>
      </c>
      <c r="G1005" t="s">
        <v>96</v>
      </c>
      <c r="H1005" t="s">
        <v>31</v>
      </c>
      <c r="I1005" t="s">
        <v>612</v>
      </c>
      <c r="J1005" t="s">
        <v>49</v>
      </c>
      <c r="K1005">
        <v>32216</v>
      </c>
      <c r="L1005" t="s">
        <v>34</v>
      </c>
      <c r="M1005" t="s">
        <v>2620</v>
      </c>
      <c r="N1005" t="s">
        <v>36</v>
      </c>
      <c r="O1005" t="s">
        <v>62</v>
      </c>
      <c r="P1005" t="s">
        <v>2621</v>
      </c>
      <c r="Q1005">
        <v>30.192</v>
      </c>
      <c r="R1005">
        <v>3</v>
      </c>
      <c r="S1005" s="1">
        <v>0.2</v>
      </c>
      <c r="T1005">
        <v>8.3027999999999995</v>
      </c>
      <c r="U1005" t="s">
        <v>64</v>
      </c>
      <c r="V1005" s="3">
        <v>0.27500000000000002</v>
      </c>
      <c r="W1005" s="3">
        <v>6.6242713301536797E-3</v>
      </c>
      <c r="X1005" s="4">
        <v>2.7675999999999998</v>
      </c>
      <c r="Y1005" s="1">
        <v>7.2964000000000002</v>
      </c>
      <c r="Z1005" t="s">
        <v>167</v>
      </c>
      <c r="AA1005">
        <f>Furniture_Sales[[#This Row],[Sales]]-Furniture_Sales[[#This Row],[Profit]]</f>
        <v>21.889200000000002</v>
      </c>
    </row>
    <row r="1006" spans="1:27" x14ac:dyDescent="0.35">
      <c r="A1006" t="s">
        <v>2967</v>
      </c>
      <c r="B1006" s="2">
        <v>42929</v>
      </c>
      <c r="C1006" s="2">
        <v>42933</v>
      </c>
      <c r="D1006" t="s">
        <v>27</v>
      </c>
      <c r="E1006" t="s">
        <v>2639</v>
      </c>
      <c r="F1006" t="s">
        <v>2640</v>
      </c>
      <c r="G1006" t="s">
        <v>30</v>
      </c>
      <c r="H1006" t="s">
        <v>31</v>
      </c>
      <c r="I1006" t="s">
        <v>71</v>
      </c>
      <c r="J1006" t="s">
        <v>72</v>
      </c>
      <c r="K1006">
        <v>19140</v>
      </c>
      <c r="L1006" t="s">
        <v>73</v>
      </c>
      <c r="M1006" t="s">
        <v>1840</v>
      </c>
      <c r="N1006" t="s">
        <v>36</v>
      </c>
      <c r="O1006" t="s">
        <v>62</v>
      </c>
      <c r="P1006" t="s">
        <v>1841</v>
      </c>
      <c r="Q1006">
        <v>91.007999999999996</v>
      </c>
      <c r="R1006">
        <v>9</v>
      </c>
      <c r="S1006" s="1">
        <v>0.2</v>
      </c>
      <c r="T1006">
        <v>19.339200000000002</v>
      </c>
      <c r="U1006" t="s">
        <v>89</v>
      </c>
      <c r="V1006" s="3">
        <v>0.21249999999999999</v>
      </c>
      <c r="W1006" s="3">
        <v>2.1976090014064701E-3</v>
      </c>
      <c r="X1006" s="4">
        <v>2.1488</v>
      </c>
      <c r="Y1006" s="1">
        <v>7.9631999999999996</v>
      </c>
      <c r="Z1006" t="s">
        <v>77</v>
      </c>
      <c r="AA1006">
        <f>Furniture_Sales[[#This Row],[Sales]]-Furniture_Sales[[#This Row],[Profit]]</f>
        <v>71.66879999999999</v>
      </c>
    </row>
    <row r="1007" spans="1:27" x14ac:dyDescent="0.35">
      <c r="A1007" t="s">
        <v>2968</v>
      </c>
      <c r="B1007" s="2">
        <v>42688</v>
      </c>
      <c r="C1007" s="2">
        <v>42693</v>
      </c>
      <c r="D1007" t="s">
        <v>27</v>
      </c>
      <c r="E1007" t="s">
        <v>2969</v>
      </c>
      <c r="F1007" t="s">
        <v>2970</v>
      </c>
      <c r="G1007" t="s">
        <v>30</v>
      </c>
      <c r="H1007" t="s">
        <v>31</v>
      </c>
      <c r="I1007" t="s">
        <v>71</v>
      </c>
      <c r="J1007" t="s">
        <v>72</v>
      </c>
      <c r="K1007">
        <v>19134</v>
      </c>
      <c r="L1007" t="s">
        <v>73</v>
      </c>
      <c r="M1007" t="s">
        <v>426</v>
      </c>
      <c r="N1007" t="s">
        <v>36</v>
      </c>
      <c r="O1007" t="s">
        <v>42</v>
      </c>
      <c r="P1007" t="s">
        <v>427</v>
      </c>
      <c r="Q1007">
        <v>380.05799999999999</v>
      </c>
      <c r="R1007">
        <v>3</v>
      </c>
      <c r="S1007" s="1">
        <v>0.3</v>
      </c>
      <c r="T1007">
        <v>-21.717600000000001</v>
      </c>
      <c r="U1007" t="s">
        <v>64</v>
      </c>
      <c r="V1007" s="3">
        <v>-5.7142857142857197E-2</v>
      </c>
      <c r="W1007" s="3">
        <v>7.8935320398465503E-4</v>
      </c>
      <c r="X1007" s="4">
        <v>-7.2392000000000003</v>
      </c>
      <c r="Y1007" s="1">
        <v>133.92519999999999</v>
      </c>
      <c r="Z1007" t="s">
        <v>40</v>
      </c>
      <c r="AA1007">
        <f>Furniture_Sales[[#This Row],[Sales]]-Furniture_Sales[[#This Row],[Profit]]</f>
        <v>401.7756</v>
      </c>
    </row>
    <row r="1008" spans="1:27" x14ac:dyDescent="0.35">
      <c r="A1008" t="s">
        <v>2968</v>
      </c>
      <c r="B1008" s="2">
        <v>42688</v>
      </c>
      <c r="C1008" s="2">
        <v>42693</v>
      </c>
      <c r="D1008" t="s">
        <v>27</v>
      </c>
      <c r="E1008" t="s">
        <v>2969</v>
      </c>
      <c r="F1008" t="s">
        <v>2970</v>
      </c>
      <c r="G1008" t="s">
        <v>30</v>
      </c>
      <c r="H1008" t="s">
        <v>31</v>
      </c>
      <c r="I1008" t="s">
        <v>71</v>
      </c>
      <c r="J1008" t="s">
        <v>72</v>
      </c>
      <c r="K1008">
        <v>19134</v>
      </c>
      <c r="L1008" t="s">
        <v>73</v>
      </c>
      <c r="M1008" t="s">
        <v>2971</v>
      </c>
      <c r="N1008" t="s">
        <v>36</v>
      </c>
      <c r="O1008" t="s">
        <v>62</v>
      </c>
      <c r="P1008" t="s">
        <v>2972</v>
      </c>
      <c r="Q1008">
        <v>48.576000000000001</v>
      </c>
      <c r="R1008">
        <v>3</v>
      </c>
      <c r="S1008" s="1">
        <v>0.2</v>
      </c>
      <c r="T1008">
        <v>9.7151999999999994</v>
      </c>
      <c r="U1008" t="s">
        <v>64</v>
      </c>
      <c r="V1008" s="3">
        <v>0.2</v>
      </c>
      <c r="W1008" s="3">
        <v>4.1172595520421601E-3</v>
      </c>
      <c r="X1008" s="4">
        <v>3.2383999999999999</v>
      </c>
      <c r="Y1008" s="1">
        <v>12.9536</v>
      </c>
      <c r="Z1008" t="s">
        <v>40</v>
      </c>
      <c r="AA1008">
        <f>Furniture_Sales[[#This Row],[Sales]]-Furniture_Sales[[#This Row],[Profit]]</f>
        <v>38.860799999999998</v>
      </c>
    </row>
    <row r="1009" spans="1:27" x14ac:dyDescent="0.35">
      <c r="A1009" t="s">
        <v>2973</v>
      </c>
      <c r="B1009" s="2">
        <v>42695</v>
      </c>
      <c r="C1009" s="2">
        <v>42700</v>
      </c>
      <c r="D1009" t="s">
        <v>45</v>
      </c>
      <c r="E1009" t="s">
        <v>1365</v>
      </c>
      <c r="F1009" t="s">
        <v>1366</v>
      </c>
      <c r="G1009" t="s">
        <v>30</v>
      </c>
      <c r="H1009" t="s">
        <v>31</v>
      </c>
      <c r="I1009" t="s">
        <v>353</v>
      </c>
      <c r="J1009" t="s">
        <v>237</v>
      </c>
      <c r="K1009">
        <v>43229</v>
      </c>
      <c r="L1009" t="s">
        <v>73</v>
      </c>
      <c r="M1009" t="s">
        <v>257</v>
      </c>
      <c r="N1009" t="s">
        <v>36</v>
      </c>
      <c r="O1009" t="s">
        <v>42</v>
      </c>
      <c r="P1009" t="s">
        <v>258</v>
      </c>
      <c r="Q1009">
        <v>127.554</v>
      </c>
      <c r="R1009">
        <v>3</v>
      </c>
      <c r="S1009" s="1">
        <v>0.3</v>
      </c>
      <c r="T1009">
        <v>-9.1110000000000007</v>
      </c>
      <c r="U1009" t="s">
        <v>64</v>
      </c>
      <c r="V1009" s="3">
        <v>-7.1428571428571397E-2</v>
      </c>
      <c r="W1009" s="3">
        <v>2.35194505856343E-3</v>
      </c>
      <c r="X1009" s="4">
        <v>-3.0369999999999999</v>
      </c>
      <c r="Y1009" s="1">
        <v>45.555</v>
      </c>
      <c r="Z1009" t="s">
        <v>40</v>
      </c>
      <c r="AA1009">
        <f>Furniture_Sales[[#This Row],[Sales]]-Furniture_Sales[[#This Row],[Profit]]</f>
        <v>136.66499999999999</v>
      </c>
    </row>
    <row r="1010" spans="1:27" x14ac:dyDescent="0.35">
      <c r="A1010" t="s">
        <v>2973</v>
      </c>
      <c r="B1010" s="2">
        <v>42695</v>
      </c>
      <c r="C1010" s="2">
        <v>42700</v>
      </c>
      <c r="D1010" t="s">
        <v>45</v>
      </c>
      <c r="E1010" t="s">
        <v>1365</v>
      </c>
      <c r="F1010" t="s">
        <v>1366</v>
      </c>
      <c r="G1010" t="s">
        <v>30</v>
      </c>
      <c r="H1010" t="s">
        <v>31</v>
      </c>
      <c r="I1010" t="s">
        <v>353</v>
      </c>
      <c r="J1010" t="s">
        <v>237</v>
      </c>
      <c r="K1010">
        <v>43229</v>
      </c>
      <c r="L1010" t="s">
        <v>73</v>
      </c>
      <c r="M1010" t="s">
        <v>2061</v>
      </c>
      <c r="N1010" t="s">
        <v>36</v>
      </c>
      <c r="O1010" t="s">
        <v>62</v>
      </c>
      <c r="P1010" t="s">
        <v>2062</v>
      </c>
      <c r="Q1010">
        <v>77.951999999999998</v>
      </c>
      <c r="R1010">
        <v>3</v>
      </c>
      <c r="S1010" s="1">
        <v>0.2</v>
      </c>
      <c r="T1010">
        <v>15.590400000000001</v>
      </c>
      <c r="U1010" t="s">
        <v>64</v>
      </c>
      <c r="V1010" s="3">
        <v>0.2</v>
      </c>
      <c r="W1010" s="3">
        <v>2.5656814449917902E-3</v>
      </c>
      <c r="X1010" s="4">
        <v>5.1967999999999996</v>
      </c>
      <c r="Y1010" s="1">
        <v>20.787199999999999</v>
      </c>
      <c r="Z1010" t="s">
        <v>40</v>
      </c>
      <c r="AA1010">
        <f>Furniture_Sales[[#This Row],[Sales]]-Furniture_Sales[[#This Row],[Profit]]</f>
        <v>62.361599999999996</v>
      </c>
    </row>
    <row r="1011" spans="1:27" x14ac:dyDescent="0.35">
      <c r="A1011" t="s">
        <v>2974</v>
      </c>
      <c r="B1011" s="2">
        <v>43059</v>
      </c>
      <c r="C1011" s="2">
        <v>43064</v>
      </c>
      <c r="D1011" t="s">
        <v>45</v>
      </c>
      <c r="E1011" t="s">
        <v>907</v>
      </c>
      <c r="F1011" t="s">
        <v>908</v>
      </c>
      <c r="G1011" t="s">
        <v>106</v>
      </c>
      <c r="H1011" t="s">
        <v>31</v>
      </c>
      <c r="I1011" t="s">
        <v>32</v>
      </c>
      <c r="J1011" t="s">
        <v>33</v>
      </c>
      <c r="K1011">
        <v>42420</v>
      </c>
      <c r="L1011" t="s">
        <v>34</v>
      </c>
      <c r="M1011" t="s">
        <v>180</v>
      </c>
      <c r="N1011" t="s">
        <v>36</v>
      </c>
      <c r="O1011" t="s">
        <v>62</v>
      </c>
      <c r="P1011" t="s">
        <v>181</v>
      </c>
      <c r="Q1011">
        <v>27.58</v>
      </c>
      <c r="R1011">
        <v>2</v>
      </c>
      <c r="S1011" s="1">
        <v>0</v>
      </c>
      <c r="T1011">
        <v>11.583600000000001</v>
      </c>
      <c r="U1011" t="s">
        <v>64</v>
      </c>
      <c r="V1011" s="3">
        <v>0.42</v>
      </c>
      <c r="W1011" s="3">
        <v>0</v>
      </c>
      <c r="X1011" s="4">
        <v>5.7918000000000003</v>
      </c>
      <c r="Y1011" s="1">
        <v>7.9981999999999998</v>
      </c>
      <c r="Z1011" t="s">
        <v>40</v>
      </c>
      <c r="AA1011">
        <f>Furniture_Sales[[#This Row],[Sales]]-Furniture_Sales[[#This Row],[Profit]]</f>
        <v>15.996399999999998</v>
      </c>
    </row>
    <row r="1012" spans="1:27" x14ac:dyDescent="0.35">
      <c r="A1012" t="s">
        <v>2975</v>
      </c>
      <c r="B1012" s="2">
        <v>41890</v>
      </c>
      <c r="C1012" s="2">
        <v>41896</v>
      </c>
      <c r="D1012" t="s">
        <v>45</v>
      </c>
      <c r="E1012" t="s">
        <v>1409</v>
      </c>
      <c r="F1012" t="s">
        <v>1410</v>
      </c>
      <c r="G1012" t="s">
        <v>30</v>
      </c>
      <c r="H1012" t="s">
        <v>31</v>
      </c>
      <c r="I1012" t="s">
        <v>2976</v>
      </c>
      <c r="J1012" t="s">
        <v>198</v>
      </c>
      <c r="K1012">
        <v>99301</v>
      </c>
      <c r="L1012" t="s">
        <v>60</v>
      </c>
      <c r="M1012" t="s">
        <v>41</v>
      </c>
      <c r="N1012" t="s">
        <v>36</v>
      </c>
      <c r="O1012" t="s">
        <v>42</v>
      </c>
      <c r="P1012" t="s">
        <v>43</v>
      </c>
      <c r="Q1012">
        <v>975.92</v>
      </c>
      <c r="R1012">
        <v>5</v>
      </c>
      <c r="S1012" s="1">
        <v>0.2</v>
      </c>
      <c r="T1012">
        <v>121.99</v>
      </c>
      <c r="U1012" t="s">
        <v>135</v>
      </c>
      <c r="V1012" s="3">
        <v>0.125</v>
      </c>
      <c r="W1012" s="3">
        <v>2.0493483072382999E-4</v>
      </c>
      <c r="X1012" s="4">
        <v>24.398</v>
      </c>
      <c r="Y1012" s="1">
        <v>170.786</v>
      </c>
      <c r="Z1012" t="s">
        <v>83</v>
      </c>
      <c r="AA1012">
        <f>Furniture_Sales[[#This Row],[Sales]]-Furniture_Sales[[#This Row],[Profit]]</f>
        <v>853.93</v>
      </c>
    </row>
    <row r="1013" spans="1:27" x14ac:dyDescent="0.35">
      <c r="A1013" t="s">
        <v>2977</v>
      </c>
      <c r="B1013" s="2">
        <v>41985</v>
      </c>
      <c r="C1013" s="2">
        <v>41988</v>
      </c>
      <c r="D1013" t="s">
        <v>27</v>
      </c>
      <c r="E1013" t="s">
        <v>332</v>
      </c>
      <c r="F1013" t="s">
        <v>333</v>
      </c>
      <c r="G1013" t="s">
        <v>30</v>
      </c>
      <c r="H1013" t="s">
        <v>31</v>
      </c>
      <c r="I1013" t="s">
        <v>1476</v>
      </c>
      <c r="J1013" t="s">
        <v>59</v>
      </c>
      <c r="K1013">
        <v>94601</v>
      </c>
      <c r="L1013" t="s">
        <v>60</v>
      </c>
      <c r="M1013" t="s">
        <v>1317</v>
      </c>
      <c r="N1013" t="s">
        <v>36</v>
      </c>
      <c r="O1013" t="s">
        <v>62</v>
      </c>
      <c r="P1013" t="s">
        <v>1318</v>
      </c>
      <c r="Q1013">
        <v>12.54</v>
      </c>
      <c r="R1013">
        <v>3</v>
      </c>
      <c r="S1013" s="1">
        <v>0</v>
      </c>
      <c r="T1013">
        <v>4.5144000000000002</v>
      </c>
      <c r="U1013" t="s">
        <v>39</v>
      </c>
      <c r="V1013" s="3">
        <v>0.36</v>
      </c>
      <c r="W1013" s="3">
        <v>0</v>
      </c>
      <c r="X1013" s="4">
        <v>1.5047999999999999</v>
      </c>
      <c r="Y1013" s="1">
        <v>2.6751999999999998</v>
      </c>
      <c r="Z1013" t="s">
        <v>102</v>
      </c>
      <c r="AA1013">
        <f>Furniture_Sales[[#This Row],[Sales]]-Furniture_Sales[[#This Row],[Profit]]</f>
        <v>8.025599999999999</v>
      </c>
    </row>
    <row r="1014" spans="1:27" x14ac:dyDescent="0.35">
      <c r="A1014" t="s">
        <v>2977</v>
      </c>
      <c r="B1014" s="2">
        <v>41985</v>
      </c>
      <c r="C1014" s="2">
        <v>41988</v>
      </c>
      <c r="D1014" t="s">
        <v>27</v>
      </c>
      <c r="E1014" t="s">
        <v>332</v>
      </c>
      <c r="F1014" t="s">
        <v>333</v>
      </c>
      <c r="G1014" t="s">
        <v>30</v>
      </c>
      <c r="H1014" t="s">
        <v>31</v>
      </c>
      <c r="I1014" t="s">
        <v>1476</v>
      </c>
      <c r="J1014" t="s">
        <v>59</v>
      </c>
      <c r="K1014">
        <v>94601</v>
      </c>
      <c r="L1014" t="s">
        <v>60</v>
      </c>
      <c r="M1014" t="s">
        <v>117</v>
      </c>
      <c r="N1014" t="s">
        <v>36</v>
      </c>
      <c r="O1014" t="s">
        <v>62</v>
      </c>
      <c r="P1014" t="s">
        <v>118</v>
      </c>
      <c r="Q1014">
        <v>9.24</v>
      </c>
      <c r="R1014">
        <v>3</v>
      </c>
      <c r="S1014" s="1">
        <v>0</v>
      </c>
      <c r="T1014">
        <v>4.4352</v>
      </c>
      <c r="U1014" t="s">
        <v>39</v>
      </c>
      <c r="V1014" s="3">
        <v>0.48</v>
      </c>
      <c r="W1014" s="3">
        <v>0</v>
      </c>
      <c r="X1014" s="4">
        <v>1.4783999999999999</v>
      </c>
      <c r="Y1014" s="1">
        <v>1.6015999999999999</v>
      </c>
      <c r="Z1014" t="s">
        <v>102</v>
      </c>
      <c r="AA1014">
        <f>Furniture_Sales[[#This Row],[Sales]]-Furniture_Sales[[#This Row],[Profit]]</f>
        <v>4.8048000000000002</v>
      </c>
    </row>
    <row r="1015" spans="1:27" x14ac:dyDescent="0.35">
      <c r="A1015" t="s">
        <v>2978</v>
      </c>
      <c r="B1015" s="2">
        <v>42017</v>
      </c>
      <c r="C1015" s="2">
        <v>42021</v>
      </c>
      <c r="D1015" t="s">
        <v>45</v>
      </c>
      <c r="E1015" t="s">
        <v>470</v>
      </c>
      <c r="F1015" t="s">
        <v>471</v>
      </c>
      <c r="G1015" t="s">
        <v>30</v>
      </c>
      <c r="H1015" t="s">
        <v>31</v>
      </c>
      <c r="I1015" t="s">
        <v>58</v>
      </c>
      <c r="J1015" t="s">
        <v>59</v>
      </c>
      <c r="K1015">
        <v>90004</v>
      </c>
      <c r="L1015" t="s">
        <v>60</v>
      </c>
      <c r="M1015" t="s">
        <v>369</v>
      </c>
      <c r="N1015" t="s">
        <v>36</v>
      </c>
      <c r="O1015" t="s">
        <v>62</v>
      </c>
      <c r="P1015" t="s">
        <v>370</v>
      </c>
      <c r="Q1015">
        <v>77.599999999999994</v>
      </c>
      <c r="R1015">
        <v>4</v>
      </c>
      <c r="S1015" s="1">
        <v>0</v>
      </c>
      <c r="T1015">
        <v>38.024000000000001</v>
      </c>
      <c r="U1015" t="s">
        <v>89</v>
      </c>
      <c r="V1015" s="3">
        <v>0.49</v>
      </c>
      <c r="W1015" s="3">
        <v>0</v>
      </c>
      <c r="X1015" s="4">
        <v>9.5060000000000002</v>
      </c>
      <c r="Y1015" s="1">
        <v>9.8940000000000001</v>
      </c>
      <c r="Z1015" t="s">
        <v>175</v>
      </c>
      <c r="AA1015">
        <f>Furniture_Sales[[#This Row],[Sales]]-Furniture_Sales[[#This Row],[Profit]]</f>
        <v>39.575999999999993</v>
      </c>
    </row>
    <row r="1016" spans="1:27" x14ac:dyDescent="0.35">
      <c r="A1016" t="s">
        <v>2978</v>
      </c>
      <c r="B1016" s="2">
        <v>42017</v>
      </c>
      <c r="C1016" s="2">
        <v>42021</v>
      </c>
      <c r="D1016" t="s">
        <v>45</v>
      </c>
      <c r="E1016" t="s">
        <v>470</v>
      </c>
      <c r="F1016" t="s">
        <v>471</v>
      </c>
      <c r="G1016" t="s">
        <v>30</v>
      </c>
      <c r="H1016" t="s">
        <v>31</v>
      </c>
      <c r="I1016" t="s">
        <v>58</v>
      </c>
      <c r="J1016" t="s">
        <v>59</v>
      </c>
      <c r="K1016">
        <v>90004</v>
      </c>
      <c r="L1016" t="s">
        <v>60</v>
      </c>
      <c r="M1016" t="s">
        <v>2979</v>
      </c>
      <c r="N1016" t="s">
        <v>36</v>
      </c>
      <c r="O1016" t="s">
        <v>62</v>
      </c>
      <c r="P1016" t="s">
        <v>2980</v>
      </c>
      <c r="Q1016">
        <v>464.85</v>
      </c>
      <c r="R1016">
        <v>9</v>
      </c>
      <c r="S1016" s="1">
        <v>0</v>
      </c>
      <c r="T1016">
        <v>92.97</v>
      </c>
      <c r="U1016" t="s">
        <v>89</v>
      </c>
      <c r="V1016" s="3">
        <v>0.2</v>
      </c>
      <c r="W1016" s="3">
        <v>0</v>
      </c>
      <c r="X1016" s="4">
        <v>10.33</v>
      </c>
      <c r="Y1016" s="1">
        <v>41.32</v>
      </c>
      <c r="Z1016" t="s">
        <v>175</v>
      </c>
      <c r="AA1016">
        <f>Furniture_Sales[[#This Row],[Sales]]-Furniture_Sales[[#This Row],[Profit]]</f>
        <v>371.88</v>
      </c>
    </row>
    <row r="1017" spans="1:27" x14ac:dyDescent="0.35">
      <c r="A1017" t="s">
        <v>2981</v>
      </c>
      <c r="B1017" s="2">
        <v>43052</v>
      </c>
      <c r="C1017" s="2">
        <v>43057</v>
      </c>
      <c r="D1017" t="s">
        <v>45</v>
      </c>
      <c r="E1017" t="s">
        <v>2354</v>
      </c>
      <c r="F1017" t="s">
        <v>2355</v>
      </c>
      <c r="G1017" t="s">
        <v>30</v>
      </c>
      <c r="H1017" t="s">
        <v>31</v>
      </c>
      <c r="I1017" t="s">
        <v>197</v>
      </c>
      <c r="J1017" t="s">
        <v>198</v>
      </c>
      <c r="K1017">
        <v>98103</v>
      </c>
      <c r="L1017" t="s">
        <v>60</v>
      </c>
      <c r="M1017" t="s">
        <v>565</v>
      </c>
      <c r="N1017" t="s">
        <v>36</v>
      </c>
      <c r="O1017" t="s">
        <v>42</v>
      </c>
      <c r="P1017" t="s">
        <v>566</v>
      </c>
      <c r="Q1017">
        <v>2404.7040000000002</v>
      </c>
      <c r="R1017">
        <v>6</v>
      </c>
      <c r="S1017" s="1">
        <v>0.2</v>
      </c>
      <c r="T1017">
        <v>150.29400000000001</v>
      </c>
      <c r="U1017" t="s">
        <v>64</v>
      </c>
      <c r="V1017" s="3">
        <v>6.25E-2</v>
      </c>
      <c r="W1017" s="3">
        <v>8.3170319507099399E-5</v>
      </c>
      <c r="X1017" s="4">
        <v>25.048999999999999</v>
      </c>
      <c r="Y1017" s="1">
        <v>375.73500000000001</v>
      </c>
      <c r="Z1017" t="s">
        <v>40</v>
      </c>
      <c r="AA1017">
        <f>Furniture_Sales[[#This Row],[Sales]]-Furniture_Sales[[#This Row],[Profit]]</f>
        <v>2254.4100000000003</v>
      </c>
    </row>
    <row r="1018" spans="1:27" x14ac:dyDescent="0.35">
      <c r="A1018" t="s">
        <v>2982</v>
      </c>
      <c r="B1018" s="2">
        <v>43041</v>
      </c>
      <c r="C1018" s="2">
        <v>43044</v>
      </c>
      <c r="D1018" t="s">
        <v>27</v>
      </c>
      <c r="E1018" t="s">
        <v>2983</v>
      </c>
      <c r="F1018" t="s">
        <v>2984</v>
      </c>
      <c r="G1018" t="s">
        <v>96</v>
      </c>
      <c r="H1018" t="s">
        <v>31</v>
      </c>
      <c r="I1018" t="s">
        <v>32</v>
      </c>
      <c r="J1018" t="s">
        <v>33</v>
      </c>
      <c r="K1018">
        <v>42420</v>
      </c>
      <c r="L1018" t="s">
        <v>34</v>
      </c>
      <c r="M1018" t="s">
        <v>41</v>
      </c>
      <c r="N1018" t="s">
        <v>36</v>
      </c>
      <c r="O1018" t="s">
        <v>42</v>
      </c>
      <c r="P1018" t="s">
        <v>43</v>
      </c>
      <c r="Q1018">
        <v>975.92</v>
      </c>
      <c r="R1018">
        <v>4</v>
      </c>
      <c r="S1018" s="1">
        <v>0</v>
      </c>
      <c r="T1018">
        <v>292.77600000000001</v>
      </c>
      <c r="U1018" t="s">
        <v>39</v>
      </c>
      <c r="V1018" s="3">
        <v>0.3</v>
      </c>
      <c r="W1018" s="3">
        <v>0</v>
      </c>
      <c r="X1018" s="4">
        <v>73.194000000000003</v>
      </c>
      <c r="Y1018" s="1">
        <v>170.786</v>
      </c>
      <c r="Z1018" t="s">
        <v>40</v>
      </c>
      <c r="AA1018">
        <f>Furniture_Sales[[#This Row],[Sales]]-Furniture_Sales[[#This Row],[Profit]]</f>
        <v>683.14400000000001</v>
      </c>
    </row>
    <row r="1019" spans="1:27" x14ac:dyDescent="0.35">
      <c r="A1019" t="s">
        <v>2985</v>
      </c>
      <c r="B1019" s="2">
        <v>42702</v>
      </c>
      <c r="C1019" s="2">
        <v>42705</v>
      </c>
      <c r="D1019" t="s">
        <v>27</v>
      </c>
      <c r="E1019" t="s">
        <v>1718</v>
      </c>
      <c r="F1019" t="s">
        <v>1719</v>
      </c>
      <c r="G1019" t="s">
        <v>96</v>
      </c>
      <c r="H1019" t="s">
        <v>31</v>
      </c>
      <c r="I1019" t="s">
        <v>2986</v>
      </c>
      <c r="J1019" t="s">
        <v>673</v>
      </c>
      <c r="K1019">
        <v>30062</v>
      </c>
      <c r="L1019" t="s">
        <v>34</v>
      </c>
      <c r="M1019" t="s">
        <v>304</v>
      </c>
      <c r="N1019" t="s">
        <v>36</v>
      </c>
      <c r="O1019" t="s">
        <v>42</v>
      </c>
      <c r="P1019" t="s">
        <v>305</v>
      </c>
      <c r="Q1019">
        <v>182.67</v>
      </c>
      <c r="R1019">
        <v>3</v>
      </c>
      <c r="S1019" s="1">
        <v>0</v>
      </c>
      <c r="T1019">
        <v>52.974299999999999</v>
      </c>
      <c r="U1019" t="s">
        <v>39</v>
      </c>
      <c r="V1019" s="3">
        <v>0.28999999999999998</v>
      </c>
      <c r="W1019" s="3">
        <v>0</v>
      </c>
      <c r="X1019" s="4">
        <v>17.658100000000001</v>
      </c>
      <c r="Y1019" s="1">
        <v>43.231900000000003</v>
      </c>
      <c r="Z1019" t="s">
        <v>40</v>
      </c>
      <c r="AA1019">
        <f>Furniture_Sales[[#This Row],[Sales]]-Furniture_Sales[[#This Row],[Profit]]</f>
        <v>129.69569999999999</v>
      </c>
    </row>
    <row r="1020" spans="1:27" x14ac:dyDescent="0.35">
      <c r="A1020" t="s">
        <v>2987</v>
      </c>
      <c r="B1020" s="2">
        <v>41927</v>
      </c>
      <c r="C1020" s="2">
        <v>41929</v>
      </c>
      <c r="D1020" t="s">
        <v>93</v>
      </c>
      <c r="E1020" t="s">
        <v>2988</v>
      </c>
      <c r="F1020" t="s">
        <v>2989</v>
      </c>
      <c r="G1020" t="s">
        <v>30</v>
      </c>
      <c r="H1020" t="s">
        <v>31</v>
      </c>
      <c r="I1020" t="s">
        <v>2990</v>
      </c>
      <c r="J1020" t="s">
        <v>237</v>
      </c>
      <c r="K1020">
        <v>44134</v>
      </c>
      <c r="L1020" t="s">
        <v>73</v>
      </c>
      <c r="M1020" t="s">
        <v>2050</v>
      </c>
      <c r="N1020" t="s">
        <v>36</v>
      </c>
      <c r="O1020" t="s">
        <v>42</v>
      </c>
      <c r="P1020" t="s">
        <v>2051</v>
      </c>
      <c r="Q1020">
        <v>183.37200000000001</v>
      </c>
      <c r="R1020">
        <v>2</v>
      </c>
      <c r="S1020" s="1">
        <v>0.3</v>
      </c>
      <c r="T1020">
        <v>-7.8587999999999996</v>
      </c>
      <c r="U1020" t="s">
        <v>76</v>
      </c>
      <c r="V1020" s="3">
        <v>-4.2857142857142802E-2</v>
      </c>
      <c r="W1020" s="3">
        <v>1.63601858517113E-3</v>
      </c>
      <c r="X1020" s="4">
        <v>-3.9293999999999998</v>
      </c>
      <c r="Y1020" s="1">
        <v>95.615399999999994</v>
      </c>
      <c r="Z1020" t="s">
        <v>54</v>
      </c>
      <c r="AA1020">
        <f>Furniture_Sales[[#This Row],[Sales]]-Furniture_Sales[[#This Row],[Profit]]</f>
        <v>191.23080000000002</v>
      </c>
    </row>
    <row r="1021" spans="1:27" x14ac:dyDescent="0.35">
      <c r="A1021" t="s">
        <v>2991</v>
      </c>
      <c r="B1021" s="2">
        <v>41974</v>
      </c>
      <c r="C1021" s="2">
        <v>41976</v>
      </c>
      <c r="D1021" t="s">
        <v>27</v>
      </c>
      <c r="E1021" t="s">
        <v>575</v>
      </c>
      <c r="F1021" t="s">
        <v>576</v>
      </c>
      <c r="G1021" t="s">
        <v>96</v>
      </c>
      <c r="H1021" t="s">
        <v>31</v>
      </c>
      <c r="I1021" t="s">
        <v>107</v>
      </c>
      <c r="J1021" t="s">
        <v>98</v>
      </c>
      <c r="K1021">
        <v>77070</v>
      </c>
      <c r="L1021" t="s">
        <v>99</v>
      </c>
      <c r="M1021" t="s">
        <v>801</v>
      </c>
      <c r="N1021" t="s">
        <v>36</v>
      </c>
      <c r="O1021" t="s">
        <v>42</v>
      </c>
      <c r="P1021" t="s">
        <v>802</v>
      </c>
      <c r="Q1021">
        <v>674.05799999999999</v>
      </c>
      <c r="R1021">
        <v>3</v>
      </c>
      <c r="S1021" s="1">
        <v>0.3</v>
      </c>
      <c r="T1021">
        <v>-19.258800000000001</v>
      </c>
      <c r="U1021" t="s">
        <v>76</v>
      </c>
      <c r="V1021" s="3">
        <v>-2.8571428571428598E-2</v>
      </c>
      <c r="W1021" s="3">
        <v>4.4506555815671602E-4</v>
      </c>
      <c r="X1021" s="4">
        <v>-6.4196</v>
      </c>
      <c r="Y1021" s="1">
        <v>231.10560000000001</v>
      </c>
      <c r="Z1021" t="s">
        <v>102</v>
      </c>
      <c r="AA1021">
        <f>Furniture_Sales[[#This Row],[Sales]]-Furniture_Sales[[#This Row],[Profit]]</f>
        <v>693.31679999999994</v>
      </c>
    </row>
    <row r="1022" spans="1:27" x14ac:dyDescent="0.35">
      <c r="A1022" t="s">
        <v>2992</v>
      </c>
      <c r="B1022" s="2">
        <v>43017</v>
      </c>
      <c r="C1022" s="2">
        <v>43019</v>
      </c>
      <c r="D1022" t="s">
        <v>27</v>
      </c>
      <c r="E1022" t="s">
        <v>1306</v>
      </c>
      <c r="F1022" t="s">
        <v>1307</v>
      </c>
      <c r="G1022" t="s">
        <v>30</v>
      </c>
      <c r="H1022" t="s">
        <v>31</v>
      </c>
      <c r="I1022" t="s">
        <v>2993</v>
      </c>
      <c r="J1022" t="s">
        <v>98</v>
      </c>
      <c r="K1022">
        <v>77573</v>
      </c>
      <c r="L1022" t="s">
        <v>99</v>
      </c>
      <c r="M1022" t="s">
        <v>2994</v>
      </c>
      <c r="N1022" t="s">
        <v>36</v>
      </c>
      <c r="O1022" t="s">
        <v>42</v>
      </c>
      <c r="P1022" t="s">
        <v>2995</v>
      </c>
      <c r="Q1022">
        <v>254.05799999999999</v>
      </c>
      <c r="R1022">
        <v>3</v>
      </c>
      <c r="S1022" s="1">
        <v>0.3</v>
      </c>
      <c r="T1022">
        <v>-32.6646</v>
      </c>
      <c r="U1022" t="s">
        <v>76</v>
      </c>
      <c r="V1022" s="3">
        <v>-0.128571428571429</v>
      </c>
      <c r="W1022" s="3">
        <v>1.1808327232364301E-3</v>
      </c>
      <c r="X1022" s="4">
        <v>-10.888199999999999</v>
      </c>
      <c r="Y1022" s="1">
        <v>95.574200000000005</v>
      </c>
      <c r="Z1022" t="s">
        <v>54</v>
      </c>
      <c r="AA1022">
        <f>Furniture_Sales[[#This Row],[Sales]]-Furniture_Sales[[#This Row],[Profit]]</f>
        <v>286.7226</v>
      </c>
    </row>
    <row r="1023" spans="1:27" x14ac:dyDescent="0.35">
      <c r="A1023" t="s">
        <v>2996</v>
      </c>
      <c r="B1023" s="2">
        <v>42371</v>
      </c>
      <c r="C1023" s="2">
        <v>42376</v>
      </c>
      <c r="D1023" t="s">
        <v>45</v>
      </c>
      <c r="E1023" t="s">
        <v>1834</v>
      </c>
      <c r="F1023" t="s">
        <v>1835</v>
      </c>
      <c r="G1023" t="s">
        <v>96</v>
      </c>
      <c r="H1023" t="s">
        <v>31</v>
      </c>
      <c r="I1023" t="s">
        <v>2997</v>
      </c>
      <c r="J1023" t="s">
        <v>1095</v>
      </c>
      <c r="K1023">
        <v>20877</v>
      </c>
      <c r="L1023" t="s">
        <v>73</v>
      </c>
      <c r="M1023" t="s">
        <v>354</v>
      </c>
      <c r="N1023" t="s">
        <v>36</v>
      </c>
      <c r="O1023" t="s">
        <v>37</v>
      </c>
      <c r="P1023" t="s">
        <v>355</v>
      </c>
      <c r="Q1023">
        <v>173.94</v>
      </c>
      <c r="R1023">
        <v>3</v>
      </c>
      <c r="S1023" s="1">
        <v>0</v>
      </c>
      <c r="T1023">
        <v>38.266800000000003</v>
      </c>
      <c r="U1023" t="s">
        <v>64</v>
      </c>
      <c r="V1023" s="3">
        <v>0.22</v>
      </c>
      <c r="W1023" s="3">
        <v>0</v>
      </c>
      <c r="X1023" s="4">
        <v>12.755599999999999</v>
      </c>
      <c r="Y1023" s="1">
        <v>45.224400000000003</v>
      </c>
      <c r="Z1023" t="s">
        <v>175</v>
      </c>
      <c r="AA1023">
        <f>Furniture_Sales[[#This Row],[Sales]]-Furniture_Sales[[#This Row],[Profit]]</f>
        <v>135.67320000000001</v>
      </c>
    </row>
    <row r="1024" spans="1:27" x14ac:dyDescent="0.35">
      <c r="A1024" t="s">
        <v>2998</v>
      </c>
      <c r="B1024" s="2">
        <v>43027</v>
      </c>
      <c r="C1024" s="2">
        <v>43031</v>
      </c>
      <c r="D1024" t="s">
        <v>45</v>
      </c>
      <c r="E1024" t="s">
        <v>1003</v>
      </c>
      <c r="F1024" t="s">
        <v>1004</v>
      </c>
      <c r="G1024" t="s">
        <v>30</v>
      </c>
      <c r="H1024" t="s">
        <v>31</v>
      </c>
      <c r="I1024" t="s">
        <v>139</v>
      </c>
      <c r="J1024" t="s">
        <v>140</v>
      </c>
      <c r="K1024">
        <v>60623</v>
      </c>
      <c r="L1024" t="s">
        <v>99</v>
      </c>
      <c r="M1024" t="s">
        <v>1240</v>
      </c>
      <c r="N1024" t="s">
        <v>36</v>
      </c>
      <c r="O1024" t="s">
        <v>51</v>
      </c>
      <c r="P1024" t="s">
        <v>1241</v>
      </c>
      <c r="Q1024">
        <v>91.275000000000006</v>
      </c>
      <c r="R1024">
        <v>1</v>
      </c>
      <c r="S1024" s="1">
        <v>0.5</v>
      </c>
      <c r="T1024">
        <v>-67.543499999999995</v>
      </c>
      <c r="U1024" t="s">
        <v>89</v>
      </c>
      <c r="V1024" s="3">
        <v>-0.74</v>
      </c>
      <c r="W1024" s="3">
        <v>5.47795124623391E-3</v>
      </c>
      <c r="X1024" s="4">
        <v>-67.543499999999995</v>
      </c>
      <c r="Y1024" s="1">
        <v>158.8185</v>
      </c>
      <c r="Z1024" t="s">
        <v>54</v>
      </c>
      <c r="AA1024">
        <f>Furniture_Sales[[#This Row],[Sales]]-Furniture_Sales[[#This Row],[Profit]]</f>
        <v>158.8185</v>
      </c>
    </row>
    <row r="1025" spans="1:27" x14ac:dyDescent="0.35">
      <c r="A1025" t="s">
        <v>2999</v>
      </c>
      <c r="B1025" s="2">
        <v>43070</v>
      </c>
      <c r="C1025" s="2">
        <v>43075</v>
      </c>
      <c r="D1025" t="s">
        <v>45</v>
      </c>
      <c r="E1025" t="s">
        <v>210</v>
      </c>
      <c r="F1025" t="s">
        <v>211</v>
      </c>
      <c r="G1025" t="s">
        <v>106</v>
      </c>
      <c r="H1025" t="s">
        <v>31</v>
      </c>
      <c r="I1025" t="s">
        <v>1586</v>
      </c>
      <c r="J1025" t="s">
        <v>435</v>
      </c>
      <c r="K1025">
        <v>6824</v>
      </c>
      <c r="L1025" t="s">
        <v>73</v>
      </c>
      <c r="M1025" t="s">
        <v>1591</v>
      </c>
      <c r="N1025" t="s">
        <v>36</v>
      </c>
      <c r="O1025" t="s">
        <v>42</v>
      </c>
      <c r="P1025" t="s">
        <v>1592</v>
      </c>
      <c r="Q1025">
        <v>897.15</v>
      </c>
      <c r="R1025">
        <v>3</v>
      </c>
      <c r="S1025" s="1">
        <v>0</v>
      </c>
      <c r="T1025">
        <v>251.202</v>
      </c>
      <c r="U1025" t="s">
        <v>64</v>
      </c>
      <c r="V1025" s="3">
        <v>0.28000000000000003</v>
      </c>
      <c r="W1025" s="3">
        <v>0</v>
      </c>
      <c r="X1025" s="4">
        <v>83.733999999999995</v>
      </c>
      <c r="Y1025" s="1">
        <v>215.316</v>
      </c>
      <c r="Z1025" t="s">
        <v>102</v>
      </c>
      <c r="AA1025">
        <f>Furniture_Sales[[#This Row],[Sales]]-Furniture_Sales[[#This Row],[Profit]]</f>
        <v>645.94799999999998</v>
      </c>
    </row>
    <row r="1026" spans="1:27" x14ac:dyDescent="0.35">
      <c r="A1026" t="s">
        <v>3000</v>
      </c>
      <c r="B1026" s="2">
        <v>41652</v>
      </c>
      <c r="C1026" s="2">
        <v>41657</v>
      </c>
      <c r="D1026" t="s">
        <v>45</v>
      </c>
      <c r="E1026" t="s">
        <v>1066</v>
      </c>
      <c r="F1026" t="s">
        <v>1067</v>
      </c>
      <c r="G1026" t="s">
        <v>30</v>
      </c>
      <c r="H1026" t="s">
        <v>31</v>
      </c>
      <c r="I1026" t="s">
        <v>334</v>
      </c>
      <c r="J1026" t="s">
        <v>59</v>
      </c>
      <c r="K1026">
        <v>94109</v>
      </c>
      <c r="L1026" t="s">
        <v>60</v>
      </c>
      <c r="M1026" t="s">
        <v>1642</v>
      </c>
      <c r="N1026" t="s">
        <v>36</v>
      </c>
      <c r="O1026" t="s">
        <v>37</v>
      </c>
      <c r="P1026" t="s">
        <v>1643</v>
      </c>
      <c r="Q1026">
        <v>333.99900000000002</v>
      </c>
      <c r="R1026">
        <v>3</v>
      </c>
      <c r="S1026" s="1">
        <v>0.15</v>
      </c>
      <c r="T1026">
        <v>3.9293999999999998</v>
      </c>
      <c r="U1026" t="s">
        <v>64</v>
      </c>
      <c r="V1026" s="3">
        <v>1.1764705882352899E-2</v>
      </c>
      <c r="W1026" s="3">
        <v>4.4910314102736802E-4</v>
      </c>
      <c r="X1026" s="4">
        <v>1.3098000000000001</v>
      </c>
      <c r="Y1026" s="1">
        <v>110.0232</v>
      </c>
      <c r="Z1026" t="s">
        <v>175</v>
      </c>
      <c r="AA1026">
        <f>Furniture_Sales[[#This Row],[Sales]]-Furniture_Sales[[#This Row],[Profit]]</f>
        <v>330.06960000000004</v>
      </c>
    </row>
    <row r="1027" spans="1:27" x14ac:dyDescent="0.35">
      <c r="A1027" t="s">
        <v>3001</v>
      </c>
      <c r="B1027" s="2">
        <v>42041</v>
      </c>
      <c r="C1027" s="2">
        <v>42048</v>
      </c>
      <c r="D1027" t="s">
        <v>45</v>
      </c>
      <c r="E1027" t="s">
        <v>1756</v>
      </c>
      <c r="F1027" t="s">
        <v>1757</v>
      </c>
      <c r="G1027" t="s">
        <v>30</v>
      </c>
      <c r="H1027" t="s">
        <v>31</v>
      </c>
      <c r="I1027" t="s">
        <v>205</v>
      </c>
      <c r="J1027" t="s">
        <v>206</v>
      </c>
      <c r="K1027">
        <v>19805</v>
      </c>
      <c r="L1027" t="s">
        <v>73</v>
      </c>
      <c r="M1027" t="s">
        <v>1147</v>
      </c>
      <c r="N1027" t="s">
        <v>36</v>
      </c>
      <c r="O1027" t="s">
        <v>42</v>
      </c>
      <c r="P1027" t="s">
        <v>1148</v>
      </c>
      <c r="Q1027">
        <v>1268.82</v>
      </c>
      <c r="R1027">
        <v>9</v>
      </c>
      <c r="S1027" s="1">
        <v>0</v>
      </c>
      <c r="T1027">
        <v>266.4522</v>
      </c>
      <c r="U1027" t="s">
        <v>53</v>
      </c>
      <c r="V1027" s="3">
        <v>0.21</v>
      </c>
      <c r="W1027" s="3">
        <v>0</v>
      </c>
      <c r="X1027" s="4">
        <v>29.605799999999999</v>
      </c>
      <c r="Y1027" s="1">
        <v>111.3742</v>
      </c>
      <c r="Z1027" t="s">
        <v>303</v>
      </c>
      <c r="AA1027">
        <f>Furniture_Sales[[#This Row],[Sales]]-Furniture_Sales[[#This Row],[Profit]]</f>
        <v>1002.3678</v>
      </c>
    </row>
    <row r="1028" spans="1:27" x14ac:dyDescent="0.35">
      <c r="A1028" t="s">
        <v>3001</v>
      </c>
      <c r="B1028" s="2">
        <v>42041</v>
      </c>
      <c r="C1028" s="2">
        <v>42048</v>
      </c>
      <c r="D1028" t="s">
        <v>45</v>
      </c>
      <c r="E1028" t="s">
        <v>1756</v>
      </c>
      <c r="F1028" t="s">
        <v>1757</v>
      </c>
      <c r="G1028" t="s">
        <v>30</v>
      </c>
      <c r="H1028" t="s">
        <v>31</v>
      </c>
      <c r="I1028" t="s">
        <v>205</v>
      </c>
      <c r="J1028" t="s">
        <v>206</v>
      </c>
      <c r="K1028">
        <v>19805</v>
      </c>
      <c r="L1028" t="s">
        <v>73</v>
      </c>
      <c r="M1028" t="s">
        <v>2426</v>
      </c>
      <c r="N1028" t="s">
        <v>36</v>
      </c>
      <c r="O1028" t="s">
        <v>37</v>
      </c>
      <c r="P1028" t="s">
        <v>2427</v>
      </c>
      <c r="Q1028">
        <v>283.92</v>
      </c>
      <c r="R1028">
        <v>4</v>
      </c>
      <c r="S1028" s="1">
        <v>0</v>
      </c>
      <c r="T1028">
        <v>82.336799999999997</v>
      </c>
      <c r="U1028" t="s">
        <v>53</v>
      </c>
      <c r="V1028" s="3">
        <v>0.28999999999999998</v>
      </c>
      <c r="W1028" s="3">
        <v>0</v>
      </c>
      <c r="X1028" s="4">
        <v>20.584199999999999</v>
      </c>
      <c r="Y1028" s="1">
        <v>50.395800000000001</v>
      </c>
      <c r="Z1028" t="s">
        <v>303</v>
      </c>
      <c r="AA1028">
        <f>Furniture_Sales[[#This Row],[Sales]]-Furniture_Sales[[#This Row],[Profit]]</f>
        <v>201.58320000000003</v>
      </c>
    </row>
    <row r="1029" spans="1:27" x14ac:dyDescent="0.35">
      <c r="A1029" t="s">
        <v>3002</v>
      </c>
      <c r="B1029" s="2">
        <v>43066</v>
      </c>
      <c r="C1029" s="2">
        <v>43071</v>
      </c>
      <c r="D1029" t="s">
        <v>45</v>
      </c>
      <c r="E1029" t="s">
        <v>605</v>
      </c>
      <c r="F1029" t="s">
        <v>606</v>
      </c>
      <c r="G1029" t="s">
        <v>30</v>
      </c>
      <c r="H1029" t="s">
        <v>31</v>
      </c>
      <c r="I1029" t="s">
        <v>58</v>
      </c>
      <c r="J1029" t="s">
        <v>59</v>
      </c>
      <c r="K1029">
        <v>90045</v>
      </c>
      <c r="L1029" t="s">
        <v>60</v>
      </c>
      <c r="M1029" t="s">
        <v>683</v>
      </c>
      <c r="N1029" t="s">
        <v>36</v>
      </c>
      <c r="O1029" t="s">
        <v>62</v>
      </c>
      <c r="P1029" t="s">
        <v>684</v>
      </c>
      <c r="Q1029">
        <v>18.84</v>
      </c>
      <c r="R1029">
        <v>3</v>
      </c>
      <c r="S1029" s="1">
        <v>0</v>
      </c>
      <c r="T1029">
        <v>6.0288000000000004</v>
      </c>
      <c r="U1029" t="s">
        <v>64</v>
      </c>
      <c r="V1029" s="3">
        <v>0.32</v>
      </c>
      <c r="W1029" s="3">
        <v>0</v>
      </c>
      <c r="X1029" s="4">
        <v>2.0095999999999998</v>
      </c>
      <c r="Y1029" s="1">
        <v>4.2704000000000004</v>
      </c>
      <c r="Z1029" t="s">
        <v>40</v>
      </c>
      <c r="AA1029">
        <f>Furniture_Sales[[#This Row],[Sales]]-Furniture_Sales[[#This Row],[Profit]]</f>
        <v>12.811199999999999</v>
      </c>
    </row>
    <row r="1030" spans="1:27" x14ac:dyDescent="0.35">
      <c r="A1030" t="s">
        <v>3003</v>
      </c>
      <c r="B1030" s="2">
        <v>41799</v>
      </c>
      <c r="C1030" s="2">
        <v>41803</v>
      </c>
      <c r="D1030" t="s">
        <v>27</v>
      </c>
      <c r="E1030" t="s">
        <v>392</v>
      </c>
      <c r="F1030" t="s">
        <v>393</v>
      </c>
      <c r="G1030" t="s">
        <v>96</v>
      </c>
      <c r="H1030" t="s">
        <v>31</v>
      </c>
      <c r="I1030" t="s">
        <v>1345</v>
      </c>
      <c r="J1030" t="s">
        <v>1346</v>
      </c>
      <c r="K1030">
        <v>89031</v>
      </c>
      <c r="L1030" t="s">
        <v>60</v>
      </c>
      <c r="M1030" t="s">
        <v>2189</v>
      </c>
      <c r="N1030" t="s">
        <v>36</v>
      </c>
      <c r="O1030" t="s">
        <v>62</v>
      </c>
      <c r="P1030" t="s">
        <v>2190</v>
      </c>
      <c r="Q1030">
        <v>37.4</v>
      </c>
      <c r="R1030">
        <v>2</v>
      </c>
      <c r="S1030" s="1">
        <v>0</v>
      </c>
      <c r="T1030">
        <v>14.212</v>
      </c>
      <c r="U1030" t="s">
        <v>89</v>
      </c>
      <c r="V1030" s="3">
        <v>0.38</v>
      </c>
      <c r="W1030" s="3">
        <v>0</v>
      </c>
      <c r="X1030" s="4">
        <v>7.1059999999999999</v>
      </c>
      <c r="Y1030" s="1">
        <v>11.593999999999999</v>
      </c>
      <c r="Z1030" t="s">
        <v>65</v>
      </c>
      <c r="AA1030">
        <f>Furniture_Sales[[#This Row],[Sales]]-Furniture_Sales[[#This Row],[Profit]]</f>
        <v>23.187999999999999</v>
      </c>
    </row>
    <row r="1031" spans="1:27" x14ac:dyDescent="0.35">
      <c r="A1031" t="s">
        <v>3004</v>
      </c>
      <c r="B1031" s="2">
        <v>41705</v>
      </c>
      <c r="C1031" s="2">
        <v>41706</v>
      </c>
      <c r="D1031" t="s">
        <v>93</v>
      </c>
      <c r="E1031" t="s">
        <v>3005</v>
      </c>
      <c r="F1031" t="s">
        <v>3006</v>
      </c>
      <c r="G1031" t="s">
        <v>30</v>
      </c>
      <c r="H1031" t="s">
        <v>31</v>
      </c>
      <c r="I1031" t="s">
        <v>197</v>
      </c>
      <c r="J1031" t="s">
        <v>198</v>
      </c>
      <c r="K1031">
        <v>98103</v>
      </c>
      <c r="L1031" t="s">
        <v>60</v>
      </c>
      <c r="M1031" t="s">
        <v>304</v>
      </c>
      <c r="N1031" t="s">
        <v>36</v>
      </c>
      <c r="O1031" t="s">
        <v>42</v>
      </c>
      <c r="P1031" t="s">
        <v>305</v>
      </c>
      <c r="Q1031">
        <v>48.712000000000003</v>
      </c>
      <c r="R1031">
        <v>1</v>
      </c>
      <c r="S1031" s="1">
        <v>0.2</v>
      </c>
      <c r="T1031">
        <v>5.4801000000000002</v>
      </c>
      <c r="U1031" t="s">
        <v>129</v>
      </c>
      <c r="V1031" s="3">
        <v>0.1125</v>
      </c>
      <c r="W1031" s="3">
        <v>4.1057644933486601E-3</v>
      </c>
      <c r="X1031" s="4">
        <v>5.4801000000000002</v>
      </c>
      <c r="Y1031" s="1">
        <v>43.231900000000003</v>
      </c>
      <c r="Z1031" t="s">
        <v>201</v>
      </c>
      <c r="AA1031">
        <f>Furniture_Sales[[#This Row],[Sales]]-Furniture_Sales[[#This Row],[Profit]]</f>
        <v>43.231900000000003</v>
      </c>
    </row>
    <row r="1032" spans="1:27" x14ac:dyDescent="0.35">
      <c r="A1032" t="s">
        <v>3007</v>
      </c>
      <c r="B1032" s="2">
        <v>42218</v>
      </c>
      <c r="C1032" s="2">
        <v>42221</v>
      </c>
      <c r="D1032" t="s">
        <v>27</v>
      </c>
      <c r="E1032" t="s">
        <v>1865</v>
      </c>
      <c r="F1032" t="s">
        <v>1866</v>
      </c>
      <c r="G1032" t="s">
        <v>106</v>
      </c>
      <c r="H1032" t="s">
        <v>31</v>
      </c>
      <c r="I1032" t="s">
        <v>1650</v>
      </c>
      <c r="J1032" t="s">
        <v>1651</v>
      </c>
      <c r="K1032">
        <v>2908</v>
      </c>
      <c r="L1032" t="s">
        <v>73</v>
      </c>
      <c r="M1032" t="s">
        <v>1170</v>
      </c>
      <c r="N1032" t="s">
        <v>36</v>
      </c>
      <c r="O1032" t="s">
        <v>42</v>
      </c>
      <c r="P1032" t="s">
        <v>1171</v>
      </c>
      <c r="Q1032">
        <v>110.98</v>
      </c>
      <c r="R1032">
        <v>1</v>
      </c>
      <c r="S1032" s="1">
        <v>0</v>
      </c>
      <c r="T1032">
        <v>15.5372</v>
      </c>
      <c r="U1032" t="s">
        <v>39</v>
      </c>
      <c r="V1032" s="3">
        <v>0.14000000000000001</v>
      </c>
      <c r="W1032" s="3">
        <v>0</v>
      </c>
      <c r="X1032" s="4">
        <v>15.5372</v>
      </c>
      <c r="Y1032" s="1">
        <v>95.442800000000005</v>
      </c>
      <c r="Z1032" t="s">
        <v>259</v>
      </c>
      <c r="AA1032">
        <f>Furniture_Sales[[#This Row],[Sales]]-Furniture_Sales[[#This Row],[Profit]]</f>
        <v>95.442800000000005</v>
      </c>
    </row>
    <row r="1033" spans="1:27" x14ac:dyDescent="0.35">
      <c r="A1033" t="s">
        <v>3008</v>
      </c>
      <c r="B1033" s="2">
        <v>42680</v>
      </c>
      <c r="C1033" s="2">
        <v>42683</v>
      </c>
      <c r="D1033" t="s">
        <v>93</v>
      </c>
      <c r="E1033" t="s">
        <v>357</v>
      </c>
      <c r="F1033" t="s">
        <v>358</v>
      </c>
      <c r="G1033" t="s">
        <v>96</v>
      </c>
      <c r="H1033" t="s">
        <v>31</v>
      </c>
      <c r="I1033" t="s">
        <v>612</v>
      </c>
      <c r="J1033" t="s">
        <v>49</v>
      </c>
      <c r="K1033">
        <v>32216</v>
      </c>
      <c r="L1033" t="s">
        <v>34</v>
      </c>
      <c r="M1033" t="s">
        <v>148</v>
      </c>
      <c r="N1033" t="s">
        <v>36</v>
      </c>
      <c r="O1033" t="s">
        <v>42</v>
      </c>
      <c r="P1033" t="s">
        <v>149</v>
      </c>
      <c r="Q1033">
        <v>207.98400000000001</v>
      </c>
      <c r="R1033">
        <v>2</v>
      </c>
      <c r="S1033" s="1">
        <v>0.2</v>
      </c>
      <c r="T1033">
        <v>-28.597799999999999</v>
      </c>
      <c r="U1033" t="s">
        <v>39</v>
      </c>
      <c r="V1033" s="3">
        <v>-0.13750000000000001</v>
      </c>
      <c r="W1033" s="3">
        <v>9.6161243172551703E-4</v>
      </c>
      <c r="X1033" s="4">
        <v>-14.2989</v>
      </c>
      <c r="Y1033" s="1">
        <v>118.29089999999999</v>
      </c>
      <c r="Z1033" t="s">
        <v>40</v>
      </c>
      <c r="AA1033">
        <f>Furniture_Sales[[#This Row],[Sales]]-Furniture_Sales[[#This Row],[Profit]]</f>
        <v>236.58180000000002</v>
      </c>
    </row>
    <row r="1034" spans="1:27" x14ac:dyDescent="0.35">
      <c r="A1034" t="s">
        <v>3008</v>
      </c>
      <c r="B1034" s="2">
        <v>42680</v>
      </c>
      <c r="C1034" s="2">
        <v>42683</v>
      </c>
      <c r="D1034" t="s">
        <v>93</v>
      </c>
      <c r="E1034" t="s">
        <v>357</v>
      </c>
      <c r="F1034" t="s">
        <v>358</v>
      </c>
      <c r="G1034" t="s">
        <v>96</v>
      </c>
      <c r="H1034" t="s">
        <v>31</v>
      </c>
      <c r="I1034" t="s">
        <v>612</v>
      </c>
      <c r="J1034" t="s">
        <v>49</v>
      </c>
      <c r="K1034">
        <v>32216</v>
      </c>
      <c r="L1034" t="s">
        <v>34</v>
      </c>
      <c r="M1034" t="s">
        <v>836</v>
      </c>
      <c r="N1034" t="s">
        <v>36</v>
      </c>
      <c r="O1034" t="s">
        <v>62</v>
      </c>
      <c r="P1034" t="s">
        <v>837</v>
      </c>
      <c r="Q1034">
        <v>35.567999999999998</v>
      </c>
      <c r="R1034">
        <v>2</v>
      </c>
      <c r="S1034" s="1">
        <v>0.2</v>
      </c>
      <c r="T1034">
        <v>5.7797999999999998</v>
      </c>
      <c r="U1034" t="s">
        <v>39</v>
      </c>
      <c r="V1034" s="3">
        <v>0.16250000000000001</v>
      </c>
      <c r="W1034" s="3">
        <v>5.6230319388214101E-3</v>
      </c>
      <c r="X1034" s="4">
        <v>2.8898999999999999</v>
      </c>
      <c r="Y1034" s="1">
        <v>14.8941</v>
      </c>
      <c r="Z1034" t="s">
        <v>40</v>
      </c>
      <c r="AA1034">
        <f>Furniture_Sales[[#This Row],[Sales]]-Furniture_Sales[[#This Row],[Profit]]</f>
        <v>29.788199999999996</v>
      </c>
    </row>
    <row r="1035" spans="1:27" x14ac:dyDescent="0.35">
      <c r="A1035" t="s">
        <v>3009</v>
      </c>
      <c r="B1035" s="2">
        <v>42484</v>
      </c>
      <c r="C1035" s="2">
        <v>42488</v>
      </c>
      <c r="D1035" t="s">
        <v>45</v>
      </c>
      <c r="E1035" t="s">
        <v>3010</v>
      </c>
      <c r="F1035" t="s">
        <v>3011</v>
      </c>
      <c r="G1035" t="s">
        <v>106</v>
      </c>
      <c r="H1035" t="s">
        <v>31</v>
      </c>
      <c r="I1035" t="s">
        <v>359</v>
      </c>
      <c r="J1035" t="s">
        <v>186</v>
      </c>
      <c r="K1035">
        <v>80906</v>
      </c>
      <c r="L1035" t="s">
        <v>60</v>
      </c>
      <c r="M1035" t="s">
        <v>252</v>
      </c>
      <c r="N1035" t="s">
        <v>36</v>
      </c>
      <c r="O1035" t="s">
        <v>42</v>
      </c>
      <c r="P1035" t="s">
        <v>253</v>
      </c>
      <c r="Q1035">
        <v>1325.76</v>
      </c>
      <c r="R1035">
        <v>6</v>
      </c>
      <c r="S1035" s="1">
        <v>0.2</v>
      </c>
      <c r="T1035">
        <v>149.148</v>
      </c>
      <c r="U1035" t="s">
        <v>89</v>
      </c>
      <c r="V1035" s="3">
        <v>0.1125</v>
      </c>
      <c r="W1035" s="3">
        <v>1.5085686700458601E-4</v>
      </c>
      <c r="X1035" s="4">
        <v>24.858000000000001</v>
      </c>
      <c r="Y1035" s="1">
        <v>196.102</v>
      </c>
      <c r="Z1035" t="s">
        <v>119</v>
      </c>
      <c r="AA1035">
        <f>Furniture_Sales[[#This Row],[Sales]]-Furniture_Sales[[#This Row],[Profit]]</f>
        <v>1176.6120000000001</v>
      </c>
    </row>
    <row r="1036" spans="1:27" x14ac:dyDescent="0.35">
      <c r="A1036" t="s">
        <v>3012</v>
      </c>
      <c r="B1036" s="2">
        <v>42356</v>
      </c>
      <c r="C1036" s="2">
        <v>42363</v>
      </c>
      <c r="D1036" t="s">
        <v>45</v>
      </c>
      <c r="E1036" t="s">
        <v>3013</v>
      </c>
      <c r="F1036" t="s">
        <v>3014</v>
      </c>
      <c r="G1036" t="s">
        <v>96</v>
      </c>
      <c r="H1036" t="s">
        <v>31</v>
      </c>
      <c r="I1036" t="s">
        <v>146</v>
      </c>
      <c r="J1036" t="s">
        <v>147</v>
      </c>
      <c r="K1036">
        <v>38109</v>
      </c>
      <c r="L1036" t="s">
        <v>34</v>
      </c>
      <c r="M1036" t="s">
        <v>667</v>
      </c>
      <c r="N1036" t="s">
        <v>36</v>
      </c>
      <c r="O1036" t="s">
        <v>62</v>
      </c>
      <c r="P1036" t="s">
        <v>668</v>
      </c>
      <c r="Q1036">
        <v>20.32</v>
      </c>
      <c r="R1036">
        <v>5</v>
      </c>
      <c r="S1036" s="1">
        <v>0.2</v>
      </c>
      <c r="T1036">
        <v>3.556</v>
      </c>
      <c r="U1036" t="s">
        <v>53</v>
      </c>
      <c r="V1036" s="3">
        <v>0.17499999999999999</v>
      </c>
      <c r="W1036" s="3">
        <v>9.8425196850393699E-3</v>
      </c>
      <c r="X1036" s="4">
        <v>0.71120000000000005</v>
      </c>
      <c r="Y1036" s="1">
        <v>3.3527999999999998</v>
      </c>
      <c r="Z1036" t="s">
        <v>102</v>
      </c>
      <c r="AA1036">
        <f>Furniture_Sales[[#This Row],[Sales]]-Furniture_Sales[[#This Row],[Profit]]</f>
        <v>16.763999999999999</v>
      </c>
    </row>
    <row r="1037" spans="1:27" x14ac:dyDescent="0.35">
      <c r="A1037" t="s">
        <v>3015</v>
      </c>
      <c r="B1037" s="2">
        <v>42866</v>
      </c>
      <c r="C1037" s="2">
        <v>42868</v>
      </c>
      <c r="D1037" t="s">
        <v>93</v>
      </c>
      <c r="E1037" t="s">
        <v>1323</v>
      </c>
      <c r="F1037" t="s">
        <v>1324</v>
      </c>
      <c r="G1037" t="s">
        <v>96</v>
      </c>
      <c r="H1037" t="s">
        <v>31</v>
      </c>
      <c r="I1037" t="s">
        <v>525</v>
      </c>
      <c r="J1037" t="s">
        <v>526</v>
      </c>
      <c r="K1037">
        <v>85023</v>
      </c>
      <c r="L1037" t="s">
        <v>60</v>
      </c>
      <c r="M1037" t="s">
        <v>1142</v>
      </c>
      <c r="N1037" t="s">
        <v>36</v>
      </c>
      <c r="O1037" t="s">
        <v>37</v>
      </c>
      <c r="P1037" t="s">
        <v>1143</v>
      </c>
      <c r="Q1037">
        <v>209.97900000000001</v>
      </c>
      <c r="R1037">
        <v>7</v>
      </c>
      <c r="S1037" s="1">
        <v>0.7</v>
      </c>
      <c r="T1037">
        <v>-356.96429999999998</v>
      </c>
      <c r="U1037" t="s">
        <v>76</v>
      </c>
      <c r="V1037" s="3">
        <v>-1.7</v>
      </c>
      <c r="W1037" s="3">
        <v>3.3336667000033299E-3</v>
      </c>
      <c r="X1037" s="4">
        <v>-50.994900000000001</v>
      </c>
      <c r="Y1037" s="1">
        <v>80.991900000000001</v>
      </c>
      <c r="Z1037" t="s">
        <v>167</v>
      </c>
      <c r="AA1037">
        <f>Furniture_Sales[[#This Row],[Sales]]-Furniture_Sales[[#This Row],[Profit]]</f>
        <v>566.94330000000002</v>
      </c>
    </row>
    <row r="1038" spans="1:27" x14ac:dyDescent="0.35">
      <c r="A1038" t="s">
        <v>3016</v>
      </c>
      <c r="B1038" s="2">
        <v>41967</v>
      </c>
      <c r="C1038" s="2">
        <v>41972</v>
      </c>
      <c r="D1038" t="s">
        <v>45</v>
      </c>
      <c r="E1038" t="s">
        <v>2381</v>
      </c>
      <c r="F1038" t="s">
        <v>2382</v>
      </c>
      <c r="G1038" t="s">
        <v>30</v>
      </c>
      <c r="H1038" t="s">
        <v>31</v>
      </c>
      <c r="I1038" t="s">
        <v>2537</v>
      </c>
      <c r="J1038" t="s">
        <v>237</v>
      </c>
      <c r="K1038">
        <v>43615</v>
      </c>
      <c r="L1038" t="s">
        <v>73</v>
      </c>
      <c r="M1038" t="s">
        <v>277</v>
      </c>
      <c r="N1038" t="s">
        <v>36</v>
      </c>
      <c r="O1038" t="s">
        <v>62</v>
      </c>
      <c r="P1038" t="s">
        <v>278</v>
      </c>
      <c r="Q1038">
        <v>35.167999999999999</v>
      </c>
      <c r="R1038">
        <v>7</v>
      </c>
      <c r="S1038" s="1">
        <v>0.2</v>
      </c>
      <c r="T1038">
        <v>9.6712000000000007</v>
      </c>
      <c r="U1038" t="s">
        <v>64</v>
      </c>
      <c r="V1038" s="3">
        <v>0.27500000000000002</v>
      </c>
      <c r="W1038" s="3">
        <v>5.6869881710645996E-3</v>
      </c>
      <c r="X1038" s="4">
        <v>1.3815999999999999</v>
      </c>
      <c r="Y1038" s="1">
        <v>3.6423999999999999</v>
      </c>
      <c r="Z1038" t="s">
        <v>40</v>
      </c>
      <c r="AA1038">
        <f>Furniture_Sales[[#This Row],[Sales]]-Furniture_Sales[[#This Row],[Profit]]</f>
        <v>25.4968</v>
      </c>
    </row>
    <row r="1039" spans="1:27" x14ac:dyDescent="0.35">
      <c r="A1039" t="s">
        <v>3017</v>
      </c>
      <c r="B1039" s="2">
        <v>41958</v>
      </c>
      <c r="C1039" s="2">
        <v>41961</v>
      </c>
      <c r="D1039" t="s">
        <v>93</v>
      </c>
      <c r="E1039" t="s">
        <v>3018</v>
      </c>
      <c r="F1039" t="s">
        <v>3019</v>
      </c>
      <c r="G1039" t="s">
        <v>30</v>
      </c>
      <c r="H1039" t="s">
        <v>31</v>
      </c>
      <c r="I1039" t="s">
        <v>58</v>
      </c>
      <c r="J1039" t="s">
        <v>59</v>
      </c>
      <c r="K1039">
        <v>90008</v>
      </c>
      <c r="L1039" t="s">
        <v>60</v>
      </c>
      <c r="M1039" t="s">
        <v>325</v>
      </c>
      <c r="N1039" t="s">
        <v>36</v>
      </c>
      <c r="O1039" t="s">
        <v>62</v>
      </c>
      <c r="P1039" t="s">
        <v>326</v>
      </c>
      <c r="Q1039">
        <v>10.11</v>
      </c>
      <c r="R1039">
        <v>3</v>
      </c>
      <c r="S1039" s="1">
        <v>0</v>
      </c>
      <c r="T1039">
        <v>3.2351999999999999</v>
      </c>
      <c r="U1039" t="s">
        <v>39</v>
      </c>
      <c r="V1039" s="3">
        <v>0.32</v>
      </c>
      <c r="W1039" s="3">
        <v>0</v>
      </c>
      <c r="X1039" s="4">
        <v>1.0784</v>
      </c>
      <c r="Y1039" s="1">
        <v>2.2915999999999999</v>
      </c>
      <c r="Z1039" t="s">
        <v>40</v>
      </c>
      <c r="AA1039">
        <f>Furniture_Sales[[#This Row],[Sales]]-Furniture_Sales[[#This Row],[Profit]]</f>
        <v>6.8747999999999996</v>
      </c>
    </row>
    <row r="1040" spans="1:27" x14ac:dyDescent="0.35">
      <c r="A1040" t="s">
        <v>3020</v>
      </c>
      <c r="B1040" s="2">
        <v>42722</v>
      </c>
      <c r="C1040" s="2">
        <v>42728</v>
      </c>
      <c r="D1040" t="s">
        <v>45</v>
      </c>
      <c r="E1040" t="s">
        <v>543</v>
      </c>
      <c r="F1040" t="s">
        <v>544</v>
      </c>
      <c r="G1040" t="s">
        <v>30</v>
      </c>
      <c r="H1040" t="s">
        <v>31</v>
      </c>
      <c r="I1040" t="s">
        <v>645</v>
      </c>
      <c r="J1040" t="s">
        <v>59</v>
      </c>
      <c r="K1040">
        <v>92037</v>
      </c>
      <c r="L1040" t="s">
        <v>60</v>
      </c>
      <c r="M1040" t="s">
        <v>2665</v>
      </c>
      <c r="N1040" t="s">
        <v>36</v>
      </c>
      <c r="O1040" t="s">
        <v>62</v>
      </c>
      <c r="P1040" t="s">
        <v>2666</v>
      </c>
      <c r="Q1040">
        <v>39.92</v>
      </c>
      <c r="R1040">
        <v>4</v>
      </c>
      <c r="S1040" s="1">
        <v>0</v>
      </c>
      <c r="T1040">
        <v>11.1776</v>
      </c>
      <c r="U1040" t="s">
        <v>135</v>
      </c>
      <c r="V1040" s="3">
        <v>0.28000000000000003</v>
      </c>
      <c r="W1040" s="3">
        <v>0</v>
      </c>
      <c r="X1040" s="4">
        <v>2.7944</v>
      </c>
      <c r="Y1040" s="1">
        <v>7.1856</v>
      </c>
      <c r="Z1040" t="s">
        <v>102</v>
      </c>
      <c r="AA1040">
        <f>Furniture_Sales[[#This Row],[Sales]]-Furniture_Sales[[#This Row],[Profit]]</f>
        <v>28.742400000000004</v>
      </c>
    </row>
    <row r="1041" spans="1:27" x14ac:dyDescent="0.35">
      <c r="A1041" t="s">
        <v>3021</v>
      </c>
      <c r="B1041" s="2">
        <v>42945</v>
      </c>
      <c r="C1041" s="2">
        <v>42950</v>
      </c>
      <c r="D1041" t="s">
        <v>45</v>
      </c>
      <c r="E1041" t="s">
        <v>779</v>
      </c>
      <c r="F1041" t="s">
        <v>780</v>
      </c>
      <c r="G1041" t="s">
        <v>30</v>
      </c>
      <c r="H1041" t="s">
        <v>31</v>
      </c>
      <c r="I1041" t="s">
        <v>3022</v>
      </c>
      <c r="J1041" t="s">
        <v>1528</v>
      </c>
      <c r="K1041">
        <v>73120</v>
      </c>
      <c r="L1041" t="s">
        <v>99</v>
      </c>
      <c r="M1041" t="s">
        <v>3023</v>
      </c>
      <c r="N1041" t="s">
        <v>36</v>
      </c>
      <c r="O1041" t="s">
        <v>42</v>
      </c>
      <c r="P1041" t="s">
        <v>3024</v>
      </c>
      <c r="Q1041">
        <v>302.67</v>
      </c>
      <c r="R1041">
        <v>3</v>
      </c>
      <c r="S1041" s="1">
        <v>0</v>
      </c>
      <c r="T1041">
        <v>72.640799999999999</v>
      </c>
      <c r="U1041" t="s">
        <v>64</v>
      </c>
      <c r="V1041" s="3">
        <v>0.24</v>
      </c>
      <c r="W1041" s="3">
        <v>0</v>
      </c>
      <c r="X1041" s="4">
        <v>24.2136</v>
      </c>
      <c r="Y1041" s="1">
        <v>76.676400000000001</v>
      </c>
      <c r="Z1041" t="s">
        <v>77</v>
      </c>
      <c r="AA1041">
        <f>Furniture_Sales[[#This Row],[Sales]]-Furniture_Sales[[#This Row],[Profit]]</f>
        <v>230.0292</v>
      </c>
    </row>
    <row r="1042" spans="1:27" x14ac:dyDescent="0.35">
      <c r="A1042" t="s">
        <v>3025</v>
      </c>
      <c r="B1042" s="2">
        <v>42730</v>
      </c>
      <c r="C1042" s="2">
        <v>42737</v>
      </c>
      <c r="D1042" t="s">
        <v>45</v>
      </c>
      <c r="E1042" t="s">
        <v>1941</v>
      </c>
      <c r="F1042" t="s">
        <v>1942</v>
      </c>
      <c r="G1042" t="s">
        <v>96</v>
      </c>
      <c r="H1042" t="s">
        <v>31</v>
      </c>
      <c r="I1042" t="s">
        <v>1301</v>
      </c>
      <c r="J1042" t="s">
        <v>368</v>
      </c>
      <c r="K1042">
        <v>8360</v>
      </c>
      <c r="L1042" t="s">
        <v>73</v>
      </c>
      <c r="M1042" t="s">
        <v>127</v>
      </c>
      <c r="N1042" t="s">
        <v>36</v>
      </c>
      <c r="O1042" t="s">
        <v>42</v>
      </c>
      <c r="P1042" t="s">
        <v>128</v>
      </c>
      <c r="Q1042">
        <v>212.94</v>
      </c>
      <c r="R1042">
        <v>3</v>
      </c>
      <c r="S1042" s="1">
        <v>0</v>
      </c>
      <c r="T1042">
        <v>25.552800000000001</v>
      </c>
      <c r="U1042" t="s">
        <v>53</v>
      </c>
      <c r="V1042" s="3">
        <v>0.12</v>
      </c>
      <c r="W1042" s="3">
        <v>0</v>
      </c>
      <c r="X1042" s="4">
        <v>8.5175999999999998</v>
      </c>
      <c r="Y1042" s="1">
        <v>62.462400000000002</v>
      </c>
      <c r="Z1042" t="s">
        <v>102</v>
      </c>
      <c r="AA1042">
        <f>Furniture_Sales[[#This Row],[Sales]]-Furniture_Sales[[#This Row],[Profit]]</f>
        <v>187.38720000000001</v>
      </c>
    </row>
    <row r="1043" spans="1:27" x14ac:dyDescent="0.35">
      <c r="A1043" t="s">
        <v>3026</v>
      </c>
      <c r="B1043" s="2">
        <v>42225</v>
      </c>
      <c r="C1043" s="2">
        <v>42229</v>
      </c>
      <c r="D1043" t="s">
        <v>27</v>
      </c>
      <c r="E1043" t="s">
        <v>3027</v>
      </c>
      <c r="F1043" t="s">
        <v>3028</v>
      </c>
      <c r="G1043" t="s">
        <v>106</v>
      </c>
      <c r="H1043" t="s">
        <v>31</v>
      </c>
      <c r="I1043" t="s">
        <v>911</v>
      </c>
      <c r="J1043" t="s">
        <v>244</v>
      </c>
      <c r="K1043">
        <v>53209</v>
      </c>
      <c r="L1043" t="s">
        <v>99</v>
      </c>
      <c r="M1043" t="s">
        <v>2810</v>
      </c>
      <c r="N1043" t="s">
        <v>36</v>
      </c>
      <c r="O1043" t="s">
        <v>37</v>
      </c>
      <c r="P1043" t="s">
        <v>2811</v>
      </c>
      <c r="Q1043">
        <v>687.4</v>
      </c>
      <c r="R1043">
        <v>5</v>
      </c>
      <c r="S1043" s="1">
        <v>0</v>
      </c>
      <c r="T1043">
        <v>48.118000000000002</v>
      </c>
      <c r="U1043" t="s">
        <v>89</v>
      </c>
      <c r="V1043" s="3">
        <v>7.0000000000000007E-2</v>
      </c>
      <c r="W1043" s="3">
        <v>0</v>
      </c>
      <c r="X1043" s="4">
        <v>9.6235999999999997</v>
      </c>
      <c r="Y1043" s="1">
        <v>127.85639999999999</v>
      </c>
      <c r="Z1043" t="s">
        <v>259</v>
      </c>
      <c r="AA1043">
        <f>Furniture_Sales[[#This Row],[Sales]]-Furniture_Sales[[#This Row],[Profit]]</f>
        <v>639.28199999999993</v>
      </c>
    </row>
    <row r="1044" spans="1:27" x14ac:dyDescent="0.35">
      <c r="A1044" t="s">
        <v>3029</v>
      </c>
      <c r="B1044" s="2">
        <v>41735</v>
      </c>
      <c r="C1044" s="2">
        <v>41741</v>
      </c>
      <c r="D1044" t="s">
        <v>45</v>
      </c>
      <c r="E1044" t="s">
        <v>1844</v>
      </c>
      <c r="F1044" t="s">
        <v>1845</v>
      </c>
      <c r="G1044" t="s">
        <v>96</v>
      </c>
      <c r="H1044" t="s">
        <v>31</v>
      </c>
      <c r="I1044" t="s">
        <v>197</v>
      </c>
      <c r="J1044" t="s">
        <v>198</v>
      </c>
      <c r="K1044">
        <v>98115</v>
      </c>
      <c r="L1044" t="s">
        <v>60</v>
      </c>
      <c r="M1044" t="s">
        <v>705</v>
      </c>
      <c r="N1044" t="s">
        <v>36</v>
      </c>
      <c r="O1044" t="s">
        <v>51</v>
      </c>
      <c r="P1044" t="s">
        <v>706</v>
      </c>
      <c r="Q1044">
        <v>653.54999999999995</v>
      </c>
      <c r="R1044">
        <v>3</v>
      </c>
      <c r="S1044" s="1">
        <v>0</v>
      </c>
      <c r="T1044">
        <v>111.1035</v>
      </c>
      <c r="U1044" t="s">
        <v>135</v>
      </c>
      <c r="V1044" s="3">
        <v>0.17</v>
      </c>
      <c r="W1044" s="3">
        <v>0</v>
      </c>
      <c r="X1044" s="4">
        <v>37.034500000000001</v>
      </c>
      <c r="Y1044" s="1">
        <v>180.81549999999999</v>
      </c>
      <c r="Z1044" t="s">
        <v>119</v>
      </c>
      <c r="AA1044">
        <f>Furniture_Sales[[#This Row],[Sales]]-Furniture_Sales[[#This Row],[Profit]]</f>
        <v>542.44650000000001</v>
      </c>
    </row>
    <row r="1045" spans="1:27" x14ac:dyDescent="0.35">
      <c r="A1045" t="s">
        <v>3030</v>
      </c>
      <c r="B1045" s="2">
        <v>42196</v>
      </c>
      <c r="C1045" s="2">
        <v>42197</v>
      </c>
      <c r="D1045" t="s">
        <v>93</v>
      </c>
      <c r="E1045" t="s">
        <v>1323</v>
      </c>
      <c r="F1045" t="s">
        <v>1324</v>
      </c>
      <c r="G1045" t="s">
        <v>96</v>
      </c>
      <c r="H1045" t="s">
        <v>31</v>
      </c>
      <c r="I1045" t="s">
        <v>205</v>
      </c>
      <c r="J1045" t="s">
        <v>206</v>
      </c>
      <c r="K1045">
        <v>19805</v>
      </c>
      <c r="L1045" t="s">
        <v>73</v>
      </c>
      <c r="M1045" t="s">
        <v>913</v>
      </c>
      <c r="N1045" t="s">
        <v>36</v>
      </c>
      <c r="O1045" t="s">
        <v>51</v>
      </c>
      <c r="P1045" t="s">
        <v>914</v>
      </c>
      <c r="Q1045">
        <v>199.83600000000001</v>
      </c>
      <c r="R1045">
        <v>4</v>
      </c>
      <c r="S1045" s="1">
        <v>0.3</v>
      </c>
      <c r="T1045">
        <v>-37.112400000000001</v>
      </c>
      <c r="U1045" t="s">
        <v>129</v>
      </c>
      <c r="V1045" s="3">
        <v>-0.185714285714286</v>
      </c>
      <c r="W1045" s="3">
        <v>1.5012310094277301E-3</v>
      </c>
      <c r="X1045" s="4">
        <v>-9.2781000000000002</v>
      </c>
      <c r="Y1045" s="1">
        <v>59.237099999999998</v>
      </c>
      <c r="Z1045" t="s">
        <v>77</v>
      </c>
      <c r="AA1045">
        <f>Furniture_Sales[[#This Row],[Sales]]-Furniture_Sales[[#This Row],[Profit]]</f>
        <v>236.94840000000002</v>
      </c>
    </row>
    <row r="1046" spans="1:27" x14ac:dyDescent="0.35">
      <c r="A1046" t="s">
        <v>3031</v>
      </c>
      <c r="B1046" s="2">
        <v>42684</v>
      </c>
      <c r="C1046" s="2">
        <v>42687</v>
      </c>
      <c r="D1046" t="s">
        <v>27</v>
      </c>
      <c r="E1046" t="s">
        <v>1340</v>
      </c>
      <c r="F1046" t="s">
        <v>1341</v>
      </c>
      <c r="G1046" t="s">
        <v>30</v>
      </c>
      <c r="H1046" t="s">
        <v>31</v>
      </c>
      <c r="I1046" t="s">
        <v>58</v>
      </c>
      <c r="J1046" t="s">
        <v>59</v>
      </c>
      <c r="K1046">
        <v>90036</v>
      </c>
      <c r="L1046" t="s">
        <v>60</v>
      </c>
      <c r="M1046" t="s">
        <v>885</v>
      </c>
      <c r="N1046" t="s">
        <v>36</v>
      </c>
      <c r="O1046" t="s">
        <v>62</v>
      </c>
      <c r="P1046" t="s">
        <v>886</v>
      </c>
      <c r="Q1046">
        <v>467.46</v>
      </c>
      <c r="R1046">
        <v>9</v>
      </c>
      <c r="S1046" s="1">
        <v>0</v>
      </c>
      <c r="T1046">
        <v>191.65860000000001</v>
      </c>
      <c r="U1046" t="s">
        <v>39</v>
      </c>
      <c r="V1046" s="3">
        <v>0.41</v>
      </c>
      <c r="W1046" s="3">
        <v>0</v>
      </c>
      <c r="X1046" s="4">
        <v>21.295400000000001</v>
      </c>
      <c r="Y1046" s="1">
        <v>30.644600000000001</v>
      </c>
      <c r="Z1046" t="s">
        <v>40</v>
      </c>
      <c r="AA1046">
        <f>Furniture_Sales[[#This Row],[Sales]]-Furniture_Sales[[#This Row],[Profit]]</f>
        <v>275.80139999999994</v>
      </c>
    </row>
    <row r="1047" spans="1:27" x14ac:dyDescent="0.35">
      <c r="A1047" t="s">
        <v>3032</v>
      </c>
      <c r="B1047" s="2">
        <v>42007</v>
      </c>
      <c r="C1047" s="2">
        <v>42012</v>
      </c>
      <c r="D1047" t="s">
        <v>27</v>
      </c>
      <c r="E1047" t="s">
        <v>3033</v>
      </c>
      <c r="F1047" t="s">
        <v>3034</v>
      </c>
      <c r="G1047" t="s">
        <v>30</v>
      </c>
      <c r="H1047" t="s">
        <v>31</v>
      </c>
      <c r="I1047" t="s">
        <v>1745</v>
      </c>
      <c r="J1047" t="s">
        <v>98</v>
      </c>
      <c r="K1047">
        <v>75217</v>
      </c>
      <c r="L1047" t="s">
        <v>99</v>
      </c>
      <c r="M1047" t="s">
        <v>742</v>
      </c>
      <c r="N1047" t="s">
        <v>36</v>
      </c>
      <c r="O1047" t="s">
        <v>37</v>
      </c>
      <c r="P1047" t="s">
        <v>743</v>
      </c>
      <c r="Q1047">
        <v>1352.3976</v>
      </c>
      <c r="R1047">
        <v>9</v>
      </c>
      <c r="S1047" s="1">
        <v>0.32</v>
      </c>
      <c r="T1047">
        <v>-437.54039999999998</v>
      </c>
      <c r="U1047" t="s">
        <v>64</v>
      </c>
      <c r="V1047" s="3">
        <v>-0.32352941176470601</v>
      </c>
      <c r="W1047" s="3">
        <v>2.3661680559030899E-4</v>
      </c>
      <c r="X1047" s="4">
        <v>-48.615600000000001</v>
      </c>
      <c r="Y1047" s="1">
        <v>198.88200000000001</v>
      </c>
      <c r="Z1047" t="s">
        <v>175</v>
      </c>
      <c r="AA1047">
        <f>Furniture_Sales[[#This Row],[Sales]]-Furniture_Sales[[#This Row],[Profit]]</f>
        <v>1789.9380000000001</v>
      </c>
    </row>
    <row r="1048" spans="1:27" x14ac:dyDescent="0.35">
      <c r="A1048" t="s">
        <v>3035</v>
      </c>
      <c r="B1048" s="2">
        <v>42132</v>
      </c>
      <c r="C1048" s="2">
        <v>42136</v>
      </c>
      <c r="D1048" t="s">
        <v>45</v>
      </c>
      <c r="E1048" t="s">
        <v>939</v>
      </c>
      <c r="F1048" t="s">
        <v>940</v>
      </c>
      <c r="G1048" t="s">
        <v>30</v>
      </c>
      <c r="H1048" t="s">
        <v>31</v>
      </c>
      <c r="I1048" t="s">
        <v>171</v>
      </c>
      <c r="J1048" t="s">
        <v>172</v>
      </c>
      <c r="K1048">
        <v>55407</v>
      </c>
      <c r="L1048" t="s">
        <v>99</v>
      </c>
      <c r="M1048" t="s">
        <v>602</v>
      </c>
      <c r="N1048" t="s">
        <v>36</v>
      </c>
      <c r="O1048" t="s">
        <v>62</v>
      </c>
      <c r="P1048" t="s">
        <v>603</v>
      </c>
      <c r="Q1048">
        <v>123.96</v>
      </c>
      <c r="R1048">
        <v>3</v>
      </c>
      <c r="S1048" s="1">
        <v>0</v>
      </c>
      <c r="T1048">
        <v>11.1564</v>
      </c>
      <c r="U1048" t="s">
        <v>89</v>
      </c>
      <c r="V1048" s="3">
        <v>0.09</v>
      </c>
      <c r="W1048" s="3">
        <v>0</v>
      </c>
      <c r="X1048" s="4">
        <v>3.7187999999999999</v>
      </c>
      <c r="Y1048" s="1">
        <v>37.601199999999999</v>
      </c>
      <c r="Z1048" t="s">
        <v>167</v>
      </c>
      <c r="AA1048">
        <f>Furniture_Sales[[#This Row],[Sales]]-Furniture_Sales[[#This Row],[Profit]]</f>
        <v>112.80359999999999</v>
      </c>
    </row>
    <row r="1049" spans="1:27" x14ac:dyDescent="0.35">
      <c r="A1049" t="s">
        <v>3036</v>
      </c>
      <c r="B1049" s="2">
        <v>43069</v>
      </c>
      <c r="C1049" s="2">
        <v>43076</v>
      </c>
      <c r="D1049" t="s">
        <v>45</v>
      </c>
      <c r="E1049" t="s">
        <v>2142</v>
      </c>
      <c r="F1049" t="s">
        <v>2143</v>
      </c>
      <c r="G1049" t="s">
        <v>30</v>
      </c>
      <c r="H1049" t="s">
        <v>31</v>
      </c>
      <c r="I1049" t="s">
        <v>3037</v>
      </c>
      <c r="J1049" t="s">
        <v>1042</v>
      </c>
      <c r="K1049">
        <v>27217</v>
      </c>
      <c r="L1049" t="s">
        <v>34</v>
      </c>
      <c r="M1049" t="s">
        <v>527</v>
      </c>
      <c r="N1049" t="s">
        <v>36</v>
      </c>
      <c r="O1049" t="s">
        <v>51</v>
      </c>
      <c r="P1049" t="s">
        <v>528</v>
      </c>
      <c r="Q1049">
        <v>1781.682</v>
      </c>
      <c r="R1049">
        <v>7</v>
      </c>
      <c r="S1049" s="1">
        <v>0.4</v>
      </c>
      <c r="T1049">
        <v>-653.28340000000003</v>
      </c>
      <c r="U1049" t="s">
        <v>53</v>
      </c>
      <c r="V1049" s="3">
        <v>-0.36666666666666697</v>
      </c>
      <c r="W1049" s="3">
        <v>2.24506954664188E-4</v>
      </c>
      <c r="X1049" s="4">
        <v>-93.3262</v>
      </c>
      <c r="Y1049" s="1">
        <v>347.85219999999998</v>
      </c>
      <c r="Z1049" t="s">
        <v>40</v>
      </c>
      <c r="AA1049">
        <f>Furniture_Sales[[#This Row],[Sales]]-Furniture_Sales[[#This Row],[Profit]]</f>
        <v>2434.9654</v>
      </c>
    </row>
    <row r="1050" spans="1:27" x14ac:dyDescent="0.35">
      <c r="A1050" t="s">
        <v>3038</v>
      </c>
      <c r="B1050" s="2">
        <v>41859</v>
      </c>
      <c r="C1050" s="2">
        <v>41863</v>
      </c>
      <c r="D1050" t="s">
        <v>45</v>
      </c>
      <c r="E1050" t="s">
        <v>3039</v>
      </c>
      <c r="F1050" t="s">
        <v>3040</v>
      </c>
      <c r="G1050" t="s">
        <v>106</v>
      </c>
      <c r="H1050" t="s">
        <v>31</v>
      </c>
      <c r="I1050" t="s">
        <v>781</v>
      </c>
      <c r="J1050" t="s">
        <v>295</v>
      </c>
      <c r="K1050">
        <v>48183</v>
      </c>
      <c r="L1050" t="s">
        <v>99</v>
      </c>
      <c r="M1050" t="s">
        <v>1457</v>
      </c>
      <c r="N1050" t="s">
        <v>36</v>
      </c>
      <c r="O1050" t="s">
        <v>62</v>
      </c>
      <c r="P1050" t="s">
        <v>1458</v>
      </c>
      <c r="Q1050">
        <v>53.88</v>
      </c>
      <c r="R1050">
        <v>6</v>
      </c>
      <c r="S1050" s="1">
        <v>0</v>
      </c>
      <c r="T1050">
        <v>22.6296</v>
      </c>
      <c r="U1050" t="s">
        <v>89</v>
      </c>
      <c r="V1050" s="3">
        <v>0.42</v>
      </c>
      <c r="W1050" s="3">
        <v>0</v>
      </c>
      <c r="X1050" s="4">
        <v>3.7715999999999998</v>
      </c>
      <c r="Y1050" s="1">
        <v>5.2084000000000001</v>
      </c>
      <c r="Z1050" t="s">
        <v>259</v>
      </c>
      <c r="AA1050">
        <f>Furniture_Sales[[#This Row],[Sales]]-Furniture_Sales[[#This Row],[Profit]]</f>
        <v>31.250400000000003</v>
      </c>
    </row>
    <row r="1051" spans="1:27" x14ac:dyDescent="0.35">
      <c r="A1051" t="s">
        <v>3041</v>
      </c>
      <c r="B1051" s="2">
        <v>41749</v>
      </c>
      <c r="C1051" s="2">
        <v>41751</v>
      </c>
      <c r="D1051" t="s">
        <v>27</v>
      </c>
      <c r="E1051" t="s">
        <v>745</v>
      </c>
      <c r="F1051" t="s">
        <v>746</v>
      </c>
      <c r="G1051" t="s">
        <v>30</v>
      </c>
      <c r="H1051" t="s">
        <v>31</v>
      </c>
      <c r="I1051" t="s">
        <v>107</v>
      </c>
      <c r="J1051" t="s">
        <v>98</v>
      </c>
      <c r="K1051">
        <v>77070</v>
      </c>
      <c r="L1051" t="s">
        <v>99</v>
      </c>
      <c r="M1051" t="s">
        <v>310</v>
      </c>
      <c r="N1051" t="s">
        <v>36</v>
      </c>
      <c r="O1051" t="s">
        <v>51</v>
      </c>
      <c r="P1051" t="s">
        <v>311</v>
      </c>
      <c r="Q1051">
        <v>744.1</v>
      </c>
      <c r="R1051">
        <v>5</v>
      </c>
      <c r="S1051" s="1">
        <v>0.3</v>
      </c>
      <c r="T1051">
        <v>-95.67</v>
      </c>
      <c r="U1051" t="s">
        <v>76</v>
      </c>
      <c r="V1051" s="3">
        <v>-0.128571428571429</v>
      </c>
      <c r="W1051" s="3">
        <v>4.03171616718183E-4</v>
      </c>
      <c r="X1051" s="4">
        <v>-19.134</v>
      </c>
      <c r="Y1051" s="1">
        <v>167.95400000000001</v>
      </c>
      <c r="Z1051" t="s">
        <v>119</v>
      </c>
      <c r="AA1051">
        <f>Furniture_Sales[[#This Row],[Sales]]-Furniture_Sales[[#This Row],[Profit]]</f>
        <v>839.77</v>
      </c>
    </row>
    <row r="1052" spans="1:27" x14ac:dyDescent="0.35">
      <c r="A1052" t="s">
        <v>3041</v>
      </c>
      <c r="B1052" s="2">
        <v>41749</v>
      </c>
      <c r="C1052" s="2">
        <v>41751</v>
      </c>
      <c r="D1052" t="s">
        <v>27</v>
      </c>
      <c r="E1052" t="s">
        <v>745</v>
      </c>
      <c r="F1052" t="s">
        <v>746</v>
      </c>
      <c r="G1052" t="s">
        <v>30</v>
      </c>
      <c r="H1052" t="s">
        <v>31</v>
      </c>
      <c r="I1052" t="s">
        <v>107</v>
      </c>
      <c r="J1052" t="s">
        <v>98</v>
      </c>
      <c r="K1052">
        <v>77070</v>
      </c>
      <c r="L1052" t="s">
        <v>99</v>
      </c>
      <c r="M1052" t="s">
        <v>2837</v>
      </c>
      <c r="N1052" t="s">
        <v>36</v>
      </c>
      <c r="O1052" t="s">
        <v>51</v>
      </c>
      <c r="P1052" t="s">
        <v>2838</v>
      </c>
      <c r="Q1052">
        <v>401.59</v>
      </c>
      <c r="R1052">
        <v>2</v>
      </c>
      <c r="S1052" s="1">
        <v>0.3</v>
      </c>
      <c r="T1052">
        <v>-131.95099999999999</v>
      </c>
      <c r="U1052" t="s">
        <v>76</v>
      </c>
      <c r="V1052" s="3">
        <v>-0.32857142857142901</v>
      </c>
      <c r="W1052" s="3">
        <v>7.4703055354964003E-4</v>
      </c>
      <c r="X1052" s="4">
        <v>-65.975499999999997</v>
      </c>
      <c r="Y1052" s="1">
        <v>266.77050000000003</v>
      </c>
      <c r="Z1052" t="s">
        <v>119</v>
      </c>
      <c r="AA1052">
        <f>Furniture_Sales[[#This Row],[Sales]]-Furniture_Sales[[#This Row],[Profit]]</f>
        <v>533.54099999999994</v>
      </c>
    </row>
    <row r="1053" spans="1:27" x14ac:dyDescent="0.35">
      <c r="A1053" t="s">
        <v>3042</v>
      </c>
      <c r="B1053" s="2">
        <v>43064</v>
      </c>
      <c r="C1053" s="2">
        <v>43068</v>
      </c>
      <c r="D1053" t="s">
        <v>45</v>
      </c>
      <c r="E1053" t="s">
        <v>3043</v>
      </c>
      <c r="F1053" t="s">
        <v>3044</v>
      </c>
      <c r="G1053" t="s">
        <v>30</v>
      </c>
      <c r="H1053" t="s">
        <v>31</v>
      </c>
      <c r="I1053" t="s">
        <v>334</v>
      </c>
      <c r="J1053" t="s">
        <v>59</v>
      </c>
      <c r="K1053">
        <v>94122</v>
      </c>
      <c r="L1053" t="s">
        <v>60</v>
      </c>
      <c r="M1053" t="s">
        <v>1701</v>
      </c>
      <c r="N1053" t="s">
        <v>36</v>
      </c>
      <c r="O1053" t="s">
        <v>37</v>
      </c>
      <c r="P1053" t="s">
        <v>1920</v>
      </c>
      <c r="Q1053">
        <v>359.49900000000002</v>
      </c>
      <c r="R1053">
        <v>3</v>
      </c>
      <c r="S1053" s="1">
        <v>0.15</v>
      </c>
      <c r="T1053">
        <v>-29.605799999999999</v>
      </c>
      <c r="U1053" t="s">
        <v>89</v>
      </c>
      <c r="V1053" s="3">
        <v>-8.2352941176470601E-2</v>
      </c>
      <c r="W1053" s="3">
        <v>4.1724733587576002E-4</v>
      </c>
      <c r="X1053" s="4">
        <v>-9.8686000000000007</v>
      </c>
      <c r="Y1053" s="1">
        <v>129.70160000000001</v>
      </c>
      <c r="Z1053" t="s">
        <v>40</v>
      </c>
      <c r="AA1053">
        <f>Furniture_Sales[[#This Row],[Sales]]-Furniture_Sales[[#This Row],[Profit]]</f>
        <v>389.10480000000001</v>
      </c>
    </row>
    <row r="1054" spans="1:27" x14ac:dyDescent="0.35">
      <c r="A1054" t="s">
        <v>3045</v>
      </c>
      <c r="B1054" s="2">
        <v>41979</v>
      </c>
      <c r="C1054" s="2">
        <v>41983</v>
      </c>
      <c r="D1054" t="s">
        <v>45</v>
      </c>
      <c r="E1054" t="s">
        <v>2155</v>
      </c>
      <c r="F1054" t="s">
        <v>2156</v>
      </c>
      <c r="G1054" t="s">
        <v>30</v>
      </c>
      <c r="H1054" t="s">
        <v>31</v>
      </c>
      <c r="I1054" t="s">
        <v>139</v>
      </c>
      <c r="J1054" t="s">
        <v>140</v>
      </c>
      <c r="K1054">
        <v>60610</v>
      </c>
      <c r="L1054" t="s">
        <v>99</v>
      </c>
      <c r="M1054" t="s">
        <v>1068</v>
      </c>
      <c r="N1054" t="s">
        <v>36</v>
      </c>
      <c r="O1054" t="s">
        <v>51</v>
      </c>
      <c r="P1054" t="s">
        <v>1069</v>
      </c>
      <c r="Q1054">
        <v>214.95</v>
      </c>
      <c r="R1054">
        <v>5</v>
      </c>
      <c r="S1054" s="1">
        <v>0.5</v>
      </c>
      <c r="T1054">
        <v>-120.372</v>
      </c>
      <c r="U1054" t="s">
        <v>89</v>
      </c>
      <c r="V1054" s="3">
        <v>-0.56000000000000005</v>
      </c>
      <c r="W1054" s="3">
        <v>2.3261223540358201E-3</v>
      </c>
      <c r="X1054" s="4">
        <v>-24.074400000000001</v>
      </c>
      <c r="Y1054" s="1">
        <v>67.064400000000006</v>
      </c>
      <c r="Z1054" t="s">
        <v>102</v>
      </c>
      <c r="AA1054">
        <f>Furniture_Sales[[#This Row],[Sales]]-Furniture_Sales[[#This Row],[Profit]]</f>
        <v>335.322</v>
      </c>
    </row>
    <row r="1055" spans="1:27" x14ac:dyDescent="0.35">
      <c r="A1055" t="s">
        <v>3045</v>
      </c>
      <c r="B1055" s="2">
        <v>41979</v>
      </c>
      <c r="C1055" s="2">
        <v>41983</v>
      </c>
      <c r="D1055" t="s">
        <v>45</v>
      </c>
      <c r="E1055" t="s">
        <v>2155</v>
      </c>
      <c r="F1055" t="s">
        <v>2156</v>
      </c>
      <c r="G1055" t="s">
        <v>30</v>
      </c>
      <c r="H1055" t="s">
        <v>31</v>
      </c>
      <c r="I1055" t="s">
        <v>139</v>
      </c>
      <c r="J1055" t="s">
        <v>140</v>
      </c>
      <c r="K1055">
        <v>60610</v>
      </c>
      <c r="L1055" t="s">
        <v>99</v>
      </c>
      <c r="M1055" t="s">
        <v>1457</v>
      </c>
      <c r="N1055" t="s">
        <v>36</v>
      </c>
      <c r="O1055" t="s">
        <v>62</v>
      </c>
      <c r="P1055" t="s">
        <v>1458</v>
      </c>
      <c r="Q1055">
        <v>10.776</v>
      </c>
      <c r="R1055">
        <v>3</v>
      </c>
      <c r="S1055" s="1">
        <v>0.6</v>
      </c>
      <c r="T1055">
        <v>-4.8491999999999997</v>
      </c>
      <c r="U1055" t="s">
        <v>89</v>
      </c>
      <c r="V1055" s="3">
        <v>-0.45</v>
      </c>
      <c r="W1055" s="3">
        <v>5.5679287305122498E-2</v>
      </c>
      <c r="X1055" s="4">
        <v>-1.6164000000000001</v>
      </c>
      <c r="Y1055" s="1">
        <v>5.2084000000000001</v>
      </c>
      <c r="Z1055" t="s">
        <v>102</v>
      </c>
      <c r="AA1055">
        <f>Furniture_Sales[[#This Row],[Sales]]-Furniture_Sales[[#This Row],[Profit]]</f>
        <v>15.6252</v>
      </c>
    </row>
    <row r="1056" spans="1:27" x14ac:dyDescent="0.35">
      <c r="A1056" t="s">
        <v>3046</v>
      </c>
      <c r="B1056" s="2">
        <v>41987</v>
      </c>
      <c r="C1056" s="2">
        <v>41993</v>
      </c>
      <c r="D1056" t="s">
        <v>45</v>
      </c>
      <c r="E1056" t="s">
        <v>814</v>
      </c>
      <c r="F1056" t="s">
        <v>815</v>
      </c>
      <c r="G1056" t="s">
        <v>30</v>
      </c>
      <c r="H1056" t="s">
        <v>31</v>
      </c>
      <c r="I1056" t="s">
        <v>3047</v>
      </c>
      <c r="J1056" t="s">
        <v>49</v>
      </c>
      <c r="K1056">
        <v>32725</v>
      </c>
      <c r="L1056" t="s">
        <v>34</v>
      </c>
      <c r="M1056" t="s">
        <v>1898</v>
      </c>
      <c r="N1056" t="s">
        <v>36</v>
      </c>
      <c r="O1056" t="s">
        <v>42</v>
      </c>
      <c r="P1056" t="s">
        <v>1899</v>
      </c>
      <c r="Q1056">
        <v>186.304</v>
      </c>
      <c r="R1056">
        <v>4</v>
      </c>
      <c r="S1056" s="1">
        <v>0.2</v>
      </c>
      <c r="T1056">
        <v>13.972799999999999</v>
      </c>
      <c r="U1056" t="s">
        <v>135</v>
      </c>
      <c r="V1056" s="3">
        <v>7.4999999999999997E-2</v>
      </c>
      <c r="W1056" s="3">
        <v>1.07351425626932E-3</v>
      </c>
      <c r="X1056" s="4">
        <v>3.4931999999999999</v>
      </c>
      <c r="Y1056" s="1">
        <v>43.082799999999999</v>
      </c>
      <c r="Z1056" t="s">
        <v>102</v>
      </c>
      <c r="AA1056">
        <f>Furniture_Sales[[#This Row],[Sales]]-Furniture_Sales[[#This Row],[Profit]]</f>
        <v>172.3312</v>
      </c>
    </row>
    <row r="1057" spans="1:27" x14ac:dyDescent="0.35">
      <c r="A1057" t="s">
        <v>3048</v>
      </c>
      <c r="B1057" s="2">
        <v>42321</v>
      </c>
      <c r="C1057" s="2">
        <v>42321</v>
      </c>
      <c r="D1057" t="s">
        <v>431</v>
      </c>
      <c r="E1057" t="s">
        <v>2914</v>
      </c>
      <c r="F1057" t="s">
        <v>2915</v>
      </c>
      <c r="G1057" t="s">
        <v>30</v>
      </c>
      <c r="H1057" t="s">
        <v>31</v>
      </c>
      <c r="I1057" t="s">
        <v>139</v>
      </c>
      <c r="J1057" t="s">
        <v>140</v>
      </c>
      <c r="K1057">
        <v>60610</v>
      </c>
      <c r="L1057" t="s">
        <v>99</v>
      </c>
      <c r="M1057" t="s">
        <v>3049</v>
      </c>
      <c r="N1057" t="s">
        <v>36</v>
      </c>
      <c r="O1057" t="s">
        <v>62</v>
      </c>
      <c r="P1057" t="s">
        <v>3050</v>
      </c>
      <c r="Q1057">
        <v>17.495999999999999</v>
      </c>
      <c r="R1057">
        <v>9</v>
      </c>
      <c r="S1057" s="1">
        <v>0.6</v>
      </c>
      <c r="T1057">
        <v>-7.4358000000000004</v>
      </c>
      <c r="U1057" t="s">
        <v>436</v>
      </c>
      <c r="V1057" s="3">
        <v>-0.42499999999999999</v>
      </c>
      <c r="W1057" s="3">
        <v>3.4293552812071297E-2</v>
      </c>
      <c r="X1057" s="4">
        <v>-0.82620000000000005</v>
      </c>
      <c r="Y1057" s="1">
        <v>2.7702</v>
      </c>
      <c r="Z1057" t="s">
        <v>40</v>
      </c>
      <c r="AA1057">
        <f>Furniture_Sales[[#This Row],[Sales]]-Furniture_Sales[[#This Row],[Profit]]</f>
        <v>24.931799999999999</v>
      </c>
    </row>
    <row r="1058" spans="1:27" x14ac:dyDescent="0.35">
      <c r="A1058" t="s">
        <v>3051</v>
      </c>
      <c r="B1058" s="2">
        <v>41896</v>
      </c>
      <c r="C1058" s="2">
        <v>41896</v>
      </c>
      <c r="D1058" t="s">
        <v>431</v>
      </c>
      <c r="E1058" t="s">
        <v>2122</v>
      </c>
      <c r="F1058" t="s">
        <v>2123</v>
      </c>
      <c r="G1058" t="s">
        <v>30</v>
      </c>
      <c r="H1058" t="s">
        <v>31</v>
      </c>
      <c r="I1058" t="s">
        <v>179</v>
      </c>
      <c r="J1058" t="s">
        <v>126</v>
      </c>
      <c r="K1058">
        <v>10009</v>
      </c>
      <c r="L1058" t="s">
        <v>73</v>
      </c>
      <c r="M1058" t="s">
        <v>1265</v>
      </c>
      <c r="N1058" t="s">
        <v>36</v>
      </c>
      <c r="O1058" t="s">
        <v>51</v>
      </c>
      <c r="P1058" t="s">
        <v>1069</v>
      </c>
      <c r="Q1058">
        <v>464.29199999999997</v>
      </c>
      <c r="R1058">
        <v>9</v>
      </c>
      <c r="S1058" s="1">
        <v>0.4</v>
      </c>
      <c r="T1058">
        <v>-108.3348</v>
      </c>
      <c r="U1058" t="s">
        <v>436</v>
      </c>
      <c r="V1058" s="3">
        <v>-0.233333333333333</v>
      </c>
      <c r="W1058" s="3">
        <v>8.6152679779104497E-4</v>
      </c>
      <c r="X1058" s="4">
        <v>-12.0372</v>
      </c>
      <c r="Y1058" s="1">
        <v>63.6252</v>
      </c>
      <c r="Z1058" t="s">
        <v>83</v>
      </c>
      <c r="AA1058">
        <f>Furniture_Sales[[#This Row],[Sales]]-Furniture_Sales[[#This Row],[Profit]]</f>
        <v>572.6268</v>
      </c>
    </row>
    <row r="1059" spans="1:27" x14ac:dyDescent="0.35">
      <c r="A1059" t="s">
        <v>3052</v>
      </c>
      <c r="B1059" s="2">
        <v>43098</v>
      </c>
      <c r="C1059" s="2">
        <v>43105</v>
      </c>
      <c r="D1059" t="s">
        <v>45</v>
      </c>
      <c r="E1059" t="s">
        <v>382</v>
      </c>
      <c r="F1059" t="s">
        <v>383</v>
      </c>
      <c r="G1059" t="s">
        <v>96</v>
      </c>
      <c r="H1059" t="s">
        <v>31</v>
      </c>
      <c r="I1059" t="s">
        <v>3053</v>
      </c>
      <c r="J1059" t="s">
        <v>59</v>
      </c>
      <c r="K1059">
        <v>92804</v>
      </c>
      <c r="L1059" t="s">
        <v>60</v>
      </c>
      <c r="M1059" t="s">
        <v>1840</v>
      </c>
      <c r="N1059" t="s">
        <v>36</v>
      </c>
      <c r="O1059" t="s">
        <v>62</v>
      </c>
      <c r="P1059" t="s">
        <v>1841</v>
      </c>
      <c r="Q1059">
        <v>101.12</v>
      </c>
      <c r="R1059">
        <v>8</v>
      </c>
      <c r="S1059" s="1">
        <v>0</v>
      </c>
      <c r="T1059">
        <v>37.414400000000001</v>
      </c>
      <c r="U1059" t="s">
        <v>53</v>
      </c>
      <c r="V1059" s="3">
        <v>0.37</v>
      </c>
      <c r="W1059" s="3">
        <v>0</v>
      </c>
      <c r="X1059" s="4">
        <v>4.6768000000000001</v>
      </c>
      <c r="Y1059" s="1">
        <v>7.9631999999999996</v>
      </c>
      <c r="Z1059" t="s">
        <v>102</v>
      </c>
      <c r="AA1059">
        <f>Furniture_Sales[[#This Row],[Sales]]-Furniture_Sales[[#This Row],[Profit]]</f>
        <v>63.705600000000004</v>
      </c>
    </row>
    <row r="1060" spans="1:27" x14ac:dyDescent="0.35">
      <c r="A1060" t="s">
        <v>3054</v>
      </c>
      <c r="B1060" s="2">
        <v>42687</v>
      </c>
      <c r="C1060" s="2">
        <v>42691</v>
      </c>
      <c r="D1060" t="s">
        <v>45</v>
      </c>
      <c r="E1060" t="s">
        <v>3055</v>
      </c>
      <c r="F1060" t="s">
        <v>3056</v>
      </c>
      <c r="G1060" t="s">
        <v>96</v>
      </c>
      <c r="H1060" t="s">
        <v>31</v>
      </c>
      <c r="I1060" t="s">
        <v>3022</v>
      </c>
      <c r="J1060" t="s">
        <v>1528</v>
      </c>
      <c r="K1060">
        <v>73120</v>
      </c>
      <c r="L1060" t="s">
        <v>99</v>
      </c>
      <c r="M1060" t="s">
        <v>700</v>
      </c>
      <c r="N1060" t="s">
        <v>36</v>
      </c>
      <c r="O1060" t="s">
        <v>62</v>
      </c>
      <c r="P1060" t="s">
        <v>701</v>
      </c>
      <c r="Q1060">
        <v>30.36</v>
      </c>
      <c r="R1060">
        <v>4</v>
      </c>
      <c r="S1060" s="1">
        <v>0</v>
      </c>
      <c r="T1060">
        <v>13.0548</v>
      </c>
      <c r="U1060" t="s">
        <v>89</v>
      </c>
      <c r="V1060" s="3">
        <v>0.43</v>
      </c>
      <c r="W1060" s="3">
        <v>0</v>
      </c>
      <c r="X1060" s="4">
        <v>3.2637</v>
      </c>
      <c r="Y1060" s="1">
        <v>4.3262999999999998</v>
      </c>
      <c r="Z1060" t="s">
        <v>40</v>
      </c>
      <c r="AA1060">
        <f>Furniture_Sales[[#This Row],[Sales]]-Furniture_Sales[[#This Row],[Profit]]</f>
        <v>17.305199999999999</v>
      </c>
    </row>
    <row r="1061" spans="1:27" x14ac:dyDescent="0.35">
      <c r="A1061" t="s">
        <v>3057</v>
      </c>
      <c r="B1061" s="2">
        <v>42461</v>
      </c>
      <c r="C1061" s="2">
        <v>42465</v>
      </c>
      <c r="D1061" t="s">
        <v>45</v>
      </c>
      <c r="E1061" t="s">
        <v>3058</v>
      </c>
      <c r="F1061" t="s">
        <v>3059</v>
      </c>
      <c r="G1061" t="s">
        <v>30</v>
      </c>
      <c r="H1061" t="s">
        <v>31</v>
      </c>
      <c r="I1061" t="s">
        <v>179</v>
      </c>
      <c r="J1061" t="s">
        <v>126</v>
      </c>
      <c r="K1061">
        <v>10009</v>
      </c>
      <c r="L1061" t="s">
        <v>73</v>
      </c>
      <c r="M1061" t="s">
        <v>41</v>
      </c>
      <c r="N1061" t="s">
        <v>36</v>
      </c>
      <c r="O1061" t="s">
        <v>42</v>
      </c>
      <c r="P1061" t="s">
        <v>43</v>
      </c>
      <c r="Q1061">
        <v>1317.492</v>
      </c>
      <c r="R1061">
        <v>6</v>
      </c>
      <c r="S1061" s="1">
        <v>0.1</v>
      </c>
      <c r="T1061">
        <v>292.77600000000001</v>
      </c>
      <c r="U1061" t="s">
        <v>89</v>
      </c>
      <c r="V1061" s="3">
        <v>0.22222222222222199</v>
      </c>
      <c r="W1061" s="3">
        <v>7.5901789156973998E-5</v>
      </c>
      <c r="X1061" s="4">
        <v>48.795999999999999</v>
      </c>
      <c r="Y1061" s="1">
        <v>170.786</v>
      </c>
      <c r="Z1061" t="s">
        <v>119</v>
      </c>
      <c r="AA1061">
        <f>Furniture_Sales[[#This Row],[Sales]]-Furniture_Sales[[#This Row],[Profit]]</f>
        <v>1024.7159999999999</v>
      </c>
    </row>
    <row r="1062" spans="1:27" x14ac:dyDescent="0.35">
      <c r="A1062" t="s">
        <v>3060</v>
      </c>
      <c r="B1062" s="2">
        <v>42768</v>
      </c>
      <c r="C1062" s="2">
        <v>42773</v>
      </c>
      <c r="D1062" t="s">
        <v>45</v>
      </c>
      <c r="E1062" t="s">
        <v>2814</v>
      </c>
      <c r="F1062" t="s">
        <v>2815</v>
      </c>
      <c r="G1062" t="s">
        <v>30</v>
      </c>
      <c r="H1062" t="s">
        <v>31</v>
      </c>
      <c r="I1062" t="s">
        <v>58</v>
      </c>
      <c r="J1062" t="s">
        <v>59</v>
      </c>
      <c r="K1062">
        <v>90045</v>
      </c>
      <c r="L1062" t="s">
        <v>60</v>
      </c>
      <c r="M1062" t="s">
        <v>613</v>
      </c>
      <c r="N1062" t="s">
        <v>36</v>
      </c>
      <c r="O1062" t="s">
        <v>62</v>
      </c>
      <c r="P1062" t="s">
        <v>614</v>
      </c>
      <c r="Q1062">
        <v>86.26</v>
      </c>
      <c r="R1062">
        <v>2</v>
      </c>
      <c r="S1062" s="1">
        <v>0</v>
      </c>
      <c r="T1062">
        <v>29.328399999999998</v>
      </c>
      <c r="U1062" t="s">
        <v>64</v>
      </c>
      <c r="V1062" s="3">
        <v>0.34</v>
      </c>
      <c r="W1062" s="3">
        <v>0</v>
      </c>
      <c r="X1062" s="4">
        <v>14.664199999999999</v>
      </c>
      <c r="Y1062" s="1">
        <v>28.465800000000002</v>
      </c>
      <c r="Z1062" t="s">
        <v>303</v>
      </c>
      <c r="AA1062">
        <f>Furniture_Sales[[#This Row],[Sales]]-Furniture_Sales[[#This Row],[Profit]]</f>
        <v>56.931600000000003</v>
      </c>
    </row>
    <row r="1063" spans="1:27" x14ac:dyDescent="0.35">
      <c r="A1063" t="s">
        <v>3061</v>
      </c>
      <c r="B1063" s="2">
        <v>43093</v>
      </c>
      <c r="C1063" s="2">
        <v>43100</v>
      </c>
      <c r="D1063" t="s">
        <v>45</v>
      </c>
      <c r="E1063" t="s">
        <v>3062</v>
      </c>
      <c r="F1063" t="s">
        <v>3063</v>
      </c>
      <c r="G1063" t="s">
        <v>106</v>
      </c>
      <c r="H1063" t="s">
        <v>31</v>
      </c>
      <c r="I1063" t="s">
        <v>3064</v>
      </c>
      <c r="J1063" t="s">
        <v>526</v>
      </c>
      <c r="K1063">
        <v>85224</v>
      </c>
      <c r="L1063" t="s">
        <v>60</v>
      </c>
      <c r="M1063" t="s">
        <v>2519</v>
      </c>
      <c r="N1063" t="s">
        <v>36</v>
      </c>
      <c r="O1063" t="s">
        <v>62</v>
      </c>
      <c r="P1063" t="s">
        <v>2520</v>
      </c>
      <c r="Q1063">
        <v>8.5440000000000005</v>
      </c>
      <c r="R1063">
        <v>4</v>
      </c>
      <c r="S1063" s="1">
        <v>0.2</v>
      </c>
      <c r="T1063">
        <v>1.9224000000000001</v>
      </c>
      <c r="U1063" t="s">
        <v>53</v>
      </c>
      <c r="V1063" s="3">
        <v>0.22500000000000001</v>
      </c>
      <c r="W1063" s="3">
        <v>2.3408239700374499E-2</v>
      </c>
      <c r="X1063" s="4">
        <v>0.48060000000000003</v>
      </c>
      <c r="Y1063" s="1">
        <v>1.6554</v>
      </c>
      <c r="Z1063" t="s">
        <v>102</v>
      </c>
      <c r="AA1063">
        <f>Furniture_Sales[[#This Row],[Sales]]-Furniture_Sales[[#This Row],[Profit]]</f>
        <v>6.6216000000000008</v>
      </c>
    </row>
    <row r="1064" spans="1:27" x14ac:dyDescent="0.35">
      <c r="A1064" t="s">
        <v>3061</v>
      </c>
      <c r="B1064" s="2">
        <v>43093</v>
      </c>
      <c r="C1064" s="2">
        <v>43100</v>
      </c>
      <c r="D1064" t="s">
        <v>45</v>
      </c>
      <c r="E1064" t="s">
        <v>3062</v>
      </c>
      <c r="F1064" t="s">
        <v>3063</v>
      </c>
      <c r="G1064" t="s">
        <v>106</v>
      </c>
      <c r="H1064" t="s">
        <v>31</v>
      </c>
      <c r="I1064" t="s">
        <v>3064</v>
      </c>
      <c r="J1064" t="s">
        <v>526</v>
      </c>
      <c r="K1064">
        <v>85224</v>
      </c>
      <c r="L1064" t="s">
        <v>60</v>
      </c>
      <c r="M1064" t="s">
        <v>857</v>
      </c>
      <c r="N1064" t="s">
        <v>36</v>
      </c>
      <c r="O1064" t="s">
        <v>42</v>
      </c>
      <c r="P1064" t="s">
        <v>858</v>
      </c>
      <c r="Q1064">
        <v>842.37599999999998</v>
      </c>
      <c r="R1064">
        <v>3</v>
      </c>
      <c r="S1064" s="1">
        <v>0.2</v>
      </c>
      <c r="T1064">
        <v>105.297</v>
      </c>
      <c r="U1064" t="s">
        <v>53</v>
      </c>
      <c r="V1064" s="3">
        <v>0.125</v>
      </c>
      <c r="W1064" s="3">
        <v>2.37423668290645E-4</v>
      </c>
      <c r="X1064" s="4">
        <v>35.098999999999997</v>
      </c>
      <c r="Y1064" s="1">
        <v>245.69300000000001</v>
      </c>
      <c r="Z1064" t="s">
        <v>102</v>
      </c>
      <c r="AA1064">
        <f>Furniture_Sales[[#This Row],[Sales]]-Furniture_Sales[[#This Row],[Profit]]</f>
        <v>737.07899999999995</v>
      </c>
    </row>
    <row r="1065" spans="1:27" x14ac:dyDescent="0.35">
      <c r="A1065" t="s">
        <v>3065</v>
      </c>
      <c r="B1065" s="2">
        <v>42223</v>
      </c>
      <c r="C1065" s="2">
        <v>42224</v>
      </c>
      <c r="D1065" t="s">
        <v>93</v>
      </c>
      <c r="E1065" t="s">
        <v>3066</v>
      </c>
      <c r="F1065" t="s">
        <v>3067</v>
      </c>
      <c r="G1065" t="s">
        <v>30</v>
      </c>
      <c r="H1065" t="s">
        <v>31</v>
      </c>
      <c r="I1065" t="s">
        <v>3068</v>
      </c>
      <c r="J1065" t="s">
        <v>571</v>
      </c>
      <c r="K1065">
        <v>63122</v>
      </c>
      <c r="L1065" t="s">
        <v>99</v>
      </c>
      <c r="M1065" t="s">
        <v>2202</v>
      </c>
      <c r="N1065" t="s">
        <v>36</v>
      </c>
      <c r="O1065" t="s">
        <v>62</v>
      </c>
      <c r="P1065" t="s">
        <v>2203</v>
      </c>
      <c r="Q1065">
        <v>212.94</v>
      </c>
      <c r="R1065">
        <v>3</v>
      </c>
      <c r="S1065" s="1">
        <v>0</v>
      </c>
      <c r="T1065">
        <v>34.070399999999999</v>
      </c>
      <c r="U1065" t="s">
        <v>129</v>
      </c>
      <c r="V1065" s="3">
        <v>0.16</v>
      </c>
      <c r="W1065" s="3">
        <v>0</v>
      </c>
      <c r="X1065" s="4">
        <v>11.3568</v>
      </c>
      <c r="Y1065" s="1">
        <v>59.623199999999997</v>
      </c>
      <c r="Z1065" t="s">
        <v>259</v>
      </c>
      <c r="AA1065">
        <f>Furniture_Sales[[#This Row],[Sales]]-Furniture_Sales[[#This Row],[Profit]]</f>
        <v>178.86959999999999</v>
      </c>
    </row>
    <row r="1066" spans="1:27" x14ac:dyDescent="0.35">
      <c r="A1066" t="s">
        <v>3069</v>
      </c>
      <c r="B1066" s="2">
        <v>42916</v>
      </c>
      <c r="C1066" s="2">
        <v>42920</v>
      </c>
      <c r="D1066" t="s">
        <v>27</v>
      </c>
      <c r="E1066" t="s">
        <v>2605</v>
      </c>
      <c r="F1066" t="s">
        <v>2606</v>
      </c>
      <c r="G1066" t="s">
        <v>106</v>
      </c>
      <c r="H1066" t="s">
        <v>31</v>
      </c>
      <c r="I1066" t="s">
        <v>139</v>
      </c>
      <c r="J1066" t="s">
        <v>140</v>
      </c>
      <c r="K1066">
        <v>60653</v>
      </c>
      <c r="L1066" t="s">
        <v>99</v>
      </c>
      <c r="M1066" t="s">
        <v>2736</v>
      </c>
      <c r="N1066" t="s">
        <v>36</v>
      </c>
      <c r="O1066" t="s">
        <v>42</v>
      </c>
      <c r="P1066" t="s">
        <v>2737</v>
      </c>
      <c r="Q1066">
        <v>569.05799999999999</v>
      </c>
      <c r="R1066">
        <v>3</v>
      </c>
      <c r="S1066" s="1">
        <v>0.3</v>
      </c>
      <c r="T1066">
        <v>-178.8468</v>
      </c>
      <c r="U1066" t="s">
        <v>89</v>
      </c>
      <c r="V1066" s="3">
        <v>-0.314285714285714</v>
      </c>
      <c r="W1066" s="3">
        <v>5.2718703541642503E-4</v>
      </c>
      <c r="X1066" s="4">
        <v>-59.615600000000001</v>
      </c>
      <c r="Y1066" s="1">
        <v>249.30160000000001</v>
      </c>
      <c r="Z1066" t="s">
        <v>65</v>
      </c>
      <c r="AA1066">
        <f>Furniture_Sales[[#This Row],[Sales]]-Furniture_Sales[[#This Row],[Profit]]</f>
        <v>747.90480000000002</v>
      </c>
    </row>
    <row r="1067" spans="1:27" x14ac:dyDescent="0.35">
      <c r="A1067" t="s">
        <v>3069</v>
      </c>
      <c r="B1067" s="2">
        <v>42916</v>
      </c>
      <c r="C1067" s="2">
        <v>42920</v>
      </c>
      <c r="D1067" t="s">
        <v>27</v>
      </c>
      <c r="E1067" t="s">
        <v>2605</v>
      </c>
      <c r="F1067" t="s">
        <v>2606</v>
      </c>
      <c r="G1067" t="s">
        <v>106</v>
      </c>
      <c r="H1067" t="s">
        <v>31</v>
      </c>
      <c r="I1067" t="s">
        <v>139</v>
      </c>
      <c r="J1067" t="s">
        <v>140</v>
      </c>
      <c r="K1067">
        <v>60653</v>
      </c>
      <c r="L1067" t="s">
        <v>99</v>
      </c>
      <c r="M1067" t="s">
        <v>173</v>
      </c>
      <c r="N1067" t="s">
        <v>36</v>
      </c>
      <c r="O1067" t="s">
        <v>62</v>
      </c>
      <c r="P1067" t="s">
        <v>174</v>
      </c>
      <c r="Q1067">
        <v>14.224</v>
      </c>
      <c r="R1067">
        <v>2</v>
      </c>
      <c r="S1067" s="1">
        <v>0.6</v>
      </c>
      <c r="T1067">
        <v>-10.3124</v>
      </c>
      <c r="U1067" t="s">
        <v>89</v>
      </c>
      <c r="V1067" s="3">
        <v>-0.72499999999999998</v>
      </c>
      <c r="W1067" s="3">
        <v>4.2182227221597299E-2</v>
      </c>
      <c r="X1067" s="4">
        <v>-5.1562000000000001</v>
      </c>
      <c r="Y1067" s="1">
        <v>12.2682</v>
      </c>
      <c r="Z1067" t="s">
        <v>65</v>
      </c>
      <c r="AA1067">
        <f>Furniture_Sales[[#This Row],[Sales]]-Furniture_Sales[[#This Row],[Profit]]</f>
        <v>24.5364</v>
      </c>
    </row>
    <row r="1068" spans="1:27" x14ac:dyDescent="0.35">
      <c r="A1068" t="s">
        <v>3070</v>
      </c>
      <c r="B1068" s="2">
        <v>41850</v>
      </c>
      <c r="C1068" s="2">
        <v>41856</v>
      </c>
      <c r="D1068" t="s">
        <v>45</v>
      </c>
      <c r="E1068" t="s">
        <v>3055</v>
      </c>
      <c r="F1068" t="s">
        <v>3056</v>
      </c>
      <c r="G1068" t="s">
        <v>96</v>
      </c>
      <c r="H1068" t="s">
        <v>31</v>
      </c>
      <c r="I1068" t="s">
        <v>197</v>
      </c>
      <c r="J1068" t="s">
        <v>198</v>
      </c>
      <c r="K1068">
        <v>98103</v>
      </c>
      <c r="L1068" t="s">
        <v>60</v>
      </c>
      <c r="M1068" t="s">
        <v>2406</v>
      </c>
      <c r="N1068" t="s">
        <v>36</v>
      </c>
      <c r="O1068" t="s">
        <v>37</v>
      </c>
      <c r="P1068" t="s">
        <v>2407</v>
      </c>
      <c r="Q1068">
        <v>1367.84</v>
      </c>
      <c r="R1068">
        <v>8</v>
      </c>
      <c r="S1068" s="1">
        <v>0</v>
      </c>
      <c r="T1068">
        <v>259.88959999999997</v>
      </c>
      <c r="U1068" t="s">
        <v>135</v>
      </c>
      <c r="V1068" s="3">
        <v>0.19</v>
      </c>
      <c r="W1068" s="3">
        <v>0</v>
      </c>
      <c r="X1068" s="4">
        <v>32.486199999999997</v>
      </c>
      <c r="Y1068" s="1">
        <v>138.49379999999999</v>
      </c>
      <c r="Z1068" t="s">
        <v>77</v>
      </c>
      <c r="AA1068">
        <f>Furniture_Sales[[#This Row],[Sales]]-Furniture_Sales[[#This Row],[Profit]]</f>
        <v>1107.9503999999999</v>
      </c>
    </row>
    <row r="1069" spans="1:27" x14ac:dyDescent="0.35">
      <c r="A1069" t="s">
        <v>3071</v>
      </c>
      <c r="B1069" s="2">
        <v>42692</v>
      </c>
      <c r="C1069" s="2">
        <v>42697</v>
      </c>
      <c r="D1069" t="s">
        <v>27</v>
      </c>
      <c r="E1069" t="s">
        <v>3072</v>
      </c>
      <c r="F1069" t="s">
        <v>3073</v>
      </c>
      <c r="G1069" t="s">
        <v>30</v>
      </c>
      <c r="H1069" t="s">
        <v>31</v>
      </c>
      <c r="I1069" t="s">
        <v>3074</v>
      </c>
      <c r="J1069" t="s">
        <v>295</v>
      </c>
      <c r="K1069">
        <v>48180</v>
      </c>
      <c r="L1069" t="s">
        <v>99</v>
      </c>
      <c r="M1069" t="s">
        <v>165</v>
      </c>
      <c r="N1069" t="s">
        <v>36</v>
      </c>
      <c r="O1069" t="s">
        <v>42</v>
      </c>
      <c r="P1069" t="s">
        <v>166</v>
      </c>
      <c r="Q1069">
        <v>301.95999999999998</v>
      </c>
      <c r="R1069">
        <v>2</v>
      </c>
      <c r="S1069" s="1">
        <v>0</v>
      </c>
      <c r="T1069">
        <v>33.215600000000002</v>
      </c>
      <c r="U1069" t="s">
        <v>64</v>
      </c>
      <c r="V1069" s="3">
        <v>0.11</v>
      </c>
      <c r="W1069" s="3">
        <v>0</v>
      </c>
      <c r="X1069" s="4">
        <v>16.607800000000001</v>
      </c>
      <c r="Y1069" s="1">
        <v>134.37219999999999</v>
      </c>
      <c r="Z1069" t="s">
        <v>40</v>
      </c>
      <c r="AA1069">
        <f>Furniture_Sales[[#This Row],[Sales]]-Furniture_Sales[[#This Row],[Profit]]</f>
        <v>268.74439999999998</v>
      </c>
    </row>
    <row r="1070" spans="1:27" x14ac:dyDescent="0.35">
      <c r="A1070" t="s">
        <v>3075</v>
      </c>
      <c r="B1070" s="2">
        <v>42191</v>
      </c>
      <c r="C1070" s="2">
        <v>42196</v>
      </c>
      <c r="D1070" t="s">
        <v>45</v>
      </c>
      <c r="E1070" t="s">
        <v>2365</v>
      </c>
      <c r="F1070" t="s">
        <v>2366</v>
      </c>
      <c r="G1070" t="s">
        <v>30</v>
      </c>
      <c r="H1070" t="s">
        <v>31</v>
      </c>
      <c r="I1070" t="s">
        <v>1191</v>
      </c>
      <c r="J1070" t="s">
        <v>59</v>
      </c>
      <c r="K1070">
        <v>91104</v>
      </c>
      <c r="L1070" t="s">
        <v>60</v>
      </c>
      <c r="M1070" t="s">
        <v>127</v>
      </c>
      <c r="N1070" t="s">
        <v>36</v>
      </c>
      <c r="O1070" t="s">
        <v>42</v>
      </c>
      <c r="P1070" t="s">
        <v>128</v>
      </c>
      <c r="Q1070">
        <v>170.352</v>
      </c>
      <c r="R1070">
        <v>3</v>
      </c>
      <c r="S1070" s="1">
        <v>0.2</v>
      </c>
      <c r="T1070">
        <v>-17.0352</v>
      </c>
      <c r="U1070" t="s">
        <v>64</v>
      </c>
      <c r="V1070" s="3">
        <v>-0.1</v>
      </c>
      <c r="W1070" s="3">
        <v>1.1740396355780999E-3</v>
      </c>
      <c r="X1070" s="4">
        <v>-5.6783999999999999</v>
      </c>
      <c r="Y1070" s="1">
        <v>62.462400000000002</v>
      </c>
      <c r="Z1070" t="s">
        <v>77</v>
      </c>
      <c r="AA1070">
        <f>Furniture_Sales[[#This Row],[Sales]]-Furniture_Sales[[#This Row],[Profit]]</f>
        <v>187.38720000000001</v>
      </c>
    </row>
    <row r="1071" spans="1:27" x14ac:dyDescent="0.35">
      <c r="A1071" t="s">
        <v>3076</v>
      </c>
      <c r="B1071" s="2">
        <v>41953</v>
      </c>
      <c r="C1071" s="2">
        <v>41959</v>
      </c>
      <c r="D1071" t="s">
        <v>45</v>
      </c>
      <c r="E1071" t="s">
        <v>2482</v>
      </c>
      <c r="F1071" t="s">
        <v>2483</v>
      </c>
      <c r="G1071" t="s">
        <v>30</v>
      </c>
      <c r="H1071" t="s">
        <v>31</v>
      </c>
      <c r="I1071" t="s">
        <v>3077</v>
      </c>
      <c r="J1071" t="s">
        <v>295</v>
      </c>
      <c r="K1071">
        <v>48640</v>
      </c>
      <c r="L1071" t="s">
        <v>99</v>
      </c>
      <c r="M1071" t="s">
        <v>631</v>
      </c>
      <c r="N1071" t="s">
        <v>36</v>
      </c>
      <c r="O1071" t="s">
        <v>42</v>
      </c>
      <c r="P1071" t="s">
        <v>632</v>
      </c>
      <c r="Q1071">
        <v>563.94000000000005</v>
      </c>
      <c r="R1071">
        <v>3</v>
      </c>
      <c r="S1071" s="1">
        <v>0</v>
      </c>
      <c r="T1071">
        <v>112.788</v>
      </c>
      <c r="U1071" t="s">
        <v>135</v>
      </c>
      <c r="V1071" s="3">
        <v>0.2</v>
      </c>
      <c r="W1071" s="3">
        <v>0</v>
      </c>
      <c r="X1071" s="4">
        <v>37.595999999999997</v>
      </c>
      <c r="Y1071" s="1">
        <v>150.38399999999999</v>
      </c>
      <c r="Z1071" t="s">
        <v>40</v>
      </c>
      <c r="AA1071">
        <f>Furniture_Sales[[#This Row],[Sales]]-Furniture_Sales[[#This Row],[Profit]]</f>
        <v>451.15200000000004</v>
      </c>
    </row>
    <row r="1072" spans="1:27" x14ac:dyDescent="0.35">
      <c r="A1072" t="s">
        <v>3078</v>
      </c>
      <c r="B1072" s="2">
        <v>42517</v>
      </c>
      <c r="C1072" s="2">
        <v>42519</v>
      </c>
      <c r="D1072" t="s">
        <v>27</v>
      </c>
      <c r="E1072" t="s">
        <v>990</v>
      </c>
      <c r="F1072" t="s">
        <v>991</v>
      </c>
      <c r="G1072" t="s">
        <v>96</v>
      </c>
      <c r="H1072" t="s">
        <v>31</v>
      </c>
      <c r="I1072" t="s">
        <v>294</v>
      </c>
      <c r="J1072" t="s">
        <v>295</v>
      </c>
      <c r="K1072">
        <v>48205</v>
      </c>
      <c r="L1072" t="s">
        <v>99</v>
      </c>
      <c r="M1072" t="s">
        <v>607</v>
      </c>
      <c r="N1072" t="s">
        <v>36</v>
      </c>
      <c r="O1072" t="s">
        <v>42</v>
      </c>
      <c r="P1072" t="s">
        <v>608</v>
      </c>
      <c r="Q1072">
        <v>3504.9</v>
      </c>
      <c r="R1072">
        <v>5</v>
      </c>
      <c r="S1072" s="1">
        <v>0</v>
      </c>
      <c r="T1072">
        <v>700.98</v>
      </c>
      <c r="U1072" t="s">
        <v>76</v>
      </c>
      <c r="V1072" s="3">
        <v>0.2</v>
      </c>
      <c r="W1072" s="3">
        <v>0</v>
      </c>
      <c r="X1072" s="4">
        <v>140.196</v>
      </c>
      <c r="Y1072" s="1">
        <v>560.78399999999999</v>
      </c>
      <c r="Z1072" t="s">
        <v>167</v>
      </c>
      <c r="AA1072">
        <f>Furniture_Sales[[#This Row],[Sales]]-Furniture_Sales[[#This Row],[Profit]]</f>
        <v>2803.92</v>
      </c>
    </row>
    <row r="1073" spans="1:27" x14ac:dyDescent="0.35">
      <c r="A1073" t="s">
        <v>3079</v>
      </c>
      <c r="B1073" s="2">
        <v>43027</v>
      </c>
      <c r="C1073" s="2">
        <v>43032</v>
      </c>
      <c r="D1073" t="s">
        <v>45</v>
      </c>
      <c r="E1073" t="s">
        <v>1237</v>
      </c>
      <c r="F1073" t="s">
        <v>1238</v>
      </c>
      <c r="G1073" t="s">
        <v>30</v>
      </c>
      <c r="H1073" t="s">
        <v>31</v>
      </c>
      <c r="I1073" t="s">
        <v>3080</v>
      </c>
      <c r="J1073" t="s">
        <v>98</v>
      </c>
      <c r="K1073">
        <v>76706</v>
      </c>
      <c r="L1073" t="s">
        <v>99</v>
      </c>
      <c r="M1073" t="s">
        <v>2726</v>
      </c>
      <c r="N1073" t="s">
        <v>36</v>
      </c>
      <c r="O1073" t="s">
        <v>37</v>
      </c>
      <c r="P1073" t="s">
        <v>2727</v>
      </c>
      <c r="Q1073">
        <v>328.39920000000001</v>
      </c>
      <c r="R1073">
        <v>3</v>
      </c>
      <c r="S1073" s="1">
        <v>0.32</v>
      </c>
      <c r="T1073">
        <v>-91.758600000000001</v>
      </c>
      <c r="U1073" t="s">
        <v>64</v>
      </c>
      <c r="V1073" s="3">
        <v>-0.27941176470588203</v>
      </c>
      <c r="W1073" s="3">
        <v>9.7442381102024595E-4</v>
      </c>
      <c r="X1073" s="4">
        <v>-30.586200000000002</v>
      </c>
      <c r="Y1073" s="1">
        <v>140.05260000000001</v>
      </c>
      <c r="Z1073" t="s">
        <v>54</v>
      </c>
      <c r="AA1073">
        <f>Furniture_Sales[[#This Row],[Sales]]-Furniture_Sales[[#This Row],[Profit]]</f>
        <v>420.15780000000001</v>
      </c>
    </row>
    <row r="1074" spans="1:27" x14ac:dyDescent="0.35">
      <c r="A1074" t="s">
        <v>3081</v>
      </c>
      <c r="B1074" s="2">
        <v>42107</v>
      </c>
      <c r="C1074" s="2">
        <v>42113</v>
      </c>
      <c r="D1074" t="s">
        <v>45</v>
      </c>
      <c r="E1074" t="s">
        <v>1032</v>
      </c>
      <c r="F1074" t="s">
        <v>1033</v>
      </c>
      <c r="G1074" t="s">
        <v>96</v>
      </c>
      <c r="H1074" t="s">
        <v>31</v>
      </c>
      <c r="I1074" t="s">
        <v>58</v>
      </c>
      <c r="J1074" t="s">
        <v>59</v>
      </c>
      <c r="K1074">
        <v>90036</v>
      </c>
      <c r="L1074" t="s">
        <v>60</v>
      </c>
      <c r="M1074" t="s">
        <v>1548</v>
      </c>
      <c r="N1074" t="s">
        <v>36</v>
      </c>
      <c r="O1074" t="s">
        <v>62</v>
      </c>
      <c r="P1074" t="s">
        <v>1549</v>
      </c>
      <c r="Q1074">
        <v>37.68</v>
      </c>
      <c r="R1074">
        <v>2</v>
      </c>
      <c r="S1074" s="1">
        <v>0</v>
      </c>
      <c r="T1074">
        <v>15.8256</v>
      </c>
      <c r="U1074" t="s">
        <v>135</v>
      </c>
      <c r="V1074" s="3">
        <v>0.42</v>
      </c>
      <c r="W1074" s="3">
        <v>0</v>
      </c>
      <c r="X1074" s="4">
        <v>7.9127999999999998</v>
      </c>
      <c r="Y1074" s="1">
        <v>10.927199999999999</v>
      </c>
      <c r="Z1074" t="s">
        <v>119</v>
      </c>
      <c r="AA1074">
        <f>Furniture_Sales[[#This Row],[Sales]]-Furniture_Sales[[#This Row],[Profit]]</f>
        <v>21.854399999999998</v>
      </c>
    </row>
    <row r="1075" spans="1:27" x14ac:dyDescent="0.35">
      <c r="A1075" t="s">
        <v>3082</v>
      </c>
      <c r="B1075" s="2">
        <v>42260</v>
      </c>
      <c r="C1075" s="2">
        <v>42265</v>
      </c>
      <c r="D1075" t="s">
        <v>45</v>
      </c>
      <c r="E1075" t="s">
        <v>849</v>
      </c>
      <c r="F1075" t="s">
        <v>850</v>
      </c>
      <c r="G1075" t="s">
        <v>30</v>
      </c>
      <c r="H1075" t="s">
        <v>31</v>
      </c>
      <c r="I1075" t="s">
        <v>353</v>
      </c>
      <c r="J1075" t="s">
        <v>116</v>
      </c>
      <c r="K1075">
        <v>47201</v>
      </c>
      <c r="L1075" t="s">
        <v>99</v>
      </c>
      <c r="M1075" t="s">
        <v>485</v>
      </c>
      <c r="N1075" t="s">
        <v>36</v>
      </c>
      <c r="O1075" t="s">
        <v>42</v>
      </c>
      <c r="P1075" t="s">
        <v>486</v>
      </c>
      <c r="Q1075">
        <v>1516.2</v>
      </c>
      <c r="R1075">
        <v>7</v>
      </c>
      <c r="S1075" s="1">
        <v>0</v>
      </c>
      <c r="T1075">
        <v>394.21199999999999</v>
      </c>
      <c r="U1075" t="s">
        <v>64</v>
      </c>
      <c r="V1075" s="3">
        <v>0.26</v>
      </c>
      <c r="W1075" s="3">
        <v>0</v>
      </c>
      <c r="X1075" s="4">
        <v>56.316000000000003</v>
      </c>
      <c r="Y1075" s="1">
        <v>160.28399999999999</v>
      </c>
      <c r="Z1075" t="s">
        <v>83</v>
      </c>
      <c r="AA1075">
        <f>Furniture_Sales[[#This Row],[Sales]]-Furniture_Sales[[#This Row],[Profit]]</f>
        <v>1121.9880000000001</v>
      </c>
    </row>
    <row r="1076" spans="1:27" x14ac:dyDescent="0.35">
      <c r="A1076" t="s">
        <v>3083</v>
      </c>
      <c r="B1076" s="2">
        <v>41971</v>
      </c>
      <c r="C1076" s="2">
        <v>41974</v>
      </c>
      <c r="D1076" t="s">
        <v>27</v>
      </c>
      <c r="E1076" t="s">
        <v>3084</v>
      </c>
      <c r="F1076" t="s">
        <v>3085</v>
      </c>
      <c r="G1076" t="s">
        <v>96</v>
      </c>
      <c r="H1076" t="s">
        <v>31</v>
      </c>
      <c r="I1076" t="s">
        <v>163</v>
      </c>
      <c r="J1076" t="s">
        <v>164</v>
      </c>
      <c r="K1076">
        <v>29203</v>
      </c>
      <c r="L1076" t="s">
        <v>34</v>
      </c>
      <c r="M1076" t="s">
        <v>224</v>
      </c>
      <c r="N1076" t="s">
        <v>36</v>
      </c>
      <c r="O1076" t="s">
        <v>62</v>
      </c>
      <c r="P1076" t="s">
        <v>225</v>
      </c>
      <c r="Q1076">
        <v>397.6</v>
      </c>
      <c r="R1076">
        <v>5</v>
      </c>
      <c r="S1076" s="1">
        <v>0</v>
      </c>
      <c r="T1076">
        <v>43.735999999999997</v>
      </c>
      <c r="U1076" t="s">
        <v>39</v>
      </c>
      <c r="V1076" s="3">
        <v>0.11</v>
      </c>
      <c r="W1076" s="3">
        <v>0</v>
      </c>
      <c r="X1076" s="4">
        <v>8.7471999999999994</v>
      </c>
      <c r="Y1076" s="1">
        <v>70.772800000000004</v>
      </c>
      <c r="Z1076" t="s">
        <v>40</v>
      </c>
      <c r="AA1076">
        <f>Furniture_Sales[[#This Row],[Sales]]-Furniture_Sales[[#This Row],[Profit]]</f>
        <v>353.86400000000003</v>
      </c>
    </row>
    <row r="1077" spans="1:27" x14ac:dyDescent="0.35">
      <c r="A1077" t="s">
        <v>3086</v>
      </c>
      <c r="B1077" s="2">
        <v>42231</v>
      </c>
      <c r="C1077" s="2">
        <v>42235</v>
      </c>
      <c r="D1077" t="s">
        <v>45</v>
      </c>
      <c r="E1077" t="s">
        <v>3087</v>
      </c>
      <c r="F1077" t="s">
        <v>3088</v>
      </c>
      <c r="G1077" t="s">
        <v>30</v>
      </c>
      <c r="H1077" t="s">
        <v>31</v>
      </c>
      <c r="I1077" t="s">
        <v>1476</v>
      </c>
      <c r="J1077" t="s">
        <v>59</v>
      </c>
      <c r="K1077">
        <v>94601</v>
      </c>
      <c r="L1077" t="s">
        <v>60</v>
      </c>
      <c r="M1077" t="s">
        <v>1210</v>
      </c>
      <c r="N1077" t="s">
        <v>36</v>
      </c>
      <c r="O1077" t="s">
        <v>62</v>
      </c>
      <c r="P1077" t="s">
        <v>1211</v>
      </c>
      <c r="Q1077">
        <v>104.23</v>
      </c>
      <c r="R1077">
        <v>7</v>
      </c>
      <c r="S1077" s="1">
        <v>0</v>
      </c>
      <c r="T1077">
        <v>28.142099999999999</v>
      </c>
      <c r="U1077" t="s">
        <v>89</v>
      </c>
      <c r="V1077" s="3">
        <v>0.27</v>
      </c>
      <c r="W1077" s="3">
        <v>0</v>
      </c>
      <c r="X1077" s="4">
        <v>4.0202999999999998</v>
      </c>
      <c r="Y1077" s="1">
        <v>10.8697</v>
      </c>
      <c r="Z1077" t="s">
        <v>259</v>
      </c>
      <c r="AA1077">
        <f>Furniture_Sales[[#This Row],[Sales]]-Furniture_Sales[[#This Row],[Profit]]</f>
        <v>76.087900000000005</v>
      </c>
    </row>
    <row r="1078" spans="1:27" x14ac:dyDescent="0.35">
      <c r="A1078" t="s">
        <v>3089</v>
      </c>
      <c r="B1078" s="2">
        <v>42979</v>
      </c>
      <c r="C1078" s="2">
        <v>42979</v>
      </c>
      <c r="D1078" t="s">
        <v>431</v>
      </c>
      <c r="E1078" t="s">
        <v>624</v>
      </c>
      <c r="F1078" t="s">
        <v>625</v>
      </c>
      <c r="G1078" t="s">
        <v>30</v>
      </c>
      <c r="H1078" t="s">
        <v>31</v>
      </c>
      <c r="I1078" t="s">
        <v>294</v>
      </c>
      <c r="J1078" t="s">
        <v>295</v>
      </c>
      <c r="K1078">
        <v>48205</v>
      </c>
      <c r="L1078" t="s">
        <v>99</v>
      </c>
      <c r="M1078" t="s">
        <v>2200</v>
      </c>
      <c r="N1078" t="s">
        <v>36</v>
      </c>
      <c r="O1078" t="s">
        <v>42</v>
      </c>
      <c r="P1078" t="s">
        <v>2201</v>
      </c>
      <c r="Q1078">
        <v>498.26</v>
      </c>
      <c r="R1078">
        <v>7</v>
      </c>
      <c r="S1078" s="1">
        <v>0</v>
      </c>
      <c r="T1078">
        <v>134.53020000000001</v>
      </c>
      <c r="U1078" t="s">
        <v>436</v>
      </c>
      <c r="V1078" s="3">
        <v>0.27</v>
      </c>
      <c r="W1078" s="3">
        <v>0</v>
      </c>
      <c r="X1078" s="4">
        <v>19.218599999999999</v>
      </c>
      <c r="Y1078" s="1">
        <v>51.961399999999998</v>
      </c>
      <c r="Z1078" t="s">
        <v>83</v>
      </c>
      <c r="AA1078">
        <f>Furniture_Sales[[#This Row],[Sales]]-Furniture_Sales[[#This Row],[Profit]]</f>
        <v>363.72979999999995</v>
      </c>
    </row>
    <row r="1079" spans="1:27" x14ac:dyDescent="0.35">
      <c r="A1079" t="s">
        <v>3090</v>
      </c>
      <c r="B1079" s="2">
        <v>41804</v>
      </c>
      <c r="C1079" s="2">
        <v>41810</v>
      </c>
      <c r="D1079" t="s">
        <v>45</v>
      </c>
      <c r="E1079" t="s">
        <v>3091</v>
      </c>
      <c r="F1079" t="s">
        <v>3092</v>
      </c>
      <c r="G1079" t="s">
        <v>106</v>
      </c>
      <c r="H1079" t="s">
        <v>31</v>
      </c>
      <c r="I1079" t="s">
        <v>294</v>
      </c>
      <c r="J1079" t="s">
        <v>295</v>
      </c>
      <c r="K1079">
        <v>48234</v>
      </c>
      <c r="L1079" t="s">
        <v>99</v>
      </c>
      <c r="M1079" t="s">
        <v>2718</v>
      </c>
      <c r="N1079" t="s">
        <v>36</v>
      </c>
      <c r="O1079" t="s">
        <v>37</v>
      </c>
      <c r="P1079" t="s">
        <v>2719</v>
      </c>
      <c r="Q1079">
        <v>212.94</v>
      </c>
      <c r="R1079">
        <v>3</v>
      </c>
      <c r="S1079" s="1">
        <v>0</v>
      </c>
      <c r="T1079">
        <v>57.4938</v>
      </c>
      <c r="U1079" t="s">
        <v>135</v>
      </c>
      <c r="V1079" s="3">
        <v>0.27</v>
      </c>
      <c r="W1079" s="3">
        <v>0</v>
      </c>
      <c r="X1079" s="4">
        <v>19.1646</v>
      </c>
      <c r="Y1079" s="1">
        <v>51.815399999999997</v>
      </c>
      <c r="Z1079" t="s">
        <v>65</v>
      </c>
      <c r="AA1079">
        <f>Furniture_Sales[[#This Row],[Sales]]-Furniture_Sales[[#This Row],[Profit]]</f>
        <v>155.4462</v>
      </c>
    </row>
    <row r="1080" spans="1:27" x14ac:dyDescent="0.35">
      <c r="A1080" t="s">
        <v>3093</v>
      </c>
      <c r="B1080" s="2">
        <v>42542</v>
      </c>
      <c r="C1080" s="2">
        <v>42547</v>
      </c>
      <c r="D1080" t="s">
        <v>45</v>
      </c>
      <c r="E1080" t="s">
        <v>1631</v>
      </c>
      <c r="F1080" t="s">
        <v>1632</v>
      </c>
      <c r="G1080" t="s">
        <v>30</v>
      </c>
      <c r="H1080" t="s">
        <v>31</v>
      </c>
      <c r="I1080" t="s">
        <v>179</v>
      </c>
      <c r="J1080" t="s">
        <v>126</v>
      </c>
      <c r="K1080">
        <v>10011</v>
      </c>
      <c r="L1080" t="s">
        <v>73</v>
      </c>
      <c r="M1080" t="s">
        <v>742</v>
      </c>
      <c r="N1080" t="s">
        <v>36</v>
      </c>
      <c r="O1080" t="s">
        <v>37</v>
      </c>
      <c r="P1080" t="s">
        <v>743</v>
      </c>
      <c r="Q1080">
        <v>353.56799999999998</v>
      </c>
      <c r="R1080">
        <v>2</v>
      </c>
      <c r="S1080" s="1">
        <v>0.2</v>
      </c>
      <c r="T1080">
        <v>-44.195999999999998</v>
      </c>
      <c r="U1080" t="s">
        <v>64</v>
      </c>
      <c r="V1080" s="3">
        <v>-0.125</v>
      </c>
      <c r="W1080" s="3">
        <v>5.6566205086433204E-4</v>
      </c>
      <c r="X1080" s="4">
        <v>-22.097999999999999</v>
      </c>
      <c r="Y1080" s="1">
        <v>198.88200000000001</v>
      </c>
      <c r="Z1080" t="s">
        <v>65</v>
      </c>
      <c r="AA1080">
        <f>Furniture_Sales[[#This Row],[Sales]]-Furniture_Sales[[#This Row],[Profit]]</f>
        <v>397.76400000000001</v>
      </c>
    </row>
    <row r="1081" spans="1:27" x14ac:dyDescent="0.35">
      <c r="A1081" t="s">
        <v>3094</v>
      </c>
      <c r="B1081" s="2">
        <v>42813</v>
      </c>
      <c r="C1081" s="2">
        <v>42816</v>
      </c>
      <c r="D1081" t="s">
        <v>27</v>
      </c>
      <c r="E1081" t="s">
        <v>825</v>
      </c>
      <c r="F1081" t="s">
        <v>826</v>
      </c>
      <c r="G1081" t="s">
        <v>30</v>
      </c>
      <c r="H1081" t="s">
        <v>31</v>
      </c>
      <c r="I1081" t="s">
        <v>1139</v>
      </c>
      <c r="J1081" t="s">
        <v>59</v>
      </c>
      <c r="K1081">
        <v>93727</v>
      </c>
      <c r="L1081" t="s">
        <v>60</v>
      </c>
      <c r="M1081" t="s">
        <v>790</v>
      </c>
      <c r="N1081" t="s">
        <v>36</v>
      </c>
      <c r="O1081" t="s">
        <v>51</v>
      </c>
      <c r="P1081" t="s">
        <v>791</v>
      </c>
      <c r="Q1081">
        <v>697.16</v>
      </c>
      <c r="R1081">
        <v>5</v>
      </c>
      <c r="S1081" s="1">
        <v>0.2</v>
      </c>
      <c r="T1081">
        <v>8.7144999999999992</v>
      </c>
      <c r="U1081" t="s">
        <v>39</v>
      </c>
      <c r="V1081" s="3">
        <v>1.2500000000000001E-2</v>
      </c>
      <c r="W1081" s="3">
        <v>2.8687819151988102E-4</v>
      </c>
      <c r="X1081" s="4">
        <v>1.7428999999999999</v>
      </c>
      <c r="Y1081" s="1">
        <v>137.6891</v>
      </c>
      <c r="Z1081" t="s">
        <v>201</v>
      </c>
      <c r="AA1081">
        <f>Furniture_Sales[[#This Row],[Sales]]-Furniture_Sales[[#This Row],[Profit]]</f>
        <v>688.44549999999992</v>
      </c>
    </row>
    <row r="1082" spans="1:27" x14ac:dyDescent="0.35">
      <c r="A1082" t="s">
        <v>3094</v>
      </c>
      <c r="B1082" s="2">
        <v>42813</v>
      </c>
      <c r="C1082" s="2">
        <v>42816</v>
      </c>
      <c r="D1082" t="s">
        <v>27</v>
      </c>
      <c r="E1082" t="s">
        <v>825</v>
      </c>
      <c r="F1082" t="s">
        <v>826</v>
      </c>
      <c r="G1082" t="s">
        <v>30</v>
      </c>
      <c r="H1082" t="s">
        <v>31</v>
      </c>
      <c r="I1082" t="s">
        <v>1139</v>
      </c>
      <c r="J1082" t="s">
        <v>59</v>
      </c>
      <c r="K1082">
        <v>93727</v>
      </c>
      <c r="L1082" t="s">
        <v>60</v>
      </c>
      <c r="M1082" t="s">
        <v>2116</v>
      </c>
      <c r="N1082" t="s">
        <v>36</v>
      </c>
      <c r="O1082" t="s">
        <v>62</v>
      </c>
      <c r="P1082" t="s">
        <v>2117</v>
      </c>
      <c r="Q1082">
        <v>30.93</v>
      </c>
      <c r="R1082">
        <v>1</v>
      </c>
      <c r="S1082" s="1">
        <v>0</v>
      </c>
      <c r="T1082">
        <v>12.6813</v>
      </c>
      <c r="U1082" t="s">
        <v>39</v>
      </c>
      <c r="V1082" s="3">
        <v>0.41</v>
      </c>
      <c r="W1082" s="3">
        <v>0</v>
      </c>
      <c r="X1082" s="4">
        <v>12.6813</v>
      </c>
      <c r="Y1082" s="1">
        <v>18.248699999999999</v>
      </c>
      <c r="Z1082" t="s">
        <v>201</v>
      </c>
      <c r="AA1082">
        <f>Furniture_Sales[[#This Row],[Sales]]-Furniture_Sales[[#This Row],[Profit]]</f>
        <v>18.248699999999999</v>
      </c>
    </row>
    <row r="1083" spans="1:27" x14ac:dyDescent="0.35">
      <c r="A1083" t="s">
        <v>3095</v>
      </c>
      <c r="B1083" s="2">
        <v>41930</v>
      </c>
      <c r="C1083" s="2">
        <v>41934</v>
      </c>
      <c r="D1083" t="s">
        <v>45</v>
      </c>
      <c r="E1083" t="s">
        <v>2170</v>
      </c>
      <c r="F1083" t="s">
        <v>2171</v>
      </c>
      <c r="G1083" t="s">
        <v>96</v>
      </c>
      <c r="H1083" t="s">
        <v>31</v>
      </c>
      <c r="I1083" t="s">
        <v>3096</v>
      </c>
      <c r="J1083" t="s">
        <v>1064</v>
      </c>
      <c r="K1083">
        <v>71854</v>
      </c>
      <c r="L1083" t="s">
        <v>34</v>
      </c>
      <c r="M1083" t="s">
        <v>3023</v>
      </c>
      <c r="N1083" t="s">
        <v>36</v>
      </c>
      <c r="O1083" t="s">
        <v>42</v>
      </c>
      <c r="P1083" t="s">
        <v>3024</v>
      </c>
      <c r="Q1083">
        <v>605.34</v>
      </c>
      <c r="R1083">
        <v>6</v>
      </c>
      <c r="S1083" s="1">
        <v>0</v>
      </c>
      <c r="T1083">
        <v>145.2816</v>
      </c>
      <c r="U1083" t="s">
        <v>89</v>
      </c>
      <c r="V1083" s="3">
        <v>0.24</v>
      </c>
      <c r="W1083" s="3">
        <v>0</v>
      </c>
      <c r="X1083" s="4">
        <v>24.2136</v>
      </c>
      <c r="Y1083" s="1">
        <v>76.676400000000001</v>
      </c>
      <c r="Z1083" t="s">
        <v>54</v>
      </c>
      <c r="AA1083">
        <f>Furniture_Sales[[#This Row],[Sales]]-Furniture_Sales[[#This Row],[Profit]]</f>
        <v>460.05840000000001</v>
      </c>
    </row>
    <row r="1084" spans="1:27" x14ac:dyDescent="0.35">
      <c r="A1084" t="s">
        <v>3097</v>
      </c>
      <c r="B1084" s="2">
        <v>42969</v>
      </c>
      <c r="C1084" s="2">
        <v>42970</v>
      </c>
      <c r="D1084" t="s">
        <v>93</v>
      </c>
      <c r="E1084" t="s">
        <v>3098</v>
      </c>
      <c r="F1084" t="s">
        <v>3099</v>
      </c>
      <c r="G1084" t="s">
        <v>30</v>
      </c>
      <c r="H1084" t="s">
        <v>31</v>
      </c>
      <c r="I1084" t="s">
        <v>334</v>
      </c>
      <c r="J1084" t="s">
        <v>59</v>
      </c>
      <c r="K1084">
        <v>94110</v>
      </c>
      <c r="L1084" t="s">
        <v>60</v>
      </c>
      <c r="M1084" t="s">
        <v>199</v>
      </c>
      <c r="N1084" t="s">
        <v>36</v>
      </c>
      <c r="O1084" t="s">
        <v>51</v>
      </c>
      <c r="P1084" t="s">
        <v>200</v>
      </c>
      <c r="Q1084">
        <v>210.00800000000001</v>
      </c>
      <c r="R1084">
        <v>1</v>
      </c>
      <c r="S1084" s="1">
        <v>0.2</v>
      </c>
      <c r="T1084">
        <v>2.6251000000000002</v>
      </c>
      <c r="U1084" t="s">
        <v>129</v>
      </c>
      <c r="V1084" s="3">
        <v>1.2500000000000001E-2</v>
      </c>
      <c r="W1084" s="3">
        <v>9.5234467258390203E-4</v>
      </c>
      <c r="X1084" s="4">
        <v>2.6251000000000002</v>
      </c>
      <c r="Y1084" s="1">
        <v>207.38290000000001</v>
      </c>
      <c r="Z1084" t="s">
        <v>259</v>
      </c>
      <c r="AA1084">
        <f>Furniture_Sales[[#This Row],[Sales]]-Furniture_Sales[[#This Row],[Profit]]</f>
        <v>207.38290000000001</v>
      </c>
    </row>
    <row r="1085" spans="1:27" x14ac:dyDescent="0.35">
      <c r="A1085" t="s">
        <v>3100</v>
      </c>
      <c r="B1085" s="2">
        <v>41902</v>
      </c>
      <c r="C1085" s="2">
        <v>41906</v>
      </c>
      <c r="D1085" t="s">
        <v>45</v>
      </c>
      <c r="E1085" t="s">
        <v>2648</v>
      </c>
      <c r="F1085" t="s">
        <v>2649</v>
      </c>
      <c r="G1085" t="s">
        <v>30</v>
      </c>
      <c r="H1085" t="s">
        <v>31</v>
      </c>
      <c r="I1085" t="s">
        <v>163</v>
      </c>
      <c r="J1085" t="s">
        <v>1095</v>
      </c>
      <c r="K1085">
        <v>21044</v>
      </c>
      <c r="L1085" t="s">
        <v>73</v>
      </c>
      <c r="M1085" t="s">
        <v>1091</v>
      </c>
      <c r="N1085" t="s">
        <v>36</v>
      </c>
      <c r="O1085" t="s">
        <v>62</v>
      </c>
      <c r="P1085" t="s">
        <v>1092</v>
      </c>
      <c r="Q1085">
        <v>164.22</v>
      </c>
      <c r="R1085">
        <v>3</v>
      </c>
      <c r="S1085" s="1">
        <v>0</v>
      </c>
      <c r="T1085">
        <v>50.908200000000001</v>
      </c>
      <c r="U1085" t="s">
        <v>89</v>
      </c>
      <c r="V1085" s="3">
        <v>0.31</v>
      </c>
      <c r="W1085" s="3">
        <v>0</v>
      </c>
      <c r="X1085" s="4">
        <v>16.9694</v>
      </c>
      <c r="Y1085" s="1">
        <v>37.770600000000002</v>
      </c>
      <c r="Z1085" t="s">
        <v>83</v>
      </c>
      <c r="AA1085">
        <f>Furniture_Sales[[#This Row],[Sales]]-Furniture_Sales[[#This Row],[Profit]]</f>
        <v>113.31180000000001</v>
      </c>
    </row>
    <row r="1086" spans="1:27" x14ac:dyDescent="0.35">
      <c r="A1086" t="s">
        <v>3100</v>
      </c>
      <c r="B1086" s="2">
        <v>41902</v>
      </c>
      <c r="C1086" s="2">
        <v>41906</v>
      </c>
      <c r="D1086" t="s">
        <v>45</v>
      </c>
      <c r="E1086" t="s">
        <v>2648</v>
      </c>
      <c r="F1086" t="s">
        <v>2649</v>
      </c>
      <c r="G1086" t="s">
        <v>30</v>
      </c>
      <c r="H1086" t="s">
        <v>31</v>
      </c>
      <c r="I1086" t="s">
        <v>163</v>
      </c>
      <c r="J1086" t="s">
        <v>1095</v>
      </c>
      <c r="K1086">
        <v>21044</v>
      </c>
      <c r="L1086" t="s">
        <v>73</v>
      </c>
      <c r="M1086" t="s">
        <v>548</v>
      </c>
      <c r="N1086" t="s">
        <v>36</v>
      </c>
      <c r="O1086" t="s">
        <v>37</v>
      </c>
      <c r="P1086" t="s">
        <v>549</v>
      </c>
      <c r="Q1086">
        <v>362.94</v>
      </c>
      <c r="R1086">
        <v>3</v>
      </c>
      <c r="S1086" s="1">
        <v>0</v>
      </c>
      <c r="T1086">
        <v>36.293999999999997</v>
      </c>
      <c r="U1086" t="s">
        <v>89</v>
      </c>
      <c r="V1086" s="3">
        <v>0.1</v>
      </c>
      <c r="W1086" s="3">
        <v>0</v>
      </c>
      <c r="X1086" s="4">
        <v>12.098000000000001</v>
      </c>
      <c r="Y1086" s="1">
        <v>108.88200000000001</v>
      </c>
      <c r="Z1086" t="s">
        <v>83</v>
      </c>
      <c r="AA1086">
        <f>Furniture_Sales[[#This Row],[Sales]]-Furniture_Sales[[#This Row],[Profit]]</f>
        <v>326.64600000000002</v>
      </c>
    </row>
    <row r="1087" spans="1:27" x14ac:dyDescent="0.35">
      <c r="A1087" t="s">
        <v>3101</v>
      </c>
      <c r="B1087" s="2">
        <v>42584</v>
      </c>
      <c r="C1087" s="2">
        <v>42586</v>
      </c>
      <c r="D1087" t="s">
        <v>27</v>
      </c>
      <c r="E1087" t="s">
        <v>1862</v>
      </c>
      <c r="F1087" t="s">
        <v>1863</v>
      </c>
      <c r="G1087" t="s">
        <v>96</v>
      </c>
      <c r="H1087" t="s">
        <v>31</v>
      </c>
      <c r="I1087" t="s">
        <v>58</v>
      </c>
      <c r="J1087" t="s">
        <v>59</v>
      </c>
      <c r="K1087">
        <v>90032</v>
      </c>
      <c r="L1087" t="s">
        <v>60</v>
      </c>
      <c r="M1087" t="s">
        <v>3102</v>
      </c>
      <c r="N1087" t="s">
        <v>36</v>
      </c>
      <c r="O1087" t="s">
        <v>51</v>
      </c>
      <c r="P1087" t="s">
        <v>3103</v>
      </c>
      <c r="Q1087">
        <v>136.464</v>
      </c>
      <c r="R1087">
        <v>2</v>
      </c>
      <c r="S1087" s="1">
        <v>0.2</v>
      </c>
      <c r="T1087">
        <v>15.3522</v>
      </c>
      <c r="U1087" t="s">
        <v>76</v>
      </c>
      <c r="V1087" s="3">
        <v>0.1125</v>
      </c>
      <c r="W1087" s="3">
        <v>1.4655879939031501E-3</v>
      </c>
      <c r="X1087" s="4">
        <v>7.6760999999999999</v>
      </c>
      <c r="Y1087" s="1">
        <v>60.555900000000001</v>
      </c>
      <c r="Z1087" t="s">
        <v>259</v>
      </c>
      <c r="AA1087">
        <f>Furniture_Sales[[#This Row],[Sales]]-Furniture_Sales[[#This Row],[Profit]]</f>
        <v>121.1118</v>
      </c>
    </row>
    <row r="1088" spans="1:27" x14ac:dyDescent="0.35">
      <c r="A1088" t="s">
        <v>3104</v>
      </c>
      <c r="B1088" s="2">
        <v>42068</v>
      </c>
      <c r="C1088" s="2">
        <v>42070</v>
      </c>
      <c r="D1088" t="s">
        <v>27</v>
      </c>
      <c r="E1088" t="s">
        <v>3105</v>
      </c>
      <c r="F1088" t="s">
        <v>3106</v>
      </c>
      <c r="G1088" t="s">
        <v>96</v>
      </c>
      <c r="H1088" t="s">
        <v>31</v>
      </c>
      <c r="I1088" t="s">
        <v>3107</v>
      </c>
      <c r="J1088" t="s">
        <v>72</v>
      </c>
      <c r="K1088">
        <v>18018</v>
      </c>
      <c r="L1088" t="s">
        <v>73</v>
      </c>
      <c r="M1088" t="s">
        <v>596</v>
      </c>
      <c r="N1088" t="s">
        <v>36</v>
      </c>
      <c r="O1088" t="s">
        <v>42</v>
      </c>
      <c r="P1088" t="s">
        <v>597</v>
      </c>
      <c r="Q1088">
        <v>99.372</v>
      </c>
      <c r="R1088">
        <v>2</v>
      </c>
      <c r="S1088" s="1">
        <v>0.3</v>
      </c>
      <c r="T1088">
        <v>-7.0979999999999999</v>
      </c>
      <c r="U1088" t="s">
        <v>76</v>
      </c>
      <c r="V1088" s="3">
        <v>-7.1428571428571397E-2</v>
      </c>
      <c r="W1088" s="3">
        <v>3.0189590629151101E-3</v>
      </c>
      <c r="X1088" s="4">
        <v>-3.5489999999999999</v>
      </c>
      <c r="Y1088" s="1">
        <v>53.234999999999999</v>
      </c>
      <c r="Z1088" t="s">
        <v>201</v>
      </c>
      <c r="AA1088">
        <f>Furniture_Sales[[#This Row],[Sales]]-Furniture_Sales[[#This Row],[Profit]]</f>
        <v>106.47</v>
      </c>
    </row>
    <row r="1089" spans="1:27" x14ac:dyDescent="0.35">
      <c r="A1089" t="s">
        <v>3104</v>
      </c>
      <c r="B1089" s="2">
        <v>42068</v>
      </c>
      <c r="C1089" s="2">
        <v>42070</v>
      </c>
      <c r="D1089" t="s">
        <v>27</v>
      </c>
      <c r="E1089" t="s">
        <v>3105</v>
      </c>
      <c r="F1089" t="s">
        <v>3106</v>
      </c>
      <c r="G1089" t="s">
        <v>96</v>
      </c>
      <c r="H1089" t="s">
        <v>31</v>
      </c>
      <c r="I1089" t="s">
        <v>3107</v>
      </c>
      <c r="J1089" t="s">
        <v>72</v>
      </c>
      <c r="K1089">
        <v>18018</v>
      </c>
      <c r="L1089" t="s">
        <v>73</v>
      </c>
      <c r="M1089" t="s">
        <v>2287</v>
      </c>
      <c r="N1089" t="s">
        <v>36</v>
      </c>
      <c r="O1089" t="s">
        <v>62</v>
      </c>
      <c r="P1089" t="s">
        <v>2288</v>
      </c>
      <c r="Q1089">
        <v>33.567999999999998</v>
      </c>
      <c r="R1089">
        <v>2</v>
      </c>
      <c r="S1089" s="1">
        <v>0.2</v>
      </c>
      <c r="T1089">
        <v>-5.4547999999999996</v>
      </c>
      <c r="U1089" t="s">
        <v>76</v>
      </c>
      <c r="V1089" s="3">
        <v>-0.16250000000000001</v>
      </c>
      <c r="W1089" s="3">
        <v>5.9580552907530998E-3</v>
      </c>
      <c r="X1089" s="4">
        <v>-2.7273999999999998</v>
      </c>
      <c r="Y1089" s="1">
        <v>19.511399999999998</v>
      </c>
      <c r="Z1089" t="s">
        <v>201</v>
      </c>
      <c r="AA1089">
        <f>Furniture_Sales[[#This Row],[Sales]]-Furniture_Sales[[#This Row],[Profit]]</f>
        <v>39.022799999999997</v>
      </c>
    </row>
    <row r="1090" spans="1:27" x14ac:dyDescent="0.35">
      <c r="A1090" t="s">
        <v>3108</v>
      </c>
      <c r="B1090" s="2">
        <v>41889</v>
      </c>
      <c r="C1090" s="2">
        <v>41892</v>
      </c>
      <c r="D1090" t="s">
        <v>93</v>
      </c>
      <c r="E1090" t="s">
        <v>1230</v>
      </c>
      <c r="F1090" t="s">
        <v>1231</v>
      </c>
      <c r="G1090" t="s">
        <v>106</v>
      </c>
      <c r="H1090" t="s">
        <v>31</v>
      </c>
      <c r="I1090" t="s">
        <v>107</v>
      </c>
      <c r="J1090" t="s">
        <v>98</v>
      </c>
      <c r="K1090">
        <v>77036</v>
      </c>
      <c r="L1090" t="s">
        <v>99</v>
      </c>
      <c r="M1090" t="s">
        <v>928</v>
      </c>
      <c r="N1090" t="s">
        <v>36</v>
      </c>
      <c r="O1090" t="s">
        <v>51</v>
      </c>
      <c r="P1090" t="s">
        <v>929</v>
      </c>
      <c r="Q1090">
        <v>200.79499999999999</v>
      </c>
      <c r="R1090">
        <v>1</v>
      </c>
      <c r="S1090" s="1">
        <v>0.3</v>
      </c>
      <c r="T1090">
        <v>-22.948</v>
      </c>
      <c r="U1090" t="s">
        <v>39</v>
      </c>
      <c r="V1090" s="3">
        <v>-0.114285714285714</v>
      </c>
      <c r="W1090" s="3">
        <v>1.4940611070992801E-3</v>
      </c>
      <c r="X1090" s="4">
        <v>-22.948</v>
      </c>
      <c r="Y1090" s="1">
        <v>223.74299999999999</v>
      </c>
      <c r="Z1090" t="s">
        <v>83</v>
      </c>
      <c r="AA1090">
        <f>Furniture_Sales[[#This Row],[Sales]]-Furniture_Sales[[#This Row],[Profit]]</f>
        <v>223.74299999999999</v>
      </c>
    </row>
    <row r="1091" spans="1:27" x14ac:dyDescent="0.35">
      <c r="A1091" t="s">
        <v>3109</v>
      </c>
      <c r="B1091" s="2">
        <v>42989</v>
      </c>
      <c r="C1091" s="2">
        <v>42989</v>
      </c>
      <c r="D1091" t="s">
        <v>431</v>
      </c>
      <c r="E1091" t="s">
        <v>693</v>
      </c>
      <c r="F1091" t="s">
        <v>694</v>
      </c>
      <c r="G1091" t="s">
        <v>30</v>
      </c>
      <c r="H1091" t="s">
        <v>31</v>
      </c>
      <c r="I1091" t="s">
        <v>334</v>
      </c>
      <c r="J1091" t="s">
        <v>59</v>
      </c>
      <c r="K1091">
        <v>94110</v>
      </c>
      <c r="L1091" t="s">
        <v>60</v>
      </c>
      <c r="M1091" t="s">
        <v>155</v>
      </c>
      <c r="N1091" t="s">
        <v>36</v>
      </c>
      <c r="O1091" t="s">
        <v>62</v>
      </c>
      <c r="P1091" t="s">
        <v>156</v>
      </c>
      <c r="Q1091">
        <v>32.36</v>
      </c>
      <c r="R1091">
        <v>4</v>
      </c>
      <c r="S1091" s="1">
        <v>0</v>
      </c>
      <c r="T1091">
        <v>11.6496</v>
      </c>
      <c r="U1091" t="s">
        <v>436</v>
      </c>
      <c r="V1091" s="3">
        <v>0.36</v>
      </c>
      <c r="W1091" s="3">
        <v>0</v>
      </c>
      <c r="X1091" s="4">
        <v>2.9123999999999999</v>
      </c>
      <c r="Y1091" s="1">
        <v>5.1776</v>
      </c>
      <c r="Z1091" t="s">
        <v>83</v>
      </c>
      <c r="AA1091">
        <f>Furniture_Sales[[#This Row],[Sales]]-Furniture_Sales[[#This Row],[Profit]]</f>
        <v>20.7104</v>
      </c>
    </row>
    <row r="1092" spans="1:27" x14ac:dyDescent="0.35">
      <c r="A1092" t="s">
        <v>3110</v>
      </c>
      <c r="B1092" s="2">
        <v>42751</v>
      </c>
      <c r="C1092" s="2">
        <v>42751</v>
      </c>
      <c r="D1092" t="s">
        <v>431</v>
      </c>
      <c r="E1092" t="s">
        <v>2702</v>
      </c>
      <c r="F1092" t="s">
        <v>2703</v>
      </c>
      <c r="G1092" t="s">
        <v>96</v>
      </c>
      <c r="H1092" t="s">
        <v>31</v>
      </c>
      <c r="I1092" t="s">
        <v>58</v>
      </c>
      <c r="J1092" t="s">
        <v>59</v>
      </c>
      <c r="K1092">
        <v>90008</v>
      </c>
      <c r="L1092" t="s">
        <v>60</v>
      </c>
      <c r="M1092" t="s">
        <v>61</v>
      </c>
      <c r="N1092" t="s">
        <v>36</v>
      </c>
      <c r="O1092" t="s">
        <v>62</v>
      </c>
      <c r="P1092" t="s">
        <v>63</v>
      </c>
      <c r="Q1092">
        <v>27.92</v>
      </c>
      <c r="R1092">
        <v>4</v>
      </c>
      <c r="S1092" s="1">
        <v>0</v>
      </c>
      <c r="T1092">
        <v>8.0968</v>
      </c>
      <c r="U1092" t="s">
        <v>436</v>
      </c>
      <c r="V1092" s="3">
        <v>0.28999999999999998</v>
      </c>
      <c r="W1092" s="3">
        <v>0</v>
      </c>
      <c r="X1092" s="4">
        <v>2.0242</v>
      </c>
      <c r="Y1092" s="1">
        <v>4.9558</v>
      </c>
      <c r="Z1092" t="s">
        <v>175</v>
      </c>
      <c r="AA1092">
        <f>Furniture_Sales[[#This Row],[Sales]]-Furniture_Sales[[#This Row],[Profit]]</f>
        <v>19.8232</v>
      </c>
    </row>
    <row r="1093" spans="1:27" x14ac:dyDescent="0.35">
      <c r="A1093" t="s">
        <v>3110</v>
      </c>
      <c r="B1093" s="2">
        <v>42751</v>
      </c>
      <c r="C1093" s="2">
        <v>42751</v>
      </c>
      <c r="D1093" t="s">
        <v>431</v>
      </c>
      <c r="E1093" t="s">
        <v>2702</v>
      </c>
      <c r="F1093" t="s">
        <v>2703</v>
      </c>
      <c r="G1093" t="s">
        <v>96</v>
      </c>
      <c r="H1093" t="s">
        <v>31</v>
      </c>
      <c r="I1093" t="s">
        <v>58</v>
      </c>
      <c r="J1093" t="s">
        <v>59</v>
      </c>
      <c r="K1093">
        <v>90008</v>
      </c>
      <c r="L1093" t="s">
        <v>60</v>
      </c>
      <c r="M1093" t="s">
        <v>913</v>
      </c>
      <c r="N1093" t="s">
        <v>36</v>
      </c>
      <c r="O1093" t="s">
        <v>51</v>
      </c>
      <c r="P1093" t="s">
        <v>914</v>
      </c>
      <c r="Q1093">
        <v>399.67200000000003</v>
      </c>
      <c r="R1093">
        <v>7</v>
      </c>
      <c r="S1093" s="1">
        <v>0.2</v>
      </c>
      <c r="T1093">
        <v>-14.9877</v>
      </c>
      <c r="U1093" t="s">
        <v>436</v>
      </c>
      <c r="V1093" s="3">
        <v>-3.7499999999999999E-2</v>
      </c>
      <c r="W1093" s="3">
        <v>5.0041033647591003E-4</v>
      </c>
      <c r="X1093" s="4">
        <v>-2.1410999999999998</v>
      </c>
      <c r="Y1093" s="1">
        <v>59.237099999999998</v>
      </c>
      <c r="Z1093" t="s">
        <v>175</v>
      </c>
      <c r="AA1093">
        <f>Furniture_Sales[[#This Row],[Sales]]-Furniture_Sales[[#This Row],[Profit]]</f>
        <v>414.65970000000004</v>
      </c>
    </row>
    <row r="1094" spans="1:27" x14ac:dyDescent="0.35">
      <c r="A1094" t="s">
        <v>3111</v>
      </c>
      <c r="B1094" s="2">
        <v>42315</v>
      </c>
      <c r="C1094" s="2">
        <v>42317</v>
      </c>
      <c r="D1094" t="s">
        <v>27</v>
      </c>
      <c r="E1094" t="s">
        <v>2923</v>
      </c>
      <c r="F1094" t="s">
        <v>2924</v>
      </c>
      <c r="G1094" t="s">
        <v>30</v>
      </c>
      <c r="H1094" t="s">
        <v>31</v>
      </c>
      <c r="I1094" t="s">
        <v>3037</v>
      </c>
      <c r="J1094" t="s">
        <v>3112</v>
      </c>
      <c r="K1094">
        <v>5408</v>
      </c>
      <c r="L1094" t="s">
        <v>73</v>
      </c>
      <c r="M1094" t="s">
        <v>586</v>
      </c>
      <c r="N1094" t="s">
        <v>36</v>
      </c>
      <c r="O1094" t="s">
        <v>42</v>
      </c>
      <c r="P1094" t="s">
        <v>587</v>
      </c>
      <c r="Q1094">
        <v>715.2</v>
      </c>
      <c r="R1094">
        <v>3</v>
      </c>
      <c r="S1094" s="1">
        <v>0</v>
      </c>
      <c r="T1094">
        <v>178.8</v>
      </c>
      <c r="U1094" t="s">
        <v>76</v>
      </c>
      <c r="V1094" s="3">
        <v>0.25</v>
      </c>
      <c r="W1094" s="3">
        <v>0</v>
      </c>
      <c r="X1094" s="4">
        <v>59.6</v>
      </c>
      <c r="Y1094" s="1">
        <v>178.8</v>
      </c>
      <c r="Z1094" t="s">
        <v>40</v>
      </c>
      <c r="AA1094">
        <f>Furniture_Sales[[#This Row],[Sales]]-Furniture_Sales[[#This Row],[Profit]]</f>
        <v>536.40000000000009</v>
      </c>
    </row>
    <row r="1095" spans="1:27" x14ac:dyDescent="0.35">
      <c r="A1095" t="s">
        <v>3113</v>
      </c>
      <c r="B1095" s="2">
        <v>41895</v>
      </c>
      <c r="C1095" s="2">
        <v>41899</v>
      </c>
      <c r="D1095" t="s">
        <v>45</v>
      </c>
      <c r="E1095" t="s">
        <v>1826</v>
      </c>
      <c r="F1095" t="s">
        <v>1827</v>
      </c>
      <c r="G1095" t="s">
        <v>106</v>
      </c>
      <c r="H1095" t="s">
        <v>31</v>
      </c>
      <c r="I1095" t="s">
        <v>2554</v>
      </c>
      <c r="J1095" t="s">
        <v>98</v>
      </c>
      <c r="K1095">
        <v>79762</v>
      </c>
      <c r="L1095" t="s">
        <v>99</v>
      </c>
      <c r="M1095" t="s">
        <v>261</v>
      </c>
      <c r="N1095" t="s">
        <v>36</v>
      </c>
      <c r="O1095" t="s">
        <v>42</v>
      </c>
      <c r="P1095" t="s">
        <v>262</v>
      </c>
      <c r="Q1095">
        <v>340.11599999999999</v>
      </c>
      <c r="R1095">
        <v>6</v>
      </c>
      <c r="S1095" s="1">
        <v>0.3</v>
      </c>
      <c r="T1095">
        <v>-9.7175999999999991</v>
      </c>
      <c r="U1095" t="s">
        <v>89</v>
      </c>
      <c r="V1095" s="3">
        <v>-2.8571428571428598E-2</v>
      </c>
      <c r="W1095" s="3">
        <v>8.8205200578626104E-4</v>
      </c>
      <c r="X1095" s="4">
        <v>-1.6195999999999999</v>
      </c>
      <c r="Y1095" s="1">
        <v>58.305599999999998</v>
      </c>
      <c r="Z1095" t="s">
        <v>83</v>
      </c>
      <c r="AA1095">
        <f>Furniture_Sales[[#This Row],[Sales]]-Furniture_Sales[[#This Row],[Profit]]</f>
        <v>349.83359999999999</v>
      </c>
    </row>
    <row r="1096" spans="1:27" x14ac:dyDescent="0.35">
      <c r="A1096" t="s">
        <v>3114</v>
      </c>
      <c r="B1096" s="2">
        <v>42252</v>
      </c>
      <c r="C1096" s="2">
        <v>42257</v>
      </c>
      <c r="D1096" t="s">
        <v>45</v>
      </c>
      <c r="E1096" t="s">
        <v>2623</v>
      </c>
      <c r="F1096" t="s">
        <v>2624</v>
      </c>
      <c r="G1096" t="s">
        <v>96</v>
      </c>
      <c r="H1096" t="s">
        <v>31</v>
      </c>
      <c r="I1096" t="s">
        <v>900</v>
      </c>
      <c r="J1096" t="s">
        <v>172</v>
      </c>
      <c r="K1096">
        <v>55901</v>
      </c>
      <c r="L1096" t="s">
        <v>99</v>
      </c>
      <c r="M1096" t="s">
        <v>117</v>
      </c>
      <c r="N1096" t="s">
        <v>36</v>
      </c>
      <c r="O1096" t="s">
        <v>62</v>
      </c>
      <c r="P1096" t="s">
        <v>118</v>
      </c>
      <c r="Q1096">
        <v>6.16</v>
      </c>
      <c r="R1096">
        <v>2</v>
      </c>
      <c r="S1096" s="1">
        <v>0</v>
      </c>
      <c r="T1096">
        <v>2.9567999999999999</v>
      </c>
      <c r="U1096" t="s">
        <v>64</v>
      </c>
      <c r="V1096" s="3">
        <v>0.48</v>
      </c>
      <c r="W1096" s="3">
        <v>0</v>
      </c>
      <c r="X1096" s="4">
        <v>1.4783999999999999</v>
      </c>
      <c r="Y1096" s="1">
        <v>1.6015999999999999</v>
      </c>
      <c r="Z1096" t="s">
        <v>83</v>
      </c>
      <c r="AA1096">
        <f>Furniture_Sales[[#This Row],[Sales]]-Furniture_Sales[[#This Row],[Profit]]</f>
        <v>3.2032000000000003</v>
      </c>
    </row>
    <row r="1097" spans="1:27" x14ac:dyDescent="0.35">
      <c r="A1097" t="s">
        <v>3115</v>
      </c>
      <c r="B1097" s="2">
        <v>42860</v>
      </c>
      <c r="C1097" s="2">
        <v>42861</v>
      </c>
      <c r="D1097" t="s">
        <v>93</v>
      </c>
      <c r="E1097" t="s">
        <v>2192</v>
      </c>
      <c r="F1097" t="s">
        <v>2193</v>
      </c>
      <c r="G1097" t="s">
        <v>30</v>
      </c>
      <c r="H1097" t="s">
        <v>31</v>
      </c>
      <c r="I1097" t="s">
        <v>871</v>
      </c>
      <c r="J1097" t="s">
        <v>186</v>
      </c>
      <c r="K1097">
        <v>80027</v>
      </c>
      <c r="L1097" t="s">
        <v>60</v>
      </c>
      <c r="M1097" t="s">
        <v>1142</v>
      </c>
      <c r="N1097" t="s">
        <v>36</v>
      </c>
      <c r="O1097" t="s">
        <v>37</v>
      </c>
      <c r="P1097" t="s">
        <v>1143</v>
      </c>
      <c r="Q1097">
        <v>89.991</v>
      </c>
      <c r="R1097">
        <v>3</v>
      </c>
      <c r="S1097" s="1">
        <v>0.7</v>
      </c>
      <c r="T1097">
        <v>-152.9847</v>
      </c>
      <c r="U1097" t="s">
        <v>129</v>
      </c>
      <c r="V1097" s="3">
        <v>-1.7</v>
      </c>
      <c r="W1097" s="3">
        <v>7.77855563334111E-3</v>
      </c>
      <c r="X1097" s="4">
        <v>-50.994900000000001</v>
      </c>
      <c r="Y1097" s="1">
        <v>80.991900000000001</v>
      </c>
      <c r="Z1097" t="s">
        <v>167</v>
      </c>
      <c r="AA1097">
        <f>Furniture_Sales[[#This Row],[Sales]]-Furniture_Sales[[#This Row],[Profit]]</f>
        <v>242.97570000000002</v>
      </c>
    </row>
    <row r="1098" spans="1:27" x14ac:dyDescent="0.35">
      <c r="A1098" t="s">
        <v>3116</v>
      </c>
      <c r="B1098" s="2">
        <v>41890</v>
      </c>
      <c r="C1098" s="2">
        <v>41897</v>
      </c>
      <c r="D1098" t="s">
        <v>45</v>
      </c>
      <c r="E1098" t="s">
        <v>1221</v>
      </c>
      <c r="F1098" t="s">
        <v>1222</v>
      </c>
      <c r="G1098" t="s">
        <v>30</v>
      </c>
      <c r="H1098" t="s">
        <v>31</v>
      </c>
      <c r="I1098" t="s">
        <v>107</v>
      </c>
      <c r="J1098" t="s">
        <v>98</v>
      </c>
      <c r="K1098">
        <v>77036</v>
      </c>
      <c r="L1098" t="s">
        <v>99</v>
      </c>
      <c r="M1098" t="s">
        <v>252</v>
      </c>
      <c r="N1098" t="s">
        <v>36</v>
      </c>
      <c r="O1098" t="s">
        <v>42</v>
      </c>
      <c r="P1098" t="s">
        <v>253</v>
      </c>
      <c r="Q1098">
        <v>966.7</v>
      </c>
      <c r="R1098">
        <v>5</v>
      </c>
      <c r="S1098" s="1">
        <v>0.3</v>
      </c>
      <c r="T1098">
        <v>-13.81</v>
      </c>
      <c r="U1098" t="s">
        <v>53</v>
      </c>
      <c r="V1098" s="3">
        <v>-1.4285714285714299E-2</v>
      </c>
      <c r="W1098" s="3">
        <v>3.1033412640943397E-4</v>
      </c>
      <c r="X1098" s="4">
        <v>-2.762</v>
      </c>
      <c r="Y1098" s="1">
        <v>196.102</v>
      </c>
      <c r="Z1098" t="s">
        <v>83</v>
      </c>
      <c r="AA1098">
        <f>Furniture_Sales[[#This Row],[Sales]]-Furniture_Sales[[#This Row],[Profit]]</f>
        <v>980.51</v>
      </c>
    </row>
    <row r="1099" spans="1:27" x14ac:dyDescent="0.35">
      <c r="A1099" t="s">
        <v>3117</v>
      </c>
      <c r="B1099" s="2">
        <v>42364</v>
      </c>
      <c r="C1099" s="2">
        <v>42368</v>
      </c>
      <c r="D1099" t="s">
        <v>45</v>
      </c>
      <c r="E1099" t="s">
        <v>1378</v>
      </c>
      <c r="F1099" t="s">
        <v>1379</v>
      </c>
      <c r="G1099" t="s">
        <v>30</v>
      </c>
      <c r="H1099" t="s">
        <v>31</v>
      </c>
      <c r="I1099" t="s">
        <v>282</v>
      </c>
      <c r="J1099" t="s">
        <v>237</v>
      </c>
      <c r="K1099">
        <v>44256</v>
      </c>
      <c r="L1099" t="s">
        <v>73</v>
      </c>
      <c r="M1099" t="s">
        <v>1068</v>
      </c>
      <c r="N1099" t="s">
        <v>36</v>
      </c>
      <c r="O1099" t="s">
        <v>51</v>
      </c>
      <c r="P1099" t="s">
        <v>1069</v>
      </c>
      <c r="Q1099">
        <v>51.588000000000001</v>
      </c>
      <c r="R1099">
        <v>1</v>
      </c>
      <c r="S1099" s="1">
        <v>0.4</v>
      </c>
      <c r="T1099">
        <v>-15.4764</v>
      </c>
      <c r="U1099" t="s">
        <v>89</v>
      </c>
      <c r="V1099" s="3">
        <v>-0.3</v>
      </c>
      <c r="W1099" s="3">
        <v>7.7537411801194096E-3</v>
      </c>
      <c r="X1099" s="4">
        <v>-15.4764</v>
      </c>
      <c r="Y1099" s="1">
        <v>67.064400000000006</v>
      </c>
      <c r="Z1099" t="s">
        <v>102</v>
      </c>
      <c r="AA1099">
        <f>Furniture_Sales[[#This Row],[Sales]]-Furniture_Sales[[#This Row],[Profit]]</f>
        <v>67.064400000000006</v>
      </c>
    </row>
    <row r="1100" spans="1:27" x14ac:dyDescent="0.35">
      <c r="A1100" t="s">
        <v>3118</v>
      </c>
      <c r="B1100" s="2">
        <v>42943</v>
      </c>
      <c r="C1100" s="2">
        <v>42947</v>
      </c>
      <c r="D1100" t="s">
        <v>45</v>
      </c>
      <c r="E1100" t="s">
        <v>3098</v>
      </c>
      <c r="F1100" t="s">
        <v>3099</v>
      </c>
      <c r="G1100" t="s">
        <v>30</v>
      </c>
      <c r="H1100" t="s">
        <v>31</v>
      </c>
      <c r="I1100" t="s">
        <v>1039</v>
      </c>
      <c r="J1100" t="s">
        <v>126</v>
      </c>
      <c r="K1100">
        <v>10701</v>
      </c>
      <c r="L1100" t="s">
        <v>73</v>
      </c>
      <c r="M1100" t="s">
        <v>1210</v>
      </c>
      <c r="N1100" t="s">
        <v>36</v>
      </c>
      <c r="O1100" t="s">
        <v>62</v>
      </c>
      <c r="P1100" t="s">
        <v>1211</v>
      </c>
      <c r="Q1100">
        <v>14.89</v>
      </c>
      <c r="R1100">
        <v>1</v>
      </c>
      <c r="S1100" s="1">
        <v>0</v>
      </c>
      <c r="T1100">
        <v>4.0202999999999998</v>
      </c>
      <c r="U1100" t="s">
        <v>89</v>
      </c>
      <c r="V1100" s="3">
        <v>0.27</v>
      </c>
      <c r="W1100" s="3">
        <v>0</v>
      </c>
      <c r="X1100" s="4">
        <v>4.0202999999999998</v>
      </c>
      <c r="Y1100" s="1">
        <v>10.8697</v>
      </c>
      <c r="Z1100" t="s">
        <v>77</v>
      </c>
      <c r="AA1100">
        <f>Furniture_Sales[[#This Row],[Sales]]-Furniture_Sales[[#This Row],[Profit]]</f>
        <v>10.869700000000002</v>
      </c>
    </row>
    <row r="1101" spans="1:27" x14ac:dyDescent="0.35">
      <c r="A1101" t="s">
        <v>3119</v>
      </c>
      <c r="B1101" s="2">
        <v>42520</v>
      </c>
      <c r="C1101" s="2">
        <v>42524</v>
      </c>
      <c r="D1101" t="s">
        <v>45</v>
      </c>
      <c r="E1101" t="s">
        <v>2582</v>
      </c>
      <c r="F1101" t="s">
        <v>2583</v>
      </c>
      <c r="G1101" t="s">
        <v>96</v>
      </c>
      <c r="H1101" t="s">
        <v>31</v>
      </c>
      <c r="I1101" t="s">
        <v>884</v>
      </c>
      <c r="J1101" t="s">
        <v>722</v>
      </c>
      <c r="K1101">
        <v>22153</v>
      </c>
      <c r="L1101" t="s">
        <v>34</v>
      </c>
      <c r="M1101" t="s">
        <v>1889</v>
      </c>
      <c r="N1101" t="s">
        <v>36</v>
      </c>
      <c r="O1101" t="s">
        <v>51</v>
      </c>
      <c r="P1101" t="s">
        <v>1890</v>
      </c>
      <c r="Q1101">
        <v>2275.5</v>
      </c>
      <c r="R1101">
        <v>10</v>
      </c>
      <c r="S1101" s="1">
        <v>0</v>
      </c>
      <c r="T1101">
        <v>386.83499999999998</v>
      </c>
      <c r="U1101" t="s">
        <v>89</v>
      </c>
      <c r="V1101" s="3">
        <v>0.17</v>
      </c>
      <c r="W1101" s="3">
        <v>0</v>
      </c>
      <c r="X1101" s="4">
        <v>38.683500000000002</v>
      </c>
      <c r="Y1101" s="1">
        <v>188.8665</v>
      </c>
      <c r="Z1101" t="s">
        <v>167</v>
      </c>
      <c r="AA1101">
        <f>Furniture_Sales[[#This Row],[Sales]]-Furniture_Sales[[#This Row],[Profit]]</f>
        <v>1888.665</v>
      </c>
    </row>
    <row r="1102" spans="1:27" x14ac:dyDescent="0.35">
      <c r="A1102" t="s">
        <v>3120</v>
      </c>
      <c r="B1102" s="2">
        <v>41959</v>
      </c>
      <c r="C1102" s="2">
        <v>41963</v>
      </c>
      <c r="D1102" t="s">
        <v>45</v>
      </c>
      <c r="E1102" t="s">
        <v>3121</v>
      </c>
      <c r="F1102" t="s">
        <v>3122</v>
      </c>
      <c r="G1102" t="s">
        <v>30</v>
      </c>
      <c r="H1102" t="s">
        <v>31</v>
      </c>
      <c r="I1102" t="s">
        <v>519</v>
      </c>
      <c r="J1102" t="s">
        <v>140</v>
      </c>
      <c r="K1102">
        <v>62521</v>
      </c>
      <c r="L1102" t="s">
        <v>99</v>
      </c>
      <c r="M1102" t="s">
        <v>2014</v>
      </c>
      <c r="N1102" t="s">
        <v>36</v>
      </c>
      <c r="O1102" t="s">
        <v>42</v>
      </c>
      <c r="P1102" t="s">
        <v>2015</v>
      </c>
      <c r="Q1102">
        <v>37.295999999999999</v>
      </c>
      <c r="R1102">
        <v>2</v>
      </c>
      <c r="S1102" s="1">
        <v>0.3</v>
      </c>
      <c r="T1102">
        <v>-1.0656000000000001</v>
      </c>
      <c r="U1102" t="s">
        <v>89</v>
      </c>
      <c r="V1102" s="3">
        <v>-2.8571428571428598E-2</v>
      </c>
      <c r="W1102" s="3">
        <v>8.0437580437580404E-3</v>
      </c>
      <c r="X1102" s="4">
        <v>-0.53280000000000005</v>
      </c>
      <c r="Y1102" s="1">
        <v>19.180800000000001</v>
      </c>
      <c r="Z1102" t="s">
        <v>40</v>
      </c>
      <c r="AA1102">
        <f>Furniture_Sales[[#This Row],[Sales]]-Furniture_Sales[[#This Row],[Profit]]</f>
        <v>38.361600000000003</v>
      </c>
    </row>
    <row r="1103" spans="1:27" x14ac:dyDescent="0.35">
      <c r="A1103" t="s">
        <v>3123</v>
      </c>
      <c r="B1103" s="2">
        <v>41903</v>
      </c>
      <c r="C1103" s="2">
        <v>41905</v>
      </c>
      <c r="D1103" t="s">
        <v>93</v>
      </c>
      <c r="E1103" t="s">
        <v>530</v>
      </c>
      <c r="F1103" t="s">
        <v>531</v>
      </c>
      <c r="G1103" t="s">
        <v>106</v>
      </c>
      <c r="H1103" t="s">
        <v>31</v>
      </c>
      <c r="I1103" t="s">
        <v>3124</v>
      </c>
      <c r="J1103" t="s">
        <v>98</v>
      </c>
      <c r="K1103">
        <v>75043</v>
      </c>
      <c r="L1103" t="s">
        <v>99</v>
      </c>
      <c r="M1103" t="s">
        <v>2146</v>
      </c>
      <c r="N1103" t="s">
        <v>36</v>
      </c>
      <c r="O1103" t="s">
        <v>62</v>
      </c>
      <c r="P1103" t="s">
        <v>2147</v>
      </c>
      <c r="Q1103">
        <v>8.5440000000000005</v>
      </c>
      <c r="R1103">
        <v>2</v>
      </c>
      <c r="S1103" s="1">
        <v>0.6</v>
      </c>
      <c r="T1103">
        <v>-7.476</v>
      </c>
      <c r="U1103" t="s">
        <v>76</v>
      </c>
      <c r="V1103" s="3">
        <v>-0.875</v>
      </c>
      <c r="W1103" s="3">
        <v>7.02247191011236E-2</v>
      </c>
      <c r="X1103" s="4">
        <v>-3.738</v>
      </c>
      <c r="Y1103" s="1">
        <v>8.01</v>
      </c>
      <c r="Z1103" t="s">
        <v>83</v>
      </c>
      <c r="AA1103">
        <f>Furniture_Sales[[#This Row],[Sales]]-Furniture_Sales[[#This Row],[Profit]]</f>
        <v>16.02</v>
      </c>
    </row>
    <row r="1104" spans="1:27" x14ac:dyDescent="0.35">
      <c r="A1104" t="s">
        <v>3125</v>
      </c>
      <c r="B1104" s="2">
        <v>42421</v>
      </c>
      <c r="C1104" s="2">
        <v>42426</v>
      </c>
      <c r="D1104" t="s">
        <v>45</v>
      </c>
      <c r="E1104" t="s">
        <v>804</v>
      </c>
      <c r="F1104" t="s">
        <v>805</v>
      </c>
      <c r="G1104" t="s">
        <v>96</v>
      </c>
      <c r="H1104" t="s">
        <v>31</v>
      </c>
      <c r="I1104" t="s">
        <v>767</v>
      </c>
      <c r="J1104" t="s">
        <v>126</v>
      </c>
      <c r="K1104">
        <v>11572</v>
      </c>
      <c r="L1104" t="s">
        <v>73</v>
      </c>
      <c r="M1104" t="s">
        <v>180</v>
      </c>
      <c r="N1104" t="s">
        <v>36</v>
      </c>
      <c r="O1104" t="s">
        <v>62</v>
      </c>
      <c r="P1104" t="s">
        <v>181</v>
      </c>
      <c r="Q1104">
        <v>68.95</v>
      </c>
      <c r="R1104">
        <v>5</v>
      </c>
      <c r="S1104" s="1">
        <v>0</v>
      </c>
      <c r="T1104">
        <v>28.959</v>
      </c>
      <c r="U1104" t="s">
        <v>64</v>
      </c>
      <c r="V1104" s="3">
        <v>0.42</v>
      </c>
      <c r="W1104" s="3">
        <v>0</v>
      </c>
      <c r="X1104" s="4">
        <v>5.7918000000000003</v>
      </c>
      <c r="Y1104" s="1">
        <v>7.9981999999999998</v>
      </c>
      <c r="Z1104" t="s">
        <v>303</v>
      </c>
      <c r="AA1104">
        <f>Furniture_Sales[[#This Row],[Sales]]-Furniture_Sales[[#This Row],[Profit]]</f>
        <v>39.991</v>
      </c>
    </row>
    <row r="1105" spans="1:27" x14ac:dyDescent="0.35">
      <c r="A1105" t="s">
        <v>3126</v>
      </c>
      <c r="B1105" s="2">
        <v>43058</v>
      </c>
      <c r="C1105" s="2">
        <v>43060</v>
      </c>
      <c r="D1105" t="s">
        <v>93</v>
      </c>
      <c r="E1105" t="s">
        <v>2577</v>
      </c>
      <c r="F1105" t="s">
        <v>2578</v>
      </c>
      <c r="G1105" t="s">
        <v>30</v>
      </c>
      <c r="H1105" t="s">
        <v>31</v>
      </c>
      <c r="I1105" t="s">
        <v>107</v>
      </c>
      <c r="J1105" t="s">
        <v>98</v>
      </c>
      <c r="K1105">
        <v>77095</v>
      </c>
      <c r="L1105" t="s">
        <v>99</v>
      </c>
      <c r="M1105" t="s">
        <v>1623</v>
      </c>
      <c r="N1105" t="s">
        <v>36</v>
      </c>
      <c r="O1105" t="s">
        <v>42</v>
      </c>
      <c r="P1105" t="s">
        <v>1624</v>
      </c>
      <c r="Q1105">
        <v>191.05799999999999</v>
      </c>
      <c r="R1105">
        <v>3</v>
      </c>
      <c r="S1105" s="1">
        <v>0.3</v>
      </c>
      <c r="T1105">
        <v>-46.399799999999999</v>
      </c>
      <c r="U1105" t="s">
        <v>76</v>
      </c>
      <c r="V1105" s="3">
        <v>-0.24285714285714299</v>
      </c>
      <c r="W1105" s="3">
        <v>1.5702038124548599E-3</v>
      </c>
      <c r="X1105" s="4">
        <v>-15.4666</v>
      </c>
      <c r="Y1105" s="1">
        <v>79.152600000000007</v>
      </c>
      <c r="Z1105" t="s">
        <v>40</v>
      </c>
      <c r="AA1105">
        <f>Furniture_Sales[[#This Row],[Sales]]-Furniture_Sales[[#This Row],[Profit]]</f>
        <v>237.45779999999999</v>
      </c>
    </row>
    <row r="1106" spans="1:27" x14ac:dyDescent="0.35">
      <c r="A1106" t="s">
        <v>3127</v>
      </c>
      <c r="B1106" s="2">
        <v>42855</v>
      </c>
      <c r="C1106" s="2">
        <v>42860</v>
      </c>
      <c r="D1106" t="s">
        <v>45</v>
      </c>
      <c r="E1106" t="s">
        <v>403</v>
      </c>
      <c r="F1106" t="s">
        <v>404</v>
      </c>
      <c r="G1106" t="s">
        <v>96</v>
      </c>
      <c r="H1106" t="s">
        <v>31</v>
      </c>
      <c r="I1106" t="s">
        <v>334</v>
      </c>
      <c r="J1106" t="s">
        <v>59</v>
      </c>
      <c r="K1106">
        <v>94110</v>
      </c>
      <c r="L1106" t="s">
        <v>60</v>
      </c>
      <c r="M1106" t="s">
        <v>762</v>
      </c>
      <c r="N1106" t="s">
        <v>36</v>
      </c>
      <c r="O1106" t="s">
        <v>62</v>
      </c>
      <c r="P1106" t="s">
        <v>763</v>
      </c>
      <c r="Q1106">
        <v>64.959999999999994</v>
      </c>
      <c r="R1106">
        <v>2</v>
      </c>
      <c r="S1106" s="1">
        <v>0</v>
      </c>
      <c r="T1106">
        <v>21.436800000000002</v>
      </c>
      <c r="U1106" t="s">
        <v>64</v>
      </c>
      <c r="V1106" s="3">
        <v>0.33</v>
      </c>
      <c r="W1106" s="3">
        <v>0</v>
      </c>
      <c r="X1106" s="4">
        <v>10.718400000000001</v>
      </c>
      <c r="Y1106" s="1">
        <v>21.761600000000001</v>
      </c>
      <c r="Z1106" t="s">
        <v>119</v>
      </c>
      <c r="AA1106">
        <f>Furniture_Sales[[#This Row],[Sales]]-Furniture_Sales[[#This Row],[Profit]]</f>
        <v>43.523199999999989</v>
      </c>
    </row>
    <row r="1107" spans="1:27" x14ac:dyDescent="0.35">
      <c r="A1107" t="s">
        <v>3128</v>
      </c>
      <c r="B1107" s="2">
        <v>42492</v>
      </c>
      <c r="C1107" s="2">
        <v>42498</v>
      </c>
      <c r="D1107" t="s">
        <v>45</v>
      </c>
      <c r="E1107" t="s">
        <v>2054</v>
      </c>
      <c r="F1107" t="s">
        <v>2055</v>
      </c>
      <c r="G1107" t="s">
        <v>30</v>
      </c>
      <c r="H1107" t="s">
        <v>31</v>
      </c>
      <c r="I1107" t="s">
        <v>2575</v>
      </c>
      <c r="J1107" t="s">
        <v>1042</v>
      </c>
      <c r="K1107">
        <v>27405</v>
      </c>
      <c r="L1107" t="s">
        <v>34</v>
      </c>
      <c r="M1107" t="s">
        <v>1009</v>
      </c>
      <c r="N1107" t="s">
        <v>36</v>
      </c>
      <c r="O1107" t="s">
        <v>42</v>
      </c>
      <c r="P1107" t="s">
        <v>1010</v>
      </c>
      <c r="Q1107">
        <v>187.05600000000001</v>
      </c>
      <c r="R1107">
        <v>9</v>
      </c>
      <c r="S1107" s="1">
        <v>0.2</v>
      </c>
      <c r="T1107">
        <v>11.691000000000001</v>
      </c>
      <c r="U1107" t="s">
        <v>135</v>
      </c>
      <c r="V1107" s="3">
        <v>6.25E-2</v>
      </c>
      <c r="W1107" s="3">
        <v>1.06919852878282E-3</v>
      </c>
      <c r="X1107" s="4">
        <v>1.2989999999999999</v>
      </c>
      <c r="Y1107" s="1">
        <v>19.484999999999999</v>
      </c>
      <c r="Z1107" t="s">
        <v>167</v>
      </c>
      <c r="AA1107">
        <f>Furniture_Sales[[#This Row],[Sales]]-Furniture_Sales[[#This Row],[Profit]]</f>
        <v>175.36500000000001</v>
      </c>
    </row>
    <row r="1108" spans="1:27" x14ac:dyDescent="0.35">
      <c r="A1108" t="s">
        <v>3129</v>
      </c>
      <c r="B1108" s="2">
        <v>43010</v>
      </c>
      <c r="C1108" s="2">
        <v>43013</v>
      </c>
      <c r="D1108" t="s">
        <v>93</v>
      </c>
      <c r="E1108" t="s">
        <v>2437</v>
      </c>
      <c r="F1108" t="s">
        <v>2438</v>
      </c>
      <c r="G1108" t="s">
        <v>106</v>
      </c>
      <c r="H1108" t="s">
        <v>31</v>
      </c>
      <c r="I1108" t="s">
        <v>3130</v>
      </c>
      <c r="J1108" t="s">
        <v>147</v>
      </c>
      <c r="K1108">
        <v>37918</v>
      </c>
      <c r="L1108" t="s">
        <v>34</v>
      </c>
      <c r="M1108" t="s">
        <v>1724</v>
      </c>
      <c r="N1108" t="s">
        <v>36</v>
      </c>
      <c r="O1108" t="s">
        <v>62</v>
      </c>
      <c r="P1108" t="s">
        <v>1725</v>
      </c>
      <c r="Q1108">
        <v>11.808</v>
      </c>
      <c r="R1108">
        <v>2</v>
      </c>
      <c r="S1108" s="1">
        <v>0.2</v>
      </c>
      <c r="T1108">
        <v>1.3284</v>
      </c>
      <c r="U1108" t="s">
        <v>39</v>
      </c>
      <c r="V1108" s="3">
        <v>0.1125</v>
      </c>
      <c r="W1108" s="3">
        <v>1.69376693766938E-2</v>
      </c>
      <c r="X1108" s="4">
        <v>0.66420000000000001</v>
      </c>
      <c r="Y1108" s="1">
        <v>5.2397999999999998</v>
      </c>
      <c r="Z1108" t="s">
        <v>54</v>
      </c>
      <c r="AA1108">
        <f>Furniture_Sales[[#This Row],[Sales]]-Furniture_Sales[[#This Row],[Profit]]</f>
        <v>10.4796</v>
      </c>
    </row>
    <row r="1109" spans="1:27" x14ac:dyDescent="0.35">
      <c r="A1109" t="s">
        <v>3129</v>
      </c>
      <c r="B1109" s="2">
        <v>43010</v>
      </c>
      <c r="C1109" s="2">
        <v>43013</v>
      </c>
      <c r="D1109" t="s">
        <v>93</v>
      </c>
      <c r="E1109" t="s">
        <v>2437</v>
      </c>
      <c r="F1109" t="s">
        <v>2438</v>
      </c>
      <c r="G1109" t="s">
        <v>106</v>
      </c>
      <c r="H1109" t="s">
        <v>31</v>
      </c>
      <c r="I1109" t="s">
        <v>3130</v>
      </c>
      <c r="J1109" t="s">
        <v>147</v>
      </c>
      <c r="K1109">
        <v>37918</v>
      </c>
      <c r="L1109" t="s">
        <v>34</v>
      </c>
      <c r="M1109" t="s">
        <v>557</v>
      </c>
      <c r="N1109" t="s">
        <v>36</v>
      </c>
      <c r="O1109" t="s">
        <v>62</v>
      </c>
      <c r="P1109" t="s">
        <v>3131</v>
      </c>
      <c r="Q1109">
        <v>9.6560000000000006</v>
      </c>
      <c r="R1109">
        <v>1</v>
      </c>
      <c r="S1109" s="1">
        <v>0.2</v>
      </c>
      <c r="T1109">
        <v>1.5690999999999999</v>
      </c>
      <c r="U1109" t="s">
        <v>39</v>
      </c>
      <c r="V1109" s="3">
        <v>0.16250000000000001</v>
      </c>
      <c r="W1109" s="3">
        <v>2.0712510356255199E-2</v>
      </c>
      <c r="X1109" s="4">
        <v>1.5690999999999999</v>
      </c>
      <c r="Y1109" s="1">
        <v>8.0869</v>
      </c>
      <c r="Z1109" t="s">
        <v>54</v>
      </c>
      <c r="AA1109">
        <f>Furniture_Sales[[#This Row],[Sales]]-Furniture_Sales[[#This Row],[Profit]]</f>
        <v>8.0869</v>
      </c>
    </row>
    <row r="1110" spans="1:27" x14ac:dyDescent="0.35">
      <c r="A1110" t="s">
        <v>3129</v>
      </c>
      <c r="B1110" s="2">
        <v>43010</v>
      </c>
      <c r="C1110" s="2">
        <v>43013</v>
      </c>
      <c r="D1110" t="s">
        <v>93</v>
      </c>
      <c r="E1110" t="s">
        <v>2437</v>
      </c>
      <c r="F1110" t="s">
        <v>2438</v>
      </c>
      <c r="G1110" t="s">
        <v>106</v>
      </c>
      <c r="H1110" t="s">
        <v>31</v>
      </c>
      <c r="I1110" t="s">
        <v>3130</v>
      </c>
      <c r="J1110" t="s">
        <v>147</v>
      </c>
      <c r="K1110">
        <v>37918</v>
      </c>
      <c r="L1110" t="s">
        <v>34</v>
      </c>
      <c r="M1110" t="s">
        <v>757</v>
      </c>
      <c r="N1110" t="s">
        <v>36</v>
      </c>
      <c r="O1110" t="s">
        <v>51</v>
      </c>
      <c r="P1110" t="s">
        <v>758</v>
      </c>
      <c r="Q1110">
        <v>2314.116</v>
      </c>
      <c r="R1110">
        <v>7</v>
      </c>
      <c r="S1110" s="1">
        <v>0.4</v>
      </c>
      <c r="T1110">
        <v>-1002.7836</v>
      </c>
      <c r="U1110" t="s">
        <v>39</v>
      </c>
      <c r="V1110" s="3">
        <v>-0.43333333333333302</v>
      </c>
      <c r="W1110" s="3">
        <v>1.7285218199952001E-4</v>
      </c>
      <c r="X1110" s="4">
        <v>-143.25479999999999</v>
      </c>
      <c r="Y1110" s="1">
        <v>473.84280000000001</v>
      </c>
      <c r="Z1110" t="s">
        <v>54</v>
      </c>
      <c r="AA1110">
        <f>Furniture_Sales[[#This Row],[Sales]]-Furniture_Sales[[#This Row],[Profit]]</f>
        <v>3316.8995999999997</v>
      </c>
    </row>
    <row r="1111" spans="1:27" x14ac:dyDescent="0.35">
      <c r="A1111" t="s">
        <v>3129</v>
      </c>
      <c r="B1111" s="2">
        <v>43010</v>
      </c>
      <c r="C1111" s="2">
        <v>43013</v>
      </c>
      <c r="D1111" t="s">
        <v>93</v>
      </c>
      <c r="E1111" t="s">
        <v>2437</v>
      </c>
      <c r="F1111" t="s">
        <v>2438</v>
      </c>
      <c r="G1111" t="s">
        <v>106</v>
      </c>
      <c r="H1111" t="s">
        <v>31</v>
      </c>
      <c r="I1111" t="s">
        <v>3130</v>
      </c>
      <c r="J1111" t="s">
        <v>147</v>
      </c>
      <c r="K1111">
        <v>37918</v>
      </c>
      <c r="L1111" t="s">
        <v>34</v>
      </c>
      <c r="M1111" t="s">
        <v>1134</v>
      </c>
      <c r="N1111" t="s">
        <v>36</v>
      </c>
      <c r="O1111" t="s">
        <v>62</v>
      </c>
      <c r="P1111" t="s">
        <v>1135</v>
      </c>
      <c r="Q1111">
        <v>19.760000000000002</v>
      </c>
      <c r="R1111">
        <v>2</v>
      </c>
      <c r="S1111" s="1">
        <v>0.2</v>
      </c>
      <c r="T1111">
        <v>5.9279999999999999</v>
      </c>
      <c r="U1111" t="s">
        <v>39</v>
      </c>
      <c r="V1111" s="3">
        <v>0.3</v>
      </c>
      <c r="W1111" s="3">
        <v>1.0121457489878499E-2</v>
      </c>
      <c r="X1111" s="4">
        <v>2.964</v>
      </c>
      <c r="Y1111" s="1">
        <v>6.9160000000000004</v>
      </c>
      <c r="Z1111" t="s">
        <v>54</v>
      </c>
      <c r="AA1111">
        <f>Furniture_Sales[[#This Row],[Sales]]-Furniture_Sales[[#This Row],[Profit]]</f>
        <v>13.832000000000001</v>
      </c>
    </row>
    <row r="1112" spans="1:27" x14ac:dyDescent="0.35">
      <c r="A1112" t="s">
        <v>3132</v>
      </c>
      <c r="B1112" s="2">
        <v>42342</v>
      </c>
      <c r="C1112" s="2">
        <v>42347</v>
      </c>
      <c r="D1112" t="s">
        <v>45</v>
      </c>
      <c r="E1112" t="s">
        <v>953</v>
      </c>
      <c r="F1112" t="s">
        <v>954</v>
      </c>
      <c r="G1112" t="s">
        <v>30</v>
      </c>
      <c r="H1112" t="s">
        <v>31</v>
      </c>
      <c r="I1112" t="s">
        <v>2066</v>
      </c>
      <c r="J1112" t="s">
        <v>59</v>
      </c>
      <c r="K1112">
        <v>90712</v>
      </c>
      <c r="L1112" t="s">
        <v>60</v>
      </c>
      <c r="M1112" t="s">
        <v>1317</v>
      </c>
      <c r="N1112" t="s">
        <v>36</v>
      </c>
      <c r="O1112" t="s">
        <v>62</v>
      </c>
      <c r="P1112" t="s">
        <v>1318</v>
      </c>
      <c r="Q1112">
        <v>25.08</v>
      </c>
      <c r="R1112">
        <v>6</v>
      </c>
      <c r="S1112" s="1">
        <v>0</v>
      </c>
      <c r="T1112">
        <v>9.0288000000000004</v>
      </c>
      <c r="U1112" t="s">
        <v>64</v>
      </c>
      <c r="V1112" s="3">
        <v>0.36</v>
      </c>
      <c r="W1112" s="3">
        <v>0</v>
      </c>
      <c r="X1112" s="4">
        <v>1.5047999999999999</v>
      </c>
      <c r="Y1112" s="1">
        <v>2.6751999999999998</v>
      </c>
      <c r="Z1112" t="s">
        <v>102</v>
      </c>
      <c r="AA1112">
        <f>Furniture_Sales[[#This Row],[Sales]]-Furniture_Sales[[#This Row],[Profit]]</f>
        <v>16.051199999999998</v>
      </c>
    </row>
    <row r="1113" spans="1:27" x14ac:dyDescent="0.35">
      <c r="A1113" t="s">
        <v>3133</v>
      </c>
      <c r="B1113" s="2">
        <v>42617</v>
      </c>
      <c r="C1113" s="2">
        <v>42621</v>
      </c>
      <c r="D1113" t="s">
        <v>45</v>
      </c>
      <c r="E1113" t="s">
        <v>3134</v>
      </c>
      <c r="F1113" t="s">
        <v>3135</v>
      </c>
      <c r="G1113" t="s">
        <v>30</v>
      </c>
      <c r="H1113" t="s">
        <v>31</v>
      </c>
      <c r="I1113" t="s">
        <v>179</v>
      </c>
      <c r="J1113" t="s">
        <v>126</v>
      </c>
      <c r="K1113">
        <v>10011</v>
      </c>
      <c r="L1113" t="s">
        <v>73</v>
      </c>
      <c r="M1113" t="s">
        <v>1761</v>
      </c>
      <c r="N1113" t="s">
        <v>36</v>
      </c>
      <c r="O1113" t="s">
        <v>62</v>
      </c>
      <c r="P1113" t="s">
        <v>1762</v>
      </c>
      <c r="Q1113">
        <v>63.94</v>
      </c>
      <c r="R1113">
        <v>1</v>
      </c>
      <c r="S1113" s="1">
        <v>0</v>
      </c>
      <c r="T1113">
        <v>24.936599999999999</v>
      </c>
      <c r="U1113" t="s">
        <v>89</v>
      </c>
      <c r="V1113" s="3">
        <v>0.39</v>
      </c>
      <c r="W1113" s="3">
        <v>0</v>
      </c>
      <c r="X1113" s="4">
        <v>24.936599999999999</v>
      </c>
      <c r="Y1113" s="1">
        <v>39.003399999999999</v>
      </c>
      <c r="Z1113" t="s">
        <v>83</v>
      </c>
      <c r="AA1113">
        <f>Furniture_Sales[[#This Row],[Sales]]-Furniture_Sales[[#This Row],[Profit]]</f>
        <v>39.003399999999999</v>
      </c>
    </row>
    <row r="1114" spans="1:27" x14ac:dyDescent="0.35">
      <c r="A1114" t="s">
        <v>3136</v>
      </c>
      <c r="B1114" s="2">
        <v>41877</v>
      </c>
      <c r="C1114" s="2">
        <v>41883</v>
      </c>
      <c r="D1114" t="s">
        <v>45</v>
      </c>
      <c r="E1114" t="s">
        <v>169</v>
      </c>
      <c r="F1114" t="s">
        <v>170</v>
      </c>
      <c r="G1114" t="s">
        <v>30</v>
      </c>
      <c r="H1114" t="s">
        <v>31</v>
      </c>
      <c r="I1114" t="s">
        <v>236</v>
      </c>
      <c r="J1114" t="s">
        <v>206</v>
      </c>
      <c r="K1114">
        <v>19711</v>
      </c>
      <c r="L1114" t="s">
        <v>73</v>
      </c>
      <c r="M1114" t="s">
        <v>2519</v>
      </c>
      <c r="N1114" t="s">
        <v>36</v>
      </c>
      <c r="O1114" t="s">
        <v>62</v>
      </c>
      <c r="P1114" t="s">
        <v>2520</v>
      </c>
      <c r="Q1114">
        <v>10.68</v>
      </c>
      <c r="R1114">
        <v>4</v>
      </c>
      <c r="S1114" s="1">
        <v>0</v>
      </c>
      <c r="T1114">
        <v>4.0583999999999998</v>
      </c>
      <c r="U1114" t="s">
        <v>135</v>
      </c>
      <c r="V1114" s="3">
        <v>0.38</v>
      </c>
      <c r="W1114" s="3">
        <v>0</v>
      </c>
      <c r="X1114" s="4">
        <v>1.0145999999999999</v>
      </c>
      <c r="Y1114" s="1">
        <v>1.6554</v>
      </c>
      <c r="Z1114" t="s">
        <v>259</v>
      </c>
      <c r="AA1114">
        <f>Furniture_Sales[[#This Row],[Sales]]-Furniture_Sales[[#This Row],[Profit]]</f>
        <v>6.6215999999999999</v>
      </c>
    </row>
    <row r="1115" spans="1:27" x14ac:dyDescent="0.35">
      <c r="A1115" t="s">
        <v>3137</v>
      </c>
      <c r="B1115" s="2">
        <v>41772</v>
      </c>
      <c r="C1115" s="2">
        <v>41778</v>
      </c>
      <c r="D1115" t="s">
        <v>45</v>
      </c>
      <c r="E1115" t="s">
        <v>2377</v>
      </c>
      <c r="F1115" t="s">
        <v>2378</v>
      </c>
      <c r="G1115" t="s">
        <v>96</v>
      </c>
      <c r="H1115" t="s">
        <v>31</v>
      </c>
      <c r="I1115" t="s">
        <v>58</v>
      </c>
      <c r="J1115" t="s">
        <v>59</v>
      </c>
      <c r="K1115">
        <v>90004</v>
      </c>
      <c r="L1115" t="s">
        <v>60</v>
      </c>
      <c r="M1115" t="s">
        <v>1898</v>
      </c>
      <c r="N1115" t="s">
        <v>36</v>
      </c>
      <c r="O1115" t="s">
        <v>42</v>
      </c>
      <c r="P1115" t="s">
        <v>1899</v>
      </c>
      <c r="Q1115">
        <v>279.45600000000002</v>
      </c>
      <c r="R1115">
        <v>6</v>
      </c>
      <c r="S1115" s="1">
        <v>0.2</v>
      </c>
      <c r="T1115">
        <v>20.959199999999999</v>
      </c>
      <c r="U1115" t="s">
        <v>135</v>
      </c>
      <c r="V1115" s="3">
        <v>7.4999999999999997E-2</v>
      </c>
      <c r="W1115" s="3">
        <v>7.1567617084621602E-4</v>
      </c>
      <c r="X1115" s="4">
        <v>3.4931999999999999</v>
      </c>
      <c r="Y1115" s="1">
        <v>43.082799999999999</v>
      </c>
      <c r="Z1115" t="s">
        <v>167</v>
      </c>
      <c r="AA1115">
        <f>Furniture_Sales[[#This Row],[Sales]]-Furniture_Sales[[#This Row],[Profit]]</f>
        <v>258.49680000000001</v>
      </c>
    </row>
    <row r="1116" spans="1:27" x14ac:dyDescent="0.35">
      <c r="A1116" t="s">
        <v>3138</v>
      </c>
      <c r="B1116" s="2">
        <v>42839</v>
      </c>
      <c r="C1116" s="2">
        <v>42843</v>
      </c>
      <c r="D1116" t="s">
        <v>45</v>
      </c>
      <c r="E1116" t="s">
        <v>1944</v>
      </c>
      <c r="F1116" t="s">
        <v>1945</v>
      </c>
      <c r="G1116" t="s">
        <v>96</v>
      </c>
      <c r="H1116" t="s">
        <v>31</v>
      </c>
      <c r="I1116" t="s">
        <v>1917</v>
      </c>
      <c r="J1116" t="s">
        <v>1042</v>
      </c>
      <c r="K1116">
        <v>28314</v>
      </c>
      <c r="L1116" t="s">
        <v>34</v>
      </c>
      <c r="M1116" t="s">
        <v>1181</v>
      </c>
      <c r="N1116" t="s">
        <v>36</v>
      </c>
      <c r="O1116" t="s">
        <v>37</v>
      </c>
      <c r="P1116" t="s">
        <v>1182</v>
      </c>
      <c r="Q1116">
        <v>198.27199999999999</v>
      </c>
      <c r="R1116">
        <v>8</v>
      </c>
      <c r="S1116" s="1">
        <v>0.2</v>
      </c>
      <c r="T1116">
        <v>-32.219200000000001</v>
      </c>
      <c r="U1116" t="s">
        <v>89</v>
      </c>
      <c r="V1116" s="3">
        <v>-0.16250000000000001</v>
      </c>
      <c r="W1116" s="3">
        <v>1.0087153001936699E-3</v>
      </c>
      <c r="X1116" s="4">
        <v>-4.0274000000000001</v>
      </c>
      <c r="Y1116" s="1">
        <v>28.811399999999999</v>
      </c>
      <c r="Z1116" t="s">
        <v>119</v>
      </c>
      <c r="AA1116">
        <f>Furniture_Sales[[#This Row],[Sales]]-Furniture_Sales[[#This Row],[Profit]]</f>
        <v>230.49119999999999</v>
      </c>
    </row>
    <row r="1117" spans="1:27" x14ac:dyDescent="0.35">
      <c r="A1117" t="s">
        <v>3139</v>
      </c>
      <c r="B1117" s="2">
        <v>42733</v>
      </c>
      <c r="C1117" s="2">
        <v>42737</v>
      </c>
      <c r="D1117" t="s">
        <v>45</v>
      </c>
      <c r="E1117" t="s">
        <v>830</v>
      </c>
      <c r="F1117" t="s">
        <v>831</v>
      </c>
      <c r="G1117" t="s">
        <v>30</v>
      </c>
      <c r="H1117" t="s">
        <v>31</v>
      </c>
      <c r="I1117" t="s">
        <v>3140</v>
      </c>
      <c r="J1117" t="s">
        <v>3141</v>
      </c>
      <c r="K1117">
        <v>67212</v>
      </c>
      <c r="L1117" t="s">
        <v>99</v>
      </c>
      <c r="M1117" t="s">
        <v>2415</v>
      </c>
      <c r="N1117" t="s">
        <v>36</v>
      </c>
      <c r="O1117" t="s">
        <v>62</v>
      </c>
      <c r="P1117" t="s">
        <v>2416</v>
      </c>
      <c r="Q1117">
        <v>70.56</v>
      </c>
      <c r="R1117">
        <v>6</v>
      </c>
      <c r="S1117" s="1">
        <v>0</v>
      </c>
      <c r="T1117">
        <v>23.990400000000001</v>
      </c>
      <c r="U1117" t="s">
        <v>89</v>
      </c>
      <c r="V1117" s="3">
        <v>0.34</v>
      </c>
      <c r="W1117" s="3">
        <v>0</v>
      </c>
      <c r="X1117" s="4">
        <v>3.9984000000000002</v>
      </c>
      <c r="Y1117" s="1">
        <v>7.7615999999999996</v>
      </c>
      <c r="Z1117" t="s">
        <v>102</v>
      </c>
      <c r="AA1117">
        <f>Furniture_Sales[[#This Row],[Sales]]-Furniture_Sales[[#This Row],[Profit]]</f>
        <v>46.569600000000001</v>
      </c>
    </row>
    <row r="1118" spans="1:27" x14ac:dyDescent="0.35">
      <c r="A1118" t="s">
        <v>3142</v>
      </c>
      <c r="B1118" s="2">
        <v>42833</v>
      </c>
      <c r="C1118" s="2">
        <v>42837</v>
      </c>
      <c r="D1118" t="s">
        <v>45</v>
      </c>
      <c r="E1118" t="s">
        <v>3143</v>
      </c>
      <c r="F1118" t="s">
        <v>3144</v>
      </c>
      <c r="G1118" t="s">
        <v>96</v>
      </c>
      <c r="H1118" t="s">
        <v>31</v>
      </c>
      <c r="I1118" t="s">
        <v>3145</v>
      </c>
      <c r="J1118" t="s">
        <v>295</v>
      </c>
      <c r="K1118">
        <v>48237</v>
      </c>
      <c r="L1118" t="s">
        <v>99</v>
      </c>
      <c r="M1118" t="s">
        <v>1963</v>
      </c>
      <c r="N1118" t="s">
        <v>36</v>
      </c>
      <c r="O1118" t="s">
        <v>62</v>
      </c>
      <c r="P1118" t="s">
        <v>1964</v>
      </c>
      <c r="Q1118">
        <v>273.95999999999998</v>
      </c>
      <c r="R1118">
        <v>2</v>
      </c>
      <c r="S1118" s="1">
        <v>0</v>
      </c>
      <c r="T1118">
        <v>71.229600000000005</v>
      </c>
      <c r="U1118" t="s">
        <v>89</v>
      </c>
      <c r="V1118" s="3">
        <v>0.26</v>
      </c>
      <c r="W1118" s="3">
        <v>0</v>
      </c>
      <c r="X1118" s="4">
        <v>35.614800000000002</v>
      </c>
      <c r="Y1118" s="1">
        <v>101.3652</v>
      </c>
      <c r="Z1118" t="s">
        <v>119</v>
      </c>
      <c r="AA1118">
        <f>Furniture_Sales[[#This Row],[Sales]]-Furniture_Sales[[#This Row],[Profit]]</f>
        <v>202.73039999999997</v>
      </c>
    </row>
    <row r="1119" spans="1:27" x14ac:dyDescent="0.35">
      <c r="A1119" t="s">
        <v>3142</v>
      </c>
      <c r="B1119" s="2">
        <v>42833</v>
      </c>
      <c r="C1119" s="2">
        <v>42837</v>
      </c>
      <c r="D1119" t="s">
        <v>45</v>
      </c>
      <c r="E1119" t="s">
        <v>3143</v>
      </c>
      <c r="F1119" t="s">
        <v>3144</v>
      </c>
      <c r="G1119" t="s">
        <v>96</v>
      </c>
      <c r="H1119" t="s">
        <v>31</v>
      </c>
      <c r="I1119" t="s">
        <v>3145</v>
      </c>
      <c r="J1119" t="s">
        <v>295</v>
      </c>
      <c r="K1119">
        <v>48237</v>
      </c>
      <c r="L1119" t="s">
        <v>99</v>
      </c>
      <c r="M1119" t="s">
        <v>941</v>
      </c>
      <c r="N1119" t="s">
        <v>36</v>
      </c>
      <c r="O1119" t="s">
        <v>62</v>
      </c>
      <c r="P1119" t="s">
        <v>942</v>
      </c>
      <c r="Q1119">
        <v>306.89999999999998</v>
      </c>
      <c r="R1119">
        <v>3</v>
      </c>
      <c r="S1119" s="1">
        <v>0</v>
      </c>
      <c r="T1119">
        <v>79.793999999999997</v>
      </c>
      <c r="U1119" t="s">
        <v>89</v>
      </c>
      <c r="V1119" s="3">
        <v>0.26</v>
      </c>
      <c r="W1119" s="3">
        <v>0</v>
      </c>
      <c r="X1119" s="4">
        <v>26.597999999999999</v>
      </c>
      <c r="Y1119" s="1">
        <v>75.701999999999998</v>
      </c>
      <c r="Z1119" t="s">
        <v>119</v>
      </c>
      <c r="AA1119">
        <f>Furniture_Sales[[#This Row],[Sales]]-Furniture_Sales[[#This Row],[Profit]]</f>
        <v>227.10599999999999</v>
      </c>
    </row>
    <row r="1120" spans="1:27" x14ac:dyDescent="0.35">
      <c r="A1120" t="s">
        <v>3146</v>
      </c>
      <c r="B1120" s="2">
        <v>42301</v>
      </c>
      <c r="C1120" s="2">
        <v>42307</v>
      </c>
      <c r="D1120" t="s">
        <v>45</v>
      </c>
      <c r="E1120" t="s">
        <v>3147</v>
      </c>
      <c r="F1120" t="s">
        <v>3148</v>
      </c>
      <c r="G1120" t="s">
        <v>96</v>
      </c>
      <c r="H1120" t="s">
        <v>31</v>
      </c>
      <c r="I1120" t="s">
        <v>107</v>
      </c>
      <c r="J1120" t="s">
        <v>98</v>
      </c>
      <c r="K1120">
        <v>77041</v>
      </c>
      <c r="L1120" t="s">
        <v>99</v>
      </c>
      <c r="M1120" t="s">
        <v>323</v>
      </c>
      <c r="N1120" t="s">
        <v>36</v>
      </c>
      <c r="O1120" t="s">
        <v>51</v>
      </c>
      <c r="P1120" t="s">
        <v>324</v>
      </c>
      <c r="Q1120">
        <v>347.36099999999999</v>
      </c>
      <c r="R1120">
        <v>7</v>
      </c>
      <c r="S1120" s="1">
        <v>0.3</v>
      </c>
      <c r="T1120">
        <v>-69.472200000000001</v>
      </c>
      <c r="U1120" t="s">
        <v>135</v>
      </c>
      <c r="V1120" s="3">
        <v>-0.2</v>
      </c>
      <c r="W1120" s="3">
        <v>8.6365481444376302E-4</v>
      </c>
      <c r="X1120" s="4">
        <v>-9.9245999999999999</v>
      </c>
      <c r="Y1120" s="1">
        <v>59.547600000000003</v>
      </c>
      <c r="Z1120" t="s">
        <v>54</v>
      </c>
      <c r="AA1120">
        <f>Furniture_Sales[[#This Row],[Sales]]-Furniture_Sales[[#This Row],[Profit]]</f>
        <v>416.83319999999998</v>
      </c>
    </row>
    <row r="1121" spans="1:27" x14ac:dyDescent="0.35">
      <c r="A1121" t="s">
        <v>3149</v>
      </c>
      <c r="B1121" s="2">
        <v>41962</v>
      </c>
      <c r="C1121" s="2">
        <v>41968</v>
      </c>
      <c r="D1121" t="s">
        <v>45</v>
      </c>
      <c r="E1121" t="s">
        <v>3150</v>
      </c>
      <c r="F1121" t="s">
        <v>3151</v>
      </c>
      <c r="G1121" t="s">
        <v>96</v>
      </c>
      <c r="H1121" t="s">
        <v>31</v>
      </c>
      <c r="I1121" t="s">
        <v>205</v>
      </c>
      <c r="J1121" t="s">
        <v>206</v>
      </c>
      <c r="K1121">
        <v>19805</v>
      </c>
      <c r="L1121" t="s">
        <v>73</v>
      </c>
      <c r="M1121" t="s">
        <v>1386</v>
      </c>
      <c r="N1121" t="s">
        <v>36</v>
      </c>
      <c r="O1121" t="s">
        <v>37</v>
      </c>
      <c r="P1121" t="s">
        <v>1387</v>
      </c>
      <c r="Q1121">
        <v>1025.8800000000001</v>
      </c>
      <c r="R1121">
        <v>6</v>
      </c>
      <c r="S1121" s="1">
        <v>0</v>
      </c>
      <c r="T1121">
        <v>235.95240000000001</v>
      </c>
      <c r="U1121" t="s">
        <v>135</v>
      </c>
      <c r="V1121" s="3">
        <v>0.23</v>
      </c>
      <c r="W1121" s="3">
        <v>0</v>
      </c>
      <c r="X1121" s="4">
        <v>39.325400000000002</v>
      </c>
      <c r="Y1121" s="1">
        <v>131.65459999999999</v>
      </c>
      <c r="Z1121" t="s">
        <v>40</v>
      </c>
      <c r="AA1121">
        <f>Furniture_Sales[[#This Row],[Sales]]-Furniture_Sales[[#This Row],[Profit]]</f>
        <v>789.9276000000001</v>
      </c>
    </row>
    <row r="1122" spans="1:27" x14ac:dyDescent="0.35">
      <c r="A1122" t="s">
        <v>3152</v>
      </c>
      <c r="B1122" s="2">
        <v>42637</v>
      </c>
      <c r="C1122" s="2">
        <v>42637</v>
      </c>
      <c r="D1122" t="s">
        <v>431</v>
      </c>
      <c r="E1122" t="s">
        <v>2387</v>
      </c>
      <c r="F1122" t="s">
        <v>2388</v>
      </c>
      <c r="G1122" t="s">
        <v>96</v>
      </c>
      <c r="H1122" t="s">
        <v>31</v>
      </c>
      <c r="I1122" t="s">
        <v>334</v>
      </c>
      <c r="J1122" t="s">
        <v>59</v>
      </c>
      <c r="K1122">
        <v>94110</v>
      </c>
      <c r="L1122" t="s">
        <v>60</v>
      </c>
      <c r="M1122" t="s">
        <v>1840</v>
      </c>
      <c r="N1122" t="s">
        <v>36</v>
      </c>
      <c r="O1122" t="s">
        <v>62</v>
      </c>
      <c r="P1122" t="s">
        <v>1841</v>
      </c>
      <c r="Q1122">
        <v>63.2</v>
      </c>
      <c r="R1122">
        <v>5</v>
      </c>
      <c r="S1122" s="1">
        <v>0</v>
      </c>
      <c r="T1122">
        <v>23.384</v>
      </c>
      <c r="U1122" t="s">
        <v>436</v>
      </c>
      <c r="V1122" s="3">
        <v>0.37</v>
      </c>
      <c r="W1122" s="3">
        <v>0</v>
      </c>
      <c r="X1122" s="4">
        <v>4.6768000000000001</v>
      </c>
      <c r="Y1122" s="1">
        <v>7.9631999999999996</v>
      </c>
      <c r="Z1122" t="s">
        <v>83</v>
      </c>
      <c r="AA1122">
        <f>Furniture_Sales[[#This Row],[Sales]]-Furniture_Sales[[#This Row],[Profit]]</f>
        <v>39.816000000000003</v>
      </c>
    </row>
    <row r="1123" spans="1:27" x14ac:dyDescent="0.35">
      <c r="A1123" t="s">
        <v>3153</v>
      </c>
      <c r="B1123" s="2">
        <v>42469</v>
      </c>
      <c r="C1123" s="2">
        <v>42474</v>
      </c>
      <c r="D1123" t="s">
        <v>45</v>
      </c>
      <c r="E1123" t="s">
        <v>2041</v>
      </c>
      <c r="F1123" t="s">
        <v>2042</v>
      </c>
      <c r="G1123" t="s">
        <v>30</v>
      </c>
      <c r="H1123" t="s">
        <v>31</v>
      </c>
      <c r="I1123" t="s">
        <v>58</v>
      </c>
      <c r="J1123" t="s">
        <v>59</v>
      </c>
      <c r="K1123">
        <v>90004</v>
      </c>
      <c r="L1123" t="s">
        <v>60</v>
      </c>
      <c r="M1123" t="s">
        <v>35</v>
      </c>
      <c r="N1123" t="s">
        <v>36</v>
      </c>
      <c r="O1123" t="s">
        <v>37</v>
      </c>
      <c r="P1123" t="s">
        <v>38</v>
      </c>
      <c r="Q1123">
        <v>556.66499999999996</v>
      </c>
      <c r="R1123">
        <v>5</v>
      </c>
      <c r="S1123" s="1">
        <v>0.15</v>
      </c>
      <c r="T1123">
        <v>6.5490000000000004</v>
      </c>
      <c r="U1123" t="s">
        <v>64</v>
      </c>
      <c r="V1123" s="3">
        <v>1.1764705882352899E-2</v>
      </c>
      <c r="W1123" s="3">
        <v>2.69461884616421E-4</v>
      </c>
      <c r="X1123" s="4">
        <v>1.3098000000000001</v>
      </c>
      <c r="Y1123" s="1">
        <v>110.0232</v>
      </c>
      <c r="Z1123" t="s">
        <v>119</v>
      </c>
      <c r="AA1123">
        <f>Furniture_Sales[[#This Row],[Sales]]-Furniture_Sales[[#This Row],[Profit]]</f>
        <v>550.11599999999999</v>
      </c>
    </row>
    <row r="1124" spans="1:27" x14ac:dyDescent="0.35">
      <c r="A1124" t="s">
        <v>3154</v>
      </c>
      <c r="B1124" s="2">
        <v>42707</v>
      </c>
      <c r="C1124" s="2">
        <v>42710</v>
      </c>
      <c r="D1124" t="s">
        <v>93</v>
      </c>
      <c r="E1124" t="s">
        <v>1315</v>
      </c>
      <c r="F1124" t="s">
        <v>1316</v>
      </c>
      <c r="G1124" t="s">
        <v>30</v>
      </c>
      <c r="H1124" t="s">
        <v>31</v>
      </c>
      <c r="I1124" t="s">
        <v>58</v>
      </c>
      <c r="J1124" t="s">
        <v>59</v>
      </c>
      <c r="K1124">
        <v>90045</v>
      </c>
      <c r="L1124" t="s">
        <v>60</v>
      </c>
      <c r="M1124" t="s">
        <v>2654</v>
      </c>
      <c r="N1124" t="s">
        <v>36</v>
      </c>
      <c r="O1124" t="s">
        <v>62</v>
      </c>
      <c r="P1124" t="s">
        <v>2655</v>
      </c>
      <c r="Q1124">
        <v>111.9</v>
      </c>
      <c r="R1124">
        <v>6</v>
      </c>
      <c r="S1124" s="1">
        <v>0</v>
      </c>
      <c r="T1124">
        <v>51.473999999999997</v>
      </c>
      <c r="U1124" t="s">
        <v>39</v>
      </c>
      <c r="V1124" s="3">
        <v>0.46</v>
      </c>
      <c r="W1124" s="3">
        <v>0</v>
      </c>
      <c r="X1124" s="4">
        <v>8.5790000000000006</v>
      </c>
      <c r="Y1124" s="1">
        <v>10.071</v>
      </c>
      <c r="Z1124" t="s">
        <v>102</v>
      </c>
      <c r="AA1124">
        <f>Furniture_Sales[[#This Row],[Sales]]-Furniture_Sales[[#This Row],[Profit]]</f>
        <v>60.426000000000009</v>
      </c>
    </row>
    <row r="1125" spans="1:27" x14ac:dyDescent="0.35">
      <c r="A1125" t="s">
        <v>3155</v>
      </c>
      <c r="B1125" s="2">
        <v>42535</v>
      </c>
      <c r="C1125" s="2">
        <v>42535</v>
      </c>
      <c r="D1125" t="s">
        <v>431</v>
      </c>
      <c r="E1125" t="s">
        <v>3156</v>
      </c>
      <c r="F1125" t="s">
        <v>3157</v>
      </c>
      <c r="G1125" t="s">
        <v>106</v>
      </c>
      <c r="H1125" t="s">
        <v>31</v>
      </c>
      <c r="I1125" t="s">
        <v>58</v>
      </c>
      <c r="J1125" t="s">
        <v>59</v>
      </c>
      <c r="K1125">
        <v>90036</v>
      </c>
      <c r="L1125" t="s">
        <v>60</v>
      </c>
      <c r="M1125" t="s">
        <v>2628</v>
      </c>
      <c r="N1125" t="s">
        <v>36</v>
      </c>
      <c r="O1125" t="s">
        <v>37</v>
      </c>
      <c r="P1125" t="s">
        <v>2629</v>
      </c>
      <c r="Q1125">
        <v>599.16499999999996</v>
      </c>
      <c r="R1125">
        <v>5</v>
      </c>
      <c r="S1125" s="1">
        <v>0.15</v>
      </c>
      <c r="T1125">
        <v>35.244999999999997</v>
      </c>
      <c r="U1125" t="s">
        <v>436</v>
      </c>
      <c r="V1125" s="3">
        <v>5.8823529411764698E-2</v>
      </c>
      <c r="W1125" s="3">
        <v>2.5034840152545601E-4</v>
      </c>
      <c r="X1125" s="4">
        <v>7.0490000000000004</v>
      </c>
      <c r="Y1125" s="1">
        <v>112.78400000000001</v>
      </c>
      <c r="Z1125" t="s">
        <v>65</v>
      </c>
      <c r="AA1125">
        <f>Furniture_Sales[[#This Row],[Sales]]-Furniture_Sales[[#This Row],[Profit]]</f>
        <v>563.91999999999996</v>
      </c>
    </row>
    <row r="1126" spans="1:27" x14ac:dyDescent="0.35">
      <c r="A1126" t="s">
        <v>3158</v>
      </c>
      <c r="B1126" s="2">
        <v>41887</v>
      </c>
      <c r="C1126" s="2">
        <v>41889</v>
      </c>
      <c r="D1126" t="s">
        <v>93</v>
      </c>
      <c r="E1126" t="s">
        <v>2399</v>
      </c>
      <c r="F1126" t="s">
        <v>2400</v>
      </c>
      <c r="G1126" t="s">
        <v>30</v>
      </c>
      <c r="H1126" t="s">
        <v>31</v>
      </c>
      <c r="I1126" t="s">
        <v>795</v>
      </c>
      <c r="J1126" t="s">
        <v>49</v>
      </c>
      <c r="K1126">
        <v>33710</v>
      </c>
      <c r="L1126" t="s">
        <v>34</v>
      </c>
      <c r="M1126" t="s">
        <v>406</v>
      </c>
      <c r="N1126" t="s">
        <v>36</v>
      </c>
      <c r="O1126" t="s">
        <v>62</v>
      </c>
      <c r="P1126" t="s">
        <v>407</v>
      </c>
      <c r="Q1126">
        <v>31.984000000000002</v>
      </c>
      <c r="R1126">
        <v>2</v>
      </c>
      <c r="S1126" s="1">
        <v>0.2</v>
      </c>
      <c r="T1126">
        <v>1.9990000000000001</v>
      </c>
      <c r="U1126" t="s">
        <v>76</v>
      </c>
      <c r="V1126" s="3">
        <v>6.25E-2</v>
      </c>
      <c r="W1126" s="3">
        <v>6.2531265632816404E-3</v>
      </c>
      <c r="X1126" s="4">
        <v>0.99950000000000006</v>
      </c>
      <c r="Y1126" s="1">
        <v>14.9925</v>
      </c>
      <c r="Z1126" t="s">
        <v>83</v>
      </c>
      <c r="AA1126">
        <f>Furniture_Sales[[#This Row],[Sales]]-Furniture_Sales[[#This Row],[Profit]]</f>
        <v>29.985000000000003</v>
      </c>
    </row>
    <row r="1127" spans="1:27" x14ac:dyDescent="0.35">
      <c r="A1127" t="s">
        <v>3159</v>
      </c>
      <c r="B1127" s="2">
        <v>41825</v>
      </c>
      <c r="C1127" s="2">
        <v>41828</v>
      </c>
      <c r="D1127" t="s">
        <v>93</v>
      </c>
      <c r="E1127" t="s">
        <v>3160</v>
      </c>
      <c r="F1127" t="s">
        <v>3161</v>
      </c>
      <c r="G1127" t="s">
        <v>96</v>
      </c>
      <c r="H1127" t="s">
        <v>31</v>
      </c>
      <c r="I1127" t="s">
        <v>3162</v>
      </c>
      <c r="J1127" t="s">
        <v>49</v>
      </c>
      <c r="K1127">
        <v>32137</v>
      </c>
      <c r="L1127" t="s">
        <v>34</v>
      </c>
      <c r="M1127" t="s">
        <v>1488</v>
      </c>
      <c r="N1127" t="s">
        <v>36</v>
      </c>
      <c r="O1127" t="s">
        <v>62</v>
      </c>
      <c r="P1127" t="s">
        <v>1489</v>
      </c>
      <c r="Q1127">
        <v>19.52</v>
      </c>
      <c r="R1127">
        <v>2</v>
      </c>
      <c r="S1127" s="1">
        <v>0.2</v>
      </c>
      <c r="T1127">
        <v>5.3680000000000003</v>
      </c>
      <c r="U1127" t="s">
        <v>39</v>
      </c>
      <c r="V1127" s="3">
        <v>0.27500000000000002</v>
      </c>
      <c r="W1127" s="3">
        <v>1.02459016393443E-2</v>
      </c>
      <c r="X1127" s="4">
        <v>2.6840000000000002</v>
      </c>
      <c r="Y1127" s="1">
        <v>7.0759999999999996</v>
      </c>
      <c r="Z1127" t="s">
        <v>77</v>
      </c>
      <c r="AA1127">
        <f>Furniture_Sales[[#This Row],[Sales]]-Furniture_Sales[[#This Row],[Profit]]</f>
        <v>14.151999999999999</v>
      </c>
    </row>
    <row r="1128" spans="1:27" x14ac:dyDescent="0.35">
      <c r="A1128" t="s">
        <v>3159</v>
      </c>
      <c r="B1128" s="2">
        <v>41825</v>
      </c>
      <c r="C1128" s="2">
        <v>41828</v>
      </c>
      <c r="D1128" t="s">
        <v>93</v>
      </c>
      <c r="E1128" t="s">
        <v>3160</v>
      </c>
      <c r="F1128" t="s">
        <v>3161</v>
      </c>
      <c r="G1128" t="s">
        <v>96</v>
      </c>
      <c r="H1128" t="s">
        <v>31</v>
      </c>
      <c r="I1128" t="s">
        <v>3162</v>
      </c>
      <c r="J1128" t="s">
        <v>49</v>
      </c>
      <c r="K1128">
        <v>32137</v>
      </c>
      <c r="L1128" t="s">
        <v>34</v>
      </c>
      <c r="M1128" t="s">
        <v>3163</v>
      </c>
      <c r="N1128" t="s">
        <v>36</v>
      </c>
      <c r="O1128" t="s">
        <v>62</v>
      </c>
      <c r="P1128" t="s">
        <v>3164</v>
      </c>
      <c r="Q1128">
        <v>213.21600000000001</v>
      </c>
      <c r="R1128">
        <v>3</v>
      </c>
      <c r="S1128" s="1">
        <v>0.2</v>
      </c>
      <c r="T1128">
        <v>15.991199999999999</v>
      </c>
      <c r="U1128" t="s">
        <v>39</v>
      </c>
      <c r="V1128" s="3">
        <v>7.4999999999999997E-2</v>
      </c>
      <c r="W1128" s="3">
        <v>9.38015908749812E-4</v>
      </c>
      <c r="X1128" s="4">
        <v>5.3304</v>
      </c>
      <c r="Y1128" s="1">
        <v>65.741600000000005</v>
      </c>
      <c r="Z1128" t="s">
        <v>77</v>
      </c>
      <c r="AA1128">
        <f>Furniture_Sales[[#This Row],[Sales]]-Furniture_Sales[[#This Row],[Profit]]</f>
        <v>197.22480000000002</v>
      </c>
    </row>
    <row r="1129" spans="1:27" x14ac:dyDescent="0.35">
      <c r="A1129" t="s">
        <v>3165</v>
      </c>
      <c r="B1129" s="2">
        <v>41894</v>
      </c>
      <c r="C1129" s="2">
        <v>41901</v>
      </c>
      <c r="D1129" t="s">
        <v>45</v>
      </c>
      <c r="E1129" t="s">
        <v>3166</v>
      </c>
      <c r="F1129" t="s">
        <v>3167</v>
      </c>
      <c r="G1129" t="s">
        <v>106</v>
      </c>
      <c r="H1129" t="s">
        <v>31</v>
      </c>
      <c r="I1129" t="s">
        <v>3168</v>
      </c>
      <c r="J1129" t="s">
        <v>3141</v>
      </c>
      <c r="K1129">
        <v>66062</v>
      </c>
      <c r="L1129" t="s">
        <v>99</v>
      </c>
      <c r="M1129" t="s">
        <v>2324</v>
      </c>
      <c r="N1129" t="s">
        <v>36</v>
      </c>
      <c r="O1129" t="s">
        <v>62</v>
      </c>
      <c r="P1129" t="s">
        <v>2325</v>
      </c>
      <c r="Q1129">
        <v>40.56</v>
      </c>
      <c r="R1129">
        <v>2</v>
      </c>
      <c r="S1129" s="1">
        <v>0</v>
      </c>
      <c r="T1129">
        <v>12.979200000000001</v>
      </c>
      <c r="U1129" t="s">
        <v>53</v>
      </c>
      <c r="V1129" s="3">
        <v>0.32</v>
      </c>
      <c r="W1129" s="3">
        <v>0</v>
      </c>
      <c r="X1129" s="4">
        <v>6.4896000000000003</v>
      </c>
      <c r="Y1129" s="1">
        <v>13.7904</v>
      </c>
      <c r="Z1129" t="s">
        <v>83</v>
      </c>
      <c r="AA1129">
        <f>Furniture_Sales[[#This Row],[Sales]]-Furniture_Sales[[#This Row],[Profit]]</f>
        <v>27.580800000000004</v>
      </c>
    </row>
    <row r="1130" spans="1:27" x14ac:dyDescent="0.35">
      <c r="A1130" t="s">
        <v>3169</v>
      </c>
      <c r="B1130" s="2">
        <v>43098</v>
      </c>
      <c r="C1130" s="2">
        <v>43102</v>
      </c>
      <c r="D1130" t="s">
        <v>45</v>
      </c>
      <c r="E1130" t="s">
        <v>269</v>
      </c>
      <c r="F1130" t="s">
        <v>270</v>
      </c>
      <c r="G1130" t="s">
        <v>30</v>
      </c>
      <c r="H1130" t="s">
        <v>31</v>
      </c>
      <c r="I1130" t="s">
        <v>851</v>
      </c>
      <c r="J1130" t="s">
        <v>198</v>
      </c>
      <c r="K1130">
        <v>98026</v>
      </c>
      <c r="L1130" t="s">
        <v>60</v>
      </c>
      <c r="M1130" t="s">
        <v>1596</v>
      </c>
      <c r="N1130" t="s">
        <v>36</v>
      </c>
      <c r="O1130" t="s">
        <v>62</v>
      </c>
      <c r="P1130" t="s">
        <v>1597</v>
      </c>
      <c r="Q1130">
        <v>68.459999999999994</v>
      </c>
      <c r="R1130">
        <v>2</v>
      </c>
      <c r="S1130" s="1">
        <v>0</v>
      </c>
      <c r="T1130">
        <v>20.538</v>
      </c>
      <c r="U1130" t="s">
        <v>89</v>
      </c>
      <c r="V1130" s="3">
        <v>0.3</v>
      </c>
      <c r="W1130" s="3">
        <v>0</v>
      </c>
      <c r="X1130" s="4">
        <v>10.269</v>
      </c>
      <c r="Y1130" s="1">
        <v>23.960999999999999</v>
      </c>
      <c r="Z1130" t="s">
        <v>102</v>
      </c>
      <c r="AA1130">
        <f>Furniture_Sales[[#This Row],[Sales]]-Furniture_Sales[[#This Row],[Profit]]</f>
        <v>47.921999999999997</v>
      </c>
    </row>
    <row r="1131" spans="1:27" x14ac:dyDescent="0.35">
      <c r="A1131" t="s">
        <v>3170</v>
      </c>
      <c r="B1131" s="2">
        <v>42982</v>
      </c>
      <c r="C1131" s="2">
        <v>42984</v>
      </c>
      <c r="D1131" t="s">
        <v>27</v>
      </c>
      <c r="E1131" t="s">
        <v>497</v>
      </c>
      <c r="F1131" t="s">
        <v>498</v>
      </c>
      <c r="G1131" t="s">
        <v>30</v>
      </c>
      <c r="H1131" t="s">
        <v>31</v>
      </c>
      <c r="I1131" t="s">
        <v>334</v>
      </c>
      <c r="J1131" t="s">
        <v>59</v>
      </c>
      <c r="K1131">
        <v>94122</v>
      </c>
      <c r="L1131" t="s">
        <v>60</v>
      </c>
      <c r="M1131" t="s">
        <v>3171</v>
      </c>
      <c r="N1131" t="s">
        <v>36</v>
      </c>
      <c r="O1131" t="s">
        <v>51</v>
      </c>
      <c r="P1131" t="s">
        <v>3172</v>
      </c>
      <c r="Q1131">
        <v>1478.2719999999999</v>
      </c>
      <c r="R1131">
        <v>8</v>
      </c>
      <c r="S1131" s="1">
        <v>0.2</v>
      </c>
      <c r="T1131">
        <v>92.391999999999996</v>
      </c>
      <c r="U1131" t="s">
        <v>76</v>
      </c>
      <c r="V1131" s="3">
        <v>6.25E-2</v>
      </c>
      <c r="W1131" s="3">
        <v>1.3529309896960799E-4</v>
      </c>
      <c r="X1131" s="4">
        <v>11.548999999999999</v>
      </c>
      <c r="Y1131" s="1">
        <v>173.23500000000001</v>
      </c>
      <c r="Z1131" t="s">
        <v>83</v>
      </c>
      <c r="AA1131">
        <f>Furniture_Sales[[#This Row],[Sales]]-Furniture_Sales[[#This Row],[Profit]]</f>
        <v>1385.8799999999999</v>
      </c>
    </row>
    <row r="1132" spans="1:27" x14ac:dyDescent="0.35">
      <c r="A1132" t="s">
        <v>3173</v>
      </c>
      <c r="B1132" s="2">
        <v>43006</v>
      </c>
      <c r="C1132" s="2">
        <v>43012</v>
      </c>
      <c r="D1132" t="s">
        <v>45</v>
      </c>
      <c r="E1132" t="s">
        <v>639</v>
      </c>
      <c r="F1132" t="s">
        <v>640</v>
      </c>
      <c r="G1132" t="s">
        <v>30</v>
      </c>
      <c r="H1132" t="s">
        <v>31</v>
      </c>
      <c r="I1132" t="s">
        <v>58</v>
      </c>
      <c r="J1132" t="s">
        <v>59</v>
      </c>
      <c r="K1132">
        <v>90032</v>
      </c>
      <c r="L1132" t="s">
        <v>60</v>
      </c>
      <c r="M1132" t="s">
        <v>117</v>
      </c>
      <c r="N1132" t="s">
        <v>36</v>
      </c>
      <c r="O1132" t="s">
        <v>62</v>
      </c>
      <c r="P1132" t="s">
        <v>118</v>
      </c>
      <c r="Q1132">
        <v>9.24</v>
      </c>
      <c r="R1132">
        <v>3</v>
      </c>
      <c r="S1132" s="1">
        <v>0</v>
      </c>
      <c r="T1132">
        <v>4.4352</v>
      </c>
      <c r="U1132" t="s">
        <v>135</v>
      </c>
      <c r="V1132" s="3">
        <v>0.48</v>
      </c>
      <c r="W1132" s="3">
        <v>0</v>
      </c>
      <c r="X1132" s="4">
        <v>1.4783999999999999</v>
      </c>
      <c r="Y1132" s="1">
        <v>1.6015999999999999</v>
      </c>
      <c r="Z1132" t="s">
        <v>83</v>
      </c>
      <c r="AA1132">
        <f>Furniture_Sales[[#This Row],[Sales]]-Furniture_Sales[[#This Row],[Profit]]</f>
        <v>4.8048000000000002</v>
      </c>
    </row>
    <row r="1133" spans="1:27" x14ac:dyDescent="0.35">
      <c r="A1133" t="s">
        <v>3174</v>
      </c>
      <c r="B1133" s="2">
        <v>41658</v>
      </c>
      <c r="C1133" s="2">
        <v>41659</v>
      </c>
      <c r="D1133" t="s">
        <v>93</v>
      </c>
      <c r="E1133" t="s">
        <v>2643</v>
      </c>
      <c r="F1133" t="s">
        <v>2644</v>
      </c>
      <c r="G1133" t="s">
        <v>30</v>
      </c>
      <c r="H1133" t="s">
        <v>31</v>
      </c>
      <c r="I1133" t="s">
        <v>1954</v>
      </c>
      <c r="J1133" t="s">
        <v>526</v>
      </c>
      <c r="K1133">
        <v>85254</v>
      </c>
      <c r="L1133" t="s">
        <v>60</v>
      </c>
      <c r="M1133" t="s">
        <v>462</v>
      </c>
      <c r="N1133" t="s">
        <v>36</v>
      </c>
      <c r="O1133" t="s">
        <v>37</v>
      </c>
      <c r="P1133" t="s">
        <v>463</v>
      </c>
      <c r="Q1133">
        <v>181.47</v>
      </c>
      <c r="R1133">
        <v>5</v>
      </c>
      <c r="S1133" s="1">
        <v>0.7</v>
      </c>
      <c r="T1133">
        <v>-320.59699999999998</v>
      </c>
      <c r="U1133" t="s">
        <v>129</v>
      </c>
      <c r="V1133" s="3">
        <v>-1.7666666666666699</v>
      </c>
      <c r="W1133" s="3">
        <v>3.85738689590566E-3</v>
      </c>
      <c r="X1133" s="4">
        <v>-64.119399999999999</v>
      </c>
      <c r="Y1133" s="1">
        <v>100.4134</v>
      </c>
      <c r="Z1133" t="s">
        <v>175</v>
      </c>
      <c r="AA1133">
        <f>Furniture_Sales[[#This Row],[Sales]]-Furniture_Sales[[#This Row],[Profit]]</f>
        <v>502.06700000000001</v>
      </c>
    </row>
    <row r="1134" spans="1:27" x14ac:dyDescent="0.35">
      <c r="A1134" t="s">
        <v>3175</v>
      </c>
      <c r="B1134" s="2">
        <v>42530</v>
      </c>
      <c r="C1134" s="2">
        <v>42535</v>
      </c>
      <c r="D1134" t="s">
        <v>45</v>
      </c>
      <c r="E1134" t="s">
        <v>3176</v>
      </c>
      <c r="F1134" t="s">
        <v>3177</v>
      </c>
      <c r="G1134" t="s">
        <v>30</v>
      </c>
      <c r="H1134" t="s">
        <v>31</v>
      </c>
      <c r="I1134" t="s">
        <v>334</v>
      </c>
      <c r="J1134" t="s">
        <v>59</v>
      </c>
      <c r="K1134">
        <v>94109</v>
      </c>
      <c r="L1134" t="s">
        <v>60</v>
      </c>
      <c r="M1134" t="s">
        <v>74</v>
      </c>
      <c r="N1134" t="s">
        <v>36</v>
      </c>
      <c r="O1134" t="s">
        <v>42</v>
      </c>
      <c r="P1134" t="s">
        <v>75</v>
      </c>
      <c r="Q1134">
        <v>122.352</v>
      </c>
      <c r="R1134">
        <v>3</v>
      </c>
      <c r="S1134" s="1">
        <v>0.2</v>
      </c>
      <c r="T1134">
        <v>13.7646</v>
      </c>
      <c r="U1134" t="s">
        <v>64</v>
      </c>
      <c r="V1134" s="3">
        <v>0.1125</v>
      </c>
      <c r="W1134" s="3">
        <v>1.6346279586766099E-3</v>
      </c>
      <c r="X1134" s="4">
        <v>4.5881999999999996</v>
      </c>
      <c r="Y1134" s="1">
        <v>36.195799999999998</v>
      </c>
      <c r="Z1134" t="s">
        <v>65</v>
      </c>
      <c r="AA1134">
        <f>Furniture_Sales[[#This Row],[Sales]]-Furniture_Sales[[#This Row],[Profit]]</f>
        <v>108.5874</v>
      </c>
    </row>
    <row r="1135" spans="1:27" x14ac:dyDescent="0.35">
      <c r="A1135" t="s">
        <v>3178</v>
      </c>
      <c r="B1135" s="2">
        <v>41908</v>
      </c>
      <c r="C1135" s="2">
        <v>41909</v>
      </c>
      <c r="D1135" t="s">
        <v>93</v>
      </c>
      <c r="E1135" t="s">
        <v>2277</v>
      </c>
      <c r="F1135" t="s">
        <v>2278</v>
      </c>
      <c r="G1135" t="s">
        <v>106</v>
      </c>
      <c r="H1135" t="s">
        <v>31</v>
      </c>
      <c r="I1135" t="s">
        <v>645</v>
      </c>
      <c r="J1135" t="s">
        <v>59</v>
      </c>
      <c r="K1135">
        <v>92105</v>
      </c>
      <c r="L1135" t="s">
        <v>60</v>
      </c>
      <c r="M1135" t="s">
        <v>41</v>
      </c>
      <c r="N1135" t="s">
        <v>36</v>
      </c>
      <c r="O1135" t="s">
        <v>42</v>
      </c>
      <c r="P1135" t="s">
        <v>43</v>
      </c>
      <c r="Q1135">
        <v>585.55200000000002</v>
      </c>
      <c r="R1135">
        <v>3</v>
      </c>
      <c r="S1135" s="1">
        <v>0.2</v>
      </c>
      <c r="T1135">
        <v>73.194000000000003</v>
      </c>
      <c r="U1135" t="s">
        <v>129</v>
      </c>
      <c r="V1135" s="3">
        <v>0.125</v>
      </c>
      <c r="W1135" s="3">
        <v>3.4155805120638299E-4</v>
      </c>
      <c r="X1135" s="4">
        <v>24.398</v>
      </c>
      <c r="Y1135" s="1">
        <v>170.786</v>
      </c>
      <c r="Z1135" t="s">
        <v>83</v>
      </c>
      <c r="AA1135">
        <f>Furniture_Sales[[#This Row],[Sales]]-Furniture_Sales[[#This Row],[Profit]]</f>
        <v>512.35800000000006</v>
      </c>
    </row>
    <row r="1136" spans="1:27" x14ac:dyDescent="0.35">
      <c r="A1136" t="s">
        <v>3179</v>
      </c>
      <c r="B1136" s="2">
        <v>43088</v>
      </c>
      <c r="C1136" s="2">
        <v>43092</v>
      </c>
      <c r="D1136" t="s">
        <v>45</v>
      </c>
      <c r="E1136" t="s">
        <v>2390</v>
      </c>
      <c r="F1136" t="s">
        <v>2391</v>
      </c>
      <c r="G1136" t="s">
        <v>30</v>
      </c>
      <c r="H1136" t="s">
        <v>31</v>
      </c>
      <c r="I1136" t="s">
        <v>564</v>
      </c>
      <c r="J1136" t="s">
        <v>186</v>
      </c>
      <c r="K1136">
        <v>80134</v>
      </c>
      <c r="L1136" t="s">
        <v>60</v>
      </c>
      <c r="M1136" t="s">
        <v>2431</v>
      </c>
      <c r="N1136" t="s">
        <v>36</v>
      </c>
      <c r="O1136" t="s">
        <v>62</v>
      </c>
      <c r="P1136" t="s">
        <v>2432</v>
      </c>
      <c r="Q1136">
        <v>13.36</v>
      </c>
      <c r="R1136">
        <v>5</v>
      </c>
      <c r="S1136" s="1">
        <v>0.2</v>
      </c>
      <c r="T1136">
        <v>4.008</v>
      </c>
      <c r="U1136" t="s">
        <v>89</v>
      </c>
      <c r="V1136" s="3">
        <v>0.3</v>
      </c>
      <c r="W1136" s="3">
        <v>1.49700598802395E-2</v>
      </c>
      <c r="X1136" s="4">
        <v>0.80159999999999998</v>
      </c>
      <c r="Y1136" s="1">
        <v>1.8704000000000001</v>
      </c>
      <c r="Z1136" t="s">
        <v>102</v>
      </c>
      <c r="AA1136">
        <f>Furniture_Sales[[#This Row],[Sales]]-Furniture_Sales[[#This Row],[Profit]]</f>
        <v>9.3520000000000003</v>
      </c>
    </row>
    <row r="1137" spans="1:27" x14ac:dyDescent="0.35">
      <c r="A1137" t="s">
        <v>3179</v>
      </c>
      <c r="B1137" s="2">
        <v>43088</v>
      </c>
      <c r="C1137" s="2">
        <v>43092</v>
      </c>
      <c r="D1137" t="s">
        <v>45</v>
      </c>
      <c r="E1137" t="s">
        <v>2390</v>
      </c>
      <c r="F1137" t="s">
        <v>2391</v>
      </c>
      <c r="G1137" t="s">
        <v>30</v>
      </c>
      <c r="H1137" t="s">
        <v>31</v>
      </c>
      <c r="I1137" t="s">
        <v>564</v>
      </c>
      <c r="J1137" t="s">
        <v>186</v>
      </c>
      <c r="K1137">
        <v>80134</v>
      </c>
      <c r="L1137" t="s">
        <v>60</v>
      </c>
      <c r="M1137" t="s">
        <v>1609</v>
      </c>
      <c r="N1137" t="s">
        <v>36</v>
      </c>
      <c r="O1137" t="s">
        <v>37</v>
      </c>
      <c r="P1137" t="s">
        <v>1610</v>
      </c>
      <c r="Q1137">
        <v>102.018</v>
      </c>
      <c r="R1137">
        <v>7</v>
      </c>
      <c r="S1137" s="1">
        <v>0.7</v>
      </c>
      <c r="T1137">
        <v>-183.63239999999999</v>
      </c>
      <c r="U1137" t="s">
        <v>89</v>
      </c>
      <c r="V1137" s="3">
        <v>-1.8</v>
      </c>
      <c r="W1137" s="3">
        <v>6.8615342390558496E-3</v>
      </c>
      <c r="X1137" s="4">
        <v>-26.2332</v>
      </c>
      <c r="Y1137" s="1">
        <v>40.807200000000002</v>
      </c>
      <c r="Z1137" t="s">
        <v>102</v>
      </c>
      <c r="AA1137">
        <f>Furniture_Sales[[#This Row],[Sales]]-Furniture_Sales[[#This Row],[Profit]]</f>
        <v>285.65039999999999</v>
      </c>
    </row>
    <row r="1138" spans="1:27" x14ac:dyDescent="0.35">
      <c r="A1138" t="s">
        <v>3180</v>
      </c>
      <c r="B1138" s="2">
        <v>42765</v>
      </c>
      <c r="C1138" s="2">
        <v>42770</v>
      </c>
      <c r="D1138" t="s">
        <v>45</v>
      </c>
      <c r="E1138" t="s">
        <v>79</v>
      </c>
      <c r="F1138" t="s">
        <v>80</v>
      </c>
      <c r="G1138" t="s">
        <v>30</v>
      </c>
      <c r="H1138" t="s">
        <v>31</v>
      </c>
      <c r="I1138" t="s">
        <v>1012</v>
      </c>
      <c r="J1138" t="s">
        <v>49</v>
      </c>
      <c r="K1138">
        <v>33142</v>
      </c>
      <c r="L1138" t="s">
        <v>34</v>
      </c>
      <c r="M1138" t="s">
        <v>3181</v>
      </c>
      <c r="N1138" t="s">
        <v>36</v>
      </c>
      <c r="O1138" t="s">
        <v>42</v>
      </c>
      <c r="P1138" t="s">
        <v>3182</v>
      </c>
      <c r="Q1138">
        <v>419.13600000000002</v>
      </c>
      <c r="R1138">
        <v>4</v>
      </c>
      <c r="S1138" s="1">
        <v>0.2</v>
      </c>
      <c r="T1138">
        <v>-68.1096</v>
      </c>
      <c r="U1138" t="s">
        <v>64</v>
      </c>
      <c r="V1138" s="3">
        <v>-0.16250000000000001</v>
      </c>
      <c r="W1138" s="3">
        <v>4.77172087341579E-4</v>
      </c>
      <c r="X1138" s="4">
        <v>-17.0274</v>
      </c>
      <c r="Y1138" s="1">
        <v>121.81140000000001</v>
      </c>
      <c r="Z1138" t="s">
        <v>175</v>
      </c>
      <c r="AA1138">
        <f>Furniture_Sales[[#This Row],[Sales]]-Furniture_Sales[[#This Row],[Profit]]</f>
        <v>487.24560000000002</v>
      </c>
    </row>
    <row r="1139" spans="1:27" x14ac:dyDescent="0.35">
      <c r="A1139" t="s">
        <v>3183</v>
      </c>
      <c r="B1139" s="2">
        <v>42826</v>
      </c>
      <c r="C1139" s="2">
        <v>42829</v>
      </c>
      <c r="D1139" t="s">
        <v>27</v>
      </c>
      <c r="E1139" t="s">
        <v>1862</v>
      </c>
      <c r="F1139" t="s">
        <v>1863</v>
      </c>
      <c r="G1139" t="s">
        <v>96</v>
      </c>
      <c r="H1139" t="s">
        <v>31</v>
      </c>
      <c r="I1139" t="s">
        <v>612</v>
      </c>
      <c r="J1139" t="s">
        <v>49</v>
      </c>
      <c r="K1139">
        <v>32216</v>
      </c>
      <c r="L1139" t="s">
        <v>34</v>
      </c>
      <c r="M1139" t="s">
        <v>1623</v>
      </c>
      <c r="N1139" t="s">
        <v>36</v>
      </c>
      <c r="O1139" t="s">
        <v>42</v>
      </c>
      <c r="P1139" t="s">
        <v>1624</v>
      </c>
      <c r="Q1139">
        <v>218.352</v>
      </c>
      <c r="R1139">
        <v>3</v>
      </c>
      <c r="S1139" s="1">
        <v>0.2</v>
      </c>
      <c r="T1139">
        <v>-19.105799999999999</v>
      </c>
      <c r="U1139" t="s">
        <v>39</v>
      </c>
      <c r="V1139" s="3">
        <v>-8.7499999999999994E-2</v>
      </c>
      <c r="W1139" s="3">
        <v>9.1595222393200005E-4</v>
      </c>
      <c r="X1139" s="4">
        <v>-6.3685999999999998</v>
      </c>
      <c r="Y1139" s="1">
        <v>79.152600000000007</v>
      </c>
      <c r="Z1139" t="s">
        <v>119</v>
      </c>
      <c r="AA1139">
        <f>Furniture_Sales[[#This Row],[Sales]]-Furniture_Sales[[#This Row],[Profit]]</f>
        <v>237.45779999999999</v>
      </c>
    </row>
    <row r="1140" spans="1:27" x14ac:dyDescent="0.35">
      <c r="A1140" t="s">
        <v>3184</v>
      </c>
      <c r="B1140" s="2">
        <v>41971</v>
      </c>
      <c r="C1140" s="2">
        <v>41971</v>
      </c>
      <c r="D1140" t="s">
        <v>431</v>
      </c>
      <c r="E1140" t="s">
        <v>2602</v>
      </c>
      <c r="F1140" t="s">
        <v>2603</v>
      </c>
      <c r="G1140" t="s">
        <v>106</v>
      </c>
      <c r="H1140" t="s">
        <v>31</v>
      </c>
      <c r="I1140" t="s">
        <v>334</v>
      </c>
      <c r="J1140" t="s">
        <v>59</v>
      </c>
      <c r="K1140">
        <v>94122</v>
      </c>
      <c r="L1140" t="s">
        <v>60</v>
      </c>
      <c r="M1140" t="s">
        <v>1480</v>
      </c>
      <c r="N1140" t="s">
        <v>36</v>
      </c>
      <c r="O1140" t="s">
        <v>37</v>
      </c>
      <c r="P1140" t="s">
        <v>1481</v>
      </c>
      <c r="Q1140">
        <v>411.33199999999999</v>
      </c>
      <c r="R1140">
        <v>4</v>
      </c>
      <c r="S1140" s="1">
        <v>0.15</v>
      </c>
      <c r="T1140">
        <v>-4.8391999999999999</v>
      </c>
      <c r="U1140" t="s">
        <v>436</v>
      </c>
      <c r="V1140" s="3">
        <v>-1.1764705882352899E-2</v>
      </c>
      <c r="W1140" s="3">
        <v>3.6466892923477898E-4</v>
      </c>
      <c r="X1140" s="4">
        <v>-1.2098</v>
      </c>
      <c r="Y1140" s="1">
        <v>104.0428</v>
      </c>
      <c r="Z1140" t="s">
        <v>40</v>
      </c>
      <c r="AA1140">
        <f>Furniture_Sales[[#This Row],[Sales]]-Furniture_Sales[[#This Row],[Profit]]</f>
        <v>416.1712</v>
      </c>
    </row>
    <row r="1141" spans="1:27" x14ac:dyDescent="0.35">
      <c r="A1141" t="s">
        <v>3185</v>
      </c>
      <c r="B1141" s="2">
        <v>42931</v>
      </c>
      <c r="C1141" s="2">
        <v>42934</v>
      </c>
      <c r="D1141" t="s">
        <v>27</v>
      </c>
      <c r="E1141" t="s">
        <v>1447</v>
      </c>
      <c r="F1141" t="s">
        <v>1448</v>
      </c>
      <c r="G1141" t="s">
        <v>30</v>
      </c>
      <c r="H1141" t="s">
        <v>31</v>
      </c>
      <c r="I1141" t="s">
        <v>179</v>
      </c>
      <c r="J1141" t="s">
        <v>126</v>
      </c>
      <c r="K1141">
        <v>10024</v>
      </c>
      <c r="L1141" t="s">
        <v>73</v>
      </c>
      <c r="M1141" t="s">
        <v>1753</v>
      </c>
      <c r="N1141" t="s">
        <v>36</v>
      </c>
      <c r="O1141" t="s">
        <v>42</v>
      </c>
      <c r="P1141" t="s">
        <v>1754</v>
      </c>
      <c r="Q1141">
        <v>664.14599999999996</v>
      </c>
      <c r="R1141">
        <v>6</v>
      </c>
      <c r="S1141" s="1">
        <v>0.1</v>
      </c>
      <c r="T1141">
        <v>88.552800000000005</v>
      </c>
      <c r="U1141" t="s">
        <v>39</v>
      </c>
      <c r="V1141" s="3">
        <v>0.133333333333333</v>
      </c>
      <c r="W1141" s="3">
        <v>1.5056930253287701E-4</v>
      </c>
      <c r="X1141" s="4">
        <v>14.758800000000001</v>
      </c>
      <c r="Y1141" s="1">
        <v>95.932199999999995</v>
      </c>
      <c r="Z1141" t="s">
        <v>77</v>
      </c>
      <c r="AA1141">
        <f>Furniture_Sales[[#This Row],[Sales]]-Furniture_Sales[[#This Row],[Profit]]</f>
        <v>575.59319999999991</v>
      </c>
    </row>
    <row r="1142" spans="1:27" x14ac:dyDescent="0.35">
      <c r="A1142" t="s">
        <v>3186</v>
      </c>
      <c r="B1142" s="2">
        <v>43041</v>
      </c>
      <c r="C1142" s="2">
        <v>43045</v>
      </c>
      <c r="D1142" t="s">
        <v>45</v>
      </c>
      <c r="E1142" t="s">
        <v>3187</v>
      </c>
      <c r="F1142" t="s">
        <v>3188</v>
      </c>
      <c r="G1142" t="s">
        <v>96</v>
      </c>
      <c r="H1142" t="s">
        <v>31</v>
      </c>
      <c r="I1142" t="s">
        <v>71</v>
      </c>
      <c r="J1142" t="s">
        <v>72</v>
      </c>
      <c r="K1142">
        <v>19140</v>
      </c>
      <c r="L1142" t="s">
        <v>73</v>
      </c>
      <c r="M1142" t="s">
        <v>1986</v>
      </c>
      <c r="N1142" t="s">
        <v>36</v>
      </c>
      <c r="O1142" t="s">
        <v>62</v>
      </c>
      <c r="P1142" t="s">
        <v>1987</v>
      </c>
      <c r="Q1142">
        <v>3.3119999999999998</v>
      </c>
      <c r="R1142">
        <v>1</v>
      </c>
      <c r="S1142" s="1">
        <v>0.2</v>
      </c>
      <c r="T1142">
        <v>0.66239999999999999</v>
      </c>
      <c r="U1142" t="s">
        <v>89</v>
      </c>
      <c r="V1142" s="3">
        <v>0.2</v>
      </c>
      <c r="W1142" s="3">
        <v>6.0386473429951702E-2</v>
      </c>
      <c r="X1142" s="4">
        <v>0.66239999999999999</v>
      </c>
      <c r="Y1142" s="1">
        <v>2.6496</v>
      </c>
      <c r="Z1142" t="s">
        <v>40</v>
      </c>
      <c r="AA1142">
        <f>Furniture_Sales[[#This Row],[Sales]]-Furniture_Sales[[#This Row],[Profit]]</f>
        <v>2.6496</v>
      </c>
    </row>
    <row r="1143" spans="1:27" x14ac:dyDescent="0.35">
      <c r="A1143" t="s">
        <v>3189</v>
      </c>
      <c r="B1143" s="2">
        <v>42285</v>
      </c>
      <c r="C1143" s="2">
        <v>42289</v>
      </c>
      <c r="D1143" t="s">
        <v>45</v>
      </c>
      <c r="E1143" t="s">
        <v>1306</v>
      </c>
      <c r="F1143" t="s">
        <v>1307</v>
      </c>
      <c r="G1143" t="s">
        <v>30</v>
      </c>
      <c r="H1143" t="s">
        <v>31</v>
      </c>
      <c r="I1143" t="s">
        <v>334</v>
      </c>
      <c r="J1143" t="s">
        <v>59</v>
      </c>
      <c r="K1143">
        <v>94122</v>
      </c>
      <c r="L1143" t="s">
        <v>60</v>
      </c>
      <c r="M1143" t="s">
        <v>395</v>
      </c>
      <c r="N1143" t="s">
        <v>36</v>
      </c>
      <c r="O1143" t="s">
        <v>62</v>
      </c>
      <c r="P1143" t="s">
        <v>396</v>
      </c>
      <c r="Q1143">
        <v>145.9</v>
      </c>
      <c r="R1143">
        <v>5</v>
      </c>
      <c r="S1143" s="1">
        <v>0</v>
      </c>
      <c r="T1143">
        <v>62.737000000000002</v>
      </c>
      <c r="U1143" t="s">
        <v>89</v>
      </c>
      <c r="V1143" s="3">
        <v>0.43</v>
      </c>
      <c r="W1143" s="3">
        <v>0</v>
      </c>
      <c r="X1143" s="4">
        <v>12.5474</v>
      </c>
      <c r="Y1143" s="1">
        <v>16.6326</v>
      </c>
      <c r="Z1143" t="s">
        <v>54</v>
      </c>
      <c r="AA1143">
        <f>Furniture_Sales[[#This Row],[Sales]]-Furniture_Sales[[#This Row],[Profit]]</f>
        <v>83.163000000000011</v>
      </c>
    </row>
    <row r="1144" spans="1:27" x14ac:dyDescent="0.35">
      <c r="A1144" t="s">
        <v>3190</v>
      </c>
      <c r="B1144" s="2">
        <v>43073</v>
      </c>
      <c r="C1144" s="2">
        <v>43078</v>
      </c>
      <c r="D1144" t="s">
        <v>45</v>
      </c>
      <c r="E1144" t="s">
        <v>3191</v>
      </c>
      <c r="F1144" t="s">
        <v>3192</v>
      </c>
      <c r="G1144" t="s">
        <v>96</v>
      </c>
      <c r="H1144" t="s">
        <v>31</v>
      </c>
      <c r="I1144" t="s">
        <v>71</v>
      </c>
      <c r="J1144" t="s">
        <v>72</v>
      </c>
      <c r="K1144">
        <v>19134</v>
      </c>
      <c r="L1144" t="s">
        <v>73</v>
      </c>
      <c r="M1144" t="s">
        <v>1108</v>
      </c>
      <c r="N1144" t="s">
        <v>36</v>
      </c>
      <c r="O1144" t="s">
        <v>42</v>
      </c>
      <c r="P1144" t="s">
        <v>1109</v>
      </c>
      <c r="Q1144">
        <v>239.96</v>
      </c>
      <c r="R1144">
        <v>10</v>
      </c>
      <c r="S1144" s="1">
        <v>0.3</v>
      </c>
      <c r="T1144">
        <v>-10.284000000000001</v>
      </c>
      <c r="U1144" t="s">
        <v>64</v>
      </c>
      <c r="V1144" s="3">
        <v>-4.2857142857142899E-2</v>
      </c>
      <c r="W1144" s="3">
        <v>1.2502083680613399E-3</v>
      </c>
      <c r="X1144" s="4">
        <v>-1.0284</v>
      </c>
      <c r="Y1144" s="1">
        <v>25.0244</v>
      </c>
      <c r="Z1144" t="s">
        <v>102</v>
      </c>
      <c r="AA1144">
        <f>Furniture_Sales[[#This Row],[Sales]]-Furniture_Sales[[#This Row],[Profit]]</f>
        <v>250.244</v>
      </c>
    </row>
    <row r="1145" spans="1:27" x14ac:dyDescent="0.35">
      <c r="A1145" t="s">
        <v>3190</v>
      </c>
      <c r="B1145" s="2">
        <v>43073</v>
      </c>
      <c r="C1145" s="2">
        <v>43078</v>
      </c>
      <c r="D1145" t="s">
        <v>45</v>
      </c>
      <c r="E1145" t="s">
        <v>3191</v>
      </c>
      <c r="F1145" t="s">
        <v>3192</v>
      </c>
      <c r="G1145" t="s">
        <v>96</v>
      </c>
      <c r="H1145" t="s">
        <v>31</v>
      </c>
      <c r="I1145" t="s">
        <v>71</v>
      </c>
      <c r="J1145" t="s">
        <v>72</v>
      </c>
      <c r="K1145">
        <v>19134</v>
      </c>
      <c r="L1145" t="s">
        <v>73</v>
      </c>
      <c r="M1145" t="s">
        <v>1596</v>
      </c>
      <c r="N1145" t="s">
        <v>36</v>
      </c>
      <c r="O1145" t="s">
        <v>62</v>
      </c>
      <c r="P1145" t="s">
        <v>1597</v>
      </c>
      <c r="Q1145">
        <v>54.768000000000001</v>
      </c>
      <c r="R1145">
        <v>2</v>
      </c>
      <c r="S1145" s="1">
        <v>0.2</v>
      </c>
      <c r="T1145">
        <v>6.8460000000000001</v>
      </c>
      <c r="U1145" t="s">
        <v>64</v>
      </c>
      <c r="V1145" s="3">
        <v>0.125</v>
      </c>
      <c r="W1145" s="3">
        <v>3.65176745544844E-3</v>
      </c>
      <c r="X1145" s="4">
        <v>3.423</v>
      </c>
      <c r="Y1145" s="1">
        <v>23.960999999999999</v>
      </c>
      <c r="Z1145" t="s">
        <v>102</v>
      </c>
      <c r="AA1145">
        <f>Furniture_Sales[[#This Row],[Sales]]-Furniture_Sales[[#This Row],[Profit]]</f>
        <v>47.921999999999997</v>
      </c>
    </row>
    <row r="1146" spans="1:27" x14ac:dyDescent="0.35">
      <c r="A1146" t="s">
        <v>3193</v>
      </c>
      <c r="B1146" s="2">
        <v>42877</v>
      </c>
      <c r="C1146" s="2">
        <v>42881</v>
      </c>
      <c r="D1146" t="s">
        <v>45</v>
      </c>
      <c r="E1146" t="s">
        <v>799</v>
      </c>
      <c r="F1146" t="s">
        <v>800</v>
      </c>
      <c r="G1146" t="s">
        <v>30</v>
      </c>
      <c r="H1146" t="s">
        <v>31</v>
      </c>
      <c r="I1146" t="s">
        <v>139</v>
      </c>
      <c r="J1146" t="s">
        <v>140</v>
      </c>
      <c r="K1146">
        <v>60653</v>
      </c>
      <c r="L1146" t="s">
        <v>99</v>
      </c>
      <c r="M1146" t="s">
        <v>148</v>
      </c>
      <c r="N1146" t="s">
        <v>36</v>
      </c>
      <c r="O1146" t="s">
        <v>42</v>
      </c>
      <c r="P1146" t="s">
        <v>149</v>
      </c>
      <c r="Q1146">
        <v>181.98599999999999</v>
      </c>
      <c r="R1146">
        <v>2</v>
      </c>
      <c r="S1146" s="1">
        <v>0.3</v>
      </c>
      <c r="T1146">
        <v>-54.595799999999997</v>
      </c>
      <c r="U1146" t="s">
        <v>89</v>
      </c>
      <c r="V1146" s="3">
        <v>-0.3</v>
      </c>
      <c r="W1146" s="3">
        <v>1.6484784543866001E-3</v>
      </c>
      <c r="X1146" s="4">
        <v>-27.297899999999998</v>
      </c>
      <c r="Y1146" s="1">
        <v>118.29089999999999</v>
      </c>
      <c r="Z1146" t="s">
        <v>167</v>
      </c>
      <c r="AA1146">
        <f>Furniture_Sales[[#This Row],[Sales]]-Furniture_Sales[[#This Row],[Profit]]</f>
        <v>236.58179999999999</v>
      </c>
    </row>
    <row r="1147" spans="1:27" x14ac:dyDescent="0.35">
      <c r="A1147" t="s">
        <v>3194</v>
      </c>
      <c r="B1147" s="2">
        <v>42723</v>
      </c>
      <c r="C1147" s="2">
        <v>42729</v>
      </c>
      <c r="D1147" t="s">
        <v>45</v>
      </c>
      <c r="E1147" t="s">
        <v>2870</v>
      </c>
      <c r="F1147" t="s">
        <v>2871</v>
      </c>
      <c r="G1147" t="s">
        <v>96</v>
      </c>
      <c r="H1147" t="s">
        <v>31</v>
      </c>
      <c r="I1147" t="s">
        <v>1228</v>
      </c>
      <c r="J1147" t="s">
        <v>526</v>
      </c>
      <c r="K1147">
        <v>85705</v>
      </c>
      <c r="L1147" t="s">
        <v>60</v>
      </c>
      <c r="M1147" t="s">
        <v>3195</v>
      </c>
      <c r="N1147" t="s">
        <v>36</v>
      </c>
      <c r="O1147" t="s">
        <v>51</v>
      </c>
      <c r="P1147" t="s">
        <v>3196</v>
      </c>
      <c r="Q1147">
        <v>455.97</v>
      </c>
      <c r="R1147">
        <v>6</v>
      </c>
      <c r="S1147" s="1">
        <v>0.5</v>
      </c>
      <c r="T1147">
        <v>-218.8656</v>
      </c>
      <c r="U1147" t="s">
        <v>135</v>
      </c>
      <c r="V1147" s="3">
        <v>-0.48</v>
      </c>
      <c r="W1147" s="3">
        <v>1.09656337039718E-3</v>
      </c>
      <c r="X1147" s="4">
        <v>-36.477600000000002</v>
      </c>
      <c r="Y1147" s="1">
        <v>112.4726</v>
      </c>
      <c r="Z1147" t="s">
        <v>102</v>
      </c>
      <c r="AA1147">
        <f>Furniture_Sales[[#This Row],[Sales]]-Furniture_Sales[[#This Row],[Profit]]</f>
        <v>674.8356</v>
      </c>
    </row>
    <row r="1148" spans="1:27" x14ac:dyDescent="0.35">
      <c r="A1148" t="s">
        <v>3197</v>
      </c>
      <c r="B1148" s="2">
        <v>42985</v>
      </c>
      <c r="C1148" s="2">
        <v>42986</v>
      </c>
      <c r="D1148" t="s">
        <v>93</v>
      </c>
      <c r="E1148" t="s">
        <v>2173</v>
      </c>
      <c r="F1148" t="s">
        <v>2174</v>
      </c>
      <c r="G1148" t="s">
        <v>30</v>
      </c>
      <c r="H1148" t="s">
        <v>31</v>
      </c>
      <c r="I1148" t="s">
        <v>3198</v>
      </c>
      <c r="J1148" t="s">
        <v>82</v>
      </c>
      <c r="K1148">
        <v>84020</v>
      </c>
      <c r="L1148" t="s">
        <v>60</v>
      </c>
      <c r="M1148" t="s">
        <v>2620</v>
      </c>
      <c r="N1148" t="s">
        <v>36</v>
      </c>
      <c r="O1148" t="s">
        <v>62</v>
      </c>
      <c r="P1148" t="s">
        <v>2621</v>
      </c>
      <c r="Q1148">
        <v>25.16</v>
      </c>
      <c r="R1148">
        <v>2</v>
      </c>
      <c r="S1148" s="1">
        <v>0</v>
      </c>
      <c r="T1148">
        <v>10.5672</v>
      </c>
      <c r="U1148" t="s">
        <v>129</v>
      </c>
      <c r="V1148" s="3">
        <v>0.42</v>
      </c>
      <c r="W1148" s="3">
        <v>0</v>
      </c>
      <c r="X1148" s="4">
        <v>5.2835999999999999</v>
      </c>
      <c r="Y1148" s="1">
        <v>7.2964000000000002</v>
      </c>
      <c r="Z1148" t="s">
        <v>83</v>
      </c>
      <c r="AA1148">
        <f>Furniture_Sales[[#This Row],[Sales]]-Furniture_Sales[[#This Row],[Profit]]</f>
        <v>14.5928</v>
      </c>
    </row>
    <row r="1149" spans="1:27" x14ac:dyDescent="0.35">
      <c r="A1149" t="s">
        <v>3199</v>
      </c>
      <c r="B1149" s="2">
        <v>41955</v>
      </c>
      <c r="C1149" s="2">
        <v>41959</v>
      </c>
      <c r="D1149" t="s">
        <v>45</v>
      </c>
      <c r="E1149" t="s">
        <v>3200</v>
      </c>
      <c r="F1149" t="s">
        <v>3201</v>
      </c>
      <c r="G1149" t="s">
        <v>96</v>
      </c>
      <c r="H1149" t="s">
        <v>31</v>
      </c>
      <c r="I1149" t="s">
        <v>107</v>
      </c>
      <c r="J1149" t="s">
        <v>98</v>
      </c>
      <c r="K1149">
        <v>77036</v>
      </c>
      <c r="L1149" t="s">
        <v>99</v>
      </c>
      <c r="M1149" t="s">
        <v>1142</v>
      </c>
      <c r="N1149" t="s">
        <v>36</v>
      </c>
      <c r="O1149" t="s">
        <v>37</v>
      </c>
      <c r="P1149" t="s">
        <v>1143</v>
      </c>
      <c r="Q1149">
        <v>67.993200000000002</v>
      </c>
      <c r="R1149">
        <v>1</v>
      </c>
      <c r="S1149" s="1">
        <v>0.32</v>
      </c>
      <c r="T1149">
        <v>-12.998699999999999</v>
      </c>
      <c r="U1149" t="s">
        <v>89</v>
      </c>
      <c r="V1149" s="3">
        <v>-0.191176470588235</v>
      </c>
      <c r="W1149" s="3">
        <v>4.7063529882399998E-3</v>
      </c>
      <c r="X1149" s="4">
        <v>-12.998699999999999</v>
      </c>
      <c r="Y1149" s="1">
        <v>80.991900000000001</v>
      </c>
      <c r="Z1149" t="s">
        <v>40</v>
      </c>
      <c r="AA1149">
        <f>Furniture_Sales[[#This Row],[Sales]]-Furniture_Sales[[#This Row],[Profit]]</f>
        <v>80.991900000000001</v>
      </c>
    </row>
    <row r="1150" spans="1:27" x14ac:dyDescent="0.35">
      <c r="A1150" t="s">
        <v>3202</v>
      </c>
      <c r="B1150" s="2">
        <v>43010</v>
      </c>
      <c r="C1150" s="2">
        <v>43014</v>
      </c>
      <c r="D1150" t="s">
        <v>27</v>
      </c>
      <c r="E1150" t="s">
        <v>1326</v>
      </c>
      <c r="F1150" t="s">
        <v>1327</v>
      </c>
      <c r="G1150" t="s">
        <v>96</v>
      </c>
      <c r="H1150" t="s">
        <v>31</v>
      </c>
      <c r="I1150" t="s">
        <v>1622</v>
      </c>
      <c r="J1150" t="s">
        <v>1282</v>
      </c>
      <c r="K1150">
        <v>36116</v>
      </c>
      <c r="L1150" t="s">
        <v>34</v>
      </c>
      <c r="M1150" t="s">
        <v>2396</v>
      </c>
      <c r="N1150" t="s">
        <v>36</v>
      </c>
      <c r="O1150" t="s">
        <v>62</v>
      </c>
      <c r="P1150" t="s">
        <v>2397</v>
      </c>
      <c r="Q1150">
        <v>10.16</v>
      </c>
      <c r="R1150">
        <v>2</v>
      </c>
      <c r="S1150" s="1">
        <v>0</v>
      </c>
      <c r="T1150">
        <v>3.4544000000000001</v>
      </c>
      <c r="U1150" t="s">
        <v>89</v>
      </c>
      <c r="V1150" s="3">
        <v>0.34</v>
      </c>
      <c r="W1150" s="3">
        <v>0</v>
      </c>
      <c r="X1150" s="4">
        <v>1.7272000000000001</v>
      </c>
      <c r="Y1150" s="1">
        <v>3.3527999999999998</v>
      </c>
      <c r="Z1150" t="s">
        <v>54</v>
      </c>
      <c r="AA1150">
        <f>Furniture_Sales[[#This Row],[Sales]]-Furniture_Sales[[#This Row],[Profit]]</f>
        <v>6.7056000000000004</v>
      </c>
    </row>
    <row r="1151" spans="1:27" x14ac:dyDescent="0.35">
      <c r="A1151" t="s">
        <v>3203</v>
      </c>
      <c r="B1151" s="2">
        <v>42352</v>
      </c>
      <c r="C1151" s="2">
        <v>42356</v>
      </c>
      <c r="D1151" t="s">
        <v>45</v>
      </c>
      <c r="E1151" t="s">
        <v>2503</v>
      </c>
      <c r="F1151" t="s">
        <v>2504</v>
      </c>
      <c r="G1151" t="s">
        <v>96</v>
      </c>
      <c r="H1151" t="s">
        <v>31</v>
      </c>
      <c r="I1151" t="s">
        <v>483</v>
      </c>
      <c r="J1151" t="s">
        <v>484</v>
      </c>
      <c r="K1151">
        <v>39212</v>
      </c>
      <c r="L1151" t="s">
        <v>34</v>
      </c>
      <c r="M1151" t="s">
        <v>2017</v>
      </c>
      <c r="N1151" t="s">
        <v>36</v>
      </c>
      <c r="O1151" t="s">
        <v>62</v>
      </c>
      <c r="P1151" t="s">
        <v>2018</v>
      </c>
      <c r="Q1151">
        <v>6.16</v>
      </c>
      <c r="R1151">
        <v>2</v>
      </c>
      <c r="S1151" s="1">
        <v>0</v>
      </c>
      <c r="T1151">
        <v>1.9712000000000001</v>
      </c>
      <c r="U1151" t="s">
        <v>89</v>
      </c>
      <c r="V1151" s="3">
        <v>0.32</v>
      </c>
      <c r="W1151" s="3">
        <v>0</v>
      </c>
      <c r="X1151" s="4">
        <v>0.98560000000000003</v>
      </c>
      <c r="Y1151" s="1">
        <v>2.0943999999999998</v>
      </c>
      <c r="Z1151" t="s">
        <v>102</v>
      </c>
      <c r="AA1151">
        <f>Furniture_Sales[[#This Row],[Sales]]-Furniture_Sales[[#This Row],[Profit]]</f>
        <v>4.1888000000000005</v>
      </c>
    </row>
    <row r="1152" spans="1:27" x14ac:dyDescent="0.35">
      <c r="A1152" t="s">
        <v>3204</v>
      </c>
      <c r="B1152" s="2">
        <v>42807</v>
      </c>
      <c r="C1152" s="2">
        <v>42807</v>
      </c>
      <c r="D1152" t="s">
        <v>431</v>
      </c>
      <c r="E1152" t="s">
        <v>3205</v>
      </c>
      <c r="F1152" t="s">
        <v>3206</v>
      </c>
      <c r="G1152" t="s">
        <v>106</v>
      </c>
      <c r="H1152" t="s">
        <v>31</v>
      </c>
      <c r="I1152" t="s">
        <v>139</v>
      </c>
      <c r="J1152" t="s">
        <v>140</v>
      </c>
      <c r="K1152">
        <v>60610</v>
      </c>
      <c r="L1152" t="s">
        <v>99</v>
      </c>
      <c r="M1152" t="s">
        <v>2579</v>
      </c>
      <c r="N1152" t="s">
        <v>36</v>
      </c>
      <c r="O1152" t="s">
        <v>42</v>
      </c>
      <c r="P1152" t="s">
        <v>2580</v>
      </c>
      <c r="Q1152">
        <v>89.768000000000001</v>
      </c>
      <c r="R1152">
        <v>1</v>
      </c>
      <c r="S1152" s="1">
        <v>0.3</v>
      </c>
      <c r="T1152">
        <v>-2.5648</v>
      </c>
      <c r="U1152" t="s">
        <v>436</v>
      </c>
      <c r="V1152" s="3">
        <v>-2.8571428571428598E-2</v>
      </c>
      <c r="W1152" s="3">
        <v>3.3419481329649801E-3</v>
      </c>
      <c r="X1152" s="4">
        <v>-2.5648</v>
      </c>
      <c r="Y1152" s="1">
        <v>92.332800000000006</v>
      </c>
      <c r="Z1152" t="s">
        <v>201</v>
      </c>
      <c r="AA1152">
        <f>Furniture_Sales[[#This Row],[Sales]]-Furniture_Sales[[#This Row],[Profit]]</f>
        <v>92.332800000000006</v>
      </c>
    </row>
    <row r="1153" spans="1:27" x14ac:dyDescent="0.35">
      <c r="A1153" t="s">
        <v>3207</v>
      </c>
      <c r="B1153" s="2">
        <v>42716</v>
      </c>
      <c r="C1153" s="2">
        <v>42720</v>
      </c>
      <c r="D1153" t="s">
        <v>45</v>
      </c>
      <c r="E1153" t="s">
        <v>3208</v>
      </c>
      <c r="F1153" t="s">
        <v>3209</v>
      </c>
      <c r="G1153" t="s">
        <v>30</v>
      </c>
      <c r="H1153" t="s">
        <v>31</v>
      </c>
      <c r="I1153" t="s">
        <v>1191</v>
      </c>
      <c r="J1153" t="s">
        <v>59</v>
      </c>
      <c r="K1153">
        <v>91104</v>
      </c>
      <c r="L1153" t="s">
        <v>60</v>
      </c>
      <c r="M1153" t="s">
        <v>557</v>
      </c>
      <c r="N1153" t="s">
        <v>36</v>
      </c>
      <c r="O1153" t="s">
        <v>62</v>
      </c>
      <c r="P1153" t="s">
        <v>558</v>
      </c>
      <c r="Q1153">
        <v>383.64</v>
      </c>
      <c r="R1153">
        <v>6</v>
      </c>
      <c r="S1153" s="1">
        <v>0</v>
      </c>
      <c r="T1153">
        <v>122.76479999999999</v>
      </c>
      <c r="U1153" t="s">
        <v>89</v>
      </c>
      <c r="V1153" s="3">
        <v>0.32</v>
      </c>
      <c r="W1153" s="3">
        <v>0</v>
      </c>
      <c r="X1153" s="4">
        <v>20.460799999999999</v>
      </c>
      <c r="Y1153" s="1">
        <v>43.479199999999999</v>
      </c>
      <c r="Z1153" t="s">
        <v>102</v>
      </c>
      <c r="AA1153">
        <f>Furniture_Sales[[#This Row],[Sales]]-Furniture_Sales[[#This Row],[Profit]]</f>
        <v>260.87520000000001</v>
      </c>
    </row>
    <row r="1154" spans="1:27" x14ac:dyDescent="0.35">
      <c r="A1154" t="s">
        <v>3210</v>
      </c>
      <c r="B1154" s="2">
        <v>42987</v>
      </c>
      <c r="C1154" s="2">
        <v>42992</v>
      </c>
      <c r="D1154" t="s">
        <v>27</v>
      </c>
      <c r="E1154" t="s">
        <v>2421</v>
      </c>
      <c r="F1154" t="s">
        <v>2422</v>
      </c>
      <c r="G1154" t="s">
        <v>30</v>
      </c>
      <c r="H1154" t="s">
        <v>31</v>
      </c>
      <c r="I1154" t="s">
        <v>58</v>
      </c>
      <c r="J1154" t="s">
        <v>59</v>
      </c>
      <c r="K1154">
        <v>90004</v>
      </c>
      <c r="L1154" t="s">
        <v>60</v>
      </c>
      <c r="M1154" t="s">
        <v>1662</v>
      </c>
      <c r="N1154" t="s">
        <v>36</v>
      </c>
      <c r="O1154" t="s">
        <v>42</v>
      </c>
      <c r="P1154" t="s">
        <v>1663</v>
      </c>
      <c r="Q1154">
        <v>243.92</v>
      </c>
      <c r="R1154">
        <v>5</v>
      </c>
      <c r="S1154" s="1">
        <v>0.2</v>
      </c>
      <c r="T1154">
        <v>-15.244999999999999</v>
      </c>
      <c r="U1154" t="s">
        <v>64</v>
      </c>
      <c r="V1154" s="3">
        <v>-6.25E-2</v>
      </c>
      <c r="W1154" s="3">
        <v>8.1994096425057404E-4</v>
      </c>
      <c r="X1154" s="4">
        <v>-3.0489999999999999</v>
      </c>
      <c r="Y1154" s="1">
        <v>51.832999999999998</v>
      </c>
      <c r="Z1154" t="s">
        <v>83</v>
      </c>
      <c r="AA1154">
        <f>Furniture_Sales[[#This Row],[Sales]]-Furniture_Sales[[#This Row],[Profit]]</f>
        <v>259.16499999999996</v>
      </c>
    </row>
    <row r="1155" spans="1:27" x14ac:dyDescent="0.35">
      <c r="A1155" t="s">
        <v>3211</v>
      </c>
      <c r="B1155" s="2">
        <v>43012</v>
      </c>
      <c r="C1155" s="2">
        <v>43016</v>
      </c>
      <c r="D1155" t="s">
        <v>45</v>
      </c>
      <c r="E1155" t="s">
        <v>137</v>
      </c>
      <c r="F1155" t="s">
        <v>138</v>
      </c>
      <c r="G1155" t="s">
        <v>106</v>
      </c>
      <c r="H1155" t="s">
        <v>31</v>
      </c>
      <c r="I1155" t="s">
        <v>2528</v>
      </c>
      <c r="J1155" t="s">
        <v>1095</v>
      </c>
      <c r="K1155">
        <v>20735</v>
      </c>
      <c r="L1155" t="s">
        <v>73</v>
      </c>
      <c r="M1155" t="s">
        <v>1127</v>
      </c>
      <c r="N1155" t="s">
        <v>36</v>
      </c>
      <c r="O1155" t="s">
        <v>62</v>
      </c>
      <c r="P1155" t="s">
        <v>1128</v>
      </c>
      <c r="Q1155">
        <v>19.98</v>
      </c>
      <c r="R1155">
        <v>1</v>
      </c>
      <c r="S1155" s="1">
        <v>0</v>
      </c>
      <c r="T1155">
        <v>8.5914000000000001</v>
      </c>
      <c r="U1155" t="s">
        <v>89</v>
      </c>
      <c r="V1155" s="3">
        <v>0.43</v>
      </c>
      <c r="W1155" s="3">
        <v>0</v>
      </c>
      <c r="X1155" s="4">
        <v>8.5914000000000001</v>
      </c>
      <c r="Y1155" s="1">
        <v>11.3886</v>
      </c>
      <c r="Z1155" t="s">
        <v>54</v>
      </c>
      <c r="AA1155">
        <f>Furniture_Sales[[#This Row],[Sales]]-Furniture_Sales[[#This Row],[Profit]]</f>
        <v>11.3886</v>
      </c>
    </row>
    <row r="1156" spans="1:27" x14ac:dyDescent="0.35">
      <c r="A1156" t="s">
        <v>3212</v>
      </c>
      <c r="B1156" s="2">
        <v>41988</v>
      </c>
      <c r="C1156" s="2">
        <v>41992</v>
      </c>
      <c r="D1156" t="s">
        <v>27</v>
      </c>
      <c r="E1156" t="s">
        <v>346</v>
      </c>
      <c r="F1156" t="s">
        <v>347</v>
      </c>
      <c r="G1156" t="s">
        <v>30</v>
      </c>
      <c r="H1156" t="s">
        <v>31</v>
      </c>
      <c r="I1156" t="s">
        <v>645</v>
      </c>
      <c r="J1156" t="s">
        <v>59</v>
      </c>
      <c r="K1156">
        <v>92037</v>
      </c>
      <c r="L1156" t="s">
        <v>60</v>
      </c>
      <c r="M1156" t="s">
        <v>2017</v>
      </c>
      <c r="N1156" t="s">
        <v>36</v>
      </c>
      <c r="O1156" t="s">
        <v>62</v>
      </c>
      <c r="P1156" t="s">
        <v>2018</v>
      </c>
      <c r="Q1156">
        <v>6.16</v>
      </c>
      <c r="R1156">
        <v>2</v>
      </c>
      <c r="S1156" s="1">
        <v>0</v>
      </c>
      <c r="T1156">
        <v>1.9712000000000001</v>
      </c>
      <c r="U1156" t="s">
        <v>89</v>
      </c>
      <c r="V1156" s="3">
        <v>0.32</v>
      </c>
      <c r="W1156" s="3">
        <v>0</v>
      </c>
      <c r="X1156" s="4">
        <v>0.98560000000000003</v>
      </c>
      <c r="Y1156" s="1">
        <v>2.0943999999999998</v>
      </c>
      <c r="Z1156" t="s">
        <v>102</v>
      </c>
      <c r="AA1156">
        <f>Furniture_Sales[[#This Row],[Sales]]-Furniture_Sales[[#This Row],[Profit]]</f>
        <v>4.1888000000000005</v>
      </c>
    </row>
    <row r="1157" spans="1:27" x14ac:dyDescent="0.35">
      <c r="A1157" t="s">
        <v>3213</v>
      </c>
      <c r="B1157" s="2">
        <v>41925</v>
      </c>
      <c r="C1157" s="2">
        <v>41930</v>
      </c>
      <c r="D1157" t="s">
        <v>27</v>
      </c>
      <c r="E1157" t="s">
        <v>1400</v>
      </c>
      <c r="F1157" t="s">
        <v>1401</v>
      </c>
      <c r="G1157" t="s">
        <v>96</v>
      </c>
      <c r="H1157" t="s">
        <v>31</v>
      </c>
      <c r="I1157" t="s">
        <v>2066</v>
      </c>
      <c r="J1157" t="s">
        <v>368</v>
      </c>
      <c r="K1157">
        <v>8701</v>
      </c>
      <c r="L1157" t="s">
        <v>73</v>
      </c>
      <c r="M1157" t="s">
        <v>1034</v>
      </c>
      <c r="N1157" t="s">
        <v>36</v>
      </c>
      <c r="O1157" t="s">
        <v>42</v>
      </c>
      <c r="P1157" t="s">
        <v>1035</v>
      </c>
      <c r="Q1157">
        <v>245.98</v>
      </c>
      <c r="R1157">
        <v>2</v>
      </c>
      <c r="S1157" s="1">
        <v>0</v>
      </c>
      <c r="T1157">
        <v>27.0578</v>
      </c>
      <c r="U1157" t="s">
        <v>64</v>
      </c>
      <c r="V1157" s="3">
        <v>0.11</v>
      </c>
      <c r="W1157" s="3">
        <v>0</v>
      </c>
      <c r="X1157" s="4">
        <v>13.5289</v>
      </c>
      <c r="Y1157" s="1">
        <v>109.4611</v>
      </c>
      <c r="Z1157" t="s">
        <v>54</v>
      </c>
      <c r="AA1157">
        <f>Furniture_Sales[[#This Row],[Sales]]-Furniture_Sales[[#This Row],[Profit]]</f>
        <v>218.92219999999998</v>
      </c>
    </row>
    <row r="1158" spans="1:27" x14ac:dyDescent="0.35">
      <c r="A1158" t="s">
        <v>3214</v>
      </c>
      <c r="B1158" s="2">
        <v>42633</v>
      </c>
      <c r="C1158" s="2">
        <v>42638</v>
      </c>
      <c r="D1158" t="s">
        <v>45</v>
      </c>
      <c r="E1158" t="s">
        <v>1465</v>
      </c>
      <c r="F1158" t="s">
        <v>1466</v>
      </c>
      <c r="G1158" t="s">
        <v>96</v>
      </c>
      <c r="H1158" t="s">
        <v>31</v>
      </c>
      <c r="I1158" t="s">
        <v>2575</v>
      </c>
      <c r="J1158" t="s">
        <v>1042</v>
      </c>
      <c r="K1158">
        <v>27405</v>
      </c>
      <c r="L1158" t="s">
        <v>34</v>
      </c>
      <c r="M1158" t="s">
        <v>2146</v>
      </c>
      <c r="N1158" t="s">
        <v>36</v>
      </c>
      <c r="O1158" t="s">
        <v>62</v>
      </c>
      <c r="P1158" t="s">
        <v>2147</v>
      </c>
      <c r="Q1158">
        <v>17.088000000000001</v>
      </c>
      <c r="R1158">
        <v>2</v>
      </c>
      <c r="S1158" s="1">
        <v>0.2</v>
      </c>
      <c r="T1158">
        <v>1.0680000000000001</v>
      </c>
      <c r="U1158" t="s">
        <v>64</v>
      </c>
      <c r="V1158" s="3">
        <v>6.25E-2</v>
      </c>
      <c r="W1158" s="3">
        <v>1.17041198501873E-2</v>
      </c>
      <c r="X1158" s="4">
        <v>0.53400000000000003</v>
      </c>
      <c r="Y1158" s="1">
        <v>8.01</v>
      </c>
      <c r="Z1158" t="s">
        <v>83</v>
      </c>
      <c r="AA1158">
        <f>Furniture_Sales[[#This Row],[Sales]]-Furniture_Sales[[#This Row],[Profit]]</f>
        <v>16.02</v>
      </c>
    </row>
    <row r="1159" spans="1:27" x14ac:dyDescent="0.35">
      <c r="A1159" t="s">
        <v>3214</v>
      </c>
      <c r="B1159" s="2">
        <v>42633</v>
      </c>
      <c r="C1159" s="2">
        <v>42638</v>
      </c>
      <c r="D1159" t="s">
        <v>45</v>
      </c>
      <c r="E1159" t="s">
        <v>1465</v>
      </c>
      <c r="F1159" t="s">
        <v>1466</v>
      </c>
      <c r="G1159" t="s">
        <v>96</v>
      </c>
      <c r="H1159" t="s">
        <v>31</v>
      </c>
      <c r="I1159" t="s">
        <v>2575</v>
      </c>
      <c r="J1159" t="s">
        <v>1042</v>
      </c>
      <c r="K1159">
        <v>27405</v>
      </c>
      <c r="L1159" t="s">
        <v>34</v>
      </c>
      <c r="M1159" t="s">
        <v>1034</v>
      </c>
      <c r="N1159" t="s">
        <v>36</v>
      </c>
      <c r="O1159" t="s">
        <v>42</v>
      </c>
      <c r="P1159" t="s">
        <v>1035</v>
      </c>
      <c r="Q1159">
        <v>98.391999999999996</v>
      </c>
      <c r="R1159">
        <v>1</v>
      </c>
      <c r="S1159" s="1">
        <v>0.2</v>
      </c>
      <c r="T1159">
        <v>-11.069100000000001</v>
      </c>
      <c r="U1159" t="s">
        <v>64</v>
      </c>
      <c r="V1159" s="3">
        <v>-0.1125</v>
      </c>
      <c r="W1159" s="3">
        <v>2.0326855841938398E-3</v>
      </c>
      <c r="X1159" s="4">
        <v>-11.069100000000001</v>
      </c>
      <c r="Y1159" s="1">
        <v>109.4611</v>
      </c>
      <c r="Z1159" t="s">
        <v>83</v>
      </c>
      <c r="AA1159">
        <f>Furniture_Sales[[#This Row],[Sales]]-Furniture_Sales[[#This Row],[Profit]]</f>
        <v>109.4611</v>
      </c>
    </row>
    <row r="1160" spans="1:27" x14ac:dyDescent="0.35">
      <c r="A1160" t="s">
        <v>3215</v>
      </c>
      <c r="B1160" s="2">
        <v>42916</v>
      </c>
      <c r="C1160" s="2">
        <v>42920</v>
      </c>
      <c r="D1160" t="s">
        <v>45</v>
      </c>
      <c r="E1160" t="s">
        <v>2222</v>
      </c>
      <c r="F1160" t="s">
        <v>2223</v>
      </c>
      <c r="G1160" t="s">
        <v>96</v>
      </c>
      <c r="H1160" t="s">
        <v>31</v>
      </c>
      <c r="I1160" t="s">
        <v>146</v>
      </c>
      <c r="J1160" t="s">
        <v>147</v>
      </c>
      <c r="K1160">
        <v>38109</v>
      </c>
      <c r="L1160" t="s">
        <v>34</v>
      </c>
      <c r="M1160" t="s">
        <v>1488</v>
      </c>
      <c r="N1160" t="s">
        <v>36</v>
      </c>
      <c r="O1160" t="s">
        <v>62</v>
      </c>
      <c r="P1160" t="s">
        <v>1489</v>
      </c>
      <c r="Q1160">
        <v>19.52</v>
      </c>
      <c r="R1160">
        <v>2</v>
      </c>
      <c r="S1160" s="1">
        <v>0.2</v>
      </c>
      <c r="T1160">
        <v>5.3680000000000003</v>
      </c>
      <c r="U1160" t="s">
        <v>89</v>
      </c>
      <c r="V1160" s="3">
        <v>0.27500000000000002</v>
      </c>
      <c r="W1160" s="3">
        <v>1.02459016393443E-2</v>
      </c>
      <c r="X1160" s="4">
        <v>2.6840000000000002</v>
      </c>
      <c r="Y1160" s="1">
        <v>7.0759999999999996</v>
      </c>
      <c r="Z1160" t="s">
        <v>65</v>
      </c>
      <c r="AA1160">
        <f>Furniture_Sales[[#This Row],[Sales]]-Furniture_Sales[[#This Row],[Profit]]</f>
        <v>14.151999999999999</v>
      </c>
    </row>
    <row r="1161" spans="1:27" x14ac:dyDescent="0.35">
      <c r="A1161" t="s">
        <v>3216</v>
      </c>
      <c r="B1161" s="2">
        <v>42638</v>
      </c>
      <c r="C1161" s="2">
        <v>42643</v>
      </c>
      <c r="D1161" t="s">
        <v>45</v>
      </c>
      <c r="E1161" t="s">
        <v>3217</v>
      </c>
      <c r="F1161" t="s">
        <v>3218</v>
      </c>
      <c r="G1161" t="s">
        <v>96</v>
      </c>
      <c r="H1161" t="s">
        <v>31</v>
      </c>
      <c r="I1161" t="s">
        <v>3219</v>
      </c>
      <c r="J1161" t="s">
        <v>244</v>
      </c>
      <c r="K1161">
        <v>54601</v>
      </c>
      <c r="L1161" t="s">
        <v>99</v>
      </c>
      <c r="M1161" t="s">
        <v>110</v>
      </c>
      <c r="N1161" t="s">
        <v>36</v>
      </c>
      <c r="O1161" t="s">
        <v>42</v>
      </c>
      <c r="P1161" t="s">
        <v>111</v>
      </c>
      <c r="Q1161">
        <v>201.96</v>
      </c>
      <c r="R1161">
        <v>2</v>
      </c>
      <c r="S1161" s="1">
        <v>0</v>
      </c>
      <c r="T1161">
        <v>50.49</v>
      </c>
      <c r="U1161" t="s">
        <v>64</v>
      </c>
      <c r="V1161" s="3">
        <v>0.25</v>
      </c>
      <c r="W1161" s="3">
        <v>0</v>
      </c>
      <c r="X1161" s="4">
        <v>25.245000000000001</v>
      </c>
      <c r="Y1161" s="1">
        <v>75.734999999999999</v>
      </c>
      <c r="Z1161" t="s">
        <v>83</v>
      </c>
      <c r="AA1161">
        <f>Furniture_Sales[[#This Row],[Sales]]-Furniture_Sales[[#This Row],[Profit]]</f>
        <v>151.47</v>
      </c>
    </row>
    <row r="1162" spans="1:27" x14ac:dyDescent="0.35">
      <c r="A1162" t="s">
        <v>3216</v>
      </c>
      <c r="B1162" s="2">
        <v>42638</v>
      </c>
      <c r="C1162" s="2">
        <v>42643</v>
      </c>
      <c r="D1162" t="s">
        <v>45</v>
      </c>
      <c r="E1162" t="s">
        <v>3217</v>
      </c>
      <c r="F1162" t="s">
        <v>3218</v>
      </c>
      <c r="G1162" t="s">
        <v>96</v>
      </c>
      <c r="H1162" t="s">
        <v>31</v>
      </c>
      <c r="I1162" t="s">
        <v>3219</v>
      </c>
      <c r="J1162" t="s">
        <v>244</v>
      </c>
      <c r="K1162">
        <v>54601</v>
      </c>
      <c r="L1162" t="s">
        <v>99</v>
      </c>
      <c r="M1162" t="s">
        <v>2238</v>
      </c>
      <c r="N1162" t="s">
        <v>36</v>
      </c>
      <c r="O1162" t="s">
        <v>62</v>
      </c>
      <c r="P1162" t="s">
        <v>2239</v>
      </c>
      <c r="Q1162">
        <v>68.64</v>
      </c>
      <c r="R1162">
        <v>11</v>
      </c>
      <c r="S1162" s="1">
        <v>0</v>
      </c>
      <c r="T1162">
        <v>17.16</v>
      </c>
      <c r="U1162" t="s">
        <v>64</v>
      </c>
      <c r="V1162" s="3">
        <v>0.25</v>
      </c>
      <c r="W1162" s="3">
        <v>0</v>
      </c>
      <c r="X1162" s="4">
        <v>1.56</v>
      </c>
      <c r="Y1162" s="1">
        <v>4.68</v>
      </c>
      <c r="Z1162" t="s">
        <v>83</v>
      </c>
      <c r="AA1162">
        <f>Furniture_Sales[[#This Row],[Sales]]-Furniture_Sales[[#This Row],[Profit]]</f>
        <v>51.480000000000004</v>
      </c>
    </row>
    <row r="1163" spans="1:27" x14ac:dyDescent="0.35">
      <c r="A1163" t="s">
        <v>3220</v>
      </c>
      <c r="B1163" s="2">
        <v>41911</v>
      </c>
      <c r="C1163" s="2">
        <v>41913</v>
      </c>
      <c r="D1163" t="s">
        <v>27</v>
      </c>
      <c r="E1163" t="s">
        <v>1246</v>
      </c>
      <c r="F1163" t="s">
        <v>1247</v>
      </c>
      <c r="G1163" t="s">
        <v>106</v>
      </c>
      <c r="H1163" t="s">
        <v>31</v>
      </c>
      <c r="I1163" t="s">
        <v>197</v>
      </c>
      <c r="J1163" t="s">
        <v>198</v>
      </c>
      <c r="K1163">
        <v>98115</v>
      </c>
      <c r="L1163" t="s">
        <v>60</v>
      </c>
      <c r="M1163" t="s">
        <v>117</v>
      </c>
      <c r="N1163" t="s">
        <v>36</v>
      </c>
      <c r="O1163" t="s">
        <v>62</v>
      </c>
      <c r="P1163" t="s">
        <v>118</v>
      </c>
      <c r="Q1163">
        <v>6.16</v>
      </c>
      <c r="R1163">
        <v>2</v>
      </c>
      <c r="S1163" s="1">
        <v>0</v>
      </c>
      <c r="T1163">
        <v>2.9567999999999999</v>
      </c>
      <c r="U1163" t="s">
        <v>76</v>
      </c>
      <c r="V1163" s="3">
        <v>0.48</v>
      </c>
      <c r="W1163" s="3">
        <v>0</v>
      </c>
      <c r="X1163" s="4">
        <v>1.4783999999999999</v>
      </c>
      <c r="Y1163" s="1">
        <v>1.6015999999999999</v>
      </c>
      <c r="Z1163" t="s">
        <v>83</v>
      </c>
      <c r="AA1163">
        <f>Furniture_Sales[[#This Row],[Sales]]-Furniture_Sales[[#This Row],[Profit]]</f>
        <v>3.2032000000000003</v>
      </c>
    </row>
    <row r="1164" spans="1:27" x14ac:dyDescent="0.35">
      <c r="A1164" t="s">
        <v>3220</v>
      </c>
      <c r="B1164" s="2">
        <v>41911</v>
      </c>
      <c r="C1164" s="2">
        <v>41913</v>
      </c>
      <c r="D1164" t="s">
        <v>27</v>
      </c>
      <c r="E1164" t="s">
        <v>1246</v>
      </c>
      <c r="F1164" t="s">
        <v>1247</v>
      </c>
      <c r="G1164" t="s">
        <v>106</v>
      </c>
      <c r="H1164" t="s">
        <v>31</v>
      </c>
      <c r="I1164" t="s">
        <v>197</v>
      </c>
      <c r="J1164" t="s">
        <v>198</v>
      </c>
      <c r="K1164">
        <v>98115</v>
      </c>
      <c r="L1164" t="s">
        <v>60</v>
      </c>
      <c r="M1164" t="s">
        <v>1253</v>
      </c>
      <c r="N1164" t="s">
        <v>36</v>
      </c>
      <c r="O1164" t="s">
        <v>51</v>
      </c>
      <c r="P1164" t="s">
        <v>1254</v>
      </c>
      <c r="Q1164">
        <v>2348.8200000000002</v>
      </c>
      <c r="R1164">
        <v>9</v>
      </c>
      <c r="S1164" s="1">
        <v>0</v>
      </c>
      <c r="T1164">
        <v>399.29939999999999</v>
      </c>
      <c r="U1164" t="s">
        <v>76</v>
      </c>
      <c r="V1164" s="3">
        <v>0.17</v>
      </c>
      <c r="W1164" s="3">
        <v>0</v>
      </c>
      <c r="X1164" s="4">
        <v>44.366599999999998</v>
      </c>
      <c r="Y1164" s="1">
        <v>216.61340000000001</v>
      </c>
      <c r="Z1164" t="s">
        <v>83</v>
      </c>
      <c r="AA1164">
        <f>Furniture_Sales[[#This Row],[Sales]]-Furniture_Sales[[#This Row],[Profit]]</f>
        <v>1949.5206000000003</v>
      </c>
    </row>
    <row r="1165" spans="1:27" x14ac:dyDescent="0.35">
      <c r="A1165" t="s">
        <v>3221</v>
      </c>
      <c r="B1165" s="2">
        <v>42912</v>
      </c>
      <c r="C1165" s="2">
        <v>42917</v>
      </c>
      <c r="D1165" t="s">
        <v>45</v>
      </c>
      <c r="E1165" t="s">
        <v>338</v>
      </c>
      <c r="F1165" t="s">
        <v>339</v>
      </c>
      <c r="G1165" t="s">
        <v>96</v>
      </c>
      <c r="H1165" t="s">
        <v>31</v>
      </c>
      <c r="I1165" t="s">
        <v>1012</v>
      </c>
      <c r="J1165" t="s">
        <v>49</v>
      </c>
      <c r="K1165">
        <v>33180</v>
      </c>
      <c r="L1165" t="s">
        <v>34</v>
      </c>
      <c r="M1165" t="s">
        <v>3222</v>
      </c>
      <c r="N1165" t="s">
        <v>36</v>
      </c>
      <c r="O1165" t="s">
        <v>42</v>
      </c>
      <c r="P1165" t="s">
        <v>3223</v>
      </c>
      <c r="Q1165">
        <v>273.55200000000002</v>
      </c>
      <c r="R1165">
        <v>3</v>
      </c>
      <c r="S1165" s="1">
        <v>0.2</v>
      </c>
      <c r="T1165">
        <v>-13.6776</v>
      </c>
      <c r="U1165" t="s">
        <v>64</v>
      </c>
      <c r="V1165" s="3">
        <v>-0.05</v>
      </c>
      <c r="W1165" s="3">
        <v>7.3112241913786001E-4</v>
      </c>
      <c r="X1165" s="4">
        <v>-4.5591999999999997</v>
      </c>
      <c r="Y1165" s="1">
        <v>95.743200000000002</v>
      </c>
      <c r="Z1165" t="s">
        <v>65</v>
      </c>
      <c r="AA1165">
        <f>Furniture_Sales[[#This Row],[Sales]]-Furniture_Sales[[#This Row],[Profit]]</f>
        <v>287.2296</v>
      </c>
    </row>
    <row r="1166" spans="1:27" x14ac:dyDescent="0.35">
      <c r="A1166" t="s">
        <v>3224</v>
      </c>
      <c r="B1166" s="2">
        <v>42603</v>
      </c>
      <c r="C1166" s="2">
        <v>42605</v>
      </c>
      <c r="D1166" t="s">
        <v>27</v>
      </c>
      <c r="E1166" t="s">
        <v>677</v>
      </c>
      <c r="F1166" t="s">
        <v>678</v>
      </c>
      <c r="G1166" t="s">
        <v>106</v>
      </c>
      <c r="H1166" t="s">
        <v>31</v>
      </c>
      <c r="I1166" t="s">
        <v>71</v>
      </c>
      <c r="J1166" t="s">
        <v>72</v>
      </c>
      <c r="K1166">
        <v>19143</v>
      </c>
      <c r="L1166" t="s">
        <v>73</v>
      </c>
      <c r="M1166" t="s">
        <v>1290</v>
      </c>
      <c r="N1166" t="s">
        <v>36</v>
      </c>
      <c r="O1166" t="s">
        <v>51</v>
      </c>
      <c r="P1166" t="s">
        <v>1291</v>
      </c>
      <c r="Q1166">
        <v>815.29200000000003</v>
      </c>
      <c r="R1166">
        <v>9</v>
      </c>
      <c r="S1166" s="1">
        <v>0.4</v>
      </c>
      <c r="T1166">
        <v>-339.70499999999998</v>
      </c>
      <c r="U1166" t="s">
        <v>76</v>
      </c>
      <c r="V1166" s="3">
        <v>-0.41666666666666702</v>
      </c>
      <c r="W1166" s="3">
        <v>4.9062176496273704E-4</v>
      </c>
      <c r="X1166" s="4">
        <v>-37.744999999999997</v>
      </c>
      <c r="Y1166" s="1">
        <v>128.333</v>
      </c>
      <c r="Z1166" t="s">
        <v>259</v>
      </c>
      <c r="AA1166">
        <f>Furniture_Sales[[#This Row],[Sales]]-Furniture_Sales[[#This Row],[Profit]]</f>
        <v>1154.9970000000001</v>
      </c>
    </row>
    <row r="1167" spans="1:27" x14ac:dyDescent="0.35">
      <c r="A1167" t="s">
        <v>3225</v>
      </c>
      <c r="B1167" s="2">
        <v>41681</v>
      </c>
      <c r="C1167" s="2">
        <v>41685</v>
      </c>
      <c r="D1167" t="s">
        <v>45</v>
      </c>
      <c r="E1167" t="s">
        <v>481</v>
      </c>
      <c r="F1167" t="s">
        <v>482</v>
      </c>
      <c r="G1167" t="s">
        <v>30</v>
      </c>
      <c r="H1167" t="s">
        <v>31</v>
      </c>
      <c r="I1167" t="s">
        <v>2126</v>
      </c>
      <c r="J1167" t="s">
        <v>722</v>
      </c>
      <c r="K1167">
        <v>23320</v>
      </c>
      <c r="L1167" t="s">
        <v>34</v>
      </c>
      <c r="M1167" t="s">
        <v>1334</v>
      </c>
      <c r="N1167" t="s">
        <v>36</v>
      </c>
      <c r="O1167" t="s">
        <v>51</v>
      </c>
      <c r="P1167" t="s">
        <v>1335</v>
      </c>
      <c r="Q1167">
        <v>1256.22</v>
      </c>
      <c r="R1167">
        <v>6</v>
      </c>
      <c r="S1167" s="1">
        <v>0</v>
      </c>
      <c r="T1167">
        <v>75.373199999999997</v>
      </c>
      <c r="U1167" t="s">
        <v>89</v>
      </c>
      <c r="V1167" s="3">
        <v>0.06</v>
      </c>
      <c r="W1167" s="3">
        <v>0</v>
      </c>
      <c r="X1167" s="4">
        <v>12.562200000000001</v>
      </c>
      <c r="Y1167" s="1">
        <v>196.80779999999999</v>
      </c>
      <c r="Z1167" t="s">
        <v>303</v>
      </c>
      <c r="AA1167">
        <f>Furniture_Sales[[#This Row],[Sales]]-Furniture_Sales[[#This Row],[Profit]]</f>
        <v>1180.8468</v>
      </c>
    </row>
    <row r="1168" spans="1:27" x14ac:dyDescent="0.35">
      <c r="A1168" t="s">
        <v>3226</v>
      </c>
      <c r="B1168" s="2">
        <v>42820</v>
      </c>
      <c r="C1168" s="2">
        <v>42827</v>
      </c>
      <c r="D1168" t="s">
        <v>45</v>
      </c>
      <c r="E1168" t="s">
        <v>3227</v>
      </c>
      <c r="F1168" t="s">
        <v>3228</v>
      </c>
      <c r="G1168" t="s">
        <v>96</v>
      </c>
      <c r="H1168" t="s">
        <v>31</v>
      </c>
      <c r="I1168" t="s">
        <v>661</v>
      </c>
      <c r="J1168" t="s">
        <v>295</v>
      </c>
      <c r="K1168">
        <v>48126</v>
      </c>
      <c r="L1168" t="s">
        <v>99</v>
      </c>
      <c r="M1168" t="s">
        <v>3229</v>
      </c>
      <c r="N1168" t="s">
        <v>36</v>
      </c>
      <c r="O1168" t="s">
        <v>62</v>
      </c>
      <c r="P1168" t="s">
        <v>3230</v>
      </c>
      <c r="Q1168">
        <v>60.84</v>
      </c>
      <c r="R1168">
        <v>3</v>
      </c>
      <c r="S1168" s="1">
        <v>0</v>
      </c>
      <c r="T1168">
        <v>23.119199999999999</v>
      </c>
      <c r="U1168" t="s">
        <v>53</v>
      </c>
      <c r="V1168" s="3">
        <v>0.38</v>
      </c>
      <c r="W1168" s="3">
        <v>0</v>
      </c>
      <c r="X1168" s="4">
        <v>7.7064000000000004</v>
      </c>
      <c r="Y1168" s="1">
        <v>12.573600000000001</v>
      </c>
      <c r="Z1168" t="s">
        <v>201</v>
      </c>
      <c r="AA1168">
        <f>Furniture_Sales[[#This Row],[Sales]]-Furniture_Sales[[#This Row],[Profit]]</f>
        <v>37.720800000000004</v>
      </c>
    </row>
    <row r="1169" spans="1:27" x14ac:dyDescent="0.35">
      <c r="A1169" t="s">
        <v>3231</v>
      </c>
      <c r="B1169" s="2">
        <v>41994</v>
      </c>
      <c r="C1169" s="2">
        <v>42000</v>
      </c>
      <c r="D1169" t="s">
        <v>45</v>
      </c>
      <c r="E1169" t="s">
        <v>839</v>
      </c>
      <c r="F1169" t="s">
        <v>840</v>
      </c>
      <c r="G1169" t="s">
        <v>30</v>
      </c>
      <c r="H1169" t="s">
        <v>31</v>
      </c>
      <c r="I1169" t="s">
        <v>645</v>
      </c>
      <c r="J1169" t="s">
        <v>59</v>
      </c>
      <c r="K1169">
        <v>92024</v>
      </c>
      <c r="L1169" t="s">
        <v>60</v>
      </c>
      <c r="M1169" t="s">
        <v>252</v>
      </c>
      <c r="N1169" t="s">
        <v>36</v>
      </c>
      <c r="O1169" t="s">
        <v>42</v>
      </c>
      <c r="P1169" t="s">
        <v>253</v>
      </c>
      <c r="Q1169">
        <v>1325.76</v>
      </c>
      <c r="R1169">
        <v>6</v>
      </c>
      <c r="S1169" s="1">
        <v>0.2</v>
      </c>
      <c r="T1169">
        <v>149.148</v>
      </c>
      <c r="U1169" t="s">
        <v>135</v>
      </c>
      <c r="V1169" s="3">
        <v>0.1125</v>
      </c>
      <c r="W1169" s="3">
        <v>1.5085686700458601E-4</v>
      </c>
      <c r="X1169" s="4">
        <v>24.858000000000001</v>
      </c>
      <c r="Y1169" s="1">
        <v>196.102</v>
      </c>
      <c r="Z1169" t="s">
        <v>102</v>
      </c>
      <c r="AA1169">
        <f>Furniture_Sales[[#This Row],[Sales]]-Furniture_Sales[[#This Row],[Profit]]</f>
        <v>1176.6120000000001</v>
      </c>
    </row>
    <row r="1170" spans="1:27" x14ac:dyDescent="0.35">
      <c r="A1170" t="s">
        <v>3231</v>
      </c>
      <c r="B1170" s="2">
        <v>41994</v>
      </c>
      <c r="C1170" s="2">
        <v>42000</v>
      </c>
      <c r="D1170" t="s">
        <v>45</v>
      </c>
      <c r="E1170" t="s">
        <v>839</v>
      </c>
      <c r="F1170" t="s">
        <v>840</v>
      </c>
      <c r="G1170" t="s">
        <v>30</v>
      </c>
      <c r="H1170" t="s">
        <v>31</v>
      </c>
      <c r="I1170" t="s">
        <v>645</v>
      </c>
      <c r="J1170" t="s">
        <v>59</v>
      </c>
      <c r="K1170">
        <v>92024</v>
      </c>
      <c r="L1170" t="s">
        <v>60</v>
      </c>
      <c r="M1170" t="s">
        <v>586</v>
      </c>
      <c r="N1170" t="s">
        <v>36</v>
      </c>
      <c r="O1170" t="s">
        <v>42</v>
      </c>
      <c r="P1170" t="s">
        <v>587</v>
      </c>
      <c r="Q1170">
        <v>572.16</v>
      </c>
      <c r="R1170">
        <v>3</v>
      </c>
      <c r="S1170" s="1">
        <v>0.2</v>
      </c>
      <c r="T1170">
        <v>35.76</v>
      </c>
      <c r="U1170" t="s">
        <v>135</v>
      </c>
      <c r="V1170" s="3">
        <v>6.25E-2</v>
      </c>
      <c r="W1170" s="3">
        <v>3.4955257270693498E-4</v>
      </c>
      <c r="X1170" s="4">
        <v>11.92</v>
      </c>
      <c r="Y1170" s="1">
        <v>178.8</v>
      </c>
      <c r="Z1170" t="s">
        <v>102</v>
      </c>
      <c r="AA1170">
        <f>Furniture_Sales[[#This Row],[Sales]]-Furniture_Sales[[#This Row],[Profit]]</f>
        <v>536.4</v>
      </c>
    </row>
    <row r="1171" spans="1:27" x14ac:dyDescent="0.35">
      <c r="A1171" t="s">
        <v>3232</v>
      </c>
      <c r="B1171" s="2">
        <v>42461</v>
      </c>
      <c r="C1171" s="2">
        <v>42465</v>
      </c>
      <c r="D1171" t="s">
        <v>27</v>
      </c>
      <c r="E1171" t="s">
        <v>2307</v>
      </c>
      <c r="F1171" t="s">
        <v>2308</v>
      </c>
      <c r="G1171" t="s">
        <v>106</v>
      </c>
      <c r="H1171" t="s">
        <v>31</v>
      </c>
      <c r="I1171" t="s">
        <v>353</v>
      </c>
      <c r="J1171" t="s">
        <v>673</v>
      </c>
      <c r="K1171">
        <v>31907</v>
      </c>
      <c r="L1171" t="s">
        <v>34</v>
      </c>
      <c r="M1171" t="s">
        <v>343</v>
      </c>
      <c r="N1171" t="s">
        <v>36</v>
      </c>
      <c r="O1171" t="s">
        <v>62</v>
      </c>
      <c r="P1171" t="s">
        <v>344</v>
      </c>
      <c r="Q1171">
        <v>7.04</v>
      </c>
      <c r="R1171">
        <v>4</v>
      </c>
      <c r="S1171" s="1">
        <v>0</v>
      </c>
      <c r="T1171">
        <v>3.0975999999999999</v>
      </c>
      <c r="U1171" t="s">
        <v>89</v>
      </c>
      <c r="V1171" s="3">
        <v>0.44</v>
      </c>
      <c r="W1171" s="3">
        <v>0</v>
      </c>
      <c r="X1171" s="4">
        <v>0.77439999999999998</v>
      </c>
      <c r="Y1171" s="1">
        <v>0.98560000000000003</v>
      </c>
      <c r="Z1171" t="s">
        <v>119</v>
      </c>
      <c r="AA1171">
        <f>Furniture_Sales[[#This Row],[Sales]]-Furniture_Sales[[#This Row],[Profit]]</f>
        <v>3.9424000000000001</v>
      </c>
    </row>
    <row r="1172" spans="1:27" x14ac:dyDescent="0.35">
      <c r="A1172" t="s">
        <v>3233</v>
      </c>
      <c r="B1172" s="2">
        <v>42839</v>
      </c>
      <c r="C1172" s="2">
        <v>42844</v>
      </c>
      <c r="D1172" t="s">
        <v>45</v>
      </c>
      <c r="E1172" t="s">
        <v>1872</v>
      </c>
      <c r="F1172" t="s">
        <v>1873</v>
      </c>
      <c r="G1172" t="s">
        <v>96</v>
      </c>
      <c r="H1172" t="s">
        <v>31</v>
      </c>
      <c r="I1172" t="s">
        <v>3234</v>
      </c>
      <c r="J1172" t="s">
        <v>368</v>
      </c>
      <c r="K1172">
        <v>7960</v>
      </c>
      <c r="L1172" t="s">
        <v>73</v>
      </c>
      <c r="M1172" t="s">
        <v>1210</v>
      </c>
      <c r="N1172" t="s">
        <v>36</v>
      </c>
      <c r="O1172" t="s">
        <v>62</v>
      </c>
      <c r="P1172" t="s">
        <v>1211</v>
      </c>
      <c r="Q1172">
        <v>74.45</v>
      </c>
      <c r="R1172">
        <v>5</v>
      </c>
      <c r="S1172" s="1">
        <v>0</v>
      </c>
      <c r="T1172">
        <v>20.101500000000001</v>
      </c>
      <c r="U1172" t="s">
        <v>64</v>
      </c>
      <c r="V1172" s="3">
        <v>0.27</v>
      </c>
      <c r="W1172" s="3">
        <v>0</v>
      </c>
      <c r="X1172" s="4">
        <v>4.0202999999999998</v>
      </c>
      <c r="Y1172" s="1">
        <v>10.8697</v>
      </c>
      <c r="Z1172" t="s">
        <v>119</v>
      </c>
      <c r="AA1172">
        <f>Furniture_Sales[[#This Row],[Sales]]-Furniture_Sales[[#This Row],[Profit]]</f>
        <v>54.348500000000001</v>
      </c>
    </row>
    <row r="1173" spans="1:27" x14ac:dyDescent="0.35">
      <c r="A1173" t="s">
        <v>3235</v>
      </c>
      <c r="B1173" s="2">
        <v>42008</v>
      </c>
      <c r="C1173" s="2">
        <v>42013</v>
      </c>
      <c r="D1173" t="s">
        <v>45</v>
      </c>
      <c r="E1173" t="s">
        <v>3147</v>
      </c>
      <c r="F1173" t="s">
        <v>3148</v>
      </c>
      <c r="G1173" t="s">
        <v>96</v>
      </c>
      <c r="H1173" t="s">
        <v>31</v>
      </c>
      <c r="I1173" t="s">
        <v>1983</v>
      </c>
      <c r="J1173" t="s">
        <v>722</v>
      </c>
      <c r="K1173">
        <v>22304</v>
      </c>
      <c r="L1173" t="s">
        <v>34</v>
      </c>
      <c r="M1173" t="s">
        <v>1296</v>
      </c>
      <c r="N1173" t="s">
        <v>36</v>
      </c>
      <c r="O1173" t="s">
        <v>62</v>
      </c>
      <c r="P1173" t="s">
        <v>1297</v>
      </c>
      <c r="Q1173">
        <v>192.22</v>
      </c>
      <c r="R1173">
        <v>14</v>
      </c>
      <c r="S1173" s="1">
        <v>0</v>
      </c>
      <c r="T1173">
        <v>69.199200000000005</v>
      </c>
      <c r="U1173" t="s">
        <v>64</v>
      </c>
      <c r="V1173" s="3">
        <v>0.36</v>
      </c>
      <c r="W1173" s="3">
        <v>0</v>
      </c>
      <c r="X1173" s="4">
        <v>4.9428000000000001</v>
      </c>
      <c r="Y1173" s="1">
        <v>8.7872000000000003</v>
      </c>
      <c r="Z1173" t="s">
        <v>175</v>
      </c>
      <c r="AA1173">
        <f>Furniture_Sales[[#This Row],[Sales]]-Furniture_Sales[[#This Row],[Profit]]</f>
        <v>123.02079999999999</v>
      </c>
    </row>
    <row r="1174" spans="1:27" x14ac:dyDescent="0.35">
      <c r="A1174" t="s">
        <v>3236</v>
      </c>
      <c r="B1174" s="2">
        <v>42933</v>
      </c>
      <c r="C1174" s="2">
        <v>42935</v>
      </c>
      <c r="D1174" t="s">
        <v>27</v>
      </c>
      <c r="E1174" t="s">
        <v>793</v>
      </c>
      <c r="F1174" t="s">
        <v>794</v>
      </c>
      <c r="G1174" t="s">
        <v>96</v>
      </c>
      <c r="H1174" t="s">
        <v>31</v>
      </c>
      <c r="I1174" t="s">
        <v>3237</v>
      </c>
      <c r="J1174" t="s">
        <v>59</v>
      </c>
      <c r="K1174">
        <v>92307</v>
      </c>
      <c r="L1174" t="s">
        <v>60</v>
      </c>
      <c r="M1174" t="s">
        <v>266</v>
      </c>
      <c r="N1174" t="s">
        <v>36</v>
      </c>
      <c r="O1174" t="s">
        <v>37</v>
      </c>
      <c r="P1174" t="s">
        <v>267</v>
      </c>
      <c r="Q1174">
        <v>1194.165</v>
      </c>
      <c r="R1174">
        <v>5</v>
      </c>
      <c r="S1174" s="1">
        <v>0.15</v>
      </c>
      <c r="T1174">
        <v>210.73500000000001</v>
      </c>
      <c r="U1174" t="s">
        <v>76</v>
      </c>
      <c r="V1174" s="3">
        <v>0.17647058823529399</v>
      </c>
      <c r="W1174" s="3">
        <v>1.25610782429564E-4</v>
      </c>
      <c r="X1174" s="4">
        <v>42.146999999999998</v>
      </c>
      <c r="Y1174" s="1">
        <v>196.68600000000001</v>
      </c>
      <c r="Z1174" t="s">
        <v>77</v>
      </c>
      <c r="AA1174">
        <f>Furniture_Sales[[#This Row],[Sales]]-Furniture_Sales[[#This Row],[Profit]]</f>
        <v>983.43</v>
      </c>
    </row>
    <row r="1175" spans="1:27" x14ac:dyDescent="0.35">
      <c r="A1175" t="s">
        <v>3238</v>
      </c>
      <c r="B1175" s="2">
        <v>42722</v>
      </c>
      <c r="C1175" s="2">
        <v>42725</v>
      </c>
      <c r="D1175" t="s">
        <v>93</v>
      </c>
      <c r="E1175" t="s">
        <v>1695</v>
      </c>
      <c r="F1175" t="s">
        <v>1696</v>
      </c>
      <c r="G1175" t="s">
        <v>106</v>
      </c>
      <c r="H1175" t="s">
        <v>31</v>
      </c>
      <c r="I1175" t="s">
        <v>3239</v>
      </c>
      <c r="J1175" t="s">
        <v>1523</v>
      </c>
      <c r="K1175">
        <v>97301</v>
      </c>
      <c r="L1175" t="s">
        <v>60</v>
      </c>
      <c r="M1175" t="s">
        <v>1290</v>
      </c>
      <c r="N1175" t="s">
        <v>36</v>
      </c>
      <c r="O1175" t="s">
        <v>51</v>
      </c>
      <c r="P1175" t="s">
        <v>1291</v>
      </c>
      <c r="Q1175">
        <v>377.45</v>
      </c>
      <c r="R1175">
        <v>5</v>
      </c>
      <c r="S1175" s="1">
        <v>0.5</v>
      </c>
      <c r="T1175">
        <v>-264.21499999999997</v>
      </c>
      <c r="U1175" t="s">
        <v>39</v>
      </c>
      <c r="V1175" s="3">
        <v>-0.7</v>
      </c>
      <c r="W1175" s="3">
        <v>1.3246787653993901E-3</v>
      </c>
      <c r="X1175" s="4">
        <v>-52.843000000000004</v>
      </c>
      <c r="Y1175" s="1">
        <v>128.333</v>
      </c>
      <c r="Z1175" t="s">
        <v>102</v>
      </c>
      <c r="AA1175">
        <f>Furniture_Sales[[#This Row],[Sales]]-Furniture_Sales[[#This Row],[Profit]]</f>
        <v>641.66499999999996</v>
      </c>
    </row>
    <row r="1176" spans="1:27" x14ac:dyDescent="0.35">
      <c r="A1176" t="s">
        <v>3240</v>
      </c>
      <c r="B1176" s="2">
        <v>42637</v>
      </c>
      <c r="C1176" s="2">
        <v>42644</v>
      </c>
      <c r="D1176" t="s">
        <v>45</v>
      </c>
      <c r="E1176" t="s">
        <v>3010</v>
      </c>
      <c r="F1176" t="s">
        <v>3011</v>
      </c>
      <c r="G1176" t="s">
        <v>106</v>
      </c>
      <c r="H1176" t="s">
        <v>31</v>
      </c>
      <c r="I1176" t="s">
        <v>185</v>
      </c>
      <c r="J1176" t="s">
        <v>186</v>
      </c>
      <c r="K1176">
        <v>80013</v>
      </c>
      <c r="L1176" t="s">
        <v>60</v>
      </c>
      <c r="M1176" t="s">
        <v>379</v>
      </c>
      <c r="N1176" t="s">
        <v>36</v>
      </c>
      <c r="O1176" t="s">
        <v>62</v>
      </c>
      <c r="P1176" t="s">
        <v>380</v>
      </c>
      <c r="Q1176">
        <v>21.44</v>
      </c>
      <c r="R1176">
        <v>2</v>
      </c>
      <c r="S1176" s="1">
        <v>0.2</v>
      </c>
      <c r="T1176">
        <v>7.5039999999999996</v>
      </c>
      <c r="U1176" t="s">
        <v>53</v>
      </c>
      <c r="V1176" s="3">
        <v>0.35</v>
      </c>
      <c r="W1176" s="3">
        <v>9.3283582089552196E-3</v>
      </c>
      <c r="X1176" s="4">
        <v>3.7519999999999998</v>
      </c>
      <c r="Y1176" s="1">
        <v>6.968</v>
      </c>
      <c r="Z1176" t="s">
        <v>83</v>
      </c>
      <c r="AA1176">
        <f>Furniture_Sales[[#This Row],[Sales]]-Furniture_Sales[[#This Row],[Profit]]</f>
        <v>13.936000000000002</v>
      </c>
    </row>
    <row r="1177" spans="1:27" x14ac:dyDescent="0.35">
      <c r="A1177" t="s">
        <v>3241</v>
      </c>
      <c r="B1177" s="2">
        <v>42164</v>
      </c>
      <c r="C1177" s="2">
        <v>42166</v>
      </c>
      <c r="D1177" t="s">
        <v>27</v>
      </c>
      <c r="E1177" t="s">
        <v>3242</v>
      </c>
      <c r="F1177" t="s">
        <v>3243</v>
      </c>
      <c r="G1177" t="s">
        <v>30</v>
      </c>
      <c r="H1177" t="s">
        <v>31</v>
      </c>
      <c r="I1177" t="s">
        <v>3244</v>
      </c>
      <c r="J1177" t="s">
        <v>2286</v>
      </c>
      <c r="K1177">
        <v>83201</v>
      </c>
      <c r="L1177" t="s">
        <v>60</v>
      </c>
      <c r="M1177" t="s">
        <v>3163</v>
      </c>
      <c r="N1177" t="s">
        <v>36</v>
      </c>
      <c r="O1177" t="s">
        <v>62</v>
      </c>
      <c r="P1177" t="s">
        <v>3164</v>
      </c>
      <c r="Q1177">
        <v>355.36</v>
      </c>
      <c r="R1177">
        <v>4</v>
      </c>
      <c r="S1177" s="1">
        <v>0</v>
      </c>
      <c r="T1177">
        <v>92.393600000000006</v>
      </c>
      <c r="U1177" t="s">
        <v>76</v>
      </c>
      <c r="V1177" s="3">
        <v>0.26</v>
      </c>
      <c r="W1177" s="3">
        <v>0</v>
      </c>
      <c r="X1177" s="4">
        <v>23.098400000000002</v>
      </c>
      <c r="Y1177" s="1">
        <v>65.741600000000005</v>
      </c>
      <c r="Z1177" t="s">
        <v>65</v>
      </c>
      <c r="AA1177">
        <f>Furniture_Sales[[#This Row],[Sales]]-Furniture_Sales[[#This Row],[Profit]]</f>
        <v>262.96640000000002</v>
      </c>
    </row>
    <row r="1178" spans="1:27" x14ac:dyDescent="0.35">
      <c r="A1178" t="s">
        <v>3245</v>
      </c>
      <c r="B1178" s="2">
        <v>42002</v>
      </c>
      <c r="C1178" s="2">
        <v>42009</v>
      </c>
      <c r="D1178" t="s">
        <v>45</v>
      </c>
      <c r="E1178" t="s">
        <v>849</v>
      </c>
      <c r="F1178" t="s">
        <v>850</v>
      </c>
      <c r="G1178" t="s">
        <v>30</v>
      </c>
      <c r="H1178" t="s">
        <v>31</v>
      </c>
      <c r="I1178" t="s">
        <v>139</v>
      </c>
      <c r="J1178" t="s">
        <v>140</v>
      </c>
      <c r="K1178">
        <v>60610</v>
      </c>
      <c r="L1178" t="s">
        <v>99</v>
      </c>
      <c r="M1178" t="s">
        <v>2401</v>
      </c>
      <c r="N1178" t="s">
        <v>36</v>
      </c>
      <c r="O1178" t="s">
        <v>62</v>
      </c>
      <c r="P1178" t="s">
        <v>2402</v>
      </c>
      <c r="Q1178">
        <v>38.975999999999999</v>
      </c>
      <c r="R1178">
        <v>3</v>
      </c>
      <c r="S1178" s="1">
        <v>0.6</v>
      </c>
      <c r="T1178">
        <v>-50.668799999999997</v>
      </c>
      <c r="U1178" t="s">
        <v>53</v>
      </c>
      <c r="V1178" s="3">
        <v>-1.3</v>
      </c>
      <c r="W1178" s="3">
        <v>1.5394088669950699E-2</v>
      </c>
      <c r="X1178" s="4">
        <v>-16.889600000000002</v>
      </c>
      <c r="Y1178" s="1">
        <v>29.881599999999999</v>
      </c>
      <c r="Z1178" t="s">
        <v>102</v>
      </c>
      <c r="AA1178">
        <f>Furniture_Sales[[#This Row],[Sales]]-Furniture_Sales[[#This Row],[Profit]]</f>
        <v>89.644800000000004</v>
      </c>
    </row>
    <row r="1179" spans="1:27" x14ac:dyDescent="0.35">
      <c r="A1179" t="s">
        <v>3246</v>
      </c>
      <c r="B1179" s="2">
        <v>41848</v>
      </c>
      <c r="C1179" s="2">
        <v>41848</v>
      </c>
      <c r="D1179" t="s">
        <v>431</v>
      </c>
      <c r="E1179" t="s">
        <v>1365</v>
      </c>
      <c r="F1179" t="s">
        <v>1366</v>
      </c>
      <c r="G1179" t="s">
        <v>30</v>
      </c>
      <c r="H1179" t="s">
        <v>31</v>
      </c>
      <c r="I1179" t="s">
        <v>3247</v>
      </c>
      <c r="J1179" t="s">
        <v>49</v>
      </c>
      <c r="K1179">
        <v>32712</v>
      </c>
      <c r="L1179" t="s">
        <v>34</v>
      </c>
      <c r="M1179" t="s">
        <v>1715</v>
      </c>
      <c r="N1179" t="s">
        <v>36</v>
      </c>
      <c r="O1179" t="s">
        <v>62</v>
      </c>
      <c r="P1179" t="s">
        <v>1716</v>
      </c>
      <c r="Q1179">
        <v>129.88800000000001</v>
      </c>
      <c r="R1179">
        <v>6</v>
      </c>
      <c r="S1179" s="1">
        <v>0.2</v>
      </c>
      <c r="T1179">
        <v>12.988799999999999</v>
      </c>
      <c r="U1179" t="s">
        <v>436</v>
      </c>
      <c r="V1179" s="3">
        <v>0.1</v>
      </c>
      <c r="W1179" s="3">
        <v>1.5397881251539799E-3</v>
      </c>
      <c r="X1179" s="4">
        <v>2.1648000000000001</v>
      </c>
      <c r="Y1179" s="1">
        <v>19.4832</v>
      </c>
      <c r="Z1179" t="s">
        <v>77</v>
      </c>
      <c r="AA1179">
        <f>Furniture_Sales[[#This Row],[Sales]]-Furniture_Sales[[#This Row],[Profit]]</f>
        <v>116.89920000000001</v>
      </c>
    </row>
    <row r="1180" spans="1:27" x14ac:dyDescent="0.35">
      <c r="A1180" t="s">
        <v>3248</v>
      </c>
      <c r="B1180" s="2">
        <v>42364</v>
      </c>
      <c r="C1180" s="2">
        <v>42369</v>
      </c>
      <c r="D1180" t="s">
        <v>45</v>
      </c>
      <c r="E1180" t="s">
        <v>3249</v>
      </c>
      <c r="F1180" t="s">
        <v>3250</v>
      </c>
      <c r="G1180" t="s">
        <v>106</v>
      </c>
      <c r="H1180" t="s">
        <v>31</v>
      </c>
      <c r="I1180" t="s">
        <v>107</v>
      </c>
      <c r="J1180" t="s">
        <v>98</v>
      </c>
      <c r="K1180">
        <v>77070</v>
      </c>
      <c r="L1180" t="s">
        <v>99</v>
      </c>
      <c r="M1180" t="s">
        <v>3181</v>
      </c>
      <c r="N1180" t="s">
        <v>36</v>
      </c>
      <c r="O1180" t="s">
        <v>42</v>
      </c>
      <c r="P1180" t="s">
        <v>3182</v>
      </c>
      <c r="Q1180">
        <v>275.05799999999999</v>
      </c>
      <c r="R1180">
        <v>3</v>
      </c>
      <c r="S1180" s="1">
        <v>0.3</v>
      </c>
      <c r="T1180">
        <v>-90.376199999999997</v>
      </c>
      <c r="U1180" t="s">
        <v>64</v>
      </c>
      <c r="V1180" s="3">
        <v>-0.32857142857142901</v>
      </c>
      <c r="W1180" s="3">
        <v>1.09067905678075E-3</v>
      </c>
      <c r="X1180" s="4">
        <v>-30.125399999999999</v>
      </c>
      <c r="Y1180" s="1">
        <v>121.81140000000001</v>
      </c>
      <c r="Z1180" t="s">
        <v>102</v>
      </c>
      <c r="AA1180">
        <f>Furniture_Sales[[#This Row],[Sales]]-Furniture_Sales[[#This Row],[Profit]]</f>
        <v>365.43419999999998</v>
      </c>
    </row>
    <row r="1181" spans="1:27" x14ac:dyDescent="0.35">
      <c r="A1181" t="s">
        <v>3251</v>
      </c>
      <c r="B1181" s="2">
        <v>42348</v>
      </c>
      <c r="C1181" s="2">
        <v>42354</v>
      </c>
      <c r="D1181" t="s">
        <v>45</v>
      </c>
      <c r="E1181" t="s">
        <v>981</v>
      </c>
      <c r="F1181" t="s">
        <v>982</v>
      </c>
      <c r="G1181" t="s">
        <v>96</v>
      </c>
      <c r="H1181" t="s">
        <v>31</v>
      </c>
      <c r="I1181" t="s">
        <v>2760</v>
      </c>
      <c r="J1181" t="s">
        <v>1095</v>
      </c>
      <c r="K1181">
        <v>21215</v>
      </c>
      <c r="L1181" t="s">
        <v>73</v>
      </c>
      <c r="M1181" t="s">
        <v>426</v>
      </c>
      <c r="N1181" t="s">
        <v>36</v>
      </c>
      <c r="O1181" t="s">
        <v>42</v>
      </c>
      <c r="P1181" t="s">
        <v>427</v>
      </c>
      <c r="Q1181">
        <v>542.94000000000005</v>
      </c>
      <c r="R1181">
        <v>3</v>
      </c>
      <c r="S1181" s="1">
        <v>0</v>
      </c>
      <c r="T1181">
        <v>141.1644</v>
      </c>
      <c r="U1181" t="s">
        <v>135</v>
      </c>
      <c r="V1181" s="3">
        <v>0.26</v>
      </c>
      <c r="W1181" s="3">
        <v>0</v>
      </c>
      <c r="X1181" s="4">
        <v>47.0548</v>
      </c>
      <c r="Y1181" s="1">
        <v>133.92519999999999</v>
      </c>
      <c r="Z1181" t="s">
        <v>102</v>
      </c>
      <c r="AA1181">
        <f>Furniture_Sales[[#This Row],[Sales]]-Furniture_Sales[[#This Row],[Profit]]</f>
        <v>401.77560000000005</v>
      </c>
    </row>
    <row r="1182" spans="1:27" x14ac:dyDescent="0.35">
      <c r="A1182" t="s">
        <v>3252</v>
      </c>
      <c r="B1182" s="2">
        <v>42495</v>
      </c>
      <c r="C1182" s="2">
        <v>42497</v>
      </c>
      <c r="D1182" t="s">
        <v>27</v>
      </c>
      <c r="E1182" t="s">
        <v>3033</v>
      </c>
      <c r="F1182" t="s">
        <v>3034</v>
      </c>
      <c r="G1182" t="s">
        <v>30</v>
      </c>
      <c r="H1182" t="s">
        <v>31</v>
      </c>
      <c r="I1182" t="s">
        <v>334</v>
      </c>
      <c r="J1182" t="s">
        <v>59</v>
      </c>
      <c r="K1182">
        <v>94109</v>
      </c>
      <c r="L1182" t="s">
        <v>60</v>
      </c>
      <c r="M1182" t="s">
        <v>1255</v>
      </c>
      <c r="N1182" t="s">
        <v>36</v>
      </c>
      <c r="O1182" t="s">
        <v>51</v>
      </c>
      <c r="P1182" t="s">
        <v>1256</v>
      </c>
      <c r="Q1182">
        <v>71.087999999999994</v>
      </c>
      <c r="R1182">
        <v>2</v>
      </c>
      <c r="S1182" s="1">
        <v>0.2</v>
      </c>
      <c r="T1182">
        <v>-1.7771999999999999</v>
      </c>
      <c r="U1182" t="s">
        <v>76</v>
      </c>
      <c r="V1182" s="3">
        <v>-2.5000000000000001E-2</v>
      </c>
      <c r="W1182" s="3">
        <v>2.8134143596668902E-3</v>
      </c>
      <c r="X1182" s="4">
        <v>-0.88859999999999995</v>
      </c>
      <c r="Y1182" s="1">
        <v>36.432600000000001</v>
      </c>
      <c r="Z1182" t="s">
        <v>167</v>
      </c>
      <c r="AA1182">
        <f>Furniture_Sales[[#This Row],[Sales]]-Furniture_Sales[[#This Row],[Profit]]</f>
        <v>72.865199999999987</v>
      </c>
    </row>
    <row r="1183" spans="1:27" x14ac:dyDescent="0.35">
      <c r="A1183" t="s">
        <v>3253</v>
      </c>
      <c r="B1183" s="2">
        <v>41987</v>
      </c>
      <c r="C1183" s="2">
        <v>41994</v>
      </c>
      <c r="D1183" t="s">
        <v>45</v>
      </c>
      <c r="E1183" t="s">
        <v>3254</v>
      </c>
      <c r="F1183" t="s">
        <v>3255</v>
      </c>
      <c r="G1183" t="s">
        <v>30</v>
      </c>
      <c r="H1183" t="s">
        <v>31</v>
      </c>
      <c r="I1183" t="s">
        <v>1776</v>
      </c>
      <c r="J1183" t="s">
        <v>237</v>
      </c>
      <c r="K1183">
        <v>43302</v>
      </c>
      <c r="L1183" t="s">
        <v>73</v>
      </c>
      <c r="M1183" t="s">
        <v>1889</v>
      </c>
      <c r="N1183" t="s">
        <v>36</v>
      </c>
      <c r="O1183" t="s">
        <v>51</v>
      </c>
      <c r="P1183" t="s">
        <v>1890</v>
      </c>
      <c r="Q1183">
        <v>136.53</v>
      </c>
      <c r="R1183">
        <v>1</v>
      </c>
      <c r="S1183" s="1">
        <v>0.4</v>
      </c>
      <c r="T1183">
        <v>-52.336500000000001</v>
      </c>
      <c r="U1183" t="s">
        <v>53</v>
      </c>
      <c r="V1183" s="3">
        <v>-0.38333333333333303</v>
      </c>
      <c r="W1183" s="3">
        <v>2.9297590273200001E-3</v>
      </c>
      <c r="X1183" s="4">
        <v>-52.336500000000001</v>
      </c>
      <c r="Y1183" s="1">
        <v>188.8665</v>
      </c>
      <c r="Z1183" t="s">
        <v>102</v>
      </c>
      <c r="AA1183">
        <f>Furniture_Sales[[#This Row],[Sales]]-Furniture_Sales[[#This Row],[Profit]]</f>
        <v>188.8665</v>
      </c>
    </row>
    <row r="1184" spans="1:27" x14ac:dyDescent="0.35">
      <c r="A1184" t="s">
        <v>3256</v>
      </c>
      <c r="B1184" s="2">
        <v>42132</v>
      </c>
      <c r="C1184" s="2">
        <v>42139</v>
      </c>
      <c r="D1184" t="s">
        <v>45</v>
      </c>
      <c r="E1184" t="s">
        <v>2241</v>
      </c>
      <c r="F1184" t="s">
        <v>2242</v>
      </c>
      <c r="G1184" t="s">
        <v>30</v>
      </c>
      <c r="H1184" t="s">
        <v>31</v>
      </c>
      <c r="I1184" t="s">
        <v>179</v>
      </c>
      <c r="J1184" t="s">
        <v>126</v>
      </c>
      <c r="K1184">
        <v>10024</v>
      </c>
      <c r="L1184" t="s">
        <v>73</v>
      </c>
      <c r="M1184" t="s">
        <v>949</v>
      </c>
      <c r="N1184" t="s">
        <v>36</v>
      </c>
      <c r="O1184" t="s">
        <v>62</v>
      </c>
      <c r="P1184" t="s">
        <v>950</v>
      </c>
      <c r="Q1184">
        <v>79.44</v>
      </c>
      <c r="R1184">
        <v>3</v>
      </c>
      <c r="S1184" s="1">
        <v>0</v>
      </c>
      <c r="T1184">
        <v>30.187200000000001</v>
      </c>
      <c r="U1184" t="s">
        <v>53</v>
      </c>
      <c r="V1184" s="3">
        <v>0.38</v>
      </c>
      <c r="W1184" s="3">
        <v>0</v>
      </c>
      <c r="X1184" s="4">
        <v>10.0624</v>
      </c>
      <c r="Y1184" s="1">
        <v>16.4176</v>
      </c>
      <c r="Z1184" t="s">
        <v>167</v>
      </c>
      <c r="AA1184">
        <f>Furniture_Sales[[#This Row],[Sales]]-Furniture_Sales[[#This Row],[Profit]]</f>
        <v>49.252799999999993</v>
      </c>
    </row>
    <row r="1185" spans="1:27" x14ac:dyDescent="0.35">
      <c r="A1185" t="s">
        <v>3256</v>
      </c>
      <c r="B1185" s="2">
        <v>42132</v>
      </c>
      <c r="C1185" s="2">
        <v>42139</v>
      </c>
      <c r="D1185" t="s">
        <v>45</v>
      </c>
      <c r="E1185" t="s">
        <v>2241</v>
      </c>
      <c r="F1185" t="s">
        <v>2242</v>
      </c>
      <c r="G1185" t="s">
        <v>30</v>
      </c>
      <c r="H1185" t="s">
        <v>31</v>
      </c>
      <c r="I1185" t="s">
        <v>179</v>
      </c>
      <c r="J1185" t="s">
        <v>126</v>
      </c>
      <c r="K1185">
        <v>10024</v>
      </c>
      <c r="L1185" t="s">
        <v>73</v>
      </c>
      <c r="M1185" t="s">
        <v>596</v>
      </c>
      <c r="N1185" t="s">
        <v>36</v>
      </c>
      <c r="O1185" t="s">
        <v>42</v>
      </c>
      <c r="P1185" t="s">
        <v>597</v>
      </c>
      <c r="Q1185">
        <v>127.764</v>
      </c>
      <c r="R1185">
        <v>2</v>
      </c>
      <c r="S1185" s="1">
        <v>0.1</v>
      </c>
      <c r="T1185">
        <v>21.294</v>
      </c>
      <c r="U1185" t="s">
        <v>53</v>
      </c>
      <c r="V1185" s="3">
        <v>0.16666666666666699</v>
      </c>
      <c r="W1185" s="3">
        <v>7.8269309038539795E-4</v>
      </c>
      <c r="X1185" s="4">
        <v>10.647</v>
      </c>
      <c r="Y1185" s="1">
        <v>53.234999999999999</v>
      </c>
      <c r="Z1185" t="s">
        <v>167</v>
      </c>
      <c r="AA1185">
        <f>Furniture_Sales[[#This Row],[Sales]]-Furniture_Sales[[#This Row],[Profit]]</f>
        <v>106.47</v>
      </c>
    </row>
    <row r="1186" spans="1:27" x14ac:dyDescent="0.35">
      <c r="A1186" t="s">
        <v>3257</v>
      </c>
      <c r="B1186" s="2">
        <v>43077</v>
      </c>
      <c r="C1186" s="2">
        <v>43082</v>
      </c>
      <c r="D1186" t="s">
        <v>45</v>
      </c>
      <c r="E1186" t="s">
        <v>538</v>
      </c>
      <c r="F1186" t="s">
        <v>539</v>
      </c>
      <c r="G1186" t="s">
        <v>30</v>
      </c>
      <c r="H1186" t="s">
        <v>31</v>
      </c>
      <c r="I1186" t="s">
        <v>1491</v>
      </c>
      <c r="J1186" t="s">
        <v>244</v>
      </c>
      <c r="K1186">
        <v>53711</v>
      </c>
      <c r="L1186" t="s">
        <v>99</v>
      </c>
      <c r="M1186" t="s">
        <v>1482</v>
      </c>
      <c r="N1186" t="s">
        <v>36</v>
      </c>
      <c r="O1186" t="s">
        <v>37</v>
      </c>
      <c r="P1186" t="s">
        <v>1483</v>
      </c>
      <c r="Q1186">
        <v>459.92</v>
      </c>
      <c r="R1186">
        <v>4</v>
      </c>
      <c r="S1186" s="1">
        <v>0</v>
      </c>
      <c r="T1186">
        <v>41.392800000000001</v>
      </c>
      <c r="U1186" t="s">
        <v>64</v>
      </c>
      <c r="V1186" s="3">
        <v>0.09</v>
      </c>
      <c r="W1186" s="3">
        <v>0</v>
      </c>
      <c r="X1186" s="4">
        <v>10.3482</v>
      </c>
      <c r="Y1186" s="1">
        <v>104.6318</v>
      </c>
      <c r="Z1186" t="s">
        <v>102</v>
      </c>
      <c r="AA1186">
        <f>Furniture_Sales[[#This Row],[Sales]]-Furniture_Sales[[#This Row],[Profit]]</f>
        <v>418.52719999999999</v>
      </c>
    </row>
    <row r="1187" spans="1:27" x14ac:dyDescent="0.35">
      <c r="A1187" t="s">
        <v>3258</v>
      </c>
      <c r="B1187" s="2">
        <v>42915</v>
      </c>
      <c r="C1187" s="2">
        <v>42918</v>
      </c>
      <c r="D1187" t="s">
        <v>93</v>
      </c>
      <c r="E1187" t="s">
        <v>338</v>
      </c>
      <c r="F1187" t="s">
        <v>339</v>
      </c>
      <c r="G1187" t="s">
        <v>96</v>
      </c>
      <c r="H1187" t="s">
        <v>31</v>
      </c>
      <c r="I1187" t="s">
        <v>3259</v>
      </c>
      <c r="J1187" t="s">
        <v>435</v>
      </c>
      <c r="K1187">
        <v>6460</v>
      </c>
      <c r="L1187" t="s">
        <v>73</v>
      </c>
      <c r="M1187" t="s">
        <v>2426</v>
      </c>
      <c r="N1187" t="s">
        <v>36</v>
      </c>
      <c r="O1187" t="s">
        <v>37</v>
      </c>
      <c r="P1187" t="s">
        <v>2427</v>
      </c>
      <c r="Q1187">
        <v>638.82000000000005</v>
      </c>
      <c r="R1187">
        <v>9</v>
      </c>
      <c r="S1187" s="1">
        <v>0</v>
      </c>
      <c r="T1187">
        <v>185.2578</v>
      </c>
      <c r="U1187" t="s">
        <v>39</v>
      </c>
      <c r="V1187" s="3">
        <v>0.28999999999999998</v>
      </c>
      <c r="W1187" s="3">
        <v>0</v>
      </c>
      <c r="X1187" s="4">
        <v>20.584199999999999</v>
      </c>
      <c r="Y1187" s="1">
        <v>50.395800000000001</v>
      </c>
      <c r="Z1187" t="s">
        <v>65</v>
      </c>
      <c r="AA1187">
        <f>Furniture_Sales[[#This Row],[Sales]]-Furniture_Sales[[#This Row],[Profit]]</f>
        <v>453.56220000000008</v>
      </c>
    </row>
    <row r="1188" spans="1:27" x14ac:dyDescent="0.35">
      <c r="A1188" t="s">
        <v>3258</v>
      </c>
      <c r="B1188" s="2">
        <v>42915</v>
      </c>
      <c r="C1188" s="2">
        <v>42918</v>
      </c>
      <c r="D1188" t="s">
        <v>93</v>
      </c>
      <c r="E1188" t="s">
        <v>338</v>
      </c>
      <c r="F1188" t="s">
        <v>339</v>
      </c>
      <c r="G1188" t="s">
        <v>96</v>
      </c>
      <c r="H1188" t="s">
        <v>31</v>
      </c>
      <c r="I1188" t="s">
        <v>3259</v>
      </c>
      <c r="J1188" t="s">
        <v>435</v>
      </c>
      <c r="K1188">
        <v>6460</v>
      </c>
      <c r="L1188" t="s">
        <v>73</v>
      </c>
      <c r="M1188" t="s">
        <v>1274</v>
      </c>
      <c r="N1188" t="s">
        <v>36</v>
      </c>
      <c r="O1188" t="s">
        <v>62</v>
      </c>
      <c r="P1188" t="s">
        <v>1275</v>
      </c>
      <c r="Q1188">
        <v>25.16</v>
      </c>
      <c r="R1188">
        <v>2</v>
      </c>
      <c r="S1188" s="1">
        <v>0</v>
      </c>
      <c r="T1188">
        <v>8.5543999999999993</v>
      </c>
      <c r="U1188" t="s">
        <v>39</v>
      </c>
      <c r="V1188" s="3">
        <v>0.34</v>
      </c>
      <c r="W1188" s="3">
        <v>0</v>
      </c>
      <c r="X1188" s="4">
        <v>4.2771999999999997</v>
      </c>
      <c r="Y1188" s="1">
        <v>8.3027999999999995</v>
      </c>
      <c r="Z1188" t="s">
        <v>65</v>
      </c>
      <c r="AA1188">
        <f>Furniture_Sales[[#This Row],[Sales]]-Furniture_Sales[[#This Row],[Profit]]</f>
        <v>16.605600000000003</v>
      </c>
    </row>
    <row r="1189" spans="1:27" x14ac:dyDescent="0.35">
      <c r="A1189" t="s">
        <v>3260</v>
      </c>
      <c r="B1189" s="2">
        <v>41659</v>
      </c>
      <c r="C1189" s="2">
        <v>41664</v>
      </c>
      <c r="D1189" t="s">
        <v>45</v>
      </c>
      <c r="E1189" t="s">
        <v>1797</v>
      </c>
      <c r="F1189" t="s">
        <v>1798</v>
      </c>
      <c r="G1189" t="s">
        <v>30</v>
      </c>
      <c r="H1189" t="s">
        <v>31</v>
      </c>
      <c r="I1189" t="s">
        <v>58</v>
      </c>
      <c r="J1189" t="s">
        <v>59</v>
      </c>
      <c r="K1189">
        <v>90049</v>
      </c>
      <c r="L1189" t="s">
        <v>60</v>
      </c>
      <c r="M1189" t="s">
        <v>158</v>
      </c>
      <c r="N1189" t="s">
        <v>36</v>
      </c>
      <c r="O1189" t="s">
        <v>62</v>
      </c>
      <c r="P1189" t="s">
        <v>159</v>
      </c>
      <c r="Q1189">
        <v>19.3</v>
      </c>
      <c r="R1189">
        <v>2</v>
      </c>
      <c r="S1189" s="1">
        <v>0</v>
      </c>
      <c r="T1189">
        <v>5.79</v>
      </c>
      <c r="U1189" t="s">
        <v>64</v>
      </c>
      <c r="V1189" s="3">
        <v>0.3</v>
      </c>
      <c r="W1189" s="3">
        <v>0</v>
      </c>
      <c r="X1189" s="4">
        <v>2.895</v>
      </c>
      <c r="Y1189" s="1">
        <v>6.7549999999999999</v>
      </c>
      <c r="Z1189" t="s">
        <v>175</v>
      </c>
      <c r="AA1189">
        <f>Furniture_Sales[[#This Row],[Sales]]-Furniture_Sales[[#This Row],[Profit]]</f>
        <v>13.510000000000002</v>
      </c>
    </row>
    <row r="1190" spans="1:27" x14ac:dyDescent="0.35">
      <c r="A1190" t="s">
        <v>3261</v>
      </c>
      <c r="B1190" s="2">
        <v>42822</v>
      </c>
      <c r="C1190" s="2">
        <v>42825</v>
      </c>
      <c r="D1190" t="s">
        <v>93</v>
      </c>
      <c r="E1190" t="s">
        <v>3262</v>
      </c>
      <c r="F1190" t="s">
        <v>3263</v>
      </c>
      <c r="G1190" t="s">
        <v>96</v>
      </c>
      <c r="H1190" t="s">
        <v>31</v>
      </c>
      <c r="I1190" t="s">
        <v>1586</v>
      </c>
      <c r="J1190" t="s">
        <v>59</v>
      </c>
      <c r="K1190">
        <v>94533</v>
      </c>
      <c r="L1190" t="s">
        <v>60</v>
      </c>
      <c r="M1190" t="s">
        <v>949</v>
      </c>
      <c r="N1190" t="s">
        <v>36</v>
      </c>
      <c r="O1190" t="s">
        <v>62</v>
      </c>
      <c r="P1190" t="s">
        <v>950</v>
      </c>
      <c r="Q1190">
        <v>26.48</v>
      </c>
      <c r="R1190">
        <v>1</v>
      </c>
      <c r="S1190" s="1">
        <v>0</v>
      </c>
      <c r="T1190">
        <v>10.0624</v>
      </c>
      <c r="U1190" t="s">
        <v>39</v>
      </c>
      <c r="V1190" s="3">
        <v>0.38</v>
      </c>
      <c r="W1190" s="3">
        <v>0</v>
      </c>
      <c r="X1190" s="4">
        <v>10.0624</v>
      </c>
      <c r="Y1190" s="1">
        <v>16.4176</v>
      </c>
      <c r="Z1190" t="s">
        <v>201</v>
      </c>
      <c r="AA1190">
        <f>Furniture_Sales[[#This Row],[Sales]]-Furniture_Sales[[#This Row],[Profit]]</f>
        <v>16.4176</v>
      </c>
    </row>
    <row r="1191" spans="1:27" x14ac:dyDescent="0.35">
      <c r="A1191" t="s">
        <v>3261</v>
      </c>
      <c r="B1191" s="2">
        <v>42822</v>
      </c>
      <c r="C1191" s="2">
        <v>42825</v>
      </c>
      <c r="D1191" t="s">
        <v>93</v>
      </c>
      <c r="E1191" t="s">
        <v>3262</v>
      </c>
      <c r="F1191" t="s">
        <v>3263</v>
      </c>
      <c r="G1191" t="s">
        <v>96</v>
      </c>
      <c r="H1191" t="s">
        <v>31</v>
      </c>
      <c r="I1191" t="s">
        <v>1586</v>
      </c>
      <c r="J1191" t="s">
        <v>59</v>
      </c>
      <c r="K1191">
        <v>94533</v>
      </c>
      <c r="L1191" t="s">
        <v>60</v>
      </c>
      <c r="M1191" t="s">
        <v>2017</v>
      </c>
      <c r="N1191" t="s">
        <v>36</v>
      </c>
      <c r="O1191" t="s">
        <v>62</v>
      </c>
      <c r="P1191" t="s">
        <v>2018</v>
      </c>
      <c r="Q1191">
        <v>21.56</v>
      </c>
      <c r="R1191">
        <v>7</v>
      </c>
      <c r="S1191" s="1">
        <v>0</v>
      </c>
      <c r="T1191">
        <v>6.8992000000000004</v>
      </c>
      <c r="U1191" t="s">
        <v>39</v>
      </c>
      <c r="V1191" s="3">
        <v>0.32</v>
      </c>
      <c r="W1191" s="3">
        <v>0</v>
      </c>
      <c r="X1191" s="4">
        <v>0.98560000000000003</v>
      </c>
      <c r="Y1191" s="1">
        <v>2.0943999999999998</v>
      </c>
      <c r="Z1191" t="s">
        <v>201</v>
      </c>
      <c r="AA1191">
        <f>Furniture_Sales[[#This Row],[Sales]]-Furniture_Sales[[#This Row],[Profit]]</f>
        <v>14.660799999999998</v>
      </c>
    </row>
    <row r="1192" spans="1:27" x14ac:dyDescent="0.35">
      <c r="A1192" t="s">
        <v>3264</v>
      </c>
      <c r="B1192" s="2">
        <v>41789</v>
      </c>
      <c r="C1192" s="2">
        <v>41795</v>
      </c>
      <c r="D1192" t="s">
        <v>45</v>
      </c>
      <c r="E1192" t="s">
        <v>3018</v>
      </c>
      <c r="F1192" t="s">
        <v>3019</v>
      </c>
      <c r="G1192" t="s">
        <v>30</v>
      </c>
      <c r="H1192" t="s">
        <v>31</v>
      </c>
      <c r="I1192" t="s">
        <v>3265</v>
      </c>
      <c r="J1192" t="s">
        <v>140</v>
      </c>
      <c r="K1192">
        <v>60089</v>
      </c>
      <c r="L1192" t="s">
        <v>99</v>
      </c>
      <c r="M1192" t="s">
        <v>66</v>
      </c>
      <c r="N1192" t="s">
        <v>36</v>
      </c>
      <c r="O1192" t="s">
        <v>51</v>
      </c>
      <c r="P1192" t="s">
        <v>67</v>
      </c>
      <c r="Q1192">
        <v>355.45499999999998</v>
      </c>
      <c r="R1192">
        <v>3</v>
      </c>
      <c r="S1192" s="1">
        <v>0.5</v>
      </c>
      <c r="T1192">
        <v>-184.8366</v>
      </c>
      <c r="U1192" t="s">
        <v>135</v>
      </c>
      <c r="V1192" s="3">
        <v>-0.52</v>
      </c>
      <c r="W1192" s="3">
        <v>1.40664781758591E-3</v>
      </c>
      <c r="X1192" s="4">
        <v>-61.612200000000001</v>
      </c>
      <c r="Y1192" s="1">
        <v>180.09719999999999</v>
      </c>
      <c r="Z1192" t="s">
        <v>167</v>
      </c>
      <c r="AA1192">
        <f>Furniture_Sales[[#This Row],[Sales]]-Furniture_Sales[[#This Row],[Profit]]</f>
        <v>540.29160000000002</v>
      </c>
    </row>
    <row r="1193" spans="1:27" x14ac:dyDescent="0.35">
      <c r="A1193" t="s">
        <v>3266</v>
      </c>
      <c r="B1193" s="2">
        <v>42403</v>
      </c>
      <c r="C1193" s="2">
        <v>42410</v>
      </c>
      <c r="D1193" t="s">
        <v>45</v>
      </c>
      <c r="E1193" t="s">
        <v>2421</v>
      </c>
      <c r="F1193" t="s">
        <v>2422</v>
      </c>
      <c r="G1193" t="s">
        <v>30</v>
      </c>
      <c r="H1193" t="s">
        <v>31</v>
      </c>
      <c r="I1193" t="s">
        <v>641</v>
      </c>
      <c r="J1193" t="s">
        <v>33</v>
      </c>
      <c r="K1193">
        <v>40475</v>
      </c>
      <c r="L1193" t="s">
        <v>34</v>
      </c>
      <c r="M1193" t="s">
        <v>485</v>
      </c>
      <c r="N1193" t="s">
        <v>36</v>
      </c>
      <c r="O1193" t="s">
        <v>42</v>
      </c>
      <c r="P1193" t="s">
        <v>486</v>
      </c>
      <c r="Q1193">
        <v>866.4</v>
      </c>
      <c r="R1193">
        <v>4</v>
      </c>
      <c r="S1193" s="1">
        <v>0</v>
      </c>
      <c r="T1193">
        <v>225.26400000000001</v>
      </c>
      <c r="U1193" t="s">
        <v>53</v>
      </c>
      <c r="V1193" s="3">
        <v>0.26</v>
      </c>
      <c r="W1193" s="3">
        <v>0</v>
      </c>
      <c r="X1193" s="4">
        <v>56.316000000000003</v>
      </c>
      <c r="Y1193" s="1">
        <v>160.28399999999999</v>
      </c>
      <c r="Z1193" t="s">
        <v>303</v>
      </c>
      <c r="AA1193">
        <f>Furniture_Sales[[#This Row],[Sales]]-Furniture_Sales[[#This Row],[Profit]]</f>
        <v>641.13599999999997</v>
      </c>
    </row>
    <row r="1194" spans="1:27" x14ac:dyDescent="0.35">
      <c r="A1194" t="s">
        <v>3267</v>
      </c>
      <c r="B1194" s="2">
        <v>42227</v>
      </c>
      <c r="C1194" s="2">
        <v>42232</v>
      </c>
      <c r="D1194" t="s">
        <v>45</v>
      </c>
      <c r="E1194" t="s">
        <v>3268</v>
      </c>
      <c r="F1194" t="s">
        <v>3269</v>
      </c>
      <c r="G1194" t="s">
        <v>30</v>
      </c>
      <c r="H1194" t="s">
        <v>31</v>
      </c>
      <c r="I1194" t="s">
        <v>2023</v>
      </c>
      <c r="J1194" t="s">
        <v>1042</v>
      </c>
      <c r="K1194">
        <v>27604</v>
      </c>
      <c r="L1194" t="s">
        <v>34</v>
      </c>
      <c r="M1194" t="s">
        <v>1317</v>
      </c>
      <c r="N1194" t="s">
        <v>36</v>
      </c>
      <c r="O1194" t="s">
        <v>62</v>
      </c>
      <c r="P1194" t="s">
        <v>2028</v>
      </c>
      <c r="Q1194">
        <v>46.152000000000001</v>
      </c>
      <c r="R1194">
        <v>3</v>
      </c>
      <c r="S1194" s="1">
        <v>0.2</v>
      </c>
      <c r="T1194">
        <v>12.1149</v>
      </c>
      <c r="U1194" t="s">
        <v>64</v>
      </c>
      <c r="V1194" s="3">
        <v>0.26250000000000001</v>
      </c>
      <c r="W1194" s="3">
        <v>4.3335066736002797E-3</v>
      </c>
      <c r="X1194" s="4">
        <v>4.0382999999999996</v>
      </c>
      <c r="Y1194" s="1">
        <v>11.345700000000001</v>
      </c>
      <c r="Z1194" t="s">
        <v>259</v>
      </c>
      <c r="AA1194">
        <f>Furniture_Sales[[#This Row],[Sales]]-Furniture_Sales[[#This Row],[Profit]]</f>
        <v>34.037100000000002</v>
      </c>
    </row>
    <row r="1195" spans="1:27" x14ac:dyDescent="0.35">
      <c r="A1195" t="s">
        <v>3270</v>
      </c>
      <c r="B1195" s="2">
        <v>42959</v>
      </c>
      <c r="C1195" s="2">
        <v>42962</v>
      </c>
      <c r="D1195" t="s">
        <v>93</v>
      </c>
      <c r="E1195" t="s">
        <v>2173</v>
      </c>
      <c r="F1195" t="s">
        <v>2174</v>
      </c>
      <c r="G1195" t="s">
        <v>30</v>
      </c>
      <c r="H1195" t="s">
        <v>31</v>
      </c>
      <c r="I1195" t="s">
        <v>3271</v>
      </c>
      <c r="J1195" t="s">
        <v>59</v>
      </c>
      <c r="K1195">
        <v>92630</v>
      </c>
      <c r="L1195" t="s">
        <v>60</v>
      </c>
      <c r="M1195" t="s">
        <v>1296</v>
      </c>
      <c r="N1195" t="s">
        <v>36</v>
      </c>
      <c r="O1195" t="s">
        <v>62</v>
      </c>
      <c r="P1195" t="s">
        <v>1297</v>
      </c>
      <c r="Q1195">
        <v>54.92</v>
      </c>
      <c r="R1195">
        <v>4</v>
      </c>
      <c r="S1195" s="1">
        <v>0</v>
      </c>
      <c r="T1195">
        <v>19.7712</v>
      </c>
      <c r="U1195" t="s">
        <v>39</v>
      </c>
      <c r="V1195" s="3">
        <v>0.36</v>
      </c>
      <c r="W1195" s="3">
        <v>0</v>
      </c>
      <c r="X1195" s="4">
        <v>4.9428000000000001</v>
      </c>
      <c r="Y1195" s="1">
        <v>8.7872000000000003</v>
      </c>
      <c r="Z1195" t="s">
        <v>259</v>
      </c>
      <c r="AA1195">
        <f>Furniture_Sales[[#This Row],[Sales]]-Furniture_Sales[[#This Row],[Profit]]</f>
        <v>35.148800000000001</v>
      </c>
    </row>
    <row r="1196" spans="1:27" x14ac:dyDescent="0.35">
      <c r="A1196" t="s">
        <v>3272</v>
      </c>
      <c r="B1196" s="2">
        <v>42311</v>
      </c>
      <c r="C1196" s="2">
        <v>42313</v>
      </c>
      <c r="D1196" t="s">
        <v>93</v>
      </c>
      <c r="E1196" t="s">
        <v>3273</v>
      </c>
      <c r="F1196" t="s">
        <v>3274</v>
      </c>
      <c r="G1196" t="s">
        <v>96</v>
      </c>
      <c r="H1196" t="s">
        <v>31</v>
      </c>
      <c r="I1196" t="s">
        <v>736</v>
      </c>
      <c r="J1196" t="s">
        <v>126</v>
      </c>
      <c r="K1196">
        <v>11561</v>
      </c>
      <c r="L1196" t="s">
        <v>73</v>
      </c>
      <c r="M1196" t="s">
        <v>2555</v>
      </c>
      <c r="N1196" t="s">
        <v>36</v>
      </c>
      <c r="O1196" t="s">
        <v>42</v>
      </c>
      <c r="P1196" t="s">
        <v>2556</v>
      </c>
      <c r="Q1196">
        <v>1448.82</v>
      </c>
      <c r="R1196">
        <v>10</v>
      </c>
      <c r="S1196" s="1">
        <v>0.1</v>
      </c>
      <c r="T1196">
        <v>209.274</v>
      </c>
      <c r="U1196" t="s">
        <v>76</v>
      </c>
      <c r="V1196" s="3">
        <v>0.14444444444444399</v>
      </c>
      <c r="W1196" s="3">
        <v>6.90216866139341E-5</v>
      </c>
      <c r="X1196" s="4">
        <v>20.927399999999999</v>
      </c>
      <c r="Y1196" s="1">
        <v>123.9546</v>
      </c>
      <c r="Z1196" t="s">
        <v>40</v>
      </c>
      <c r="AA1196">
        <f>Furniture_Sales[[#This Row],[Sales]]-Furniture_Sales[[#This Row],[Profit]]</f>
        <v>1239.5459999999998</v>
      </c>
    </row>
    <row r="1197" spans="1:27" x14ac:dyDescent="0.35">
      <c r="A1197" t="s">
        <v>3275</v>
      </c>
      <c r="B1197" s="2">
        <v>42271</v>
      </c>
      <c r="C1197" s="2">
        <v>42275</v>
      </c>
      <c r="D1197" t="s">
        <v>45</v>
      </c>
      <c r="E1197" t="s">
        <v>3276</v>
      </c>
      <c r="F1197" t="s">
        <v>3277</v>
      </c>
      <c r="G1197" t="s">
        <v>96</v>
      </c>
      <c r="H1197" t="s">
        <v>31</v>
      </c>
      <c r="I1197" t="s">
        <v>58</v>
      </c>
      <c r="J1197" t="s">
        <v>59</v>
      </c>
      <c r="K1197">
        <v>90032</v>
      </c>
      <c r="L1197" t="s">
        <v>60</v>
      </c>
      <c r="M1197" t="s">
        <v>656</v>
      </c>
      <c r="N1197" t="s">
        <v>36</v>
      </c>
      <c r="O1197" t="s">
        <v>62</v>
      </c>
      <c r="P1197" t="s">
        <v>657</v>
      </c>
      <c r="Q1197">
        <v>14.91</v>
      </c>
      <c r="R1197">
        <v>3</v>
      </c>
      <c r="S1197" s="1">
        <v>0</v>
      </c>
      <c r="T1197">
        <v>4.6220999999999997</v>
      </c>
      <c r="U1197" t="s">
        <v>89</v>
      </c>
      <c r="V1197" s="3">
        <v>0.31</v>
      </c>
      <c r="W1197" s="3">
        <v>0</v>
      </c>
      <c r="X1197" s="4">
        <v>1.5407</v>
      </c>
      <c r="Y1197" s="1">
        <v>3.4293</v>
      </c>
      <c r="Z1197" t="s">
        <v>83</v>
      </c>
      <c r="AA1197">
        <f>Furniture_Sales[[#This Row],[Sales]]-Furniture_Sales[[#This Row],[Profit]]</f>
        <v>10.2879</v>
      </c>
    </row>
    <row r="1198" spans="1:27" x14ac:dyDescent="0.35">
      <c r="A1198" t="s">
        <v>3278</v>
      </c>
      <c r="B1198" s="2">
        <v>42472</v>
      </c>
      <c r="C1198" s="2">
        <v>42476</v>
      </c>
      <c r="D1198" t="s">
        <v>45</v>
      </c>
      <c r="E1198" t="s">
        <v>1213</v>
      </c>
      <c r="F1198" t="s">
        <v>1214</v>
      </c>
      <c r="G1198" t="s">
        <v>30</v>
      </c>
      <c r="H1198" t="s">
        <v>31</v>
      </c>
      <c r="I1198" t="s">
        <v>58</v>
      </c>
      <c r="J1198" t="s">
        <v>59</v>
      </c>
      <c r="K1198">
        <v>90036</v>
      </c>
      <c r="L1198" t="s">
        <v>60</v>
      </c>
      <c r="M1198" t="s">
        <v>3222</v>
      </c>
      <c r="N1198" t="s">
        <v>36</v>
      </c>
      <c r="O1198" t="s">
        <v>42</v>
      </c>
      <c r="P1198" t="s">
        <v>3223</v>
      </c>
      <c r="Q1198">
        <v>638.28800000000001</v>
      </c>
      <c r="R1198">
        <v>7</v>
      </c>
      <c r="S1198" s="1">
        <v>0.2</v>
      </c>
      <c r="T1198">
        <v>-31.914400000000001</v>
      </c>
      <c r="U1198" t="s">
        <v>89</v>
      </c>
      <c r="V1198" s="3">
        <v>-0.05</v>
      </c>
      <c r="W1198" s="3">
        <v>3.1333817963051199E-4</v>
      </c>
      <c r="X1198" s="4">
        <v>-4.5591999999999997</v>
      </c>
      <c r="Y1198" s="1">
        <v>95.743200000000002</v>
      </c>
      <c r="Z1198" t="s">
        <v>119</v>
      </c>
      <c r="AA1198">
        <f>Furniture_Sales[[#This Row],[Sales]]-Furniture_Sales[[#This Row],[Profit]]</f>
        <v>670.20240000000001</v>
      </c>
    </row>
    <row r="1199" spans="1:27" x14ac:dyDescent="0.35">
      <c r="A1199" t="s">
        <v>3279</v>
      </c>
      <c r="B1199" s="2">
        <v>41954</v>
      </c>
      <c r="C1199" s="2">
        <v>41961</v>
      </c>
      <c r="D1199" t="s">
        <v>45</v>
      </c>
      <c r="E1199" t="s">
        <v>1071</v>
      </c>
      <c r="F1199" t="s">
        <v>1072</v>
      </c>
      <c r="G1199" t="s">
        <v>30</v>
      </c>
      <c r="H1199" t="s">
        <v>31</v>
      </c>
      <c r="I1199" t="s">
        <v>58</v>
      </c>
      <c r="J1199" t="s">
        <v>59</v>
      </c>
      <c r="K1199">
        <v>90008</v>
      </c>
      <c r="L1199" t="s">
        <v>60</v>
      </c>
      <c r="M1199" t="s">
        <v>1538</v>
      </c>
      <c r="N1199" t="s">
        <v>36</v>
      </c>
      <c r="O1199" t="s">
        <v>42</v>
      </c>
      <c r="P1199" t="s">
        <v>1539</v>
      </c>
      <c r="Q1199">
        <v>112.648</v>
      </c>
      <c r="R1199">
        <v>1</v>
      </c>
      <c r="S1199" s="1">
        <v>0.2</v>
      </c>
      <c r="T1199">
        <v>11.264799999999999</v>
      </c>
      <c r="U1199" t="s">
        <v>53</v>
      </c>
      <c r="V1199" s="3">
        <v>0.1</v>
      </c>
      <c r="W1199" s="3">
        <v>1.7754420850791799E-3</v>
      </c>
      <c r="X1199" s="4">
        <v>11.264799999999999</v>
      </c>
      <c r="Y1199" s="1">
        <v>101.3832</v>
      </c>
      <c r="Z1199" t="s">
        <v>40</v>
      </c>
      <c r="AA1199">
        <f>Furniture_Sales[[#This Row],[Sales]]-Furniture_Sales[[#This Row],[Profit]]</f>
        <v>101.3832</v>
      </c>
    </row>
    <row r="1200" spans="1:27" x14ac:dyDescent="0.35">
      <c r="A1200" t="s">
        <v>3280</v>
      </c>
      <c r="B1200" s="2">
        <v>43010</v>
      </c>
      <c r="C1200" s="2">
        <v>43016</v>
      </c>
      <c r="D1200" t="s">
        <v>45</v>
      </c>
      <c r="E1200" t="s">
        <v>3281</v>
      </c>
      <c r="F1200" t="s">
        <v>3282</v>
      </c>
      <c r="G1200" t="s">
        <v>30</v>
      </c>
      <c r="H1200" t="s">
        <v>31</v>
      </c>
      <c r="I1200" t="s">
        <v>884</v>
      </c>
      <c r="J1200" t="s">
        <v>1523</v>
      </c>
      <c r="K1200">
        <v>97477</v>
      </c>
      <c r="L1200" t="s">
        <v>60</v>
      </c>
      <c r="M1200" t="s">
        <v>462</v>
      </c>
      <c r="N1200" t="s">
        <v>36</v>
      </c>
      <c r="O1200" t="s">
        <v>37</v>
      </c>
      <c r="P1200" t="s">
        <v>463</v>
      </c>
      <c r="Q1200">
        <v>217.76400000000001</v>
      </c>
      <c r="R1200">
        <v>6</v>
      </c>
      <c r="S1200" s="1">
        <v>0.7</v>
      </c>
      <c r="T1200">
        <v>-384.71640000000002</v>
      </c>
      <c r="U1200" t="s">
        <v>135</v>
      </c>
      <c r="V1200" s="3">
        <v>-1.7666666666666699</v>
      </c>
      <c r="W1200" s="3">
        <v>3.2144890799213799E-3</v>
      </c>
      <c r="X1200" s="4">
        <v>-64.119399999999999</v>
      </c>
      <c r="Y1200" s="1">
        <v>100.4134</v>
      </c>
      <c r="Z1200" t="s">
        <v>54</v>
      </c>
      <c r="AA1200">
        <f>Furniture_Sales[[#This Row],[Sales]]-Furniture_Sales[[#This Row],[Profit]]</f>
        <v>602.48040000000003</v>
      </c>
    </row>
    <row r="1201" spans="1:27" x14ac:dyDescent="0.35">
      <c r="A1201" t="s">
        <v>3283</v>
      </c>
      <c r="B1201" s="2">
        <v>42835</v>
      </c>
      <c r="C1201" s="2">
        <v>42839</v>
      </c>
      <c r="D1201" t="s">
        <v>27</v>
      </c>
      <c r="E1201" t="s">
        <v>3284</v>
      </c>
      <c r="F1201" t="s">
        <v>3285</v>
      </c>
      <c r="G1201" t="s">
        <v>96</v>
      </c>
      <c r="H1201" t="s">
        <v>31</v>
      </c>
      <c r="I1201" t="s">
        <v>612</v>
      </c>
      <c r="J1201" t="s">
        <v>49</v>
      </c>
      <c r="K1201">
        <v>32216</v>
      </c>
      <c r="L1201" t="s">
        <v>34</v>
      </c>
      <c r="M1201" t="s">
        <v>2017</v>
      </c>
      <c r="N1201" t="s">
        <v>36</v>
      </c>
      <c r="O1201" t="s">
        <v>62</v>
      </c>
      <c r="P1201" t="s">
        <v>2018</v>
      </c>
      <c r="Q1201">
        <v>12.32</v>
      </c>
      <c r="R1201">
        <v>5</v>
      </c>
      <c r="S1201" s="1">
        <v>0.2</v>
      </c>
      <c r="T1201">
        <v>1.8480000000000001</v>
      </c>
      <c r="U1201" t="s">
        <v>89</v>
      </c>
      <c r="V1201" s="3">
        <v>0.15</v>
      </c>
      <c r="W1201" s="3">
        <v>1.6233766233766201E-2</v>
      </c>
      <c r="X1201" s="4">
        <v>0.36959999999999998</v>
      </c>
      <c r="Y1201" s="1">
        <v>2.0943999999999998</v>
      </c>
      <c r="Z1201" t="s">
        <v>119</v>
      </c>
      <c r="AA1201">
        <f>Furniture_Sales[[#This Row],[Sales]]-Furniture_Sales[[#This Row],[Profit]]</f>
        <v>10.472</v>
      </c>
    </row>
    <row r="1202" spans="1:27" x14ac:dyDescent="0.35">
      <c r="A1202" t="s">
        <v>3286</v>
      </c>
      <c r="B1202" s="2">
        <v>43007</v>
      </c>
      <c r="C1202" s="2">
        <v>43010</v>
      </c>
      <c r="D1202" t="s">
        <v>93</v>
      </c>
      <c r="E1202" t="s">
        <v>1124</v>
      </c>
      <c r="F1202" t="s">
        <v>1125</v>
      </c>
      <c r="G1202" t="s">
        <v>30</v>
      </c>
      <c r="H1202" t="s">
        <v>31</v>
      </c>
      <c r="I1202" t="s">
        <v>2091</v>
      </c>
      <c r="J1202" t="s">
        <v>59</v>
      </c>
      <c r="K1202">
        <v>93309</v>
      </c>
      <c r="L1202" t="s">
        <v>60</v>
      </c>
      <c r="M1202" t="s">
        <v>1223</v>
      </c>
      <c r="N1202" t="s">
        <v>36</v>
      </c>
      <c r="O1202" t="s">
        <v>42</v>
      </c>
      <c r="P1202" t="s">
        <v>1224</v>
      </c>
      <c r="Q1202">
        <v>72.784000000000006</v>
      </c>
      <c r="R1202">
        <v>1</v>
      </c>
      <c r="S1202" s="1">
        <v>0.2</v>
      </c>
      <c r="T1202">
        <v>0</v>
      </c>
      <c r="U1202" t="s">
        <v>39</v>
      </c>
      <c r="V1202" s="3">
        <v>0</v>
      </c>
      <c r="W1202" s="3">
        <v>2.7478566717959998E-3</v>
      </c>
      <c r="X1202" s="4">
        <v>0</v>
      </c>
      <c r="Y1202" s="1">
        <v>72.784000000000006</v>
      </c>
      <c r="Z1202" t="s">
        <v>83</v>
      </c>
      <c r="AA1202">
        <f>Furniture_Sales[[#This Row],[Sales]]-Furniture_Sales[[#This Row],[Profit]]</f>
        <v>72.784000000000006</v>
      </c>
    </row>
    <row r="1203" spans="1:27" x14ac:dyDescent="0.35">
      <c r="A1203" t="s">
        <v>3286</v>
      </c>
      <c r="B1203" s="2">
        <v>43007</v>
      </c>
      <c r="C1203" s="2">
        <v>43010</v>
      </c>
      <c r="D1203" t="s">
        <v>93</v>
      </c>
      <c r="E1203" t="s">
        <v>1124</v>
      </c>
      <c r="F1203" t="s">
        <v>1125</v>
      </c>
      <c r="G1203" t="s">
        <v>30</v>
      </c>
      <c r="H1203" t="s">
        <v>31</v>
      </c>
      <c r="I1203" t="s">
        <v>2091</v>
      </c>
      <c r="J1203" t="s">
        <v>59</v>
      </c>
      <c r="K1203">
        <v>93309</v>
      </c>
      <c r="L1203" t="s">
        <v>60</v>
      </c>
      <c r="M1203" t="s">
        <v>90</v>
      </c>
      <c r="N1203" t="s">
        <v>36</v>
      </c>
      <c r="O1203" t="s">
        <v>62</v>
      </c>
      <c r="P1203" t="s">
        <v>91</v>
      </c>
      <c r="Q1203">
        <v>51.75</v>
      </c>
      <c r="R1203">
        <v>1</v>
      </c>
      <c r="S1203" s="1">
        <v>0</v>
      </c>
      <c r="T1203">
        <v>15.525</v>
      </c>
      <c r="U1203" t="s">
        <v>39</v>
      </c>
      <c r="V1203" s="3">
        <v>0.3</v>
      </c>
      <c r="W1203" s="3">
        <v>0</v>
      </c>
      <c r="X1203" s="4">
        <v>15.525</v>
      </c>
      <c r="Y1203" s="1">
        <v>36.225000000000001</v>
      </c>
      <c r="Z1203" t="s">
        <v>83</v>
      </c>
      <c r="AA1203">
        <f>Furniture_Sales[[#This Row],[Sales]]-Furniture_Sales[[#This Row],[Profit]]</f>
        <v>36.225000000000001</v>
      </c>
    </row>
    <row r="1204" spans="1:27" x14ac:dyDescent="0.35">
      <c r="A1204" t="s">
        <v>3287</v>
      </c>
      <c r="B1204" s="2">
        <v>41911</v>
      </c>
      <c r="C1204" s="2">
        <v>41915</v>
      </c>
      <c r="D1204" t="s">
        <v>27</v>
      </c>
      <c r="E1204" t="s">
        <v>1202</v>
      </c>
      <c r="F1204" t="s">
        <v>1203</v>
      </c>
      <c r="G1204" t="s">
        <v>30</v>
      </c>
      <c r="H1204" t="s">
        <v>31</v>
      </c>
      <c r="I1204" t="s">
        <v>179</v>
      </c>
      <c r="J1204" t="s">
        <v>126</v>
      </c>
      <c r="K1204">
        <v>10011</v>
      </c>
      <c r="L1204" t="s">
        <v>73</v>
      </c>
      <c r="M1204" t="s">
        <v>238</v>
      </c>
      <c r="N1204" t="s">
        <v>36</v>
      </c>
      <c r="O1204" t="s">
        <v>62</v>
      </c>
      <c r="P1204" t="s">
        <v>239</v>
      </c>
      <c r="Q1204">
        <v>117.36</v>
      </c>
      <c r="R1204">
        <v>4</v>
      </c>
      <c r="S1204" s="1">
        <v>0</v>
      </c>
      <c r="T1204">
        <v>36.381599999999999</v>
      </c>
      <c r="U1204" t="s">
        <v>89</v>
      </c>
      <c r="V1204" s="3">
        <v>0.31</v>
      </c>
      <c r="W1204" s="3">
        <v>0</v>
      </c>
      <c r="X1204" s="4">
        <v>9.0953999999999997</v>
      </c>
      <c r="Y1204" s="1">
        <v>20.244599999999998</v>
      </c>
      <c r="Z1204" t="s">
        <v>83</v>
      </c>
      <c r="AA1204">
        <f>Furniture_Sales[[#This Row],[Sales]]-Furniture_Sales[[#This Row],[Profit]]</f>
        <v>80.978399999999993</v>
      </c>
    </row>
    <row r="1205" spans="1:27" x14ac:dyDescent="0.35">
      <c r="A1205" t="s">
        <v>3288</v>
      </c>
      <c r="B1205" s="2">
        <v>41871</v>
      </c>
      <c r="C1205" s="2">
        <v>41876</v>
      </c>
      <c r="D1205" t="s">
        <v>27</v>
      </c>
      <c r="E1205" t="s">
        <v>3289</v>
      </c>
      <c r="F1205" t="s">
        <v>3290</v>
      </c>
      <c r="G1205" t="s">
        <v>30</v>
      </c>
      <c r="H1205" t="s">
        <v>31</v>
      </c>
      <c r="I1205" t="s">
        <v>139</v>
      </c>
      <c r="J1205" t="s">
        <v>140</v>
      </c>
      <c r="K1205">
        <v>60610</v>
      </c>
      <c r="L1205" t="s">
        <v>99</v>
      </c>
      <c r="M1205" t="s">
        <v>2340</v>
      </c>
      <c r="N1205" t="s">
        <v>36</v>
      </c>
      <c r="O1205" t="s">
        <v>42</v>
      </c>
      <c r="P1205" t="s">
        <v>2341</v>
      </c>
      <c r="Q1205">
        <v>421.37200000000001</v>
      </c>
      <c r="R1205">
        <v>2</v>
      </c>
      <c r="S1205" s="1">
        <v>0.3</v>
      </c>
      <c r="T1205">
        <v>-6.0195999999999996</v>
      </c>
      <c r="U1205" t="s">
        <v>64</v>
      </c>
      <c r="V1205" s="3">
        <v>-1.4285714285714299E-2</v>
      </c>
      <c r="W1205" s="3">
        <v>7.11959978356417E-4</v>
      </c>
      <c r="X1205" s="4">
        <v>-3.0097999999999998</v>
      </c>
      <c r="Y1205" s="1">
        <v>213.69579999999999</v>
      </c>
      <c r="Z1205" t="s">
        <v>259</v>
      </c>
      <c r="AA1205">
        <f>Furniture_Sales[[#This Row],[Sales]]-Furniture_Sales[[#This Row],[Profit]]</f>
        <v>427.39160000000004</v>
      </c>
    </row>
    <row r="1206" spans="1:27" x14ac:dyDescent="0.35">
      <c r="A1206" t="s">
        <v>3291</v>
      </c>
      <c r="B1206" s="2">
        <v>43052</v>
      </c>
      <c r="C1206" s="2">
        <v>43058</v>
      </c>
      <c r="D1206" t="s">
        <v>45</v>
      </c>
      <c r="E1206" t="s">
        <v>2598</v>
      </c>
      <c r="F1206" t="s">
        <v>2599</v>
      </c>
      <c r="G1206" t="s">
        <v>96</v>
      </c>
      <c r="H1206" t="s">
        <v>31</v>
      </c>
      <c r="I1206" t="s">
        <v>1745</v>
      </c>
      <c r="J1206" t="s">
        <v>98</v>
      </c>
      <c r="K1206">
        <v>75220</v>
      </c>
      <c r="L1206" t="s">
        <v>99</v>
      </c>
      <c r="M1206" t="s">
        <v>904</v>
      </c>
      <c r="N1206" t="s">
        <v>36</v>
      </c>
      <c r="O1206" t="s">
        <v>37</v>
      </c>
      <c r="P1206" t="s">
        <v>905</v>
      </c>
      <c r="Q1206">
        <v>205.9992</v>
      </c>
      <c r="R1206">
        <v>3</v>
      </c>
      <c r="S1206" s="1">
        <v>0.32</v>
      </c>
      <c r="T1206">
        <v>-27.264600000000002</v>
      </c>
      <c r="U1206" t="s">
        <v>135</v>
      </c>
      <c r="V1206" s="3">
        <v>-0.13235294117647101</v>
      </c>
      <c r="W1206" s="3">
        <v>1.5534040908896699E-3</v>
      </c>
      <c r="X1206" s="4">
        <v>-9.0882000000000005</v>
      </c>
      <c r="Y1206" s="1">
        <v>77.754599999999996</v>
      </c>
      <c r="Z1206" t="s">
        <v>40</v>
      </c>
      <c r="AA1206">
        <f>Furniture_Sales[[#This Row],[Sales]]-Furniture_Sales[[#This Row],[Profit]]</f>
        <v>233.2638</v>
      </c>
    </row>
    <row r="1207" spans="1:27" x14ac:dyDescent="0.35">
      <c r="A1207" t="s">
        <v>3292</v>
      </c>
      <c r="B1207" s="2">
        <v>42406</v>
      </c>
      <c r="C1207" s="2">
        <v>42411</v>
      </c>
      <c r="D1207" t="s">
        <v>45</v>
      </c>
      <c r="E1207" t="s">
        <v>584</v>
      </c>
      <c r="F1207" t="s">
        <v>585</v>
      </c>
      <c r="G1207" t="s">
        <v>96</v>
      </c>
      <c r="H1207" t="s">
        <v>31</v>
      </c>
      <c r="I1207" t="s">
        <v>2275</v>
      </c>
      <c r="J1207" t="s">
        <v>147</v>
      </c>
      <c r="K1207">
        <v>37421</v>
      </c>
      <c r="L1207" t="s">
        <v>34</v>
      </c>
      <c r="M1207" t="s">
        <v>602</v>
      </c>
      <c r="N1207" t="s">
        <v>36</v>
      </c>
      <c r="O1207" t="s">
        <v>62</v>
      </c>
      <c r="P1207" t="s">
        <v>603</v>
      </c>
      <c r="Q1207">
        <v>132.22399999999999</v>
      </c>
      <c r="R1207">
        <v>4</v>
      </c>
      <c r="S1207" s="1">
        <v>0.2</v>
      </c>
      <c r="T1207">
        <v>-18.180800000000001</v>
      </c>
      <c r="U1207" t="s">
        <v>64</v>
      </c>
      <c r="V1207" s="3">
        <v>-0.13750000000000001</v>
      </c>
      <c r="W1207" s="3">
        <v>1.5125847047434699E-3</v>
      </c>
      <c r="X1207" s="4">
        <v>-4.5452000000000004</v>
      </c>
      <c r="Y1207" s="1">
        <v>37.601199999999999</v>
      </c>
      <c r="Z1207" t="s">
        <v>303</v>
      </c>
      <c r="AA1207">
        <f>Furniture_Sales[[#This Row],[Sales]]-Furniture_Sales[[#This Row],[Profit]]</f>
        <v>150.40479999999999</v>
      </c>
    </row>
    <row r="1208" spans="1:27" x14ac:dyDescent="0.35">
      <c r="A1208" t="s">
        <v>3293</v>
      </c>
      <c r="B1208" s="2">
        <v>42085</v>
      </c>
      <c r="C1208" s="2">
        <v>42089</v>
      </c>
      <c r="D1208" t="s">
        <v>45</v>
      </c>
      <c r="E1208" t="s">
        <v>681</v>
      </c>
      <c r="F1208" t="s">
        <v>682</v>
      </c>
      <c r="G1208" t="s">
        <v>96</v>
      </c>
      <c r="H1208" t="s">
        <v>31</v>
      </c>
      <c r="I1208" t="s">
        <v>645</v>
      </c>
      <c r="J1208" t="s">
        <v>59</v>
      </c>
      <c r="K1208">
        <v>92037</v>
      </c>
      <c r="L1208" t="s">
        <v>60</v>
      </c>
      <c r="M1208" t="s">
        <v>3294</v>
      </c>
      <c r="N1208" t="s">
        <v>36</v>
      </c>
      <c r="O1208" t="s">
        <v>62</v>
      </c>
      <c r="P1208" t="s">
        <v>3295</v>
      </c>
      <c r="Q1208">
        <v>91.96</v>
      </c>
      <c r="R1208">
        <v>2</v>
      </c>
      <c r="S1208" s="1">
        <v>0</v>
      </c>
      <c r="T1208">
        <v>15.6332</v>
      </c>
      <c r="U1208" t="s">
        <v>89</v>
      </c>
      <c r="V1208" s="3">
        <v>0.17</v>
      </c>
      <c r="W1208" s="3">
        <v>0</v>
      </c>
      <c r="X1208" s="4">
        <v>7.8166000000000002</v>
      </c>
      <c r="Y1208" s="1">
        <v>38.163400000000003</v>
      </c>
      <c r="Z1208" t="s">
        <v>201</v>
      </c>
      <c r="AA1208">
        <f>Furniture_Sales[[#This Row],[Sales]]-Furniture_Sales[[#This Row],[Profit]]</f>
        <v>76.326799999999992</v>
      </c>
    </row>
    <row r="1209" spans="1:27" x14ac:dyDescent="0.35">
      <c r="A1209" t="s">
        <v>3296</v>
      </c>
      <c r="B1209" s="2">
        <v>42867</v>
      </c>
      <c r="C1209" s="2">
        <v>42873</v>
      </c>
      <c r="D1209" t="s">
        <v>45</v>
      </c>
      <c r="E1209" t="s">
        <v>2676</v>
      </c>
      <c r="F1209" t="s">
        <v>2677</v>
      </c>
      <c r="G1209" t="s">
        <v>96</v>
      </c>
      <c r="H1209" t="s">
        <v>31</v>
      </c>
      <c r="I1209" t="s">
        <v>334</v>
      </c>
      <c r="J1209" t="s">
        <v>59</v>
      </c>
      <c r="K1209">
        <v>94122</v>
      </c>
      <c r="L1209" t="s">
        <v>60</v>
      </c>
      <c r="M1209" t="s">
        <v>913</v>
      </c>
      <c r="N1209" t="s">
        <v>36</v>
      </c>
      <c r="O1209" t="s">
        <v>51</v>
      </c>
      <c r="P1209" t="s">
        <v>914</v>
      </c>
      <c r="Q1209">
        <v>285.48</v>
      </c>
      <c r="R1209">
        <v>5</v>
      </c>
      <c r="S1209" s="1">
        <v>0.2</v>
      </c>
      <c r="T1209">
        <v>-10.705500000000001</v>
      </c>
      <c r="U1209" t="s">
        <v>135</v>
      </c>
      <c r="V1209" s="3">
        <v>-3.7499999999999999E-2</v>
      </c>
      <c r="W1209" s="3">
        <v>7.0057447106627402E-4</v>
      </c>
      <c r="X1209" s="4">
        <v>-2.1410999999999998</v>
      </c>
      <c r="Y1209" s="1">
        <v>59.237099999999998</v>
      </c>
      <c r="Z1209" t="s">
        <v>167</v>
      </c>
      <c r="AA1209">
        <f>Furniture_Sales[[#This Row],[Sales]]-Furniture_Sales[[#This Row],[Profit]]</f>
        <v>296.18550000000005</v>
      </c>
    </row>
    <row r="1210" spans="1:27" x14ac:dyDescent="0.35">
      <c r="A1210" t="s">
        <v>3297</v>
      </c>
      <c r="B1210" s="2">
        <v>42981</v>
      </c>
      <c r="C1210" s="2">
        <v>42984</v>
      </c>
      <c r="D1210" t="s">
        <v>27</v>
      </c>
      <c r="E1210" t="s">
        <v>3298</v>
      </c>
      <c r="F1210" t="s">
        <v>3299</v>
      </c>
      <c r="G1210" t="s">
        <v>106</v>
      </c>
      <c r="H1210" t="s">
        <v>31</v>
      </c>
      <c r="I1210" t="s">
        <v>179</v>
      </c>
      <c r="J1210" t="s">
        <v>126</v>
      </c>
      <c r="K1210">
        <v>10035</v>
      </c>
      <c r="L1210" t="s">
        <v>73</v>
      </c>
      <c r="M1210" t="s">
        <v>3023</v>
      </c>
      <c r="N1210" t="s">
        <v>36</v>
      </c>
      <c r="O1210" t="s">
        <v>42</v>
      </c>
      <c r="P1210" t="s">
        <v>3024</v>
      </c>
      <c r="Q1210">
        <v>90.801000000000002</v>
      </c>
      <c r="R1210">
        <v>1</v>
      </c>
      <c r="S1210" s="1">
        <v>0.1</v>
      </c>
      <c r="T1210">
        <v>14.124599999999999</v>
      </c>
      <c r="U1210" t="s">
        <v>39</v>
      </c>
      <c r="V1210" s="3">
        <v>0.155555555555556</v>
      </c>
      <c r="W1210" s="3">
        <v>1.10130945694431E-3</v>
      </c>
      <c r="X1210" s="4">
        <v>14.124599999999999</v>
      </c>
      <c r="Y1210" s="1">
        <v>76.676400000000001</v>
      </c>
      <c r="Z1210" t="s">
        <v>83</v>
      </c>
      <c r="AA1210">
        <f>Furniture_Sales[[#This Row],[Sales]]-Furniture_Sales[[#This Row],[Profit]]</f>
        <v>76.676400000000001</v>
      </c>
    </row>
    <row r="1211" spans="1:27" x14ac:dyDescent="0.35">
      <c r="A1211" t="s">
        <v>3297</v>
      </c>
      <c r="B1211" s="2">
        <v>42981</v>
      </c>
      <c r="C1211" s="2">
        <v>42984</v>
      </c>
      <c r="D1211" t="s">
        <v>27</v>
      </c>
      <c r="E1211" t="s">
        <v>3298</v>
      </c>
      <c r="F1211" t="s">
        <v>3299</v>
      </c>
      <c r="G1211" t="s">
        <v>106</v>
      </c>
      <c r="H1211" t="s">
        <v>31</v>
      </c>
      <c r="I1211" t="s">
        <v>179</v>
      </c>
      <c r="J1211" t="s">
        <v>126</v>
      </c>
      <c r="K1211">
        <v>10035</v>
      </c>
      <c r="L1211" t="s">
        <v>73</v>
      </c>
      <c r="M1211" t="s">
        <v>301</v>
      </c>
      <c r="N1211" t="s">
        <v>36</v>
      </c>
      <c r="O1211" t="s">
        <v>42</v>
      </c>
      <c r="P1211" t="s">
        <v>302</v>
      </c>
      <c r="Q1211">
        <v>181.76400000000001</v>
      </c>
      <c r="R1211">
        <v>2</v>
      </c>
      <c r="S1211" s="1">
        <v>0.1</v>
      </c>
      <c r="T1211">
        <v>-8.0784000000000002</v>
      </c>
      <c r="U1211" t="s">
        <v>39</v>
      </c>
      <c r="V1211" s="3">
        <v>-4.4444444444444398E-2</v>
      </c>
      <c r="W1211" s="3">
        <v>5.50163948856759E-4</v>
      </c>
      <c r="X1211" s="4">
        <v>-4.0392000000000001</v>
      </c>
      <c r="Y1211" s="1">
        <v>94.921199999999999</v>
      </c>
      <c r="Z1211" t="s">
        <v>83</v>
      </c>
      <c r="AA1211">
        <f>Furniture_Sales[[#This Row],[Sales]]-Furniture_Sales[[#This Row],[Profit]]</f>
        <v>189.8424</v>
      </c>
    </row>
    <row r="1212" spans="1:27" x14ac:dyDescent="0.35">
      <c r="A1212" t="s">
        <v>3300</v>
      </c>
      <c r="B1212" s="2">
        <v>42707</v>
      </c>
      <c r="C1212" s="2">
        <v>42711</v>
      </c>
      <c r="D1212" t="s">
        <v>45</v>
      </c>
      <c r="E1212" t="s">
        <v>1421</v>
      </c>
      <c r="F1212" t="s">
        <v>1422</v>
      </c>
      <c r="G1212" t="s">
        <v>30</v>
      </c>
      <c r="H1212" t="s">
        <v>31</v>
      </c>
      <c r="I1212" t="s">
        <v>641</v>
      </c>
      <c r="J1212" t="s">
        <v>116</v>
      </c>
      <c r="K1212">
        <v>47374</v>
      </c>
      <c r="L1212" t="s">
        <v>99</v>
      </c>
      <c r="M1212" t="s">
        <v>416</v>
      </c>
      <c r="N1212" t="s">
        <v>36</v>
      </c>
      <c r="O1212" t="s">
        <v>51</v>
      </c>
      <c r="P1212" t="s">
        <v>417</v>
      </c>
      <c r="Q1212">
        <v>581.96</v>
      </c>
      <c r="R1212">
        <v>2</v>
      </c>
      <c r="S1212" s="1">
        <v>0</v>
      </c>
      <c r="T1212">
        <v>104.75279999999999</v>
      </c>
      <c r="U1212" t="s">
        <v>89</v>
      </c>
      <c r="V1212" s="3">
        <v>0.18</v>
      </c>
      <c r="W1212" s="3">
        <v>0</v>
      </c>
      <c r="X1212" s="4">
        <v>52.376399999999997</v>
      </c>
      <c r="Y1212" s="1">
        <v>238.6036</v>
      </c>
      <c r="Z1212" t="s">
        <v>102</v>
      </c>
      <c r="AA1212">
        <f>Furniture_Sales[[#This Row],[Sales]]-Furniture_Sales[[#This Row],[Profit]]</f>
        <v>477.20720000000006</v>
      </c>
    </row>
    <row r="1213" spans="1:27" x14ac:dyDescent="0.35">
      <c r="A1213" t="s">
        <v>3300</v>
      </c>
      <c r="B1213" s="2">
        <v>42707</v>
      </c>
      <c r="C1213" s="2">
        <v>42711</v>
      </c>
      <c r="D1213" t="s">
        <v>45</v>
      </c>
      <c r="E1213" t="s">
        <v>1421</v>
      </c>
      <c r="F1213" t="s">
        <v>1422</v>
      </c>
      <c r="G1213" t="s">
        <v>30</v>
      </c>
      <c r="H1213" t="s">
        <v>31</v>
      </c>
      <c r="I1213" t="s">
        <v>641</v>
      </c>
      <c r="J1213" t="s">
        <v>116</v>
      </c>
      <c r="K1213">
        <v>47374</v>
      </c>
      <c r="L1213" t="s">
        <v>99</v>
      </c>
      <c r="M1213" t="s">
        <v>1519</v>
      </c>
      <c r="N1213" t="s">
        <v>36</v>
      </c>
      <c r="O1213" t="s">
        <v>42</v>
      </c>
      <c r="P1213" t="s">
        <v>1520</v>
      </c>
      <c r="Q1213">
        <v>29.98</v>
      </c>
      <c r="R1213">
        <v>1</v>
      </c>
      <c r="S1213" s="1">
        <v>0</v>
      </c>
      <c r="T1213">
        <v>8.0945999999999998</v>
      </c>
      <c r="U1213" t="s">
        <v>89</v>
      </c>
      <c r="V1213" s="3">
        <v>0.27</v>
      </c>
      <c r="W1213" s="3">
        <v>0</v>
      </c>
      <c r="X1213" s="4">
        <v>8.0945999999999998</v>
      </c>
      <c r="Y1213" s="1">
        <v>21.885400000000001</v>
      </c>
      <c r="Z1213" t="s">
        <v>102</v>
      </c>
      <c r="AA1213">
        <f>Furniture_Sales[[#This Row],[Sales]]-Furniture_Sales[[#This Row],[Profit]]</f>
        <v>21.885400000000001</v>
      </c>
    </row>
    <row r="1214" spans="1:27" x14ac:dyDescent="0.35">
      <c r="A1214" t="s">
        <v>3301</v>
      </c>
      <c r="B1214" s="2">
        <v>42572</v>
      </c>
      <c r="C1214" s="2">
        <v>42577</v>
      </c>
      <c r="D1214" t="s">
        <v>45</v>
      </c>
      <c r="E1214" t="s">
        <v>1213</v>
      </c>
      <c r="F1214" t="s">
        <v>1214</v>
      </c>
      <c r="G1214" t="s">
        <v>30</v>
      </c>
      <c r="H1214" t="s">
        <v>31</v>
      </c>
      <c r="I1214" t="s">
        <v>515</v>
      </c>
      <c r="J1214" t="s">
        <v>1042</v>
      </c>
      <c r="K1214">
        <v>28027</v>
      </c>
      <c r="L1214" t="s">
        <v>34</v>
      </c>
      <c r="M1214" t="s">
        <v>1223</v>
      </c>
      <c r="N1214" t="s">
        <v>36</v>
      </c>
      <c r="O1214" t="s">
        <v>42</v>
      </c>
      <c r="P1214" t="s">
        <v>1224</v>
      </c>
      <c r="Q1214">
        <v>363.92</v>
      </c>
      <c r="R1214">
        <v>5</v>
      </c>
      <c r="S1214" s="1">
        <v>0.2</v>
      </c>
      <c r="T1214">
        <v>0</v>
      </c>
      <c r="U1214" t="s">
        <v>64</v>
      </c>
      <c r="V1214" s="3">
        <v>0</v>
      </c>
      <c r="W1214" s="3">
        <v>5.4957133435920005E-4</v>
      </c>
      <c r="X1214" s="4">
        <v>0</v>
      </c>
      <c r="Y1214" s="1">
        <v>72.784000000000006</v>
      </c>
      <c r="Z1214" t="s">
        <v>77</v>
      </c>
      <c r="AA1214">
        <f>Furniture_Sales[[#This Row],[Sales]]-Furniture_Sales[[#This Row],[Profit]]</f>
        <v>363.92</v>
      </c>
    </row>
    <row r="1215" spans="1:27" x14ac:dyDescent="0.35">
      <c r="A1215" t="s">
        <v>3302</v>
      </c>
      <c r="B1215" s="2">
        <v>42269</v>
      </c>
      <c r="C1215" s="2">
        <v>42273</v>
      </c>
      <c r="D1215" t="s">
        <v>27</v>
      </c>
      <c r="E1215" t="s">
        <v>2491</v>
      </c>
      <c r="F1215" t="s">
        <v>2492</v>
      </c>
      <c r="G1215" t="s">
        <v>106</v>
      </c>
      <c r="H1215" t="s">
        <v>31</v>
      </c>
      <c r="I1215" t="s">
        <v>695</v>
      </c>
      <c r="J1215" t="s">
        <v>722</v>
      </c>
      <c r="K1215">
        <v>22204</v>
      </c>
      <c r="L1215" t="s">
        <v>34</v>
      </c>
      <c r="M1215" t="s">
        <v>1186</v>
      </c>
      <c r="N1215" t="s">
        <v>36</v>
      </c>
      <c r="O1215" t="s">
        <v>62</v>
      </c>
      <c r="P1215" t="s">
        <v>1187</v>
      </c>
      <c r="Q1215">
        <v>47.98</v>
      </c>
      <c r="R1215">
        <v>2</v>
      </c>
      <c r="S1215" s="1">
        <v>0</v>
      </c>
      <c r="T1215">
        <v>11.035399999999999</v>
      </c>
      <c r="U1215" t="s">
        <v>89</v>
      </c>
      <c r="V1215" s="3">
        <v>0.23</v>
      </c>
      <c r="W1215" s="3">
        <v>0</v>
      </c>
      <c r="X1215" s="4">
        <v>5.5176999999999996</v>
      </c>
      <c r="Y1215" s="1">
        <v>18.472300000000001</v>
      </c>
      <c r="Z1215" t="s">
        <v>83</v>
      </c>
      <c r="AA1215">
        <f>Furniture_Sales[[#This Row],[Sales]]-Furniture_Sales[[#This Row],[Profit]]</f>
        <v>36.944599999999994</v>
      </c>
    </row>
    <row r="1216" spans="1:27" x14ac:dyDescent="0.35">
      <c r="A1216" t="s">
        <v>3303</v>
      </c>
      <c r="B1216" s="2">
        <v>42325</v>
      </c>
      <c r="C1216" s="2">
        <v>42329</v>
      </c>
      <c r="D1216" t="s">
        <v>45</v>
      </c>
      <c r="E1216" t="s">
        <v>3304</v>
      </c>
      <c r="F1216" t="s">
        <v>3305</v>
      </c>
      <c r="G1216" t="s">
        <v>30</v>
      </c>
      <c r="H1216" t="s">
        <v>31</v>
      </c>
      <c r="I1216" t="s">
        <v>645</v>
      </c>
      <c r="J1216" t="s">
        <v>59</v>
      </c>
      <c r="K1216">
        <v>92105</v>
      </c>
      <c r="L1216" t="s">
        <v>60</v>
      </c>
      <c r="M1216" t="s">
        <v>2971</v>
      </c>
      <c r="N1216" t="s">
        <v>36</v>
      </c>
      <c r="O1216" t="s">
        <v>62</v>
      </c>
      <c r="P1216" t="s">
        <v>2972</v>
      </c>
      <c r="Q1216">
        <v>80.959999999999994</v>
      </c>
      <c r="R1216">
        <v>4</v>
      </c>
      <c r="S1216" s="1">
        <v>0</v>
      </c>
      <c r="T1216">
        <v>29.145600000000002</v>
      </c>
      <c r="U1216" t="s">
        <v>89</v>
      </c>
      <c r="V1216" s="3">
        <v>0.36</v>
      </c>
      <c r="W1216" s="3">
        <v>0</v>
      </c>
      <c r="X1216" s="4">
        <v>7.2864000000000004</v>
      </c>
      <c r="Y1216" s="1">
        <v>12.9536</v>
      </c>
      <c r="Z1216" t="s">
        <v>40</v>
      </c>
      <c r="AA1216">
        <f>Furniture_Sales[[#This Row],[Sales]]-Furniture_Sales[[#This Row],[Profit]]</f>
        <v>51.814399999999992</v>
      </c>
    </row>
    <row r="1217" spans="1:27" x14ac:dyDescent="0.35">
      <c r="A1217" t="s">
        <v>3303</v>
      </c>
      <c r="B1217" s="2">
        <v>42325</v>
      </c>
      <c r="C1217" s="2">
        <v>42329</v>
      </c>
      <c r="D1217" t="s">
        <v>45</v>
      </c>
      <c r="E1217" t="s">
        <v>3304</v>
      </c>
      <c r="F1217" t="s">
        <v>3305</v>
      </c>
      <c r="G1217" t="s">
        <v>30</v>
      </c>
      <c r="H1217" t="s">
        <v>31</v>
      </c>
      <c r="I1217" t="s">
        <v>645</v>
      </c>
      <c r="J1217" t="s">
        <v>59</v>
      </c>
      <c r="K1217">
        <v>92105</v>
      </c>
      <c r="L1217" t="s">
        <v>60</v>
      </c>
      <c r="M1217" t="s">
        <v>1147</v>
      </c>
      <c r="N1217" t="s">
        <v>36</v>
      </c>
      <c r="O1217" t="s">
        <v>42</v>
      </c>
      <c r="P1217" t="s">
        <v>1148</v>
      </c>
      <c r="Q1217">
        <v>225.56800000000001</v>
      </c>
      <c r="R1217">
        <v>2</v>
      </c>
      <c r="S1217" s="1">
        <v>0.2</v>
      </c>
      <c r="T1217">
        <v>2.8195999999999999</v>
      </c>
      <c r="U1217" t="s">
        <v>89</v>
      </c>
      <c r="V1217" s="3">
        <v>1.2500000000000001E-2</v>
      </c>
      <c r="W1217" s="3">
        <v>8.8665058873599095E-4</v>
      </c>
      <c r="X1217" s="4">
        <v>1.4097999999999999</v>
      </c>
      <c r="Y1217" s="1">
        <v>111.3742</v>
      </c>
      <c r="Z1217" t="s">
        <v>40</v>
      </c>
      <c r="AA1217">
        <f>Furniture_Sales[[#This Row],[Sales]]-Furniture_Sales[[#This Row],[Profit]]</f>
        <v>222.7484</v>
      </c>
    </row>
    <row r="1218" spans="1:27" x14ac:dyDescent="0.35">
      <c r="A1218" t="s">
        <v>3303</v>
      </c>
      <c r="B1218" s="2">
        <v>42325</v>
      </c>
      <c r="C1218" s="2">
        <v>42329</v>
      </c>
      <c r="D1218" t="s">
        <v>45</v>
      </c>
      <c r="E1218" t="s">
        <v>3304</v>
      </c>
      <c r="F1218" t="s">
        <v>3305</v>
      </c>
      <c r="G1218" t="s">
        <v>30</v>
      </c>
      <c r="H1218" t="s">
        <v>31</v>
      </c>
      <c r="I1218" t="s">
        <v>645</v>
      </c>
      <c r="J1218" t="s">
        <v>59</v>
      </c>
      <c r="K1218">
        <v>92105</v>
      </c>
      <c r="L1218" t="s">
        <v>60</v>
      </c>
      <c r="M1218" t="s">
        <v>1488</v>
      </c>
      <c r="N1218" t="s">
        <v>36</v>
      </c>
      <c r="O1218" t="s">
        <v>62</v>
      </c>
      <c r="P1218" t="s">
        <v>1489</v>
      </c>
      <c r="Q1218">
        <v>36.6</v>
      </c>
      <c r="R1218">
        <v>3</v>
      </c>
      <c r="S1218" s="1">
        <v>0</v>
      </c>
      <c r="T1218">
        <v>15.372</v>
      </c>
      <c r="U1218" t="s">
        <v>89</v>
      </c>
      <c r="V1218" s="3">
        <v>0.42</v>
      </c>
      <c r="W1218" s="3">
        <v>0</v>
      </c>
      <c r="X1218" s="4">
        <v>5.1239999999999997</v>
      </c>
      <c r="Y1218" s="1">
        <v>7.0759999999999996</v>
      </c>
      <c r="Z1218" t="s">
        <v>40</v>
      </c>
      <c r="AA1218">
        <f>Furniture_Sales[[#This Row],[Sales]]-Furniture_Sales[[#This Row],[Profit]]</f>
        <v>21.228000000000002</v>
      </c>
    </row>
    <row r="1219" spans="1:27" x14ac:dyDescent="0.35">
      <c r="A1219" t="s">
        <v>3306</v>
      </c>
      <c r="B1219" s="2">
        <v>42318</v>
      </c>
      <c r="C1219" s="2">
        <v>42322</v>
      </c>
      <c r="D1219" t="s">
        <v>45</v>
      </c>
      <c r="E1219" t="s">
        <v>3307</v>
      </c>
      <c r="F1219" t="s">
        <v>3308</v>
      </c>
      <c r="G1219" t="s">
        <v>106</v>
      </c>
      <c r="H1219" t="s">
        <v>31</v>
      </c>
      <c r="I1219" t="s">
        <v>229</v>
      </c>
      <c r="J1219" t="s">
        <v>172</v>
      </c>
      <c r="K1219">
        <v>55113</v>
      </c>
      <c r="L1219" t="s">
        <v>99</v>
      </c>
      <c r="M1219" t="s">
        <v>321</v>
      </c>
      <c r="N1219" t="s">
        <v>36</v>
      </c>
      <c r="O1219" t="s">
        <v>62</v>
      </c>
      <c r="P1219" t="s">
        <v>322</v>
      </c>
      <c r="Q1219">
        <v>29.22</v>
      </c>
      <c r="R1219">
        <v>3</v>
      </c>
      <c r="S1219" s="1">
        <v>0</v>
      </c>
      <c r="T1219">
        <v>12.8568</v>
      </c>
      <c r="U1219" t="s">
        <v>89</v>
      </c>
      <c r="V1219" s="3">
        <v>0.44</v>
      </c>
      <c r="W1219" s="3">
        <v>0</v>
      </c>
      <c r="X1219" s="4">
        <v>4.2855999999999996</v>
      </c>
      <c r="Y1219" s="1">
        <v>5.4543999999999997</v>
      </c>
      <c r="Z1219" t="s">
        <v>40</v>
      </c>
      <c r="AA1219">
        <f>Furniture_Sales[[#This Row],[Sales]]-Furniture_Sales[[#This Row],[Profit]]</f>
        <v>16.363199999999999</v>
      </c>
    </row>
    <row r="1220" spans="1:27" x14ac:dyDescent="0.35">
      <c r="A1220" t="s">
        <v>3309</v>
      </c>
      <c r="B1220" s="2">
        <v>42221</v>
      </c>
      <c r="C1220" s="2">
        <v>42227</v>
      </c>
      <c r="D1220" t="s">
        <v>45</v>
      </c>
      <c r="E1220" t="s">
        <v>2582</v>
      </c>
      <c r="F1220" t="s">
        <v>2583</v>
      </c>
      <c r="G1220" t="s">
        <v>96</v>
      </c>
      <c r="H1220" t="s">
        <v>31</v>
      </c>
      <c r="I1220" t="s">
        <v>1745</v>
      </c>
      <c r="J1220" t="s">
        <v>98</v>
      </c>
      <c r="K1220">
        <v>75220</v>
      </c>
      <c r="L1220" t="s">
        <v>99</v>
      </c>
      <c r="M1220" t="s">
        <v>1724</v>
      </c>
      <c r="N1220" t="s">
        <v>36</v>
      </c>
      <c r="O1220" t="s">
        <v>62</v>
      </c>
      <c r="P1220" t="s">
        <v>1725</v>
      </c>
      <c r="Q1220">
        <v>14.76</v>
      </c>
      <c r="R1220">
        <v>5</v>
      </c>
      <c r="S1220" s="1">
        <v>0.6</v>
      </c>
      <c r="T1220">
        <v>-11.439</v>
      </c>
      <c r="U1220" t="s">
        <v>135</v>
      </c>
      <c r="V1220" s="3">
        <v>-0.77500000000000002</v>
      </c>
      <c r="W1220" s="3">
        <v>4.0650406504064998E-2</v>
      </c>
      <c r="X1220" s="4">
        <v>-2.2877999999999998</v>
      </c>
      <c r="Y1220" s="1">
        <v>5.2397999999999998</v>
      </c>
      <c r="Z1220" t="s">
        <v>259</v>
      </c>
      <c r="AA1220">
        <f>Furniture_Sales[[#This Row],[Sales]]-Furniture_Sales[[#This Row],[Profit]]</f>
        <v>26.198999999999998</v>
      </c>
    </row>
    <row r="1221" spans="1:27" x14ac:dyDescent="0.35">
      <c r="A1221" t="s">
        <v>3310</v>
      </c>
      <c r="B1221" s="2">
        <v>42981</v>
      </c>
      <c r="C1221" s="2">
        <v>42985</v>
      </c>
      <c r="D1221" t="s">
        <v>27</v>
      </c>
      <c r="E1221" t="s">
        <v>2843</v>
      </c>
      <c r="F1221" t="s">
        <v>2844</v>
      </c>
      <c r="G1221" t="s">
        <v>30</v>
      </c>
      <c r="H1221" t="s">
        <v>31</v>
      </c>
      <c r="I1221" t="s">
        <v>515</v>
      </c>
      <c r="J1221" t="s">
        <v>59</v>
      </c>
      <c r="K1221">
        <v>94521</v>
      </c>
      <c r="L1221" t="s">
        <v>60</v>
      </c>
      <c r="M1221" t="s">
        <v>2628</v>
      </c>
      <c r="N1221" t="s">
        <v>36</v>
      </c>
      <c r="O1221" t="s">
        <v>37</v>
      </c>
      <c r="P1221" t="s">
        <v>2629</v>
      </c>
      <c r="Q1221">
        <v>239.666</v>
      </c>
      <c r="R1221">
        <v>2</v>
      </c>
      <c r="S1221" s="1">
        <v>0.15</v>
      </c>
      <c r="T1221">
        <v>14.098000000000001</v>
      </c>
      <c r="U1221" t="s">
        <v>89</v>
      </c>
      <c r="V1221" s="3">
        <v>5.8823529411764698E-2</v>
      </c>
      <c r="W1221" s="3">
        <v>6.2587100381364098E-4</v>
      </c>
      <c r="X1221" s="4">
        <v>7.0490000000000004</v>
      </c>
      <c r="Y1221" s="1">
        <v>112.78400000000001</v>
      </c>
      <c r="Z1221" t="s">
        <v>83</v>
      </c>
      <c r="AA1221">
        <f>Furniture_Sales[[#This Row],[Sales]]-Furniture_Sales[[#This Row],[Profit]]</f>
        <v>225.56799999999998</v>
      </c>
    </row>
    <row r="1222" spans="1:27" x14ac:dyDescent="0.35">
      <c r="A1222" t="s">
        <v>3311</v>
      </c>
      <c r="B1222" s="2">
        <v>42309</v>
      </c>
      <c r="C1222" s="2">
        <v>42316</v>
      </c>
      <c r="D1222" t="s">
        <v>45</v>
      </c>
      <c r="E1222" t="s">
        <v>2076</v>
      </c>
      <c r="F1222" t="s">
        <v>2077</v>
      </c>
      <c r="G1222" t="s">
        <v>30</v>
      </c>
      <c r="H1222" t="s">
        <v>31</v>
      </c>
      <c r="I1222" t="s">
        <v>3312</v>
      </c>
      <c r="J1222" t="s">
        <v>1064</v>
      </c>
      <c r="K1222">
        <v>72032</v>
      </c>
      <c r="L1222" t="s">
        <v>34</v>
      </c>
      <c r="M1222" t="s">
        <v>1290</v>
      </c>
      <c r="N1222" t="s">
        <v>36</v>
      </c>
      <c r="O1222" t="s">
        <v>51</v>
      </c>
      <c r="P1222" t="s">
        <v>1291</v>
      </c>
      <c r="Q1222">
        <v>301.95999999999998</v>
      </c>
      <c r="R1222">
        <v>2</v>
      </c>
      <c r="S1222" s="1">
        <v>0</v>
      </c>
      <c r="T1222">
        <v>45.293999999999997</v>
      </c>
      <c r="U1222" t="s">
        <v>53</v>
      </c>
      <c r="V1222" s="3">
        <v>0.15</v>
      </c>
      <c r="W1222" s="3">
        <v>0</v>
      </c>
      <c r="X1222" s="4">
        <v>22.646999999999998</v>
      </c>
      <c r="Y1222" s="1">
        <v>128.333</v>
      </c>
      <c r="Z1222" t="s">
        <v>40</v>
      </c>
      <c r="AA1222">
        <f>Furniture_Sales[[#This Row],[Sales]]-Furniture_Sales[[#This Row],[Profit]]</f>
        <v>256.666</v>
      </c>
    </row>
    <row r="1223" spans="1:27" x14ac:dyDescent="0.35">
      <c r="A1223" t="s">
        <v>3313</v>
      </c>
      <c r="B1223" s="2">
        <v>41856</v>
      </c>
      <c r="C1223" s="2">
        <v>41858</v>
      </c>
      <c r="D1223" t="s">
        <v>27</v>
      </c>
      <c r="E1223" t="s">
        <v>1815</v>
      </c>
      <c r="F1223" t="s">
        <v>1816</v>
      </c>
      <c r="G1223" t="s">
        <v>96</v>
      </c>
      <c r="H1223" t="s">
        <v>31</v>
      </c>
      <c r="I1223" t="s">
        <v>3314</v>
      </c>
      <c r="J1223" t="s">
        <v>435</v>
      </c>
      <c r="K1223">
        <v>6450</v>
      </c>
      <c r="L1223" t="s">
        <v>73</v>
      </c>
      <c r="M1223" t="s">
        <v>811</v>
      </c>
      <c r="N1223" t="s">
        <v>36</v>
      </c>
      <c r="O1223" t="s">
        <v>42</v>
      </c>
      <c r="P1223" t="s">
        <v>812</v>
      </c>
      <c r="Q1223">
        <v>1133.3499999999999</v>
      </c>
      <c r="R1223">
        <v>5</v>
      </c>
      <c r="S1223" s="1">
        <v>0</v>
      </c>
      <c r="T1223">
        <v>294.67099999999999</v>
      </c>
      <c r="U1223" t="s">
        <v>76</v>
      </c>
      <c r="V1223" s="3">
        <v>0.26</v>
      </c>
      <c r="W1223" s="3">
        <v>0</v>
      </c>
      <c r="X1223" s="4">
        <v>58.934199999999997</v>
      </c>
      <c r="Y1223" s="1">
        <v>167.73580000000001</v>
      </c>
      <c r="Z1223" t="s">
        <v>259</v>
      </c>
      <c r="AA1223">
        <f>Furniture_Sales[[#This Row],[Sales]]-Furniture_Sales[[#This Row],[Profit]]</f>
        <v>838.67899999999986</v>
      </c>
    </row>
    <row r="1224" spans="1:27" x14ac:dyDescent="0.35">
      <c r="A1224" t="s">
        <v>3315</v>
      </c>
      <c r="B1224" s="2">
        <v>42681</v>
      </c>
      <c r="C1224" s="2">
        <v>42686</v>
      </c>
      <c r="D1224" t="s">
        <v>45</v>
      </c>
      <c r="E1224" t="s">
        <v>2205</v>
      </c>
      <c r="F1224" t="s">
        <v>2206</v>
      </c>
      <c r="G1224" t="s">
        <v>106</v>
      </c>
      <c r="H1224" t="s">
        <v>31</v>
      </c>
      <c r="I1224" t="s">
        <v>3316</v>
      </c>
      <c r="J1224" t="s">
        <v>3317</v>
      </c>
      <c r="K1224">
        <v>82001</v>
      </c>
      <c r="L1224" t="s">
        <v>60</v>
      </c>
      <c r="M1224" t="s">
        <v>565</v>
      </c>
      <c r="N1224" t="s">
        <v>36</v>
      </c>
      <c r="O1224" t="s">
        <v>42</v>
      </c>
      <c r="P1224" t="s">
        <v>566</v>
      </c>
      <c r="Q1224">
        <v>1603.136</v>
      </c>
      <c r="R1224">
        <v>4</v>
      </c>
      <c r="S1224" s="1">
        <v>0.2</v>
      </c>
      <c r="T1224">
        <v>100.196</v>
      </c>
      <c r="U1224" t="s">
        <v>64</v>
      </c>
      <c r="V1224" s="3">
        <v>6.25E-2</v>
      </c>
      <c r="W1224" s="3">
        <v>1.2475547926064901E-4</v>
      </c>
      <c r="X1224" s="4">
        <v>25.048999999999999</v>
      </c>
      <c r="Y1224" s="1">
        <v>375.73500000000001</v>
      </c>
      <c r="Z1224" t="s">
        <v>40</v>
      </c>
      <c r="AA1224">
        <f>Furniture_Sales[[#This Row],[Sales]]-Furniture_Sales[[#This Row],[Profit]]</f>
        <v>1502.94</v>
      </c>
    </row>
    <row r="1225" spans="1:27" x14ac:dyDescent="0.35">
      <c r="A1225" t="s">
        <v>3318</v>
      </c>
      <c r="B1225" s="2">
        <v>42535</v>
      </c>
      <c r="C1225" s="2">
        <v>42535</v>
      </c>
      <c r="D1225" t="s">
        <v>431</v>
      </c>
      <c r="E1225" t="s">
        <v>509</v>
      </c>
      <c r="F1225" t="s">
        <v>510</v>
      </c>
      <c r="G1225" t="s">
        <v>96</v>
      </c>
      <c r="H1225" t="s">
        <v>31</v>
      </c>
      <c r="I1225" t="s">
        <v>3053</v>
      </c>
      <c r="J1225" t="s">
        <v>59</v>
      </c>
      <c r="K1225">
        <v>92804</v>
      </c>
      <c r="L1225" t="s">
        <v>60</v>
      </c>
      <c r="M1225" t="s">
        <v>3171</v>
      </c>
      <c r="N1225" t="s">
        <v>36</v>
      </c>
      <c r="O1225" t="s">
        <v>51</v>
      </c>
      <c r="P1225" t="s">
        <v>3172</v>
      </c>
      <c r="Q1225">
        <v>1293.4880000000001</v>
      </c>
      <c r="R1225">
        <v>7</v>
      </c>
      <c r="S1225" s="1">
        <v>0.2</v>
      </c>
      <c r="T1225">
        <v>80.843000000000004</v>
      </c>
      <c r="U1225" t="s">
        <v>436</v>
      </c>
      <c r="V1225" s="3">
        <v>6.25E-2</v>
      </c>
      <c r="W1225" s="3">
        <v>1.5462068453669499E-4</v>
      </c>
      <c r="X1225" s="4">
        <v>11.548999999999999</v>
      </c>
      <c r="Y1225" s="1">
        <v>173.23500000000001</v>
      </c>
      <c r="Z1225" t="s">
        <v>65</v>
      </c>
      <c r="AA1225">
        <f>Furniture_Sales[[#This Row],[Sales]]-Furniture_Sales[[#This Row],[Profit]]</f>
        <v>1212.645</v>
      </c>
    </row>
    <row r="1226" spans="1:27" x14ac:dyDescent="0.35">
      <c r="A1226" t="s">
        <v>3319</v>
      </c>
      <c r="B1226" s="2">
        <v>42637</v>
      </c>
      <c r="C1226" s="2">
        <v>42641</v>
      </c>
      <c r="D1226" t="s">
        <v>45</v>
      </c>
      <c r="E1226" t="s">
        <v>2357</v>
      </c>
      <c r="F1226" t="s">
        <v>2358</v>
      </c>
      <c r="G1226" t="s">
        <v>30</v>
      </c>
      <c r="H1226" t="s">
        <v>31</v>
      </c>
      <c r="I1226" t="s">
        <v>217</v>
      </c>
      <c r="J1226" t="s">
        <v>116</v>
      </c>
      <c r="K1226">
        <v>47401</v>
      </c>
      <c r="L1226" t="s">
        <v>99</v>
      </c>
      <c r="M1226" t="s">
        <v>187</v>
      </c>
      <c r="N1226" t="s">
        <v>36</v>
      </c>
      <c r="O1226" t="s">
        <v>62</v>
      </c>
      <c r="P1226" t="s">
        <v>188</v>
      </c>
      <c r="Q1226">
        <v>127.95</v>
      </c>
      <c r="R1226">
        <v>3</v>
      </c>
      <c r="S1226" s="1">
        <v>0</v>
      </c>
      <c r="T1226">
        <v>21.7515</v>
      </c>
      <c r="U1226" t="s">
        <v>89</v>
      </c>
      <c r="V1226" s="3">
        <v>0.17</v>
      </c>
      <c r="W1226" s="3">
        <v>0</v>
      </c>
      <c r="X1226" s="4">
        <v>7.2504999999999997</v>
      </c>
      <c r="Y1226" s="1">
        <v>35.399500000000003</v>
      </c>
      <c r="Z1226" t="s">
        <v>83</v>
      </c>
      <c r="AA1226">
        <f>Furniture_Sales[[#This Row],[Sales]]-Furniture_Sales[[#This Row],[Profit]]</f>
        <v>106.1985</v>
      </c>
    </row>
    <row r="1227" spans="1:27" x14ac:dyDescent="0.35">
      <c r="A1227" t="s">
        <v>3320</v>
      </c>
      <c r="B1227" s="2">
        <v>42631</v>
      </c>
      <c r="C1227" s="2">
        <v>42635</v>
      </c>
      <c r="D1227" t="s">
        <v>45</v>
      </c>
      <c r="E1227" t="s">
        <v>1326</v>
      </c>
      <c r="F1227" t="s">
        <v>1327</v>
      </c>
      <c r="G1227" t="s">
        <v>96</v>
      </c>
      <c r="H1227" t="s">
        <v>31</v>
      </c>
      <c r="I1227" t="s">
        <v>645</v>
      </c>
      <c r="J1227" t="s">
        <v>59</v>
      </c>
      <c r="K1227">
        <v>92105</v>
      </c>
      <c r="L1227" t="s">
        <v>60</v>
      </c>
      <c r="M1227" t="s">
        <v>565</v>
      </c>
      <c r="N1227" t="s">
        <v>36</v>
      </c>
      <c r="O1227" t="s">
        <v>42</v>
      </c>
      <c r="P1227" t="s">
        <v>566</v>
      </c>
      <c r="Q1227">
        <v>801.56799999999998</v>
      </c>
      <c r="R1227">
        <v>2</v>
      </c>
      <c r="S1227" s="1">
        <v>0.2</v>
      </c>
      <c r="T1227">
        <v>50.097999999999999</v>
      </c>
      <c r="U1227" t="s">
        <v>89</v>
      </c>
      <c r="V1227" s="3">
        <v>6.25E-2</v>
      </c>
      <c r="W1227" s="3">
        <v>2.4951095852129802E-4</v>
      </c>
      <c r="X1227" s="4">
        <v>25.048999999999999</v>
      </c>
      <c r="Y1227" s="1">
        <v>375.73500000000001</v>
      </c>
      <c r="Z1227" t="s">
        <v>83</v>
      </c>
      <c r="AA1227">
        <f>Furniture_Sales[[#This Row],[Sales]]-Furniture_Sales[[#This Row],[Profit]]</f>
        <v>751.47</v>
      </c>
    </row>
    <row r="1228" spans="1:27" x14ac:dyDescent="0.35">
      <c r="A1228" t="s">
        <v>3320</v>
      </c>
      <c r="B1228" s="2">
        <v>42631</v>
      </c>
      <c r="C1228" s="2">
        <v>42635</v>
      </c>
      <c r="D1228" t="s">
        <v>45</v>
      </c>
      <c r="E1228" t="s">
        <v>1326</v>
      </c>
      <c r="F1228" t="s">
        <v>1327</v>
      </c>
      <c r="G1228" t="s">
        <v>96</v>
      </c>
      <c r="H1228" t="s">
        <v>31</v>
      </c>
      <c r="I1228" t="s">
        <v>645</v>
      </c>
      <c r="J1228" t="s">
        <v>59</v>
      </c>
      <c r="K1228">
        <v>92105</v>
      </c>
      <c r="L1228" t="s">
        <v>60</v>
      </c>
      <c r="M1228" t="s">
        <v>1034</v>
      </c>
      <c r="N1228" t="s">
        <v>36</v>
      </c>
      <c r="O1228" t="s">
        <v>42</v>
      </c>
      <c r="P1228" t="s">
        <v>1035</v>
      </c>
      <c r="Q1228">
        <v>885.52800000000002</v>
      </c>
      <c r="R1228">
        <v>9</v>
      </c>
      <c r="S1228" s="1">
        <v>0.2</v>
      </c>
      <c r="T1228">
        <v>-99.621899999999997</v>
      </c>
      <c r="U1228" t="s">
        <v>89</v>
      </c>
      <c r="V1228" s="3">
        <v>-0.1125</v>
      </c>
      <c r="W1228" s="3">
        <v>2.2585395379931501E-4</v>
      </c>
      <c r="X1228" s="4">
        <v>-11.069100000000001</v>
      </c>
      <c r="Y1228" s="1">
        <v>109.4611</v>
      </c>
      <c r="Z1228" t="s">
        <v>83</v>
      </c>
      <c r="AA1228">
        <f>Furniture_Sales[[#This Row],[Sales]]-Furniture_Sales[[#This Row],[Profit]]</f>
        <v>985.1499</v>
      </c>
    </row>
    <row r="1229" spans="1:27" x14ac:dyDescent="0.35">
      <c r="A1229" t="s">
        <v>3321</v>
      </c>
      <c r="B1229" s="2">
        <v>42442</v>
      </c>
      <c r="C1229" s="2">
        <v>42444</v>
      </c>
      <c r="D1229" t="s">
        <v>27</v>
      </c>
      <c r="E1229" t="s">
        <v>1604</v>
      </c>
      <c r="F1229" t="s">
        <v>1605</v>
      </c>
      <c r="G1229" t="s">
        <v>96</v>
      </c>
      <c r="H1229" t="s">
        <v>31</v>
      </c>
      <c r="I1229" t="s">
        <v>334</v>
      </c>
      <c r="J1229" t="s">
        <v>59</v>
      </c>
      <c r="K1229">
        <v>94109</v>
      </c>
      <c r="L1229" t="s">
        <v>60</v>
      </c>
      <c r="M1229" t="s">
        <v>478</v>
      </c>
      <c r="N1229" t="s">
        <v>36</v>
      </c>
      <c r="O1229" t="s">
        <v>62</v>
      </c>
      <c r="P1229" t="s">
        <v>479</v>
      </c>
      <c r="Q1229">
        <v>28.28</v>
      </c>
      <c r="R1229">
        <v>2</v>
      </c>
      <c r="S1229" s="1">
        <v>0</v>
      </c>
      <c r="T1229">
        <v>7.3528000000000002</v>
      </c>
      <c r="U1229" t="s">
        <v>76</v>
      </c>
      <c r="V1229" s="3">
        <v>0.26</v>
      </c>
      <c r="W1229" s="3">
        <v>0</v>
      </c>
      <c r="X1229" s="4">
        <v>3.6764000000000001</v>
      </c>
      <c r="Y1229" s="1">
        <v>10.4636</v>
      </c>
      <c r="Z1229" t="s">
        <v>201</v>
      </c>
      <c r="AA1229">
        <f>Furniture_Sales[[#This Row],[Sales]]-Furniture_Sales[[#This Row],[Profit]]</f>
        <v>20.927199999999999</v>
      </c>
    </row>
    <row r="1230" spans="1:27" x14ac:dyDescent="0.35">
      <c r="A1230" t="s">
        <v>3322</v>
      </c>
      <c r="B1230" s="2">
        <v>42463</v>
      </c>
      <c r="C1230" s="2">
        <v>42469</v>
      </c>
      <c r="D1230" t="s">
        <v>45</v>
      </c>
      <c r="E1230" t="s">
        <v>2273</v>
      </c>
      <c r="F1230" t="s">
        <v>2274</v>
      </c>
      <c r="G1230" t="s">
        <v>30</v>
      </c>
      <c r="H1230" t="s">
        <v>31</v>
      </c>
      <c r="I1230" t="s">
        <v>641</v>
      </c>
      <c r="J1230" t="s">
        <v>116</v>
      </c>
      <c r="K1230">
        <v>47374</v>
      </c>
      <c r="L1230" t="s">
        <v>99</v>
      </c>
      <c r="M1230" t="s">
        <v>173</v>
      </c>
      <c r="N1230" t="s">
        <v>36</v>
      </c>
      <c r="O1230" t="s">
        <v>62</v>
      </c>
      <c r="P1230" t="s">
        <v>174</v>
      </c>
      <c r="Q1230">
        <v>71.12</v>
      </c>
      <c r="R1230">
        <v>4</v>
      </c>
      <c r="S1230" s="1">
        <v>0</v>
      </c>
      <c r="T1230">
        <v>22.0472</v>
      </c>
      <c r="U1230" t="s">
        <v>135</v>
      </c>
      <c r="V1230" s="3">
        <v>0.31</v>
      </c>
      <c r="W1230" s="3">
        <v>0</v>
      </c>
      <c r="X1230" s="4">
        <v>5.5118</v>
      </c>
      <c r="Y1230" s="1">
        <v>12.2682</v>
      </c>
      <c r="Z1230" t="s">
        <v>119</v>
      </c>
      <c r="AA1230">
        <f>Furniture_Sales[[#This Row],[Sales]]-Furniture_Sales[[#This Row],[Profit]]</f>
        <v>49.072800000000001</v>
      </c>
    </row>
    <row r="1231" spans="1:27" x14ac:dyDescent="0.35">
      <c r="A1231" t="s">
        <v>3323</v>
      </c>
      <c r="B1231" s="2">
        <v>42701</v>
      </c>
      <c r="C1231" s="2">
        <v>42706</v>
      </c>
      <c r="D1231" t="s">
        <v>45</v>
      </c>
      <c r="E1231" t="s">
        <v>1369</v>
      </c>
      <c r="F1231" t="s">
        <v>1370</v>
      </c>
      <c r="G1231" t="s">
        <v>96</v>
      </c>
      <c r="H1231" t="s">
        <v>31</v>
      </c>
      <c r="I1231" t="s">
        <v>1946</v>
      </c>
      <c r="J1231" t="s">
        <v>368</v>
      </c>
      <c r="K1231">
        <v>7090</v>
      </c>
      <c r="L1231" t="s">
        <v>73</v>
      </c>
      <c r="M1231" t="s">
        <v>1583</v>
      </c>
      <c r="N1231" t="s">
        <v>36</v>
      </c>
      <c r="O1231" t="s">
        <v>62</v>
      </c>
      <c r="P1231" t="s">
        <v>1584</v>
      </c>
      <c r="Q1231">
        <v>31.56</v>
      </c>
      <c r="R1231">
        <v>3</v>
      </c>
      <c r="S1231" s="1">
        <v>0</v>
      </c>
      <c r="T1231">
        <v>10.4148</v>
      </c>
      <c r="U1231" t="s">
        <v>64</v>
      </c>
      <c r="V1231" s="3">
        <v>0.33</v>
      </c>
      <c r="W1231" s="3">
        <v>0</v>
      </c>
      <c r="X1231" s="4">
        <v>3.4716</v>
      </c>
      <c r="Y1231" s="1">
        <v>7.0484</v>
      </c>
      <c r="Z1231" t="s">
        <v>40</v>
      </c>
      <c r="AA1231">
        <f>Furniture_Sales[[#This Row],[Sales]]-Furniture_Sales[[#This Row],[Profit]]</f>
        <v>21.145199999999999</v>
      </c>
    </row>
    <row r="1232" spans="1:27" x14ac:dyDescent="0.35">
      <c r="A1232" t="s">
        <v>3324</v>
      </c>
      <c r="B1232" s="2">
        <v>42706</v>
      </c>
      <c r="C1232" s="2">
        <v>42711</v>
      </c>
      <c r="D1232" t="s">
        <v>45</v>
      </c>
      <c r="E1232" t="s">
        <v>2503</v>
      </c>
      <c r="F1232" t="s">
        <v>2504</v>
      </c>
      <c r="G1232" t="s">
        <v>96</v>
      </c>
      <c r="H1232" t="s">
        <v>31</v>
      </c>
      <c r="I1232" t="s">
        <v>1497</v>
      </c>
      <c r="J1232" t="s">
        <v>59</v>
      </c>
      <c r="K1232">
        <v>95123</v>
      </c>
      <c r="L1232" t="s">
        <v>60</v>
      </c>
      <c r="M1232" t="s">
        <v>2530</v>
      </c>
      <c r="N1232" t="s">
        <v>36</v>
      </c>
      <c r="O1232" t="s">
        <v>62</v>
      </c>
      <c r="P1232" t="s">
        <v>2531</v>
      </c>
      <c r="Q1232">
        <v>14.52</v>
      </c>
      <c r="R1232">
        <v>3</v>
      </c>
      <c r="S1232" s="1">
        <v>0</v>
      </c>
      <c r="T1232">
        <v>5.6627999999999998</v>
      </c>
      <c r="U1232" t="s">
        <v>64</v>
      </c>
      <c r="V1232" s="3">
        <v>0.39</v>
      </c>
      <c r="W1232" s="3">
        <v>0</v>
      </c>
      <c r="X1232" s="4">
        <v>1.8875999999999999</v>
      </c>
      <c r="Y1232" s="1">
        <v>2.9523999999999999</v>
      </c>
      <c r="Z1232" t="s">
        <v>102</v>
      </c>
      <c r="AA1232">
        <f>Furniture_Sales[[#This Row],[Sales]]-Furniture_Sales[[#This Row],[Profit]]</f>
        <v>8.8571999999999989</v>
      </c>
    </row>
    <row r="1233" spans="1:27" x14ac:dyDescent="0.35">
      <c r="A1233" t="s">
        <v>3325</v>
      </c>
      <c r="B1233" s="2">
        <v>42264</v>
      </c>
      <c r="C1233" s="2">
        <v>42270</v>
      </c>
      <c r="D1233" t="s">
        <v>45</v>
      </c>
      <c r="E1233" t="s">
        <v>2618</v>
      </c>
      <c r="F1233" t="s">
        <v>2619</v>
      </c>
      <c r="G1233" t="s">
        <v>30</v>
      </c>
      <c r="H1233" t="s">
        <v>31</v>
      </c>
      <c r="I1233" t="s">
        <v>179</v>
      </c>
      <c r="J1233" t="s">
        <v>126</v>
      </c>
      <c r="K1233">
        <v>10035</v>
      </c>
      <c r="L1233" t="s">
        <v>73</v>
      </c>
      <c r="M1233" t="s">
        <v>1170</v>
      </c>
      <c r="N1233" t="s">
        <v>36</v>
      </c>
      <c r="O1233" t="s">
        <v>42</v>
      </c>
      <c r="P1233" t="s">
        <v>1171</v>
      </c>
      <c r="Q1233">
        <v>199.76400000000001</v>
      </c>
      <c r="R1233">
        <v>2</v>
      </c>
      <c r="S1233" s="1">
        <v>0.1</v>
      </c>
      <c r="T1233">
        <v>8.8783999999999992</v>
      </c>
      <c r="U1233" t="s">
        <v>135</v>
      </c>
      <c r="V1233" s="3">
        <v>4.4444444444444398E-2</v>
      </c>
      <c r="W1233" s="3">
        <v>5.0059069702248701E-4</v>
      </c>
      <c r="X1233" s="4">
        <v>4.4391999999999996</v>
      </c>
      <c r="Y1233" s="1">
        <v>95.442800000000005</v>
      </c>
      <c r="Z1233" t="s">
        <v>83</v>
      </c>
      <c r="AA1233">
        <f>Furniture_Sales[[#This Row],[Sales]]-Furniture_Sales[[#This Row],[Profit]]</f>
        <v>190.88560000000001</v>
      </c>
    </row>
    <row r="1234" spans="1:27" x14ac:dyDescent="0.35">
      <c r="A1234" t="s">
        <v>3325</v>
      </c>
      <c r="B1234" s="2">
        <v>42264</v>
      </c>
      <c r="C1234" s="2">
        <v>42270</v>
      </c>
      <c r="D1234" t="s">
        <v>45</v>
      </c>
      <c r="E1234" t="s">
        <v>2618</v>
      </c>
      <c r="F1234" t="s">
        <v>2619</v>
      </c>
      <c r="G1234" t="s">
        <v>30</v>
      </c>
      <c r="H1234" t="s">
        <v>31</v>
      </c>
      <c r="I1234" t="s">
        <v>179</v>
      </c>
      <c r="J1234" t="s">
        <v>126</v>
      </c>
      <c r="K1234">
        <v>10035</v>
      </c>
      <c r="L1234" t="s">
        <v>73</v>
      </c>
      <c r="M1234" t="s">
        <v>87</v>
      </c>
      <c r="N1234" t="s">
        <v>36</v>
      </c>
      <c r="O1234" t="s">
        <v>37</v>
      </c>
      <c r="P1234" t="s">
        <v>88</v>
      </c>
      <c r="Q1234">
        <v>4228.7039999999997</v>
      </c>
      <c r="R1234">
        <v>6</v>
      </c>
      <c r="S1234" s="1">
        <v>0.2</v>
      </c>
      <c r="T1234">
        <v>158.57640000000001</v>
      </c>
      <c r="U1234" t="s">
        <v>135</v>
      </c>
      <c r="V1234" s="3">
        <v>3.7499999999999999E-2</v>
      </c>
      <c r="W1234" s="3">
        <v>4.7295814509599199E-5</v>
      </c>
      <c r="X1234" s="4">
        <v>26.429400000000001</v>
      </c>
      <c r="Y1234" s="1">
        <v>678.3546</v>
      </c>
      <c r="Z1234" t="s">
        <v>83</v>
      </c>
      <c r="AA1234">
        <f>Furniture_Sales[[#This Row],[Sales]]-Furniture_Sales[[#This Row],[Profit]]</f>
        <v>4070.1275999999998</v>
      </c>
    </row>
    <row r="1235" spans="1:27" x14ac:dyDescent="0.35">
      <c r="A1235" t="s">
        <v>3325</v>
      </c>
      <c r="B1235" s="2">
        <v>42264</v>
      </c>
      <c r="C1235" s="2">
        <v>42270</v>
      </c>
      <c r="D1235" t="s">
        <v>45</v>
      </c>
      <c r="E1235" t="s">
        <v>2618</v>
      </c>
      <c r="F1235" t="s">
        <v>2619</v>
      </c>
      <c r="G1235" t="s">
        <v>30</v>
      </c>
      <c r="H1235" t="s">
        <v>31</v>
      </c>
      <c r="I1235" t="s">
        <v>179</v>
      </c>
      <c r="J1235" t="s">
        <v>126</v>
      </c>
      <c r="K1235">
        <v>10035</v>
      </c>
      <c r="L1235" t="s">
        <v>73</v>
      </c>
      <c r="M1235" t="s">
        <v>1701</v>
      </c>
      <c r="N1235" t="s">
        <v>36</v>
      </c>
      <c r="O1235" t="s">
        <v>37</v>
      </c>
      <c r="P1235" t="s">
        <v>1702</v>
      </c>
      <c r="Q1235">
        <v>2003.92</v>
      </c>
      <c r="R1235">
        <v>5</v>
      </c>
      <c r="S1235" s="1">
        <v>0.2</v>
      </c>
      <c r="T1235">
        <v>-25.048999999999999</v>
      </c>
      <c r="U1235" t="s">
        <v>135</v>
      </c>
      <c r="V1235" s="3">
        <v>-1.2500000000000001E-2</v>
      </c>
      <c r="W1235" s="3">
        <v>9.9804383408519297E-5</v>
      </c>
      <c r="X1235" s="4">
        <v>-5.0098000000000003</v>
      </c>
      <c r="Y1235" s="1">
        <v>405.79379999999998</v>
      </c>
      <c r="Z1235" t="s">
        <v>83</v>
      </c>
      <c r="AA1235">
        <f>Furniture_Sales[[#This Row],[Sales]]-Furniture_Sales[[#This Row],[Profit]]</f>
        <v>2028.9690000000001</v>
      </c>
    </row>
    <row r="1236" spans="1:27" x14ac:dyDescent="0.35">
      <c r="A1236" t="s">
        <v>3326</v>
      </c>
      <c r="B1236" s="2">
        <v>42700</v>
      </c>
      <c r="C1236" s="2">
        <v>42704</v>
      </c>
      <c r="D1236" t="s">
        <v>27</v>
      </c>
      <c r="E1236" t="s">
        <v>450</v>
      </c>
      <c r="F1236" t="s">
        <v>451</v>
      </c>
      <c r="G1236" t="s">
        <v>96</v>
      </c>
      <c r="H1236" t="s">
        <v>31</v>
      </c>
      <c r="I1236" t="s">
        <v>179</v>
      </c>
      <c r="J1236" t="s">
        <v>126</v>
      </c>
      <c r="K1236">
        <v>10011</v>
      </c>
      <c r="L1236" t="s">
        <v>73</v>
      </c>
      <c r="M1236" t="s">
        <v>1253</v>
      </c>
      <c r="N1236" t="s">
        <v>36</v>
      </c>
      <c r="O1236" t="s">
        <v>51</v>
      </c>
      <c r="P1236" t="s">
        <v>1254</v>
      </c>
      <c r="Q1236">
        <v>313.17599999999999</v>
      </c>
      <c r="R1236">
        <v>2</v>
      </c>
      <c r="S1236" s="1">
        <v>0.4</v>
      </c>
      <c r="T1236">
        <v>-120.0508</v>
      </c>
      <c r="U1236" t="s">
        <v>89</v>
      </c>
      <c r="V1236" s="3">
        <v>-0.38333333333333303</v>
      </c>
      <c r="W1236" s="3">
        <v>1.2772370807469301E-3</v>
      </c>
      <c r="X1236" s="4">
        <v>-60.025399999999998</v>
      </c>
      <c r="Y1236" s="1">
        <v>216.61340000000001</v>
      </c>
      <c r="Z1236" t="s">
        <v>40</v>
      </c>
      <c r="AA1236">
        <f>Furniture_Sales[[#This Row],[Sales]]-Furniture_Sales[[#This Row],[Profit]]</f>
        <v>433.22679999999997</v>
      </c>
    </row>
    <row r="1237" spans="1:27" x14ac:dyDescent="0.35">
      <c r="A1237" t="s">
        <v>3327</v>
      </c>
      <c r="B1237" s="2">
        <v>41737</v>
      </c>
      <c r="C1237" s="2">
        <v>41741</v>
      </c>
      <c r="D1237" t="s">
        <v>45</v>
      </c>
      <c r="E1237" t="s">
        <v>3328</v>
      </c>
      <c r="F1237" t="s">
        <v>3329</v>
      </c>
      <c r="G1237" t="s">
        <v>96</v>
      </c>
      <c r="H1237" t="s">
        <v>31</v>
      </c>
      <c r="I1237" t="s">
        <v>519</v>
      </c>
      <c r="J1237" t="s">
        <v>1282</v>
      </c>
      <c r="K1237">
        <v>35601</v>
      </c>
      <c r="L1237" t="s">
        <v>34</v>
      </c>
      <c r="M1237" t="s">
        <v>3195</v>
      </c>
      <c r="N1237" t="s">
        <v>36</v>
      </c>
      <c r="O1237" t="s">
        <v>51</v>
      </c>
      <c r="P1237" t="s">
        <v>3196</v>
      </c>
      <c r="Q1237">
        <v>1215.92</v>
      </c>
      <c r="R1237">
        <v>8</v>
      </c>
      <c r="S1237" s="1">
        <v>0</v>
      </c>
      <c r="T1237">
        <v>316.13920000000002</v>
      </c>
      <c r="U1237" t="s">
        <v>89</v>
      </c>
      <c r="V1237" s="3">
        <v>0.26</v>
      </c>
      <c r="W1237" s="3">
        <v>0</v>
      </c>
      <c r="X1237" s="4">
        <v>39.517400000000002</v>
      </c>
      <c r="Y1237" s="1">
        <v>112.4726</v>
      </c>
      <c r="Z1237" t="s">
        <v>119</v>
      </c>
      <c r="AA1237">
        <f>Furniture_Sales[[#This Row],[Sales]]-Furniture_Sales[[#This Row],[Profit]]</f>
        <v>899.7808</v>
      </c>
    </row>
    <row r="1238" spans="1:27" x14ac:dyDescent="0.35">
      <c r="A1238" t="s">
        <v>3330</v>
      </c>
      <c r="B1238" s="2">
        <v>41923</v>
      </c>
      <c r="C1238" s="2">
        <v>41927</v>
      </c>
      <c r="D1238" t="s">
        <v>45</v>
      </c>
      <c r="E1238" t="s">
        <v>2927</v>
      </c>
      <c r="F1238" t="s">
        <v>2928</v>
      </c>
      <c r="G1238" t="s">
        <v>96</v>
      </c>
      <c r="H1238" t="s">
        <v>31</v>
      </c>
      <c r="I1238" t="s">
        <v>1917</v>
      </c>
      <c r="J1238" t="s">
        <v>1064</v>
      </c>
      <c r="K1238">
        <v>72701</v>
      </c>
      <c r="L1238" t="s">
        <v>34</v>
      </c>
      <c r="M1238" t="s">
        <v>1918</v>
      </c>
      <c r="N1238" t="s">
        <v>36</v>
      </c>
      <c r="O1238" t="s">
        <v>62</v>
      </c>
      <c r="P1238" t="s">
        <v>1919</v>
      </c>
      <c r="Q1238">
        <v>8.92</v>
      </c>
      <c r="R1238">
        <v>4</v>
      </c>
      <c r="S1238" s="1">
        <v>0</v>
      </c>
      <c r="T1238">
        <v>3.9247999999999998</v>
      </c>
      <c r="U1238" t="s">
        <v>89</v>
      </c>
      <c r="V1238" s="3">
        <v>0.44</v>
      </c>
      <c r="W1238" s="3">
        <v>0</v>
      </c>
      <c r="X1238" s="4">
        <v>0.98119999999999996</v>
      </c>
      <c r="Y1238" s="1">
        <v>1.2487999999999999</v>
      </c>
      <c r="Z1238" t="s">
        <v>54</v>
      </c>
      <c r="AA1238">
        <f>Furniture_Sales[[#This Row],[Sales]]-Furniture_Sales[[#This Row],[Profit]]</f>
        <v>4.9952000000000005</v>
      </c>
    </row>
    <row r="1239" spans="1:27" x14ac:dyDescent="0.35">
      <c r="A1239" t="s">
        <v>3331</v>
      </c>
      <c r="B1239" s="2">
        <v>42923</v>
      </c>
      <c r="C1239" s="2">
        <v>42925</v>
      </c>
      <c r="D1239" t="s">
        <v>93</v>
      </c>
      <c r="E1239" t="s">
        <v>2873</v>
      </c>
      <c r="F1239" t="s">
        <v>2874</v>
      </c>
      <c r="G1239" t="s">
        <v>30</v>
      </c>
      <c r="H1239" t="s">
        <v>31</v>
      </c>
      <c r="I1239" t="s">
        <v>71</v>
      </c>
      <c r="J1239" t="s">
        <v>72</v>
      </c>
      <c r="K1239">
        <v>19120</v>
      </c>
      <c r="L1239" t="s">
        <v>73</v>
      </c>
      <c r="M1239" t="s">
        <v>866</v>
      </c>
      <c r="N1239" t="s">
        <v>36</v>
      </c>
      <c r="O1239" t="s">
        <v>37</v>
      </c>
      <c r="P1239" t="s">
        <v>867</v>
      </c>
      <c r="Q1239">
        <v>87.21</v>
      </c>
      <c r="R1239">
        <v>3</v>
      </c>
      <c r="S1239" s="1">
        <v>0.5</v>
      </c>
      <c r="T1239">
        <v>-45.349200000000003</v>
      </c>
      <c r="U1239" t="s">
        <v>76</v>
      </c>
      <c r="V1239" s="3">
        <v>-0.52</v>
      </c>
      <c r="W1239" s="3">
        <v>5.7332874670336003E-3</v>
      </c>
      <c r="X1239" s="4">
        <v>-15.116400000000001</v>
      </c>
      <c r="Y1239" s="1">
        <v>44.186399999999999</v>
      </c>
      <c r="Z1239" t="s">
        <v>77</v>
      </c>
      <c r="AA1239">
        <f>Furniture_Sales[[#This Row],[Sales]]-Furniture_Sales[[#This Row],[Profit]]</f>
        <v>132.5592</v>
      </c>
    </row>
    <row r="1240" spans="1:27" x14ac:dyDescent="0.35">
      <c r="A1240" t="s">
        <v>3332</v>
      </c>
      <c r="B1240" s="2">
        <v>42555</v>
      </c>
      <c r="C1240" s="2">
        <v>42555</v>
      </c>
      <c r="D1240" t="s">
        <v>431</v>
      </c>
      <c r="E1240" t="s">
        <v>677</v>
      </c>
      <c r="F1240" t="s">
        <v>678</v>
      </c>
      <c r="G1240" t="s">
        <v>106</v>
      </c>
      <c r="H1240" t="s">
        <v>31</v>
      </c>
      <c r="I1240" t="s">
        <v>197</v>
      </c>
      <c r="J1240" t="s">
        <v>198</v>
      </c>
      <c r="K1240">
        <v>98103</v>
      </c>
      <c r="L1240" t="s">
        <v>60</v>
      </c>
      <c r="M1240" t="s">
        <v>667</v>
      </c>
      <c r="N1240" t="s">
        <v>36</v>
      </c>
      <c r="O1240" t="s">
        <v>62</v>
      </c>
      <c r="P1240" t="s">
        <v>668</v>
      </c>
      <c r="Q1240">
        <v>25.4</v>
      </c>
      <c r="R1240">
        <v>5</v>
      </c>
      <c r="S1240" s="1">
        <v>0</v>
      </c>
      <c r="T1240">
        <v>8.6359999999999992</v>
      </c>
      <c r="U1240" t="s">
        <v>436</v>
      </c>
      <c r="V1240" s="3">
        <v>0.34</v>
      </c>
      <c r="W1240" s="3">
        <v>0</v>
      </c>
      <c r="X1240" s="4">
        <v>1.7272000000000001</v>
      </c>
      <c r="Y1240" s="1">
        <v>3.3527999999999998</v>
      </c>
      <c r="Z1240" t="s">
        <v>77</v>
      </c>
      <c r="AA1240">
        <f>Furniture_Sales[[#This Row],[Sales]]-Furniture_Sales[[#This Row],[Profit]]</f>
        <v>16.763999999999999</v>
      </c>
    </row>
    <row r="1241" spans="1:27" x14ac:dyDescent="0.35">
      <c r="A1241" t="s">
        <v>3333</v>
      </c>
      <c r="B1241" s="2">
        <v>41876</v>
      </c>
      <c r="C1241" s="2">
        <v>41880</v>
      </c>
      <c r="D1241" t="s">
        <v>45</v>
      </c>
      <c r="E1241" t="s">
        <v>488</v>
      </c>
      <c r="F1241" t="s">
        <v>489</v>
      </c>
      <c r="G1241" t="s">
        <v>96</v>
      </c>
      <c r="H1241" t="s">
        <v>31</v>
      </c>
      <c r="I1241" t="s">
        <v>58</v>
      </c>
      <c r="J1241" t="s">
        <v>59</v>
      </c>
      <c r="K1241">
        <v>90036</v>
      </c>
      <c r="L1241" t="s">
        <v>60</v>
      </c>
      <c r="M1241" t="s">
        <v>2164</v>
      </c>
      <c r="N1241" t="s">
        <v>36</v>
      </c>
      <c r="O1241" t="s">
        <v>62</v>
      </c>
      <c r="P1241" t="s">
        <v>2165</v>
      </c>
      <c r="Q1241">
        <v>6.28</v>
      </c>
      <c r="R1241">
        <v>1</v>
      </c>
      <c r="S1241" s="1">
        <v>0</v>
      </c>
      <c r="T1241">
        <v>2.6375999999999999</v>
      </c>
      <c r="U1241" t="s">
        <v>89</v>
      </c>
      <c r="V1241" s="3">
        <v>0.42</v>
      </c>
      <c r="W1241" s="3">
        <v>0</v>
      </c>
      <c r="X1241" s="4">
        <v>2.6375999999999999</v>
      </c>
      <c r="Y1241" s="1">
        <v>3.6423999999999999</v>
      </c>
      <c r="Z1241" t="s">
        <v>259</v>
      </c>
      <c r="AA1241">
        <f>Furniture_Sales[[#This Row],[Sales]]-Furniture_Sales[[#This Row],[Profit]]</f>
        <v>3.6424000000000003</v>
      </c>
    </row>
    <row r="1242" spans="1:27" x14ac:dyDescent="0.35">
      <c r="A1242" t="s">
        <v>3334</v>
      </c>
      <c r="B1242" s="2">
        <v>41954</v>
      </c>
      <c r="C1242" s="2">
        <v>41958</v>
      </c>
      <c r="D1242" t="s">
        <v>27</v>
      </c>
      <c r="E1242" t="s">
        <v>3055</v>
      </c>
      <c r="F1242" t="s">
        <v>3056</v>
      </c>
      <c r="G1242" t="s">
        <v>96</v>
      </c>
      <c r="H1242" t="s">
        <v>31</v>
      </c>
      <c r="I1242" t="s">
        <v>3335</v>
      </c>
      <c r="J1242" t="s">
        <v>72</v>
      </c>
      <c r="K1242">
        <v>19601</v>
      </c>
      <c r="L1242" t="s">
        <v>73</v>
      </c>
      <c r="M1242" t="s">
        <v>2135</v>
      </c>
      <c r="N1242" t="s">
        <v>36</v>
      </c>
      <c r="O1242" t="s">
        <v>62</v>
      </c>
      <c r="P1242" t="s">
        <v>2136</v>
      </c>
      <c r="Q1242">
        <v>23.968</v>
      </c>
      <c r="R1242">
        <v>2</v>
      </c>
      <c r="S1242" s="1">
        <v>0.2</v>
      </c>
      <c r="T1242">
        <v>7.7896000000000001</v>
      </c>
      <c r="U1242" t="s">
        <v>89</v>
      </c>
      <c r="V1242" s="3">
        <v>0.32500000000000001</v>
      </c>
      <c r="W1242" s="3">
        <v>8.3444592790387195E-3</v>
      </c>
      <c r="X1242" s="4">
        <v>3.8948</v>
      </c>
      <c r="Y1242" s="1">
        <v>8.0891999999999999</v>
      </c>
      <c r="Z1242" t="s">
        <v>40</v>
      </c>
      <c r="AA1242">
        <f>Furniture_Sales[[#This Row],[Sales]]-Furniture_Sales[[#This Row],[Profit]]</f>
        <v>16.1784</v>
      </c>
    </row>
    <row r="1243" spans="1:27" x14ac:dyDescent="0.35">
      <c r="A1243" t="s">
        <v>3334</v>
      </c>
      <c r="B1243" s="2">
        <v>41954</v>
      </c>
      <c r="C1243" s="2">
        <v>41958</v>
      </c>
      <c r="D1243" t="s">
        <v>27</v>
      </c>
      <c r="E1243" t="s">
        <v>3055</v>
      </c>
      <c r="F1243" t="s">
        <v>3056</v>
      </c>
      <c r="G1243" t="s">
        <v>96</v>
      </c>
      <c r="H1243" t="s">
        <v>31</v>
      </c>
      <c r="I1243" t="s">
        <v>3335</v>
      </c>
      <c r="J1243" t="s">
        <v>72</v>
      </c>
      <c r="K1243">
        <v>19601</v>
      </c>
      <c r="L1243" t="s">
        <v>73</v>
      </c>
      <c r="M1243" t="s">
        <v>108</v>
      </c>
      <c r="N1243" t="s">
        <v>36</v>
      </c>
      <c r="O1243" t="s">
        <v>37</v>
      </c>
      <c r="P1243" t="s">
        <v>109</v>
      </c>
      <c r="Q1243">
        <v>521.96</v>
      </c>
      <c r="R1243">
        <v>4</v>
      </c>
      <c r="S1243" s="1">
        <v>0.5</v>
      </c>
      <c r="T1243">
        <v>-250.54079999999999</v>
      </c>
      <c r="U1243" t="s">
        <v>89</v>
      </c>
      <c r="V1243" s="3">
        <v>-0.48</v>
      </c>
      <c r="W1243" s="3">
        <v>9.5792781056019602E-4</v>
      </c>
      <c r="X1243" s="4">
        <v>-62.635199999999998</v>
      </c>
      <c r="Y1243" s="1">
        <v>193.12520000000001</v>
      </c>
      <c r="Z1243" t="s">
        <v>40</v>
      </c>
      <c r="AA1243">
        <f>Furniture_Sales[[#This Row],[Sales]]-Furniture_Sales[[#This Row],[Profit]]</f>
        <v>772.50080000000003</v>
      </c>
    </row>
    <row r="1244" spans="1:27" x14ac:dyDescent="0.35">
      <c r="A1244" t="s">
        <v>3336</v>
      </c>
      <c r="B1244" s="2">
        <v>42441</v>
      </c>
      <c r="C1244" s="2">
        <v>42444</v>
      </c>
      <c r="D1244" t="s">
        <v>27</v>
      </c>
      <c r="E1244" t="s">
        <v>450</v>
      </c>
      <c r="F1244" t="s">
        <v>451</v>
      </c>
      <c r="G1244" t="s">
        <v>96</v>
      </c>
      <c r="H1244" t="s">
        <v>31</v>
      </c>
      <c r="I1244" t="s">
        <v>334</v>
      </c>
      <c r="J1244" t="s">
        <v>59</v>
      </c>
      <c r="K1244">
        <v>94109</v>
      </c>
      <c r="L1244" t="s">
        <v>60</v>
      </c>
      <c r="M1244" t="s">
        <v>801</v>
      </c>
      <c r="N1244" t="s">
        <v>36</v>
      </c>
      <c r="O1244" t="s">
        <v>42</v>
      </c>
      <c r="P1244" t="s">
        <v>802</v>
      </c>
      <c r="Q1244">
        <v>770.35199999999998</v>
      </c>
      <c r="R1244">
        <v>3</v>
      </c>
      <c r="S1244" s="1">
        <v>0.2</v>
      </c>
      <c r="T1244">
        <v>77.035200000000003</v>
      </c>
      <c r="U1244" t="s">
        <v>39</v>
      </c>
      <c r="V1244" s="3">
        <v>0.1</v>
      </c>
      <c r="W1244" s="3">
        <v>2.5962157559141798E-4</v>
      </c>
      <c r="X1244" s="4">
        <v>25.6784</v>
      </c>
      <c r="Y1244" s="1">
        <v>231.10560000000001</v>
      </c>
      <c r="Z1244" t="s">
        <v>201</v>
      </c>
      <c r="AA1244">
        <f>Furniture_Sales[[#This Row],[Sales]]-Furniture_Sales[[#This Row],[Profit]]</f>
        <v>693.31679999999994</v>
      </c>
    </row>
    <row r="1245" spans="1:27" x14ac:dyDescent="0.35">
      <c r="A1245" t="s">
        <v>3337</v>
      </c>
      <c r="B1245" s="2">
        <v>42775</v>
      </c>
      <c r="C1245" s="2">
        <v>42780</v>
      </c>
      <c r="D1245" t="s">
        <v>27</v>
      </c>
      <c r="E1245" t="s">
        <v>1400</v>
      </c>
      <c r="F1245" t="s">
        <v>1401</v>
      </c>
      <c r="G1245" t="s">
        <v>96</v>
      </c>
      <c r="H1245" t="s">
        <v>31</v>
      </c>
      <c r="I1245" t="s">
        <v>58</v>
      </c>
      <c r="J1245" t="s">
        <v>59</v>
      </c>
      <c r="K1245">
        <v>90045</v>
      </c>
      <c r="L1245" t="s">
        <v>60</v>
      </c>
      <c r="M1245" t="s">
        <v>1664</v>
      </c>
      <c r="N1245" t="s">
        <v>36</v>
      </c>
      <c r="O1245" t="s">
        <v>62</v>
      </c>
      <c r="P1245" t="s">
        <v>1665</v>
      </c>
      <c r="Q1245">
        <v>21.12</v>
      </c>
      <c r="R1245">
        <v>4</v>
      </c>
      <c r="S1245" s="1">
        <v>0</v>
      </c>
      <c r="T1245">
        <v>6.5472000000000001</v>
      </c>
      <c r="U1245" t="s">
        <v>64</v>
      </c>
      <c r="V1245" s="3">
        <v>0.31</v>
      </c>
      <c r="W1245" s="3">
        <v>0</v>
      </c>
      <c r="X1245" s="4">
        <v>1.6368</v>
      </c>
      <c r="Y1245" s="1">
        <v>3.6432000000000002</v>
      </c>
      <c r="Z1245" t="s">
        <v>303</v>
      </c>
      <c r="AA1245">
        <f>Furniture_Sales[[#This Row],[Sales]]-Furniture_Sales[[#This Row],[Profit]]</f>
        <v>14.572800000000001</v>
      </c>
    </row>
    <row r="1246" spans="1:27" x14ac:dyDescent="0.35">
      <c r="A1246" t="s">
        <v>3338</v>
      </c>
      <c r="B1246" s="2">
        <v>41840</v>
      </c>
      <c r="C1246" s="2">
        <v>41842</v>
      </c>
      <c r="D1246" t="s">
        <v>93</v>
      </c>
      <c r="E1246" t="s">
        <v>2059</v>
      </c>
      <c r="F1246" t="s">
        <v>2060</v>
      </c>
      <c r="G1246" t="s">
        <v>30</v>
      </c>
      <c r="H1246" t="s">
        <v>31</v>
      </c>
      <c r="I1246" t="s">
        <v>645</v>
      </c>
      <c r="J1246" t="s">
        <v>59</v>
      </c>
      <c r="K1246">
        <v>92105</v>
      </c>
      <c r="L1246" t="s">
        <v>60</v>
      </c>
      <c r="M1246" t="s">
        <v>782</v>
      </c>
      <c r="N1246" t="s">
        <v>36</v>
      </c>
      <c r="O1246" t="s">
        <v>62</v>
      </c>
      <c r="P1246" t="s">
        <v>783</v>
      </c>
      <c r="Q1246">
        <v>43.02</v>
      </c>
      <c r="R1246">
        <v>3</v>
      </c>
      <c r="S1246" s="1">
        <v>0</v>
      </c>
      <c r="T1246">
        <v>15.4872</v>
      </c>
      <c r="U1246" t="s">
        <v>76</v>
      </c>
      <c r="V1246" s="3">
        <v>0.36</v>
      </c>
      <c r="W1246" s="3">
        <v>0</v>
      </c>
      <c r="X1246" s="4">
        <v>5.1623999999999999</v>
      </c>
      <c r="Y1246" s="1">
        <v>9.1776</v>
      </c>
      <c r="Z1246" t="s">
        <v>77</v>
      </c>
      <c r="AA1246">
        <f>Furniture_Sales[[#This Row],[Sales]]-Furniture_Sales[[#This Row],[Profit]]</f>
        <v>27.532800000000002</v>
      </c>
    </row>
    <row r="1247" spans="1:27" x14ac:dyDescent="0.35">
      <c r="A1247" t="s">
        <v>3339</v>
      </c>
      <c r="B1247" s="2">
        <v>42772</v>
      </c>
      <c r="C1247" s="2">
        <v>42777</v>
      </c>
      <c r="D1247" t="s">
        <v>45</v>
      </c>
      <c r="E1247" t="s">
        <v>3340</v>
      </c>
      <c r="F1247" t="s">
        <v>3341</v>
      </c>
      <c r="G1247" t="s">
        <v>30</v>
      </c>
      <c r="H1247" t="s">
        <v>31</v>
      </c>
      <c r="I1247" t="s">
        <v>179</v>
      </c>
      <c r="J1247" t="s">
        <v>126</v>
      </c>
      <c r="K1247">
        <v>10024</v>
      </c>
      <c r="L1247" t="s">
        <v>73</v>
      </c>
      <c r="M1247" t="s">
        <v>1005</v>
      </c>
      <c r="N1247" t="s">
        <v>36</v>
      </c>
      <c r="O1247" t="s">
        <v>37</v>
      </c>
      <c r="P1247" t="s">
        <v>1006</v>
      </c>
      <c r="Q1247">
        <v>240.78399999999999</v>
      </c>
      <c r="R1247">
        <v>1</v>
      </c>
      <c r="S1247" s="1">
        <v>0.2</v>
      </c>
      <c r="T1247">
        <v>30.097999999999999</v>
      </c>
      <c r="U1247" t="s">
        <v>64</v>
      </c>
      <c r="V1247" s="3">
        <v>0.125</v>
      </c>
      <c r="W1247" s="3">
        <v>8.3061997474915303E-4</v>
      </c>
      <c r="X1247" s="4">
        <v>30.097999999999999</v>
      </c>
      <c r="Y1247" s="1">
        <v>210.68600000000001</v>
      </c>
      <c r="Z1247" t="s">
        <v>303</v>
      </c>
      <c r="AA1247">
        <f>Furniture_Sales[[#This Row],[Sales]]-Furniture_Sales[[#This Row],[Profit]]</f>
        <v>210.68599999999998</v>
      </c>
    </row>
    <row r="1248" spans="1:27" x14ac:dyDescent="0.35">
      <c r="A1248" t="s">
        <v>3342</v>
      </c>
      <c r="B1248" s="2">
        <v>41889</v>
      </c>
      <c r="C1248" s="2">
        <v>41895</v>
      </c>
      <c r="D1248" t="s">
        <v>45</v>
      </c>
      <c r="E1248" t="s">
        <v>677</v>
      </c>
      <c r="F1248" t="s">
        <v>678</v>
      </c>
      <c r="G1248" t="s">
        <v>106</v>
      </c>
      <c r="H1248" t="s">
        <v>31</v>
      </c>
      <c r="I1248" t="s">
        <v>2027</v>
      </c>
      <c r="J1248" t="s">
        <v>1528</v>
      </c>
      <c r="K1248">
        <v>74133</v>
      </c>
      <c r="L1248" t="s">
        <v>99</v>
      </c>
      <c r="M1248" t="s">
        <v>1265</v>
      </c>
      <c r="N1248" t="s">
        <v>36</v>
      </c>
      <c r="O1248" t="s">
        <v>51</v>
      </c>
      <c r="P1248" t="s">
        <v>1069</v>
      </c>
      <c r="Q1248">
        <v>429.9</v>
      </c>
      <c r="R1248">
        <v>5</v>
      </c>
      <c r="S1248" s="1">
        <v>0</v>
      </c>
      <c r="T1248">
        <v>111.774</v>
      </c>
      <c r="U1248" t="s">
        <v>135</v>
      </c>
      <c r="V1248" s="3">
        <v>0.26</v>
      </c>
      <c r="W1248" s="3">
        <v>0</v>
      </c>
      <c r="X1248" s="4">
        <v>22.354800000000001</v>
      </c>
      <c r="Y1248" s="1">
        <v>63.6252</v>
      </c>
      <c r="Z1248" t="s">
        <v>83</v>
      </c>
      <c r="AA1248">
        <f>Furniture_Sales[[#This Row],[Sales]]-Furniture_Sales[[#This Row],[Profit]]</f>
        <v>318.12599999999998</v>
      </c>
    </row>
    <row r="1249" spans="1:27" x14ac:dyDescent="0.35">
      <c r="A1249" t="s">
        <v>3342</v>
      </c>
      <c r="B1249" s="2">
        <v>41889</v>
      </c>
      <c r="C1249" s="2">
        <v>41895</v>
      </c>
      <c r="D1249" t="s">
        <v>45</v>
      </c>
      <c r="E1249" t="s">
        <v>677</v>
      </c>
      <c r="F1249" t="s">
        <v>678</v>
      </c>
      <c r="G1249" t="s">
        <v>106</v>
      </c>
      <c r="H1249" t="s">
        <v>31</v>
      </c>
      <c r="I1249" t="s">
        <v>2027</v>
      </c>
      <c r="J1249" t="s">
        <v>1528</v>
      </c>
      <c r="K1249">
        <v>74133</v>
      </c>
      <c r="L1249" t="s">
        <v>99</v>
      </c>
      <c r="M1249" t="s">
        <v>261</v>
      </c>
      <c r="N1249" t="s">
        <v>36</v>
      </c>
      <c r="O1249" t="s">
        <v>42</v>
      </c>
      <c r="P1249" t="s">
        <v>262</v>
      </c>
      <c r="Q1249">
        <v>161.96</v>
      </c>
      <c r="R1249">
        <v>2</v>
      </c>
      <c r="S1249" s="1">
        <v>0</v>
      </c>
      <c r="T1249">
        <v>45.348799999999997</v>
      </c>
      <c r="U1249" t="s">
        <v>135</v>
      </c>
      <c r="V1249" s="3">
        <v>0.28000000000000003</v>
      </c>
      <c r="W1249" s="3">
        <v>0</v>
      </c>
      <c r="X1249" s="4">
        <v>22.674399999999999</v>
      </c>
      <c r="Y1249" s="1">
        <v>58.305599999999998</v>
      </c>
      <c r="Z1249" t="s">
        <v>83</v>
      </c>
      <c r="AA1249">
        <f>Furniture_Sales[[#This Row],[Sales]]-Furniture_Sales[[#This Row],[Profit]]</f>
        <v>116.61120000000001</v>
      </c>
    </row>
    <row r="1250" spans="1:27" x14ac:dyDescent="0.35">
      <c r="A1250" t="s">
        <v>3343</v>
      </c>
      <c r="B1250" s="2">
        <v>42570</v>
      </c>
      <c r="C1250" s="2">
        <v>42576</v>
      </c>
      <c r="D1250" t="s">
        <v>45</v>
      </c>
      <c r="E1250" t="s">
        <v>1636</v>
      </c>
      <c r="F1250" t="s">
        <v>1637</v>
      </c>
      <c r="G1250" t="s">
        <v>30</v>
      </c>
      <c r="H1250" t="s">
        <v>31</v>
      </c>
      <c r="I1250" t="s">
        <v>3344</v>
      </c>
      <c r="J1250" t="s">
        <v>484</v>
      </c>
      <c r="K1250">
        <v>39401</v>
      </c>
      <c r="L1250" t="s">
        <v>34</v>
      </c>
      <c r="M1250" t="s">
        <v>2116</v>
      </c>
      <c r="N1250" t="s">
        <v>36</v>
      </c>
      <c r="O1250" t="s">
        <v>62</v>
      </c>
      <c r="P1250" t="s">
        <v>2117</v>
      </c>
      <c r="Q1250">
        <v>185.58</v>
      </c>
      <c r="R1250">
        <v>6</v>
      </c>
      <c r="S1250" s="1">
        <v>0</v>
      </c>
      <c r="T1250">
        <v>76.087800000000001</v>
      </c>
      <c r="U1250" t="s">
        <v>135</v>
      </c>
      <c r="V1250" s="3">
        <v>0.41</v>
      </c>
      <c r="W1250" s="3">
        <v>0</v>
      </c>
      <c r="X1250" s="4">
        <v>12.6813</v>
      </c>
      <c r="Y1250" s="1">
        <v>18.248699999999999</v>
      </c>
      <c r="Z1250" t="s">
        <v>77</v>
      </c>
      <c r="AA1250">
        <f>Furniture_Sales[[#This Row],[Sales]]-Furniture_Sales[[#This Row],[Profit]]</f>
        <v>109.49220000000001</v>
      </c>
    </row>
    <row r="1251" spans="1:27" x14ac:dyDescent="0.35">
      <c r="A1251" t="s">
        <v>3343</v>
      </c>
      <c r="B1251" s="2">
        <v>42570</v>
      </c>
      <c r="C1251" s="2">
        <v>42576</v>
      </c>
      <c r="D1251" t="s">
        <v>45</v>
      </c>
      <c r="E1251" t="s">
        <v>1636</v>
      </c>
      <c r="F1251" t="s">
        <v>1637</v>
      </c>
      <c r="G1251" t="s">
        <v>30</v>
      </c>
      <c r="H1251" t="s">
        <v>31</v>
      </c>
      <c r="I1251" t="s">
        <v>3344</v>
      </c>
      <c r="J1251" t="s">
        <v>484</v>
      </c>
      <c r="K1251">
        <v>39401</v>
      </c>
      <c r="L1251" t="s">
        <v>34</v>
      </c>
      <c r="M1251" t="s">
        <v>2821</v>
      </c>
      <c r="N1251" t="s">
        <v>36</v>
      </c>
      <c r="O1251" t="s">
        <v>37</v>
      </c>
      <c r="P1251" t="s">
        <v>2822</v>
      </c>
      <c r="Q1251">
        <v>504.9</v>
      </c>
      <c r="R1251">
        <v>5</v>
      </c>
      <c r="S1251" s="1">
        <v>0</v>
      </c>
      <c r="T1251">
        <v>126.22499999999999</v>
      </c>
      <c r="U1251" t="s">
        <v>135</v>
      </c>
      <c r="V1251" s="3">
        <v>0.25</v>
      </c>
      <c r="W1251" s="3">
        <v>0</v>
      </c>
      <c r="X1251" s="4">
        <v>25.245000000000001</v>
      </c>
      <c r="Y1251" s="1">
        <v>75.734999999999999</v>
      </c>
      <c r="Z1251" t="s">
        <v>77</v>
      </c>
      <c r="AA1251">
        <f>Furniture_Sales[[#This Row],[Sales]]-Furniture_Sales[[#This Row],[Profit]]</f>
        <v>378.67499999999995</v>
      </c>
    </row>
    <row r="1252" spans="1:27" x14ac:dyDescent="0.35">
      <c r="A1252" t="s">
        <v>3345</v>
      </c>
      <c r="B1252" s="2">
        <v>42993</v>
      </c>
      <c r="C1252" s="2">
        <v>42999</v>
      </c>
      <c r="D1252" t="s">
        <v>45</v>
      </c>
      <c r="E1252" t="s">
        <v>2954</v>
      </c>
      <c r="F1252" t="s">
        <v>2955</v>
      </c>
      <c r="G1252" t="s">
        <v>30</v>
      </c>
      <c r="H1252" t="s">
        <v>31</v>
      </c>
      <c r="I1252" t="s">
        <v>58</v>
      </c>
      <c r="J1252" t="s">
        <v>59</v>
      </c>
      <c r="K1252">
        <v>90049</v>
      </c>
      <c r="L1252" t="s">
        <v>60</v>
      </c>
      <c r="M1252" t="s">
        <v>494</v>
      </c>
      <c r="N1252" t="s">
        <v>36</v>
      </c>
      <c r="O1252" t="s">
        <v>42</v>
      </c>
      <c r="P1252" t="s">
        <v>495</v>
      </c>
      <c r="Q1252">
        <v>184.75200000000001</v>
      </c>
      <c r="R1252">
        <v>3</v>
      </c>
      <c r="S1252" s="1">
        <v>0.2</v>
      </c>
      <c r="T1252">
        <v>-20.784600000000001</v>
      </c>
      <c r="U1252" t="s">
        <v>135</v>
      </c>
      <c r="V1252" s="3">
        <v>-0.1125</v>
      </c>
      <c r="W1252" s="3">
        <v>1.08253225946133E-3</v>
      </c>
      <c r="X1252" s="4">
        <v>-6.9282000000000004</v>
      </c>
      <c r="Y1252" s="1">
        <v>68.512200000000007</v>
      </c>
      <c r="Z1252" t="s">
        <v>83</v>
      </c>
      <c r="AA1252">
        <f>Furniture_Sales[[#This Row],[Sales]]-Furniture_Sales[[#This Row],[Profit]]</f>
        <v>205.53660000000002</v>
      </c>
    </row>
    <row r="1253" spans="1:27" x14ac:dyDescent="0.35">
      <c r="A1253" t="s">
        <v>3346</v>
      </c>
      <c r="B1253" s="2">
        <v>42715</v>
      </c>
      <c r="C1253" s="2">
        <v>42715</v>
      </c>
      <c r="D1253" t="s">
        <v>431</v>
      </c>
      <c r="E1253" t="s">
        <v>1044</v>
      </c>
      <c r="F1253" t="s">
        <v>1045</v>
      </c>
      <c r="G1253" t="s">
        <v>96</v>
      </c>
      <c r="H1253" t="s">
        <v>31</v>
      </c>
      <c r="I1253" t="s">
        <v>353</v>
      </c>
      <c r="J1253" t="s">
        <v>237</v>
      </c>
      <c r="K1253">
        <v>43229</v>
      </c>
      <c r="L1253" t="s">
        <v>73</v>
      </c>
      <c r="M1253" t="s">
        <v>2584</v>
      </c>
      <c r="N1253" t="s">
        <v>36</v>
      </c>
      <c r="O1253" t="s">
        <v>42</v>
      </c>
      <c r="P1253" t="s">
        <v>2585</v>
      </c>
      <c r="Q1253">
        <v>458.43</v>
      </c>
      <c r="R1253">
        <v>5</v>
      </c>
      <c r="S1253" s="1">
        <v>0.3</v>
      </c>
      <c r="T1253">
        <v>-137.529</v>
      </c>
      <c r="U1253" t="s">
        <v>436</v>
      </c>
      <c r="V1253" s="3">
        <v>-0.3</v>
      </c>
      <c r="W1253" s="3">
        <v>6.5440743406845097E-4</v>
      </c>
      <c r="X1253" s="4">
        <v>-27.505800000000001</v>
      </c>
      <c r="Y1253" s="1">
        <v>119.1918</v>
      </c>
      <c r="Z1253" t="s">
        <v>102</v>
      </c>
      <c r="AA1253">
        <f>Furniture_Sales[[#This Row],[Sales]]-Furniture_Sales[[#This Row],[Profit]]</f>
        <v>595.95900000000006</v>
      </c>
    </row>
    <row r="1254" spans="1:27" x14ac:dyDescent="0.35">
      <c r="A1254" t="s">
        <v>3346</v>
      </c>
      <c r="B1254" s="2">
        <v>42715</v>
      </c>
      <c r="C1254" s="2">
        <v>42715</v>
      </c>
      <c r="D1254" t="s">
        <v>431</v>
      </c>
      <c r="E1254" t="s">
        <v>1044</v>
      </c>
      <c r="F1254" t="s">
        <v>1045</v>
      </c>
      <c r="G1254" t="s">
        <v>96</v>
      </c>
      <c r="H1254" t="s">
        <v>31</v>
      </c>
      <c r="I1254" t="s">
        <v>353</v>
      </c>
      <c r="J1254" t="s">
        <v>237</v>
      </c>
      <c r="K1254">
        <v>43229</v>
      </c>
      <c r="L1254" t="s">
        <v>73</v>
      </c>
      <c r="M1254" t="s">
        <v>1240</v>
      </c>
      <c r="N1254" t="s">
        <v>36</v>
      </c>
      <c r="O1254" t="s">
        <v>51</v>
      </c>
      <c r="P1254" t="s">
        <v>1241</v>
      </c>
      <c r="Q1254">
        <v>328.59</v>
      </c>
      <c r="R1254">
        <v>3</v>
      </c>
      <c r="S1254" s="1">
        <v>0.4</v>
      </c>
      <c r="T1254">
        <v>-147.8655</v>
      </c>
      <c r="U1254" t="s">
        <v>436</v>
      </c>
      <c r="V1254" s="3">
        <v>-0.45</v>
      </c>
      <c r="W1254" s="3">
        <v>1.2173224991630901E-3</v>
      </c>
      <c r="X1254" s="4">
        <v>-49.288499999999999</v>
      </c>
      <c r="Y1254" s="1">
        <v>158.8185</v>
      </c>
      <c r="Z1254" t="s">
        <v>102</v>
      </c>
      <c r="AA1254">
        <f>Furniture_Sales[[#This Row],[Sales]]-Furniture_Sales[[#This Row],[Profit]]</f>
        <v>476.45549999999997</v>
      </c>
    </row>
    <row r="1255" spans="1:27" x14ac:dyDescent="0.35">
      <c r="A1255" t="s">
        <v>3347</v>
      </c>
      <c r="B1255" s="2">
        <v>41983</v>
      </c>
      <c r="C1255" s="2">
        <v>41987</v>
      </c>
      <c r="D1255" t="s">
        <v>45</v>
      </c>
      <c r="E1255" t="s">
        <v>2030</v>
      </c>
      <c r="F1255" t="s">
        <v>2031</v>
      </c>
      <c r="G1255" t="s">
        <v>96</v>
      </c>
      <c r="H1255" t="s">
        <v>31</v>
      </c>
      <c r="I1255" t="s">
        <v>3348</v>
      </c>
      <c r="J1255" t="s">
        <v>2286</v>
      </c>
      <c r="K1255">
        <v>83605</v>
      </c>
      <c r="L1255" t="s">
        <v>60</v>
      </c>
      <c r="M1255" t="s">
        <v>1147</v>
      </c>
      <c r="N1255" t="s">
        <v>36</v>
      </c>
      <c r="O1255" t="s">
        <v>42</v>
      </c>
      <c r="P1255" t="s">
        <v>1148</v>
      </c>
      <c r="Q1255">
        <v>338.35199999999998</v>
      </c>
      <c r="R1255">
        <v>3</v>
      </c>
      <c r="S1255" s="1">
        <v>0.2</v>
      </c>
      <c r="T1255">
        <v>4.2294</v>
      </c>
      <c r="U1255" t="s">
        <v>89</v>
      </c>
      <c r="V1255" s="3">
        <v>1.2500000000000001E-2</v>
      </c>
      <c r="W1255" s="3">
        <v>5.9110039249066096E-4</v>
      </c>
      <c r="X1255" s="4">
        <v>1.4097999999999999</v>
      </c>
      <c r="Y1255" s="1">
        <v>111.3742</v>
      </c>
      <c r="Z1255" t="s">
        <v>102</v>
      </c>
      <c r="AA1255">
        <f>Furniture_Sales[[#This Row],[Sales]]-Furniture_Sales[[#This Row],[Profit]]</f>
        <v>334.12259999999998</v>
      </c>
    </row>
    <row r="1256" spans="1:27" x14ac:dyDescent="0.35">
      <c r="A1256" t="s">
        <v>3349</v>
      </c>
      <c r="B1256" s="2">
        <v>41986</v>
      </c>
      <c r="C1256" s="2">
        <v>41990</v>
      </c>
      <c r="D1256" t="s">
        <v>45</v>
      </c>
      <c r="E1256" t="s">
        <v>1718</v>
      </c>
      <c r="F1256" t="s">
        <v>1719</v>
      </c>
      <c r="G1256" t="s">
        <v>96</v>
      </c>
      <c r="H1256" t="s">
        <v>31</v>
      </c>
      <c r="I1256" t="s">
        <v>525</v>
      </c>
      <c r="J1256" t="s">
        <v>526</v>
      </c>
      <c r="K1256">
        <v>85023</v>
      </c>
      <c r="L1256" t="s">
        <v>60</v>
      </c>
      <c r="M1256" t="s">
        <v>1514</v>
      </c>
      <c r="N1256" t="s">
        <v>36</v>
      </c>
      <c r="O1256" t="s">
        <v>62</v>
      </c>
      <c r="P1256" t="s">
        <v>1515</v>
      </c>
      <c r="Q1256">
        <v>87.96</v>
      </c>
      <c r="R1256">
        <v>3</v>
      </c>
      <c r="S1256" s="1">
        <v>0.2</v>
      </c>
      <c r="T1256">
        <v>7.6965000000000003</v>
      </c>
      <c r="U1256" t="s">
        <v>89</v>
      </c>
      <c r="V1256" s="3">
        <v>8.7499999999999994E-2</v>
      </c>
      <c r="W1256" s="3">
        <v>2.2737608003638001E-3</v>
      </c>
      <c r="X1256" s="4">
        <v>2.5655000000000001</v>
      </c>
      <c r="Y1256" s="1">
        <v>26.7545</v>
      </c>
      <c r="Z1256" t="s">
        <v>102</v>
      </c>
      <c r="AA1256">
        <f>Furniture_Sales[[#This Row],[Sales]]-Furniture_Sales[[#This Row],[Profit]]</f>
        <v>80.263499999999993</v>
      </c>
    </row>
    <row r="1257" spans="1:27" x14ac:dyDescent="0.35">
      <c r="A1257" t="s">
        <v>3350</v>
      </c>
      <c r="B1257" s="2">
        <v>42985</v>
      </c>
      <c r="C1257" s="2">
        <v>42989</v>
      </c>
      <c r="D1257" t="s">
        <v>45</v>
      </c>
      <c r="E1257" t="s">
        <v>3351</v>
      </c>
      <c r="F1257" t="s">
        <v>3352</v>
      </c>
      <c r="G1257" t="s">
        <v>30</v>
      </c>
      <c r="H1257" t="s">
        <v>31</v>
      </c>
      <c r="I1257" t="s">
        <v>58</v>
      </c>
      <c r="J1257" t="s">
        <v>59</v>
      </c>
      <c r="K1257">
        <v>90004</v>
      </c>
      <c r="L1257" t="s">
        <v>60</v>
      </c>
      <c r="M1257" t="s">
        <v>808</v>
      </c>
      <c r="N1257" t="s">
        <v>36</v>
      </c>
      <c r="O1257" t="s">
        <v>62</v>
      </c>
      <c r="P1257" t="s">
        <v>809</v>
      </c>
      <c r="Q1257">
        <v>19.760000000000002</v>
      </c>
      <c r="R1257">
        <v>4</v>
      </c>
      <c r="S1257" s="1">
        <v>0</v>
      </c>
      <c r="T1257">
        <v>8.2992000000000008</v>
      </c>
      <c r="U1257" t="s">
        <v>89</v>
      </c>
      <c r="V1257" s="3">
        <v>0.42</v>
      </c>
      <c r="W1257" s="3">
        <v>0</v>
      </c>
      <c r="X1257" s="4">
        <v>2.0748000000000002</v>
      </c>
      <c r="Y1257" s="1">
        <v>2.8652000000000002</v>
      </c>
      <c r="Z1257" t="s">
        <v>83</v>
      </c>
      <c r="AA1257">
        <f>Furniture_Sales[[#This Row],[Sales]]-Furniture_Sales[[#This Row],[Profit]]</f>
        <v>11.460800000000001</v>
      </c>
    </row>
    <row r="1258" spans="1:27" x14ac:dyDescent="0.35">
      <c r="A1258" t="s">
        <v>3353</v>
      </c>
      <c r="B1258" s="2">
        <v>42310</v>
      </c>
      <c r="C1258" s="2">
        <v>42315</v>
      </c>
      <c r="D1258" t="s">
        <v>45</v>
      </c>
      <c r="E1258" t="s">
        <v>3354</v>
      </c>
      <c r="F1258" t="s">
        <v>3355</v>
      </c>
      <c r="G1258" t="s">
        <v>30</v>
      </c>
      <c r="H1258" t="s">
        <v>31</v>
      </c>
      <c r="I1258" t="s">
        <v>125</v>
      </c>
      <c r="J1258" t="s">
        <v>126</v>
      </c>
      <c r="K1258">
        <v>12180</v>
      </c>
      <c r="L1258" t="s">
        <v>73</v>
      </c>
      <c r="M1258" t="s">
        <v>2434</v>
      </c>
      <c r="N1258" t="s">
        <v>36</v>
      </c>
      <c r="O1258" t="s">
        <v>42</v>
      </c>
      <c r="P1258" t="s">
        <v>2435</v>
      </c>
      <c r="Q1258">
        <v>109.764</v>
      </c>
      <c r="R1258">
        <v>2</v>
      </c>
      <c r="S1258" s="1">
        <v>0.1</v>
      </c>
      <c r="T1258">
        <v>8.5372000000000003</v>
      </c>
      <c r="U1258" t="s">
        <v>64</v>
      </c>
      <c r="V1258" s="3">
        <v>7.7777777777777807E-2</v>
      </c>
      <c r="W1258" s="3">
        <v>9.11045515833971E-4</v>
      </c>
      <c r="X1258" s="4">
        <v>4.2686000000000002</v>
      </c>
      <c r="Y1258" s="1">
        <v>50.613399999999999</v>
      </c>
      <c r="Z1258" t="s">
        <v>40</v>
      </c>
      <c r="AA1258">
        <f>Furniture_Sales[[#This Row],[Sales]]-Furniture_Sales[[#This Row],[Profit]]</f>
        <v>101.2268</v>
      </c>
    </row>
    <row r="1259" spans="1:27" x14ac:dyDescent="0.35">
      <c r="A1259" t="s">
        <v>3356</v>
      </c>
      <c r="B1259" s="2">
        <v>42826</v>
      </c>
      <c r="C1259" s="2">
        <v>42828</v>
      </c>
      <c r="D1259" t="s">
        <v>93</v>
      </c>
      <c r="E1259" t="s">
        <v>1086</v>
      </c>
      <c r="F1259" t="s">
        <v>1087</v>
      </c>
      <c r="G1259" t="s">
        <v>96</v>
      </c>
      <c r="H1259" t="s">
        <v>31</v>
      </c>
      <c r="I1259" t="s">
        <v>860</v>
      </c>
      <c r="J1259" t="s">
        <v>164</v>
      </c>
      <c r="K1259">
        <v>29501</v>
      </c>
      <c r="L1259" t="s">
        <v>34</v>
      </c>
      <c r="M1259" t="s">
        <v>187</v>
      </c>
      <c r="N1259" t="s">
        <v>36</v>
      </c>
      <c r="O1259" t="s">
        <v>62</v>
      </c>
      <c r="P1259" t="s">
        <v>188</v>
      </c>
      <c r="Q1259">
        <v>127.95</v>
      </c>
      <c r="R1259">
        <v>3</v>
      </c>
      <c r="S1259" s="1">
        <v>0</v>
      </c>
      <c r="T1259">
        <v>21.7515</v>
      </c>
      <c r="U1259" t="s">
        <v>76</v>
      </c>
      <c r="V1259" s="3">
        <v>0.17</v>
      </c>
      <c r="W1259" s="3">
        <v>0</v>
      </c>
      <c r="X1259" s="4">
        <v>7.2504999999999997</v>
      </c>
      <c r="Y1259" s="1">
        <v>35.399500000000003</v>
      </c>
      <c r="Z1259" t="s">
        <v>119</v>
      </c>
      <c r="AA1259">
        <f>Furniture_Sales[[#This Row],[Sales]]-Furniture_Sales[[#This Row],[Profit]]</f>
        <v>106.1985</v>
      </c>
    </row>
    <row r="1260" spans="1:27" x14ac:dyDescent="0.35">
      <c r="A1260" t="s">
        <v>3357</v>
      </c>
      <c r="B1260" s="2">
        <v>41735</v>
      </c>
      <c r="C1260" s="2">
        <v>41741</v>
      </c>
      <c r="D1260" t="s">
        <v>45</v>
      </c>
      <c r="E1260" t="s">
        <v>2208</v>
      </c>
      <c r="F1260" t="s">
        <v>2209</v>
      </c>
      <c r="G1260" t="s">
        <v>96</v>
      </c>
      <c r="H1260" t="s">
        <v>31</v>
      </c>
      <c r="I1260" t="s">
        <v>58</v>
      </c>
      <c r="J1260" t="s">
        <v>59</v>
      </c>
      <c r="K1260">
        <v>90049</v>
      </c>
      <c r="L1260" t="s">
        <v>60</v>
      </c>
      <c r="M1260" t="s">
        <v>3294</v>
      </c>
      <c r="N1260" t="s">
        <v>36</v>
      </c>
      <c r="O1260" t="s">
        <v>62</v>
      </c>
      <c r="P1260" t="s">
        <v>3295</v>
      </c>
      <c r="Q1260">
        <v>91.96</v>
      </c>
      <c r="R1260">
        <v>2</v>
      </c>
      <c r="S1260" s="1">
        <v>0</v>
      </c>
      <c r="T1260">
        <v>15.6332</v>
      </c>
      <c r="U1260" t="s">
        <v>135</v>
      </c>
      <c r="V1260" s="3">
        <v>0.17</v>
      </c>
      <c r="W1260" s="3">
        <v>0</v>
      </c>
      <c r="X1260" s="4">
        <v>7.8166000000000002</v>
      </c>
      <c r="Y1260" s="1">
        <v>38.163400000000003</v>
      </c>
      <c r="Z1260" t="s">
        <v>119</v>
      </c>
      <c r="AA1260">
        <f>Furniture_Sales[[#This Row],[Sales]]-Furniture_Sales[[#This Row],[Profit]]</f>
        <v>76.326799999999992</v>
      </c>
    </row>
    <row r="1261" spans="1:27" x14ac:dyDescent="0.35">
      <c r="A1261" t="s">
        <v>3357</v>
      </c>
      <c r="B1261" s="2">
        <v>41735</v>
      </c>
      <c r="C1261" s="2">
        <v>41741</v>
      </c>
      <c r="D1261" t="s">
        <v>45</v>
      </c>
      <c r="E1261" t="s">
        <v>2208</v>
      </c>
      <c r="F1261" t="s">
        <v>2209</v>
      </c>
      <c r="G1261" t="s">
        <v>96</v>
      </c>
      <c r="H1261" t="s">
        <v>31</v>
      </c>
      <c r="I1261" t="s">
        <v>58</v>
      </c>
      <c r="J1261" t="s">
        <v>59</v>
      </c>
      <c r="K1261">
        <v>90049</v>
      </c>
      <c r="L1261" t="s">
        <v>60</v>
      </c>
      <c r="M1261" t="s">
        <v>385</v>
      </c>
      <c r="N1261" t="s">
        <v>36</v>
      </c>
      <c r="O1261" t="s">
        <v>62</v>
      </c>
      <c r="P1261" t="s">
        <v>386</v>
      </c>
      <c r="Q1261">
        <v>33.11</v>
      </c>
      <c r="R1261">
        <v>7</v>
      </c>
      <c r="S1261" s="1">
        <v>0</v>
      </c>
      <c r="T1261">
        <v>12.9129</v>
      </c>
      <c r="U1261" t="s">
        <v>135</v>
      </c>
      <c r="V1261" s="3">
        <v>0.39</v>
      </c>
      <c r="W1261" s="3">
        <v>0</v>
      </c>
      <c r="X1261" s="4">
        <v>1.8447</v>
      </c>
      <c r="Y1261" s="1">
        <v>2.8853</v>
      </c>
      <c r="Z1261" t="s">
        <v>119</v>
      </c>
      <c r="AA1261">
        <f>Furniture_Sales[[#This Row],[Sales]]-Furniture_Sales[[#This Row],[Profit]]</f>
        <v>20.197099999999999</v>
      </c>
    </row>
    <row r="1262" spans="1:27" x14ac:dyDescent="0.35">
      <c r="A1262" t="s">
        <v>3358</v>
      </c>
      <c r="B1262" s="2">
        <v>42922</v>
      </c>
      <c r="C1262" s="2">
        <v>42922</v>
      </c>
      <c r="D1262" t="s">
        <v>431</v>
      </c>
      <c r="E1262" t="s">
        <v>2789</v>
      </c>
      <c r="F1262" t="s">
        <v>2790</v>
      </c>
      <c r="G1262" t="s">
        <v>30</v>
      </c>
      <c r="H1262" t="s">
        <v>31</v>
      </c>
      <c r="I1262" t="s">
        <v>1012</v>
      </c>
      <c r="J1262" t="s">
        <v>49</v>
      </c>
      <c r="K1262">
        <v>33142</v>
      </c>
      <c r="L1262" t="s">
        <v>34</v>
      </c>
      <c r="M1262" t="s">
        <v>1591</v>
      </c>
      <c r="N1262" t="s">
        <v>36</v>
      </c>
      <c r="O1262" t="s">
        <v>42</v>
      </c>
      <c r="P1262" t="s">
        <v>1592</v>
      </c>
      <c r="Q1262">
        <v>239.24</v>
      </c>
      <c r="R1262">
        <v>1</v>
      </c>
      <c r="S1262" s="1">
        <v>0.2</v>
      </c>
      <c r="T1262">
        <v>23.923999999999999</v>
      </c>
      <c r="U1262" t="s">
        <v>436</v>
      </c>
      <c r="V1262" s="3">
        <v>0.1</v>
      </c>
      <c r="W1262" s="3">
        <v>8.3598060524995796E-4</v>
      </c>
      <c r="X1262" s="4">
        <v>23.923999999999999</v>
      </c>
      <c r="Y1262" s="1">
        <v>215.316</v>
      </c>
      <c r="Z1262" t="s">
        <v>77</v>
      </c>
      <c r="AA1262">
        <f>Furniture_Sales[[#This Row],[Sales]]-Furniture_Sales[[#This Row],[Profit]]</f>
        <v>215.316</v>
      </c>
    </row>
    <row r="1263" spans="1:27" x14ac:dyDescent="0.35">
      <c r="A1263" t="s">
        <v>3359</v>
      </c>
      <c r="B1263" s="2">
        <v>42729</v>
      </c>
      <c r="C1263" s="2">
        <v>42736</v>
      </c>
      <c r="D1263" t="s">
        <v>45</v>
      </c>
      <c r="E1263" t="s">
        <v>2093</v>
      </c>
      <c r="F1263" t="s">
        <v>2094</v>
      </c>
      <c r="G1263" t="s">
        <v>96</v>
      </c>
      <c r="H1263" t="s">
        <v>31</v>
      </c>
      <c r="I1263" t="s">
        <v>3360</v>
      </c>
      <c r="J1263" t="s">
        <v>890</v>
      </c>
      <c r="K1263">
        <v>3060</v>
      </c>
      <c r="L1263" t="s">
        <v>73</v>
      </c>
      <c r="M1263" t="s">
        <v>1664</v>
      </c>
      <c r="N1263" t="s">
        <v>36</v>
      </c>
      <c r="O1263" t="s">
        <v>62</v>
      </c>
      <c r="P1263" t="s">
        <v>1665</v>
      </c>
      <c r="Q1263">
        <v>21.12</v>
      </c>
      <c r="R1263">
        <v>4</v>
      </c>
      <c r="S1263" s="1">
        <v>0</v>
      </c>
      <c r="T1263">
        <v>6.5472000000000001</v>
      </c>
      <c r="U1263" t="s">
        <v>53</v>
      </c>
      <c r="V1263" s="3">
        <v>0.31</v>
      </c>
      <c r="W1263" s="3">
        <v>0</v>
      </c>
      <c r="X1263" s="4">
        <v>1.6368</v>
      </c>
      <c r="Y1263" s="1">
        <v>3.6432000000000002</v>
      </c>
      <c r="Z1263" t="s">
        <v>102</v>
      </c>
      <c r="AA1263">
        <f>Furniture_Sales[[#This Row],[Sales]]-Furniture_Sales[[#This Row],[Profit]]</f>
        <v>14.572800000000001</v>
      </c>
    </row>
    <row r="1264" spans="1:27" x14ac:dyDescent="0.35">
      <c r="A1264" t="s">
        <v>3361</v>
      </c>
      <c r="B1264" s="2">
        <v>42352</v>
      </c>
      <c r="C1264" s="2">
        <v>42356</v>
      </c>
      <c r="D1264" t="s">
        <v>45</v>
      </c>
      <c r="E1264" t="s">
        <v>1246</v>
      </c>
      <c r="F1264" t="s">
        <v>1247</v>
      </c>
      <c r="G1264" t="s">
        <v>106</v>
      </c>
      <c r="H1264" t="s">
        <v>31</v>
      </c>
      <c r="I1264" t="s">
        <v>58</v>
      </c>
      <c r="J1264" t="s">
        <v>59</v>
      </c>
      <c r="K1264">
        <v>90036</v>
      </c>
      <c r="L1264" t="s">
        <v>60</v>
      </c>
      <c r="M1264" t="s">
        <v>2396</v>
      </c>
      <c r="N1264" t="s">
        <v>36</v>
      </c>
      <c r="O1264" t="s">
        <v>62</v>
      </c>
      <c r="P1264" t="s">
        <v>2397</v>
      </c>
      <c r="Q1264">
        <v>15.24</v>
      </c>
      <c r="R1264">
        <v>3</v>
      </c>
      <c r="S1264" s="1">
        <v>0</v>
      </c>
      <c r="T1264">
        <v>5.1816000000000004</v>
      </c>
      <c r="U1264" t="s">
        <v>89</v>
      </c>
      <c r="V1264" s="3">
        <v>0.34</v>
      </c>
      <c r="W1264" s="3">
        <v>0</v>
      </c>
      <c r="X1264" s="4">
        <v>1.7272000000000001</v>
      </c>
      <c r="Y1264" s="1">
        <v>3.3527999999999998</v>
      </c>
      <c r="Z1264" t="s">
        <v>102</v>
      </c>
      <c r="AA1264">
        <f>Furniture_Sales[[#This Row],[Sales]]-Furniture_Sales[[#This Row],[Profit]]</f>
        <v>10.058399999999999</v>
      </c>
    </row>
    <row r="1265" spans="1:27" x14ac:dyDescent="0.35">
      <c r="A1265" t="s">
        <v>3362</v>
      </c>
      <c r="B1265" s="2">
        <v>42617</v>
      </c>
      <c r="C1265" s="2">
        <v>42621</v>
      </c>
      <c r="D1265" t="s">
        <v>45</v>
      </c>
      <c r="E1265" t="s">
        <v>2699</v>
      </c>
      <c r="F1265" t="s">
        <v>2700</v>
      </c>
      <c r="G1265" t="s">
        <v>30</v>
      </c>
      <c r="H1265" t="s">
        <v>31</v>
      </c>
      <c r="I1265" t="s">
        <v>3363</v>
      </c>
      <c r="J1265" t="s">
        <v>33</v>
      </c>
      <c r="K1265">
        <v>40324</v>
      </c>
      <c r="L1265" t="s">
        <v>34</v>
      </c>
      <c r="M1265" t="s">
        <v>491</v>
      </c>
      <c r="N1265" t="s">
        <v>36</v>
      </c>
      <c r="O1265" t="s">
        <v>62</v>
      </c>
      <c r="P1265" t="s">
        <v>492</v>
      </c>
      <c r="Q1265">
        <v>42.6</v>
      </c>
      <c r="R1265">
        <v>3</v>
      </c>
      <c r="S1265" s="1">
        <v>0</v>
      </c>
      <c r="T1265">
        <v>16.614000000000001</v>
      </c>
      <c r="U1265" t="s">
        <v>89</v>
      </c>
      <c r="V1265" s="3">
        <v>0.39</v>
      </c>
      <c r="W1265" s="3">
        <v>0</v>
      </c>
      <c r="X1265" s="4">
        <v>5.5380000000000003</v>
      </c>
      <c r="Y1265" s="1">
        <v>8.6620000000000008</v>
      </c>
      <c r="Z1265" t="s">
        <v>83</v>
      </c>
      <c r="AA1265">
        <f>Furniture_Sales[[#This Row],[Sales]]-Furniture_Sales[[#This Row],[Profit]]</f>
        <v>25.986000000000001</v>
      </c>
    </row>
    <row r="1266" spans="1:27" x14ac:dyDescent="0.35">
      <c r="A1266" t="s">
        <v>3364</v>
      </c>
      <c r="B1266" s="2">
        <v>42404</v>
      </c>
      <c r="C1266" s="2">
        <v>42408</v>
      </c>
      <c r="D1266" t="s">
        <v>45</v>
      </c>
      <c r="E1266" t="s">
        <v>85</v>
      </c>
      <c r="F1266" t="s">
        <v>86</v>
      </c>
      <c r="G1266" t="s">
        <v>30</v>
      </c>
      <c r="H1266" t="s">
        <v>31</v>
      </c>
      <c r="I1266" t="s">
        <v>3365</v>
      </c>
      <c r="J1266" t="s">
        <v>526</v>
      </c>
      <c r="K1266">
        <v>85635</v>
      </c>
      <c r="L1266" t="s">
        <v>60</v>
      </c>
      <c r="M1266" t="s">
        <v>1457</v>
      </c>
      <c r="N1266" t="s">
        <v>36</v>
      </c>
      <c r="O1266" t="s">
        <v>62</v>
      </c>
      <c r="P1266" t="s">
        <v>1458</v>
      </c>
      <c r="Q1266">
        <v>14.368</v>
      </c>
      <c r="R1266">
        <v>2</v>
      </c>
      <c r="S1266" s="1">
        <v>0.2</v>
      </c>
      <c r="T1266">
        <v>3.9512</v>
      </c>
      <c r="U1266" t="s">
        <v>89</v>
      </c>
      <c r="V1266" s="3">
        <v>0.27500000000000002</v>
      </c>
      <c r="W1266" s="3">
        <v>1.39198218262806E-2</v>
      </c>
      <c r="X1266" s="4">
        <v>1.9756</v>
      </c>
      <c r="Y1266" s="1">
        <v>5.2084000000000001</v>
      </c>
      <c r="Z1266" t="s">
        <v>303</v>
      </c>
      <c r="AA1266">
        <f>Furniture_Sales[[#This Row],[Sales]]-Furniture_Sales[[#This Row],[Profit]]</f>
        <v>10.4168</v>
      </c>
    </row>
    <row r="1267" spans="1:27" x14ac:dyDescent="0.35">
      <c r="A1267" t="s">
        <v>3366</v>
      </c>
      <c r="B1267" s="2">
        <v>42874</v>
      </c>
      <c r="C1267" s="2">
        <v>42879</v>
      </c>
      <c r="D1267" t="s">
        <v>27</v>
      </c>
      <c r="E1267" t="s">
        <v>1562</v>
      </c>
      <c r="F1267" t="s">
        <v>1563</v>
      </c>
      <c r="G1267" t="s">
        <v>96</v>
      </c>
      <c r="H1267" t="s">
        <v>31</v>
      </c>
      <c r="I1267" t="s">
        <v>3130</v>
      </c>
      <c r="J1267" t="s">
        <v>147</v>
      </c>
      <c r="K1267">
        <v>37918</v>
      </c>
      <c r="L1267" t="s">
        <v>34</v>
      </c>
      <c r="M1267" t="s">
        <v>674</v>
      </c>
      <c r="N1267" t="s">
        <v>36</v>
      </c>
      <c r="O1267" t="s">
        <v>42</v>
      </c>
      <c r="P1267" t="s">
        <v>675</v>
      </c>
      <c r="Q1267">
        <v>314.35199999999998</v>
      </c>
      <c r="R1267">
        <v>3</v>
      </c>
      <c r="S1267" s="1">
        <v>0.2</v>
      </c>
      <c r="T1267">
        <v>-35.364600000000003</v>
      </c>
      <c r="U1267" t="s">
        <v>64</v>
      </c>
      <c r="V1267" s="3">
        <v>-0.1125</v>
      </c>
      <c r="W1267" s="3">
        <v>6.3622944978877197E-4</v>
      </c>
      <c r="X1267" s="4">
        <v>-11.7882</v>
      </c>
      <c r="Y1267" s="1">
        <v>116.5722</v>
      </c>
      <c r="Z1267" t="s">
        <v>167</v>
      </c>
      <c r="AA1267">
        <f>Furniture_Sales[[#This Row],[Sales]]-Furniture_Sales[[#This Row],[Profit]]</f>
        <v>349.71659999999997</v>
      </c>
    </row>
    <row r="1268" spans="1:27" x14ac:dyDescent="0.35">
      <c r="A1268" t="s">
        <v>3367</v>
      </c>
      <c r="B1268" s="2">
        <v>42250</v>
      </c>
      <c r="C1268" s="2">
        <v>42255</v>
      </c>
      <c r="D1268" t="s">
        <v>45</v>
      </c>
      <c r="E1268" t="s">
        <v>2064</v>
      </c>
      <c r="F1268" t="s">
        <v>2065</v>
      </c>
      <c r="G1268" t="s">
        <v>96</v>
      </c>
      <c r="H1268" t="s">
        <v>31</v>
      </c>
      <c r="I1268" t="s">
        <v>1228</v>
      </c>
      <c r="J1268" t="s">
        <v>526</v>
      </c>
      <c r="K1268">
        <v>85705</v>
      </c>
      <c r="L1268" t="s">
        <v>60</v>
      </c>
      <c r="M1268" t="s">
        <v>1406</v>
      </c>
      <c r="N1268" t="s">
        <v>36</v>
      </c>
      <c r="O1268" t="s">
        <v>62</v>
      </c>
      <c r="P1268" t="s">
        <v>1407</v>
      </c>
      <c r="Q1268">
        <v>238.15199999999999</v>
      </c>
      <c r="R1268">
        <v>3</v>
      </c>
      <c r="S1268" s="1">
        <v>0.2</v>
      </c>
      <c r="T1268">
        <v>89.307000000000002</v>
      </c>
      <c r="U1268" t="s">
        <v>64</v>
      </c>
      <c r="V1268" s="3">
        <v>0.375</v>
      </c>
      <c r="W1268" s="3">
        <v>8.3979979172965201E-4</v>
      </c>
      <c r="X1268" s="4">
        <v>29.768999999999998</v>
      </c>
      <c r="Y1268" s="1">
        <v>49.615000000000002</v>
      </c>
      <c r="Z1268" t="s">
        <v>83</v>
      </c>
      <c r="AA1268">
        <f>Furniture_Sales[[#This Row],[Sales]]-Furniture_Sales[[#This Row],[Profit]]</f>
        <v>148.84499999999997</v>
      </c>
    </row>
    <row r="1269" spans="1:27" x14ac:dyDescent="0.35">
      <c r="A1269" t="s">
        <v>3368</v>
      </c>
      <c r="B1269" s="2">
        <v>42530</v>
      </c>
      <c r="C1269" s="2">
        <v>42537</v>
      </c>
      <c r="D1269" t="s">
        <v>45</v>
      </c>
      <c r="E1269" t="s">
        <v>3369</v>
      </c>
      <c r="F1269" t="s">
        <v>3370</v>
      </c>
      <c r="G1269" t="s">
        <v>106</v>
      </c>
      <c r="H1269" t="s">
        <v>31</v>
      </c>
      <c r="I1269" t="s">
        <v>171</v>
      </c>
      <c r="J1269" t="s">
        <v>172</v>
      </c>
      <c r="K1269">
        <v>55407</v>
      </c>
      <c r="L1269" t="s">
        <v>99</v>
      </c>
      <c r="M1269" t="s">
        <v>3171</v>
      </c>
      <c r="N1269" t="s">
        <v>36</v>
      </c>
      <c r="O1269" t="s">
        <v>51</v>
      </c>
      <c r="P1269" t="s">
        <v>3172</v>
      </c>
      <c r="Q1269">
        <v>692.94</v>
      </c>
      <c r="R1269">
        <v>3</v>
      </c>
      <c r="S1269" s="1">
        <v>0</v>
      </c>
      <c r="T1269">
        <v>173.23500000000001</v>
      </c>
      <c r="U1269" t="s">
        <v>53</v>
      </c>
      <c r="V1269" s="3">
        <v>0.25</v>
      </c>
      <c r="W1269" s="3">
        <v>0</v>
      </c>
      <c r="X1269" s="4">
        <v>57.744999999999997</v>
      </c>
      <c r="Y1269" s="1">
        <v>173.23500000000001</v>
      </c>
      <c r="Z1269" t="s">
        <v>65</v>
      </c>
      <c r="AA1269">
        <f>Furniture_Sales[[#This Row],[Sales]]-Furniture_Sales[[#This Row],[Profit]]</f>
        <v>519.70500000000004</v>
      </c>
    </row>
    <row r="1270" spans="1:27" x14ac:dyDescent="0.35">
      <c r="A1270" t="s">
        <v>3371</v>
      </c>
      <c r="B1270" s="2">
        <v>42636</v>
      </c>
      <c r="C1270" s="2">
        <v>42639</v>
      </c>
      <c r="D1270" t="s">
        <v>27</v>
      </c>
      <c r="E1270" t="s">
        <v>530</v>
      </c>
      <c r="F1270" t="s">
        <v>531</v>
      </c>
      <c r="G1270" t="s">
        <v>106</v>
      </c>
      <c r="H1270" t="s">
        <v>31</v>
      </c>
      <c r="I1270" t="s">
        <v>821</v>
      </c>
      <c r="J1270" t="s">
        <v>237</v>
      </c>
      <c r="K1270">
        <v>43130</v>
      </c>
      <c r="L1270" t="s">
        <v>73</v>
      </c>
      <c r="M1270" t="s">
        <v>2195</v>
      </c>
      <c r="N1270" t="s">
        <v>36</v>
      </c>
      <c r="O1270" t="s">
        <v>62</v>
      </c>
      <c r="P1270" t="s">
        <v>2196</v>
      </c>
      <c r="Q1270">
        <v>28</v>
      </c>
      <c r="R1270">
        <v>4</v>
      </c>
      <c r="S1270" s="1">
        <v>0.2</v>
      </c>
      <c r="T1270">
        <v>7.7</v>
      </c>
      <c r="U1270" t="s">
        <v>39</v>
      </c>
      <c r="V1270" s="3">
        <v>0.27500000000000002</v>
      </c>
      <c r="W1270" s="3">
        <v>7.14285714285714E-3</v>
      </c>
      <c r="X1270" s="4">
        <v>1.925</v>
      </c>
      <c r="Y1270" s="1">
        <v>5.0750000000000002</v>
      </c>
      <c r="Z1270" t="s">
        <v>83</v>
      </c>
      <c r="AA1270">
        <f>Furniture_Sales[[#This Row],[Sales]]-Furniture_Sales[[#This Row],[Profit]]</f>
        <v>20.3</v>
      </c>
    </row>
    <row r="1271" spans="1:27" x14ac:dyDescent="0.35">
      <c r="A1271" t="s">
        <v>3372</v>
      </c>
      <c r="B1271" s="2">
        <v>42875</v>
      </c>
      <c r="C1271" s="2">
        <v>42879</v>
      </c>
      <c r="D1271" t="s">
        <v>45</v>
      </c>
      <c r="E1271" t="s">
        <v>888</v>
      </c>
      <c r="F1271" t="s">
        <v>889</v>
      </c>
      <c r="G1271" t="s">
        <v>106</v>
      </c>
      <c r="H1271" t="s">
        <v>31</v>
      </c>
      <c r="I1271" t="s">
        <v>2066</v>
      </c>
      <c r="J1271" t="s">
        <v>59</v>
      </c>
      <c r="K1271">
        <v>90712</v>
      </c>
      <c r="L1271" t="s">
        <v>60</v>
      </c>
      <c r="M1271" t="s">
        <v>516</v>
      </c>
      <c r="N1271" t="s">
        <v>36</v>
      </c>
      <c r="O1271" t="s">
        <v>42</v>
      </c>
      <c r="P1271" t="s">
        <v>517</v>
      </c>
      <c r="Q1271">
        <v>518.27200000000005</v>
      </c>
      <c r="R1271">
        <v>8</v>
      </c>
      <c r="S1271" s="1">
        <v>0.2</v>
      </c>
      <c r="T1271">
        <v>-97.176000000000002</v>
      </c>
      <c r="U1271" t="s">
        <v>89</v>
      </c>
      <c r="V1271" s="3">
        <v>-0.1875</v>
      </c>
      <c r="W1271" s="3">
        <v>3.8589775253148901E-4</v>
      </c>
      <c r="X1271" s="4">
        <v>-12.147</v>
      </c>
      <c r="Y1271" s="1">
        <v>76.930999999999997</v>
      </c>
      <c r="Z1271" t="s">
        <v>167</v>
      </c>
      <c r="AA1271">
        <f>Furniture_Sales[[#This Row],[Sales]]-Furniture_Sales[[#This Row],[Profit]]</f>
        <v>615.44800000000009</v>
      </c>
    </row>
    <row r="1272" spans="1:27" x14ac:dyDescent="0.35">
      <c r="A1272" t="s">
        <v>3372</v>
      </c>
      <c r="B1272" s="2">
        <v>42875</v>
      </c>
      <c r="C1272" s="2">
        <v>42879</v>
      </c>
      <c r="D1272" t="s">
        <v>45</v>
      </c>
      <c r="E1272" t="s">
        <v>888</v>
      </c>
      <c r="F1272" t="s">
        <v>889</v>
      </c>
      <c r="G1272" t="s">
        <v>106</v>
      </c>
      <c r="H1272" t="s">
        <v>31</v>
      </c>
      <c r="I1272" t="s">
        <v>2066</v>
      </c>
      <c r="J1272" t="s">
        <v>59</v>
      </c>
      <c r="K1272">
        <v>90712</v>
      </c>
      <c r="L1272" t="s">
        <v>60</v>
      </c>
      <c r="M1272" t="s">
        <v>983</v>
      </c>
      <c r="N1272" t="s">
        <v>36</v>
      </c>
      <c r="O1272" t="s">
        <v>62</v>
      </c>
      <c r="P1272" t="s">
        <v>984</v>
      </c>
      <c r="Q1272">
        <v>6.98</v>
      </c>
      <c r="R1272">
        <v>1</v>
      </c>
      <c r="S1272" s="1">
        <v>0</v>
      </c>
      <c r="T1272">
        <v>3.3504</v>
      </c>
      <c r="U1272" t="s">
        <v>89</v>
      </c>
      <c r="V1272" s="3">
        <v>0.48</v>
      </c>
      <c r="W1272" s="3">
        <v>0</v>
      </c>
      <c r="X1272" s="4">
        <v>3.3504</v>
      </c>
      <c r="Y1272" s="1">
        <v>3.6295999999999999</v>
      </c>
      <c r="Z1272" t="s">
        <v>167</v>
      </c>
      <c r="AA1272">
        <f>Furniture_Sales[[#This Row],[Sales]]-Furniture_Sales[[#This Row],[Profit]]</f>
        <v>3.6296000000000004</v>
      </c>
    </row>
    <row r="1273" spans="1:27" x14ac:dyDescent="0.35">
      <c r="A1273" t="s">
        <v>3373</v>
      </c>
      <c r="B1273" s="2">
        <v>42614</v>
      </c>
      <c r="C1273" s="2">
        <v>42620</v>
      </c>
      <c r="D1273" t="s">
        <v>45</v>
      </c>
      <c r="E1273" t="s">
        <v>1124</v>
      </c>
      <c r="F1273" t="s">
        <v>1125</v>
      </c>
      <c r="G1273" t="s">
        <v>30</v>
      </c>
      <c r="H1273" t="s">
        <v>31</v>
      </c>
      <c r="I1273" t="s">
        <v>179</v>
      </c>
      <c r="J1273" t="s">
        <v>126</v>
      </c>
      <c r="K1273">
        <v>10011</v>
      </c>
      <c r="L1273" t="s">
        <v>73</v>
      </c>
      <c r="M1273" t="s">
        <v>557</v>
      </c>
      <c r="N1273" t="s">
        <v>36</v>
      </c>
      <c r="O1273" t="s">
        <v>62</v>
      </c>
      <c r="P1273" t="s">
        <v>558</v>
      </c>
      <c r="Q1273">
        <v>191.82</v>
      </c>
      <c r="R1273">
        <v>3</v>
      </c>
      <c r="S1273" s="1">
        <v>0</v>
      </c>
      <c r="T1273">
        <v>61.382399999999997</v>
      </c>
      <c r="U1273" t="s">
        <v>135</v>
      </c>
      <c r="V1273" s="3">
        <v>0.32</v>
      </c>
      <c r="W1273" s="3">
        <v>0</v>
      </c>
      <c r="X1273" s="4">
        <v>20.460799999999999</v>
      </c>
      <c r="Y1273" s="1">
        <v>43.479199999999999</v>
      </c>
      <c r="Z1273" t="s">
        <v>83</v>
      </c>
      <c r="AA1273">
        <f>Furniture_Sales[[#This Row],[Sales]]-Furniture_Sales[[#This Row],[Profit]]</f>
        <v>130.4376</v>
      </c>
    </row>
    <row r="1274" spans="1:27" x14ac:dyDescent="0.35">
      <c r="A1274" t="s">
        <v>3374</v>
      </c>
      <c r="B1274" s="2">
        <v>41688</v>
      </c>
      <c r="C1274" s="2">
        <v>41688</v>
      </c>
      <c r="D1274" t="s">
        <v>431</v>
      </c>
      <c r="E1274" t="s">
        <v>504</v>
      </c>
      <c r="F1274" t="s">
        <v>505</v>
      </c>
      <c r="G1274" t="s">
        <v>30</v>
      </c>
      <c r="H1274" t="s">
        <v>31</v>
      </c>
      <c r="I1274" t="s">
        <v>3375</v>
      </c>
      <c r="J1274" t="s">
        <v>98</v>
      </c>
      <c r="K1274">
        <v>79424</v>
      </c>
      <c r="L1274" t="s">
        <v>99</v>
      </c>
      <c r="M1274" t="s">
        <v>2620</v>
      </c>
      <c r="N1274" t="s">
        <v>36</v>
      </c>
      <c r="O1274" t="s">
        <v>62</v>
      </c>
      <c r="P1274" t="s">
        <v>2621</v>
      </c>
      <c r="Q1274">
        <v>25.16</v>
      </c>
      <c r="R1274">
        <v>5</v>
      </c>
      <c r="S1274" s="1">
        <v>0.6</v>
      </c>
      <c r="T1274">
        <v>-11.321999999999999</v>
      </c>
      <c r="U1274" t="s">
        <v>436</v>
      </c>
      <c r="V1274" s="3">
        <v>-0.45</v>
      </c>
      <c r="W1274" s="3">
        <v>2.3847376788553299E-2</v>
      </c>
      <c r="X1274" s="4">
        <v>-2.2644000000000002</v>
      </c>
      <c r="Y1274" s="1">
        <v>7.2964000000000002</v>
      </c>
      <c r="Z1274" t="s">
        <v>303</v>
      </c>
      <c r="AA1274">
        <f>Furniture_Sales[[#This Row],[Sales]]-Furniture_Sales[[#This Row],[Profit]]</f>
        <v>36.481999999999999</v>
      </c>
    </row>
    <row r="1275" spans="1:27" x14ac:dyDescent="0.35">
      <c r="A1275" t="s">
        <v>3376</v>
      </c>
      <c r="B1275" s="2">
        <v>42352</v>
      </c>
      <c r="C1275" s="2">
        <v>42356</v>
      </c>
      <c r="D1275" t="s">
        <v>45</v>
      </c>
      <c r="E1275" t="s">
        <v>1052</v>
      </c>
      <c r="F1275" t="s">
        <v>1053</v>
      </c>
      <c r="G1275" t="s">
        <v>30</v>
      </c>
      <c r="H1275" t="s">
        <v>31</v>
      </c>
      <c r="I1275" t="s">
        <v>556</v>
      </c>
      <c r="J1275" t="s">
        <v>59</v>
      </c>
      <c r="K1275">
        <v>92627</v>
      </c>
      <c r="L1275" t="s">
        <v>60</v>
      </c>
      <c r="M1275" t="s">
        <v>321</v>
      </c>
      <c r="N1275" t="s">
        <v>36</v>
      </c>
      <c r="O1275" t="s">
        <v>62</v>
      </c>
      <c r="P1275" t="s">
        <v>322</v>
      </c>
      <c r="Q1275">
        <v>29.22</v>
      </c>
      <c r="R1275">
        <v>3</v>
      </c>
      <c r="S1275" s="1">
        <v>0</v>
      </c>
      <c r="T1275">
        <v>12.8568</v>
      </c>
      <c r="U1275" t="s">
        <v>89</v>
      </c>
      <c r="V1275" s="3">
        <v>0.44</v>
      </c>
      <c r="W1275" s="3">
        <v>0</v>
      </c>
      <c r="X1275" s="4">
        <v>4.2855999999999996</v>
      </c>
      <c r="Y1275" s="1">
        <v>5.4543999999999997</v>
      </c>
      <c r="Z1275" t="s">
        <v>102</v>
      </c>
      <c r="AA1275">
        <f>Furniture_Sales[[#This Row],[Sales]]-Furniture_Sales[[#This Row],[Profit]]</f>
        <v>16.363199999999999</v>
      </c>
    </row>
    <row r="1276" spans="1:27" x14ac:dyDescent="0.35">
      <c r="A1276" t="s">
        <v>3377</v>
      </c>
      <c r="B1276" s="2">
        <v>42998</v>
      </c>
      <c r="C1276" s="2">
        <v>43004</v>
      </c>
      <c r="D1276" t="s">
        <v>45</v>
      </c>
      <c r="E1276" t="s">
        <v>745</v>
      </c>
      <c r="F1276" t="s">
        <v>746</v>
      </c>
      <c r="G1276" t="s">
        <v>30</v>
      </c>
      <c r="H1276" t="s">
        <v>31</v>
      </c>
      <c r="I1276" t="s">
        <v>179</v>
      </c>
      <c r="J1276" t="s">
        <v>126</v>
      </c>
      <c r="K1276">
        <v>10035</v>
      </c>
      <c r="L1276" t="s">
        <v>73</v>
      </c>
      <c r="M1276" t="s">
        <v>1192</v>
      </c>
      <c r="N1276" t="s">
        <v>36</v>
      </c>
      <c r="O1276" t="s">
        <v>42</v>
      </c>
      <c r="P1276" t="s">
        <v>1193</v>
      </c>
      <c r="Q1276">
        <v>272.64600000000002</v>
      </c>
      <c r="R1276">
        <v>3</v>
      </c>
      <c r="S1276" s="1">
        <v>0.1</v>
      </c>
      <c r="T1276">
        <v>18.176400000000001</v>
      </c>
      <c r="U1276" t="s">
        <v>135</v>
      </c>
      <c r="V1276" s="3">
        <v>6.6666666666666693E-2</v>
      </c>
      <c r="W1276" s="3">
        <v>3.6677596590450602E-4</v>
      </c>
      <c r="X1276" s="4">
        <v>6.0587999999999997</v>
      </c>
      <c r="Y1276" s="1">
        <v>84.8232</v>
      </c>
      <c r="Z1276" t="s">
        <v>83</v>
      </c>
      <c r="AA1276">
        <f>Furniture_Sales[[#This Row],[Sales]]-Furniture_Sales[[#This Row],[Profit]]</f>
        <v>254.46960000000001</v>
      </c>
    </row>
    <row r="1277" spans="1:27" x14ac:dyDescent="0.35">
      <c r="A1277" t="s">
        <v>3377</v>
      </c>
      <c r="B1277" s="2">
        <v>42998</v>
      </c>
      <c r="C1277" s="2">
        <v>43004</v>
      </c>
      <c r="D1277" t="s">
        <v>45</v>
      </c>
      <c r="E1277" t="s">
        <v>745</v>
      </c>
      <c r="F1277" t="s">
        <v>746</v>
      </c>
      <c r="G1277" t="s">
        <v>30</v>
      </c>
      <c r="H1277" t="s">
        <v>31</v>
      </c>
      <c r="I1277" t="s">
        <v>179</v>
      </c>
      <c r="J1277" t="s">
        <v>126</v>
      </c>
      <c r="K1277">
        <v>10035</v>
      </c>
      <c r="L1277" t="s">
        <v>73</v>
      </c>
      <c r="M1277" t="s">
        <v>120</v>
      </c>
      <c r="N1277" t="s">
        <v>36</v>
      </c>
      <c r="O1277" t="s">
        <v>42</v>
      </c>
      <c r="P1277" t="s">
        <v>121</v>
      </c>
      <c r="Q1277">
        <v>80.991</v>
      </c>
      <c r="R1277">
        <v>1</v>
      </c>
      <c r="S1277" s="1">
        <v>0.1</v>
      </c>
      <c r="T1277">
        <v>8.0991</v>
      </c>
      <c r="U1277" t="s">
        <v>135</v>
      </c>
      <c r="V1277" s="3">
        <v>0.1</v>
      </c>
      <c r="W1277" s="3">
        <v>1.2347050906890899E-3</v>
      </c>
      <c r="X1277" s="4">
        <v>8.0991</v>
      </c>
      <c r="Y1277" s="1">
        <v>72.891900000000007</v>
      </c>
      <c r="Z1277" t="s">
        <v>83</v>
      </c>
      <c r="AA1277">
        <f>Furniture_Sales[[#This Row],[Sales]]-Furniture_Sales[[#This Row],[Profit]]</f>
        <v>72.891899999999993</v>
      </c>
    </row>
    <row r="1278" spans="1:27" x14ac:dyDescent="0.35">
      <c r="A1278" t="s">
        <v>3377</v>
      </c>
      <c r="B1278" s="2">
        <v>42998</v>
      </c>
      <c r="C1278" s="2">
        <v>43004</v>
      </c>
      <c r="D1278" t="s">
        <v>45</v>
      </c>
      <c r="E1278" t="s">
        <v>745</v>
      </c>
      <c r="F1278" t="s">
        <v>746</v>
      </c>
      <c r="G1278" t="s">
        <v>30</v>
      </c>
      <c r="H1278" t="s">
        <v>31</v>
      </c>
      <c r="I1278" t="s">
        <v>179</v>
      </c>
      <c r="J1278" t="s">
        <v>126</v>
      </c>
      <c r="K1278">
        <v>10035</v>
      </c>
      <c r="L1278" t="s">
        <v>73</v>
      </c>
      <c r="M1278" t="s">
        <v>387</v>
      </c>
      <c r="N1278" t="s">
        <v>36</v>
      </c>
      <c r="O1278" t="s">
        <v>42</v>
      </c>
      <c r="P1278" t="s">
        <v>388</v>
      </c>
      <c r="Q1278">
        <v>2888.127</v>
      </c>
      <c r="R1278">
        <v>11</v>
      </c>
      <c r="S1278" s="1">
        <v>0.1</v>
      </c>
      <c r="T1278">
        <v>609.71569999999997</v>
      </c>
      <c r="U1278" t="s">
        <v>135</v>
      </c>
      <c r="V1278" s="3">
        <v>0.211111111111111</v>
      </c>
      <c r="W1278" s="3">
        <v>3.4624516165667201E-5</v>
      </c>
      <c r="X1278" s="4">
        <v>55.428699999999999</v>
      </c>
      <c r="Y1278" s="1">
        <v>207.1283</v>
      </c>
      <c r="Z1278" t="s">
        <v>83</v>
      </c>
      <c r="AA1278">
        <f>Furniture_Sales[[#This Row],[Sales]]-Furniture_Sales[[#This Row],[Profit]]</f>
        <v>2278.4112999999998</v>
      </c>
    </row>
    <row r="1279" spans="1:27" x14ac:dyDescent="0.35">
      <c r="A1279" t="s">
        <v>3377</v>
      </c>
      <c r="B1279" s="2">
        <v>42998</v>
      </c>
      <c r="C1279" s="2">
        <v>43004</v>
      </c>
      <c r="D1279" t="s">
        <v>45</v>
      </c>
      <c r="E1279" t="s">
        <v>745</v>
      </c>
      <c r="F1279" t="s">
        <v>746</v>
      </c>
      <c r="G1279" t="s">
        <v>30</v>
      </c>
      <c r="H1279" t="s">
        <v>31</v>
      </c>
      <c r="I1279" t="s">
        <v>179</v>
      </c>
      <c r="J1279" t="s">
        <v>126</v>
      </c>
      <c r="K1279">
        <v>10035</v>
      </c>
      <c r="L1279" t="s">
        <v>73</v>
      </c>
      <c r="M1279" t="s">
        <v>565</v>
      </c>
      <c r="N1279" t="s">
        <v>36</v>
      </c>
      <c r="O1279" t="s">
        <v>42</v>
      </c>
      <c r="P1279" t="s">
        <v>566</v>
      </c>
      <c r="Q1279">
        <v>2254.41</v>
      </c>
      <c r="R1279">
        <v>5</v>
      </c>
      <c r="S1279" s="1">
        <v>0.1</v>
      </c>
      <c r="T1279">
        <v>375.73500000000001</v>
      </c>
      <c r="U1279" t="s">
        <v>135</v>
      </c>
      <c r="V1279" s="3">
        <v>0.16666666666666699</v>
      </c>
      <c r="W1279" s="3">
        <v>4.4357503737119701E-5</v>
      </c>
      <c r="X1279" s="4">
        <v>75.147000000000006</v>
      </c>
      <c r="Y1279" s="1">
        <v>375.73500000000001</v>
      </c>
      <c r="Z1279" t="s">
        <v>83</v>
      </c>
      <c r="AA1279">
        <f>Furniture_Sales[[#This Row],[Sales]]-Furniture_Sales[[#This Row],[Profit]]</f>
        <v>1878.6749999999997</v>
      </c>
    </row>
    <row r="1280" spans="1:27" x14ac:dyDescent="0.35">
      <c r="A1280" t="s">
        <v>3378</v>
      </c>
      <c r="B1280" s="2">
        <v>42969</v>
      </c>
      <c r="C1280" s="2">
        <v>42971</v>
      </c>
      <c r="D1280" t="s">
        <v>93</v>
      </c>
      <c r="E1280" t="s">
        <v>2437</v>
      </c>
      <c r="F1280" t="s">
        <v>2438</v>
      </c>
      <c r="G1280" t="s">
        <v>106</v>
      </c>
      <c r="H1280" t="s">
        <v>31</v>
      </c>
      <c r="I1280" t="s">
        <v>71</v>
      </c>
      <c r="J1280" t="s">
        <v>72</v>
      </c>
      <c r="K1280">
        <v>19143</v>
      </c>
      <c r="L1280" t="s">
        <v>73</v>
      </c>
      <c r="M1280" t="s">
        <v>921</v>
      </c>
      <c r="N1280" t="s">
        <v>36</v>
      </c>
      <c r="O1280" t="s">
        <v>51</v>
      </c>
      <c r="P1280" t="s">
        <v>922</v>
      </c>
      <c r="Q1280">
        <v>314.53199999999998</v>
      </c>
      <c r="R1280">
        <v>2</v>
      </c>
      <c r="S1280" s="1">
        <v>0.4</v>
      </c>
      <c r="T1280">
        <v>-83.875200000000007</v>
      </c>
      <c r="U1280" t="s">
        <v>76</v>
      </c>
      <c r="V1280" s="3">
        <v>-0.266666666666667</v>
      </c>
      <c r="W1280" s="3">
        <v>1.2717306983073299E-3</v>
      </c>
      <c r="X1280" s="4">
        <v>-41.937600000000003</v>
      </c>
      <c r="Y1280" s="1">
        <v>199.20359999999999</v>
      </c>
      <c r="Z1280" t="s">
        <v>259</v>
      </c>
      <c r="AA1280">
        <f>Furniture_Sales[[#This Row],[Sales]]-Furniture_Sales[[#This Row],[Profit]]</f>
        <v>398.40719999999999</v>
      </c>
    </row>
    <row r="1281" spans="1:27" x14ac:dyDescent="0.35">
      <c r="A1281" t="s">
        <v>3379</v>
      </c>
      <c r="B1281" s="2">
        <v>42686</v>
      </c>
      <c r="C1281" s="2">
        <v>42690</v>
      </c>
      <c r="D1281" t="s">
        <v>45</v>
      </c>
      <c r="E1281" t="s">
        <v>3380</v>
      </c>
      <c r="F1281" t="s">
        <v>3381</v>
      </c>
      <c r="G1281" t="s">
        <v>30</v>
      </c>
      <c r="H1281" t="s">
        <v>31</v>
      </c>
      <c r="I1281" t="s">
        <v>2990</v>
      </c>
      <c r="J1281" t="s">
        <v>237</v>
      </c>
      <c r="K1281">
        <v>44134</v>
      </c>
      <c r="L1281" t="s">
        <v>73</v>
      </c>
      <c r="M1281" t="s">
        <v>2340</v>
      </c>
      <c r="N1281" t="s">
        <v>36</v>
      </c>
      <c r="O1281" t="s">
        <v>42</v>
      </c>
      <c r="P1281" t="s">
        <v>2341</v>
      </c>
      <c r="Q1281">
        <v>1474.8019999999999</v>
      </c>
      <c r="R1281">
        <v>7</v>
      </c>
      <c r="S1281" s="1">
        <v>0.3</v>
      </c>
      <c r="T1281">
        <v>-21.0686</v>
      </c>
      <c r="U1281" t="s">
        <v>89</v>
      </c>
      <c r="V1281" s="3">
        <v>-1.4285714285714299E-2</v>
      </c>
      <c r="W1281" s="3">
        <v>2.0341713667326199E-4</v>
      </c>
      <c r="X1281" s="4">
        <v>-3.0097999999999998</v>
      </c>
      <c r="Y1281" s="1">
        <v>213.69579999999999</v>
      </c>
      <c r="Z1281" t="s">
        <v>40</v>
      </c>
      <c r="AA1281">
        <f>Furniture_Sales[[#This Row],[Sales]]-Furniture_Sales[[#This Row],[Profit]]</f>
        <v>1495.8706</v>
      </c>
    </row>
    <row r="1282" spans="1:27" x14ac:dyDescent="0.35">
      <c r="A1282" t="s">
        <v>3379</v>
      </c>
      <c r="B1282" s="2">
        <v>42686</v>
      </c>
      <c r="C1282" s="2">
        <v>42690</v>
      </c>
      <c r="D1282" t="s">
        <v>45</v>
      </c>
      <c r="E1282" t="s">
        <v>3380</v>
      </c>
      <c r="F1282" t="s">
        <v>3381</v>
      </c>
      <c r="G1282" t="s">
        <v>30</v>
      </c>
      <c r="H1282" t="s">
        <v>31</v>
      </c>
      <c r="I1282" t="s">
        <v>2990</v>
      </c>
      <c r="J1282" t="s">
        <v>237</v>
      </c>
      <c r="K1282">
        <v>44134</v>
      </c>
      <c r="L1282" t="s">
        <v>73</v>
      </c>
      <c r="M1282" t="s">
        <v>41</v>
      </c>
      <c r="N1282" t="s">
        <v>36</v>
      </c>
      <c r="O1282" t="s">
        <v>42</v>
      </c>
      <c r="P1282" t="s">
        <v>43</v>
      </c>
      <c r="Q1282">
        <v>1537.0740000000001</v>
      </c>
      <c r="R1282">
        <v>9</v>
      </c>
      <c r="S1282" s="1">
        <v>0.3</v>
      </c>
      <c r="T1282">
        <v>0</v>
      </c>
      <c r="U1282" t="s">
        <v>89</v>
      </c>
      <c r="V1282" s="3">
        <v>0</v>
      </c>
      <c r="W1282" s="3">
        <v>1.9517602926079E-4</v>
      </c>
      <c r="X1282" s="4">
        <v>0</v>
      </c>
      <c r="Y1282" s="1">
        <v>170.786</v>
      </c>
      <c r="Z1282" t="s">
        <v>40</v>
      </c>
      <c r="AA1282">
        <f>Furniture_Sales[[#This Row],[Sales]]-Furniture_Sales[[#This Row],[Profit]]</f>
        <v>1537.0740000000001</v>
      </c>
    </row>
    <row r="1283" spans="1:27" x14ac:dyDescent="0.35">
      <c r="A1283" t="s">
        <v>3379</v>
      </c>
      <c r="B1283" s="2">
        <v>42686</v>
      </c>
      <c r="C1283" s="2">
        <v>42690</v>
      </c>
      <c r="D1283" t="s">
        <v>45</v>
      </c>
      <c r="E1283" t="s">
        <v>3380</v>
      </c>
      <c r="F1283" t="s">
        <v>3381</v>
      </c>
      <c r="G1283" t="s">
        <v>30</v>
      </c>
      <c r="H1283" t="s">
        <v>31</v>
      </c>
      <c r="I1283" t="s">
        <v>2990</v>
      </c>
      <c r="J1283" t="s">
        <v>237</v>
      </c>
      <c r="K1283">
        <v>44134</v>
      </c>
      <c r="L1283" t="s">
        <v>73</v>
      </c>
      <c r="M1283" t="s">
        <v>801</v>
      </c>
      <c r="N1283" t="s">
        <v>36</v>
      </c>
      <c r="O1283" t="s">
        <v>42</v>
      </c>
      <c r="P1283" t="s">
        <v>802</v>
      </c>
      <c r="Q1283">
        <v>449.37200000000001</v>
      </c>
      <c r="R1283">
        <v>2</v>
      </c>
      <c r="S1283" s="1">
        <v>0.3</v>
      </c>
      <c r="T1283">
        <v>-12.8392</v>
      </c>
      <c r="U1283" t="s">
        <v>89</v>
      </c>
      <c r="V1283" s="3">
        <v>-2.8571428571428598E-2</v>
      </c>
      <c r="W1283" s="3">
        <v>6.6759833723507498E-4</v>
      </c>
      <c r="X1283" s="4">
        <v>-6.4196</v>
      </c>
      <c r="Y1283" s="1">
        <v>231.10560000000001</v>
      </c>
      <c r="Z1283" t="s">
        <v>40</v>
      </c>
      <c r="AA1283">
        <f>Furniture_Sales[[#This Row],[Sales]]-Furniture_Sales[[#This Row],[Profit]]</f>
        <v>462.21120000000002</v>
      </c>
    </row>
    <row r="1284" spans="1:27" x14ac:dyDescent="0.35">
      <c r="A1284" t="s">
        <v>3382</v>
      </c>
      <c r="B1284" s="2">
        <v>42997</v>
      </c>
      <c r="C1284" s="2">
        <v>43003</v>
      </c>
      <c r="D1284" t="s">
        <v>45</v>
      </c>
      <c r="E1284" t="s">
        <v>3383</v>
      </c>
      <c r="F1284" t="s">
        <v>3384</v>
      </c>
      <c r="G1284" t="s">
        <v>96</v>
      </c>
      <c r="H1284" t="s">
        <v>31</v>
      </c>
      <c r="I1284" t="s">
        <v>884</v>
      </c>
      <c r="J1284" t="s">
        <v>1523</v>
      </c>
      <c r="K1284">
        <v>97477</v>
      </c>
      <c r="L1284" t="s">
        <v>60</v>
      </c>
      <c r="M1284" t="s">
        <v>557</v>
      </c>
      <c r="N1284" t="s">
        <v>36</v>
      </c>
      <c r="O1284" t="s">
        <v>62</v>
      </c>
      <c r="P1284" t="s">
        <v>558</v>
      </c>
      <c r="Q1284">
        <v>409.21600000000001</v>
      </c>
      <c r="R1284">
        <v>8</v>
      </c>
      <c r="S1284" s="1">
        <v>0.2</v>
      </c>
      <c r="T1284">
        <v>61.382399999999997</v>
      </c>
      <c r="U1284" t="s">
        <v>135</v>
      </c>
      <c r="V1284" s="3">
        <v>0.15</v>
      </c>
      <c r="W1284" s="3">
        <v>4.8873944322802597E-4</v>
      </c>
      <c r="X1284" s="4">
        <v>7.6727999999999996</v>
      </c>
      <c r="Y1284" s="1">
        <v>43.479199999999999</v>
      </c>
      <c r="Z1284" t="s">
        <v>83</v>
      </c>
      <c r="AA1284">
        <f>Furniture_Sales[[#This Row],[Sales]]-Furniture_Sales[[#This Row],[Profit]]</f>
        <v>347.83359999999999</v>
      </c>
    </row>
    <row r="1285" spans="1:27" x14ac:dyDescent="0.35">
      <c r="A1285" t="s">
        <v>3382</v>
      </c>
      <c r="B1285" s="2">
        <v>42997</v>
      </c>
      <c r="C1285" s="2">
        <v>43003</v>
      </c>
      <c r="D1285" t="s">
        <v>45</v>
      </c>
      <c r="E1285" t="s">
        <v>3383</v>
      </c>
      <c r="F1285" t="s">
        <v>3384</v>
      </c>
      <c r="G1285" t="s">
        <v>96</v>
      </c>
      <c r="H1285" t="s">
        <v>31</v>
      </c>
      <c r="I1285" t="s">
        <v>884</v>
      </c>
      <c r="J1285" t="s">
        <v>1523</v>
      </c>
      <c r="K1285">
        <v>97477</v>
      </c>
      <c r="L1285" t="s">
        <v>60</v>
      </c>
      <c r="M1285" t="s">
        <v>462</v>
      </c>
      <c r="N1285" t="s">
        <v>36</v>
      </c>
      <c r="O1285" t="s">
        <v>37</v>
      </c>
      <c r="P1285" t="s">
        <v>463</v>
      </c>
      <c r="Q1285">
        <v>72.587999999999994</v>
      </c>
      <c r="R1285">
        <v>2</v>
      </c>
      <c r="S1285" s="1">
        <v>0.7</v>
      </c>
      <c r="T1285">
        <v>-128.2388</v>
      </c>
      <c r="U1285" t="s">
        <v>135</v>
      </c>
      <c r="V1285" s="3">
        <v>-1.7666666666666699</v>
      </c>
      <c r="W1285" s="3">
        <v>9.6434672397641506E-3</v>
      </c>
      <c r="X1285" s="4">
        <v>-64.119399999999999</v>
      </c>
      <c r="Y1285" s="1">
        <v>100.4134</v>
      </c>
      <c r="Z1285" t="s">
        <v>83</v>
      </c>
      <c r="AA1285">
        <f>Furniture_Sales[[#This Row],[Sales]]-Furniture_Sales[[#This Row],[Profit]]</f>
        <v>200.82679999999999</v>
      </c>
    </row>
    <row r="1286" spans="1:27" x14ac:dyDescent="0.35">
      <c r="A1286" t="s">
        <v>3385</v>
      </c>
      <c r="B1286" s="2">
        <v>42460</v>
      </c>
      <c r="C1286" s="2">
        <v>42466</v>
      </c>
      <c r="D1286" t="s">
        <v>45</v>
      </c>
      <c r="E1286" t="s">
        <v>1853</v>
      </c>
      <c r="F1286" t="s">
        <v>1854</v>
      </c>
      <c r="G1286" t="s">
        <v>30</v>
      </c>
      <c r="H1286" t="s">
        <v>31</v>
      </c>
      <c r="I1286" t="s">
        <v>179</v>
      </c>
      <c r="J1286" t="s">
        <v>126</v>
      </c>
      <c r="K1286">
        <v>10009</v>
      </c>
      <c r="L1286" t="s">
        <v>73</v>
      </c>
      <c r="M1286" t="s">
        <v>257</v>
      </c>
      <c r="N1286" t="s">
        <v>36</v>
      </c>
      <c r="O1286" t="s">
        <v>42</v>
      </c>
      <c r="P1286" t="s">
        <v>258</v>
      </c>
      <c r="Q1286">
        <v>327.99599999999998</v>
      </c>
      <c r="R1286">
        <v>6</v>
      </c>
      <c r="S1286" s="1">
        <v>0.1</v>
      </c>
      <c r="T1286">
        <v>54.665999999999997</v>
      </c>
      <c r="U1286" t="s">
        <v>135</v>
      </c>
      <c r="V1286" s="3">
        <v>0.16666666666666699</v>
      </c>
      <c r="W1286" s="3">
        <v>3.0488176685081501E-4</v>
      </c>
      <c r="X1286" s="4">
        <v>9.1110000000000007</v>
      </c>
      <c r="Y1286" s="1">
        <v>45.555</v>
      </c>
      <c r="Z1286" t="s">
        <v>201</v>
      </c>
      <c r="AA1286">
        <f>Furniture_Sales[[#This Row],[Sales]]-Furniture_Sales[[#This Row],[Profit]]</f>
        <v>273.33</v>
      </c>
    </row>
    <row r="1287" spans="1:27" x14ac:dyDescent="0.35">
      <c r="A1287" t="s">
        <v>3386</v>
      </c>
      <c r="B1287" s="2">
        <v>42000</v>
      </c>
      <c r="C1287" s="2">
        <v>42004</v>
      </c>
      <c r="D1287" t="s">
        <v>45</v>
      </c>
      <c r="E1287" t="s">
        <v>3387</v>
      </c>
      <c r="F1287" t="s">
        <v>3388</v>
      </c>
      <c r="G1287" t="s">
        <v>106</v>
      </c>
      <c r="H1287" t="s">
        <v>31</v>
      </c>
      <c r="I1287" t="s">
        <v>179</v>
      </c>
      <c r="J1287" t="s">
        <v>126</v>
      </c>
      <c r="K1287">
        <v>10011</v>
      </c>
      <c r="L1287" t="s">
        <v>73</v>
      </c>
      <c r="M1287" t="s">
        <v>304</v>
      </c>
      <c r="N1287" t="s">
        <v>36</v>
      </c>
      <c r="O1287" t="s">
        <v>42</v>
      </c>
      <c r="P1287" t="s">
        <v>305</v>
      </c>
      <c r="Q1287">
        <v>767.21400000000006</v>
      </c>
      <c r="R1287">
        <v>14</v>
      </c>
      <c r="S1287" s="1">
        <v>0.1</v>
      </c>
      <c r="T1287">
        <v>161.9674</v>
      </c>
      <c r="U1287" t="s">
        <v>89</v>
      </c>
      <c r="V1287" s="3">
        <v>0.211111111111111</v>
      </c>
      <c r="W1287" s="3">
        <v>1.3034172994757701E-4</v>
      </c>
      <c r="X1287" s="4">
        <v>11.569100000000001</v>
      </c>
      <c r="Y1287" s="1">
        <v>43.231900000000003</v>
      </c>
      <c r="Z1287" t="s">
        <v>102</v>
      </c>
      <c r="AA1287">
        <f>Furniture_Sales[[#This Row],[Sales]]-Furniture_Sales[[#This Row],[Profit]]</f>
        <v>605.24660000000006</v>
      </c>
    </row>
    <row r="1288" spans="1:27" x14ac:dyDescent="0.35">
      <c r="A1288" t="s">
        <v>3389</v>
      </c>
      <c r="B1288" s="2">
        <v>42598</v>
      </c>
      <c r="C1288" s="2">
        <v>42601</v>
      </c>
      <c r="D1288" t="s">
        <v>93</v>
      </c>
      <c r="E1288" t="s">
        <v>3390</v>
      </c>
      <c r="F1288" t="s">
        <v>3391</v>
      </c>
      <c r="G1288" t="s">
        <v>96</v>
      </c>
      <c r="H1288" t="s">
        <v>31</v>
      </c>
      <c r="I1288" t="s">
        <v>58</v>
      </c>
      <c r="J1288" t="s">
        <v>59</v>
      </c>
      <c r="K1288">
        <v>90045</v>
      </c>
      <c r="L1288" t="s">
        <v>60</v>
      </c>
      <c r="M1288" t="s">
        <v>2412</v>
      </c>
      <c r="N1288" t="s">
        <v>36</v>
      </c>
      <c r="O1288" t="s">
        <v>51</v>
      </c>
      <c r="P1288" t="s">
        <v>2413</v>
      </c>
      <c r="Q1288">
        <v>161.28</v>
      </c>
      <c r="R1288">
        <v>2</v>
      </c>
      <c r="S1288" s="1">
        <v>0.2</v>
      </c>
      <c r="T1288">
        <v>12.096</v>
      </c>
      <c r="U1288" t="s">
        <v>39</v>
      </c>
      <c r="V1288" s="3">
        <v>7.4999999999999997E-2</v>
      </c>
      <c r="W1288" s="3">
        <v>1.24007936507937E-3</v>
      </c>
      <c r="X1288" s="4">
        <v>6.048</v>
      </c>
      <c r="Y1288" s="1">
        <v>74.591999999999999</v>
      </c>
      <c r="Z1288" t="s">
        <v>259</v>
      </c>
      <c r="AA1288">
        <f>Furniture_Sales[[#This Row],[Sales]]-Furniture_Sales[[#This Row],[Profit]]</f>
        <v>149.184</v>
      </c>
    </row>
    <row r="1289" spans="1:27" x14ac:dyDescent="0.35">
      <c r="A1289" t="s">
        <v>3392</v>
      </c>
      <c r="B1289" s="2">
        <v>41728</v>
      </c>
      <c r="C1289" s="2">
        <v>41733</v>
      </c>
      <c r="D1289" t="s">
        <v>45</v>
      </c>
      <c r="E1289" t="s">
        <v>873</v>
      </c>
      <c r="F1289" t="s">
        <v>874</v>
      </c>
      <c r="G1289" t="s">
        <v>30</v>
      </c>
      <c r="H1289" t="s">
        <v>31</v>
      </c>
      <c r="I1289" t="s">
        <v>334</v>
      </c>
      <c r="J1289" t="s">
        <v>59</v>
      </c>
      <c r="K1289">
        <v>94110</v>
      </c>
      <c r="L1289" t="s">
        <v>60</v>
      </c>
      <c r="M1289" t="s">
        <v>548</v>
      </c>
      <c r="N1289" t="s">
        <v>36</v>
      </c>
      <c r="O1289" t="s">
        <v>37</v>
      </c>
      <c r="P1289" t="s">
        <v>549</v>
      </c>
      <c r="Q1289">
        <v>205.666</v>
      </c>
      <c r="R1289">
        <v>2</v>
      </c>
      <c r="S1289" s="1">
        <v>0.15</v>
      </c>
      <c r="T1289">
        <v>-12.098000000000001</v>
      </c>
      <c r="U1289" t="s">
        <v>64</v>
      </c>
      <c r="V1289" s="3">
        <v>-5.8823529411764698E-2</v>
      </c>
      <c r="W1289" s="3">
        <v>7.2933785846955698E-4</v>
      </c>
      <c r="X1289" s="4">
        <v>-6.0490000000000004</v>
      </c>
      <c r="Y1289" s="1">
        <v>108.88200000000001</v>
      </c>
      <c r="Z1289" t="s">
        <v>201</v>
      </c>
      <c r="AA1289">
        <f>Furniture_Sales[[#This Row],[Sales]]-Furniture_Sales[[#This Row],[Profit]]</f>
        <v>217.76400000000001</v>
      </c>
    </row>
    <row r="1290" spans="1:27" x14ac:dyDescent="0.35">
      <c r="A1290" t="s">
        <v>3393</v>
      </c>
      <c r="B1290" s="2">
        <v>43097</v>
      </c>
      <c r="C1290" s="2">
        <v>43100</v>
      </c>
      <c r="D1290" t="s">
        <v>93</v>
      </c>
      <c r="E1290" t="s">
        <v>2314</v>
      </c>
      <c r="F1290" t="s">
        <v>2315</v>
      </c>
      <c r="G1290" t="s">
        <v>96</v>
      </c>
      <c r="H1290" t="s">
        <v>31</v>
      </c>
      <c r="I1290" t="s">
        <v>736</v>
      </c>
      <c r="J1290" t="s">
        <v>59</v>
      </c>
      <c r="K1290">
        <v>90805</v>
      </c>
      <c r="L1290" t="s">
        <v>60</v>
      </c>
      <c r="M1290" t="s">
        <v>127</v>
      </c>
      <c r="N1290" t="s">
        <v>36</v>
      </c>
      <c r="O1290" t="s">
        <v>42</v>
      </c>
      <c r="P1290" t="s">
        <v>128</v>
      </c>
      <c r="Q1290">
        <v>340.70400000000001</v>
      </c>
      <c r="R1290">
        <v>6</v>
      </c>
      <c r="S1290" s="1">
        <v>0.2</v>
      </c>
      <c r="T1290">
        <v>-34.070399999999999</v>
      </c>
      <c r="U1290" t="s">
        <v>39</v>
      </c>
      <c r="V1290" s="3">
        <v>-0.1</v>
      </c>
      <c r="W1290" s="3">
        <v>5.87019817789048E-4</v>
      </c>
      <c r="X1290" s="4">
        <v>-5.6783999999999999</v>
      </c>
      <c r="Y1290" s="1">
        <v>62.462400000000002</v>
      </c>
      <c r="Z1290" t="s">
        <v>102</v>
      </c>
      <c r="AA1290">
        <f>Furniture_Sales[[#This Row],[Sales]]-Furniture_Sales[[#This Row],[Profit]]</f>
        <v>374.77440000000001</v>
      </c>
    </row>
    <row r="1291" spans="1:27" x14ac:dyDescent="0.35">
      <c r="A1291" t="s">
        <v>3394</v>
      </c>
      <c r="B1291" s="2">
        <v>42468</v>
      </c>
      <c r="C1291" s="2">
        <v>42471</v>
      </c>
      <c r="D1291" t="s">
        <v>93</v>
      </c>
      <c r="E1291" t="s">
        <v>1495</v>
      </c>
      <c r="F1291" t="s">
        <v>1496</v>
      </c>
      <c r="G1291" t="s">
        <v>30</v>
      </c>
      <c r="H1291" t="s">
        <v>31</v>
      </c>
      <c r="I1291" t="s">
        <v>353</v>
      </c>
      <c r="J1291" t="s">
        <v>673</v>
      </c>
      <c r="K1291">
        <v>31907</v>
      </c>
      <c r="L1291" t="s">
        <v>34</v>
      </c>
      <c r="M1291" t="s">
        <v>2485</v>
      </c>
      <c r="N1291" t="s">
        <v>36</v>
      </c>
      <c r="O1291" t="s">
        <v>37</v>
      </c>
      <c r="P1291" t="s">
        <v>2486</v>
      </c>
      <c r="Q1291">
        <v>354.9</v>
      </c>
      <c r="R1291">
        <v>5</v>
      </c>
      <c r="S1291" s="1">
        <v>0</v>
      </c>
      <c r="T1291">
        <v>88.724999999999994</v>
      </c>
      <c r="U1291" t="s">
        <v>39</v>
      </c>
      <c r="V1291" s="3">
        <v>0.25</v>
      </c>
      <c r="W1291" s="3">
        <v>0</v>
      </c>
      <c r="X1291" s="4">
        <v>17.745000000000001</v>
      </c>
      <c r="Y1291" s="1">
        <v>53.234999999999999</v>
      </c>
      <c r="Z1291" t="s">
        <v>119</v>
      </c>
      <c r="AA1291">
        <f>Furniture_Sales[[#This Row],[Sales]]-Furniture_Sales[[#This Row],[Profit]]</f>
        <v>266.17499999999995</v>
      </c>
    </row>
    <row r="1292" spans="1:27" x14ac:dyDescent="0.35">
      <c r="A1292" t="s">
        <v>3395</v>
      </c>
      <c r="B1292" s="2">
        <v>41716</v>
      </c>
      <c r="C1292" s="2">
        <v>41719</v>
      </c>
      <c r="D1292" t="s">
        <v>27</v>
      </c>
      <c r="E1292" t="s">
        <v>3396</v>
      </c>
      <c r="F1292" t="s">
        <v>3397</v>
      </c>
      <c r="G1292" t="s">
        <v>106</v>
      </c>
      <c r="H1292" t="s">
        <v>31</v>
      </c>
      <c r="I1292" t="s">
        <v>334</v>
      </c>
      <c r="J1292" t="s">
        <v>59</v>
      </c>
      <c r="K1292">
        <v>94110</v>
      </c>
      <c r="L1292" t="s">
        <v>60</v>
      </c>
      <c r="M1292" t="s">
        <v>2628</v>
      </c>
      <c r="N1292" t="s">
        <v>36</v>
      </c>
      <c r="O1292" t="s">
        <v>37</v>
      </c>
      <c r="P1292" t="s">
        <v>2629</v>
      </c>
      <c r="Q1292">
        <v>1198.33</v>
      </c>
      <c r="R1292">
        <v>10</v>
      </c>
      <c r="S1292" s="1">
        <v>0.15</v>
      </c>
      <c r="T1292">
        <v>70.489999999999995</v>
      </c>
      <c r="U1292" t="s">
        <v>39</v>
      </c>
      <c r="V1292" s="3">
        <v>5.8823529411764698E-2</v>
      </c>
      <c r="W1292" s="3">
        <v>1.2517420076272801E-4</v>
      </c>
      <c r="X1292" s="4">
        <v>7.0490000000000004</v>
      </c>
      <c r="Y1292" s="1">
        <v>112.78400000000001</v>
      </c>
      <c r="Z1292" t="s">
        <v>201</v>
      </c>
      <c r="AA1292">
        <f>Furniture_Sales[[#This Row],[Sales]]-Furniture_Sales[[#This Row],[Profit]]</f>
        <v>1127.8399999999999</v>
      </c>
    </row>
    <row r="1293" spans="1:27" x14ac:dyDescent="0.35">
      <c r="A1293" t="s">
        <v>3398</v>
      </c>
      <c r="B1293" s="2">
        <v>42845</v>
      </c>
      <c r="C1293" s="2">
        <v>42848</v>
      </c>
      <c r="D1293" t="s">
        <v>93</v>
      </c>
      <c r="E1293" t="s">
        <v>190</v>
      </c>
      <c r="F1293" t="s">
        <v>191</v>
      </c>
      <c r="G1293" t="s">
        <v>96</v>
      </c>
      <c r="H1293" t="s">
        <v>31</v>
      </c>
      <c r="I1293" t="s">
        <v>71</v>
      </c>
      <c r="J1293" t="s">
        <v>72</v>
      </c>
      <c r="K1293">
        <v>19120</v>
      </c>
      <c r="L1293" t="s">
        <v>73</v>
      </c>
      <c r="M1293" t="s">
        <v>2061</v>
      </c>
      <c r="N1293" t="s">
        <v>36</v>
      </c>
      <c r="O1293" t="s">
        <v>62</v>
      </c>
      <c r="P1293" t="s">
        <v>2062</v>
      </c>
      <c r="Q1293">
        <v>51.968000000000004</v>
      </c>
      <c r="R1293">
        <v>2</v>
      </c>
      <c r="S1293" s="1">
        <v>0.2</v>
      </c>
      <c r="T1293">
        <v>10.393599999999999</v>
      </c>
      <c r="U1293" t="s">
        <v>39</v>
      </c>
      <c r="V1293" s="3">
        <v>0.2</v>
      </c>
      <c r="W1293" s="3">
        <v>3.84852216748768E-3</v>
      </c>
      <c r="X1293" s="4">
        <v>5.1967999999999996</v>
      </c>
      <c r="Y1293" s="1">
        <v>20.787199999999999</v>
      </c>
      <c r="Z1293" t="s">
        <v>119</v>
      </c>
      <c r="AA1293">
        <f>Furniture_Sales[[#This Row],[Sales]]-Furniture_Sales[[#This Row],[Profit]]</f>
        <v>41.574400000000004</v>
      </c>
    </row>
    <row r="1294" spans="1:27" x14ac:dyDescent="0.35">
      <c r="A1294" t="s">
        <v>3398</v>
      </c>
      <c r="B1294" s="2">
        <v>42845</v>
      </c>
      <c r="C1294" s="2">
        <v>42848</v>
      </c>
      <c r="D1294" t="s">
        <v>93</v>
      </c>
      <c r="E1294" t="s">
        <v>190</v>
      </c>
      <c r="F1294" t="s">
        <v>191</v>
      </c>
      <c r="G1294" t="s">
        <v>96</v>
      </c>
      <c r="H1294" t="s">
        <v>31</v>
      </c>
      <c r="I1294" t="s">
        <v>71</v>
      </c>
      <c r="J1294" t="s">
        <v>72</v>
      </c>
      <c r="K1294">
        <v>19120</v>
      </c>
      <c r="L1294" t="s">
        <v>73</v>
      </c>
      <c r="M1294" t="s">
        <v>1995</v>
      </c>
      <c r="N1294" t="s">
        <v>36</v>
      </c>
      <c r="O1294" t="s">
        <v>62</v>
      </c>
      <c r="P1294" t="s">
        <v>1996</v>
      </c>
      <c r="Q1294">
        <v>42.408000000000001</v>
      </c>
      <c r="R1294">
        <v>3</v>
      </c>
      <c r="S1294" s="1">
        <v>0.2</v>
      </c>
      <c r="T1294">
        <v>9.5418000000000003</v>
      </c>
      <c r="U1294" t="s">
        <v>39</v>
      </c>
      <c r="V1294" s="3">
        <v>0.22500000000000001</v>
      </c>
      <c r="W1294" s="3">
        <v>4.71609130352764E-3</v>
      </c>
      <c r="X1294" s="4">
        <v>3.1806000000000001</v>
      </c>
      <c r="Y1294" s="1">
        <v>10.955399999999999</v>
      </c>
      <c r="Z1294" t="s">
        <v>119</v>
      </c>
      <c r="AA1294">
        <f>Furniture_Sales[[#This Row],[Sales]]-Furniture_Sales[[#This Row],[Profit]]</f>
        <v>32.866199999999999</v>
      </c>
    </row>
    <row r="1295" spans="1:27" x14ac:dyDescent="0.35">
      <c r="A1295" t="s">
        <v>3399</v>
      </c>
      <c r="B1295" s="2">
        <v>41717</v>
      </c>
      <c r="C1295" s="2">
        <v>41719</v>
      </c>
      <c r="D1295" t="s">
        <v>93</v>
      </c>
      <c r="E1295" t="s">
        <v>575</v>
      </c>
      <c r="F1295" t="s">
        <v>576</v>
      </c>
      <c r="G1295" t="s">
        <v>96</v>
      </c>
      <c r="H1295" t="s">
        <v>31</v>
      </c>
      <c r="I1295" t="s">
        <v>580</v>
      </c>
      <c r="J1295" t="s">
        <v>49</v>
      </c>
      <c r="K1295">
        <v>33801</v>
      </c>
      <c r="L1295" t="s">
        <v>34</v>
      </c>
      <c r="M1295" t="s">
        <v>1367</v>
      </c>
      <c r="N1295" t="s">
        <v>36</v>
      </c>
      <c r="O1295" t="s">
        <v>62</v>
      </c>
      <c r="P1295" t="s">
        <v>429</v>
      </c>
      <c r="Q1295">
        <v>4.992</v>
      </c>
      <c r="R1295">
        <v>3</v>
      </c>
      <c r="S1295" s="1">
        <v>0.2</v>
      </c>
      <c r="T1295">
        <v>1.3728</v>
      </c>
      <c r="U1295" t="s">
        <v>76</v>
      </c>
      <c r="V1295" s="3">
        <v>0.27500000000000002</v>
      </c>
      <c r="W1295" s="3">
        <v>4.0064102564102602E-2</v>
      </c>
      <c r="X1295" s="4">
        <v>0.45760000000000001</v>
      </c>
      <c r="Y1295" s="1">
        <v>1.2063999999999999</v>
      </c>
      <c r="Z1295" t="s">
        <v>201</v>
      </c>
      <c r="AA1295">
        <f>Furniture_Sales[[#This Row],[Sales]]-Furniture_Sales[[#This Row],[Profit]]</f>
        <v>3.6192000000000002</v>
      </c>
    </row>
    <row r="1296" spans="1:27" x14ac:dyDescent="0.35">
      <c r="A1296" t="s">
        <v>3399</v>
      </c>
      <c r="B1296" s="2">
        <v>41717</v>
      </c>
      <c r="C1296" s="2">
        <v>41719</v>
      </c>
      <c r="D1296" t="s">
        <v>93</v>
      </c>
      <c r="E1296" t="s">
        <v>575</v>
      </c>
      <c r="F1296" t="s">
        <v>576</v>
      </c>
      <c r="G1296" t="s">
        <v>96</v>
      </c>
      <c r="H1296" t="s">
        <v>31</v>
      </c>
      <c r="I1296" t="s">
        <v>580</v>
      </c>
      <c r="J1296" t="s">
        <v>49</v>
      </c>
      <c r="K1296">
        <v>33801</v>
      </c>
      <c r="L1296" t="s">
        <v>34</v>
      </c>
      <c r="M1296" t="s">
        <v>2895</v>
      </c>
      <c r="N1296" t="s">
        <v>36</v>
      </c>
      <c r="O1296" t="s">
        <v>62</v>
      </c>
      <c r="P1296" t="s">
        <v>2896</v>
      </c>
      <c r="Q1296">
        <v>20.015999999999998</v>
      </c>
      <c r="R1296">
        <v>3</v>
      </c>
      <c r="S1296" s="1">
        <v>0.2</v>
      </c>
      <c r="T1296">
        <v>5.5044000000000004</v>
      </c>
      <c r="U1296" t="s">
        <v>76</v>
      </c>
      <c r="V1296" s="3">
        <v>0.27500000000000002</v>
      </c>
      <c r="W1296" s="3">
        <v>9.9920063948840902E-3</v>
      </c>
      <c r="X1296" s="4">
        <v>1.8348</v>
      </c>
      <c r="Y1296" s="1">
        <v>4.8372000000000002</v>
      </c>
      <c r="Z1296" t="s">
        <v>201</v>
      </c>
      <c r="AA1296">
        <f>Furniture_Sales[[#This Row],[Sales]]-Furniture_Sales[[#This Row],[Profit]]</f>
        <v>14.511599999999998</v>
      </c>
    </row>
    <row r="1297" spans="1:27" x14ac:dyDescent="0.35">
      <c r="A1297" t="s">
        <v>3400</v>
      </c>
      <c r="B1297" s="2">
        <v>42268</v>
      </c>
      <c r="C1297" s="2">
        <v>42273</v>
      </c>
      <c r="D1297" t="s">
        <v>45</v>
      </c>
      <c r="E1297" t="s">
        <v>2229</v>
      </c>
      <c r="F1297" t="s">
        <v>2230</v>
      </c>
      <c r="G1297" t="s">
        <v>30</v>
      </c>
      <c r="H1297" t="s">
        <v>31</v>
      </c>
      <c r="I1297" t="s">
        <v>163</v>
      </c>
      <c r="J1297" t="s">
        <v>164</v>
      </c>
      <c r="K1297">
        <v>29203</v>
      </c>
      <c r="L1297" t="s">
        <v>34</v>
      </c>
      <c r="M1297" t="s">
        <v>987</v>
      </c>
      <c r="N1297" t="s">
        <v>36</v>
      </c>
      <c r="O1297" t="s">
        <v>42</v>
      </c>
      <c r="P1297" t="s">
        <v>988</v>
      </c>
      <c r="Q1297">
        <v>1690.04</v>
      </c>
      <c r="R1297">
        <v>4</v>
      </c>
      <c r="S1297" s="1">
        <v>0</v>
      </c>
      <c r="T1297">
        <v>422.51</v>
      </c>
      <c r="U1297" t="s">
        <v>64</v>
      </c>
      <c r="V1297" s="3">
        <v>0.25</v>
      </c>
      <c r="W1297" s="3">
        <v>0</v>
      </c>
      <c r="X1297" s="4">
        <v>105.6275</v>
      </c>
      <c r="Y1297" s="1">
        <v>316.88249999999999</v>
      </c>
      <c r="Z1297" t="s">
        <v>83</v>
      </c>
      <c r="AA1297">
        <f>Furniture_Sales[[#This Row],[Sales]]-Furniture_Sales[[#This Row],[Profit]]</f>
        <v>1267.53</v>
      </c>
    </row>
    <row r="1298" spans="1:27" x14ac:dyDescent="0.35">
      <c r="A1298" t="s">
        <v>3401</v>
      </c>
      <c r="B1298" s="2">
        <v>42715</v>
      </c>
      <c r="C1298" s="2">
        <v>42717</v>
      </c>
      <c r="D1298" t="s">
        <v>93</v>
      </c>
      <c r="E1298" t="s">
        <v>3402</v>
      </c>
      <c r="F1298" t="s">
        <v>3403</v>
      </c>
      <c r="G1298" t="s">
        <v>106</v>
      </c>
      <c r="H1298" t="s">
        <v>31</v>
      </c>
      <c r="I1298" t="s">
        <v>3404</v>
      </c>
      <c r="J1298" t="s">
        <v>1523</v>
      </c>
      <c r="K1298">
        <v>97206</v>
      </c>
      <c r="L1298" t="s">
        <v>60</v>
      </c>
      <c r="M1298" t="s">
        <v>110</v>
      </c>
      <c r="N1298" t="s">
        <v>36</v>
      </c>
      <c r="O1298" t="s">
        <v>42</v>
      </c>
      <c r="P1298" t="s">
        <v>111</v>
      </c>
      <c r="Q1298">
        <v>403.92</v>
      </c>
      <c r="R1298">
        <v>5</v>
      </c>
      <c r="S1298" s="1">
        <v>0.2</v>
      </c>
      <c r="T1298">
        <v>25.245000000000001</v>
      </c>
      <c r="U1298" t="s">
        <v>76</v>
      </c>
      <c r="V1298" s="3">
        <v>6.25E-2</v>
      </c>
      <c r="W1298" s="3">
        <v>4.9514755397108302E-4</v>
      </c>
      <c r="X1298" s="4">
        <v>5.0490000000000004</v>
      </c>
      <c r="Y1298" s="1">
        <v>75.734999999999999</v>
      </c>
      <c r="Z1298" t="s">
        <v>102</v>
      </c>
      <c r="AA1298">
        <f>Furniture_Sales[[#This Row],[Sales]]-Furniture_Sales[[#This Row],[Profit]]</f>
        <v>378.67500000000001</v>
      </c>
    </row>
    <row r="1299" spans="1:27" x14ac:dyDescent="0.35">
      <c r="A1299" t="s">
        <v>3405</v>
      </c>
      <c r="B1299" s="2">
        <v>42728</v>
      </c>
      <c r="C1299" s="2">
        <v>42732</v>
      </c>
      <c r="D1299" t="s">
        <v>45</v>
      </c>
      <c r="E1299" t="s">
        <v>1337</v>
      </c>
      <c r="F1299" t="s">
        <v>1338</v>
      </c>
      <c r="G1299" t="s">
        <v>30</v>
      </c>
      <c r="H1299" t="s">
        <v>31</v>
      </c>
      <c r="I1299" t="s">
        <v>179</v>
      </c>
      <c r="J1299" t="s">
        <v>126</v>
      </c>
      <c r="K1299">
        <v>10035</v>
      </c>
      <c r="L1299" t="s">
        <v>73</v>
      </c>
      <c r="M1299" t="s">
        <v>3163</v>
      </c>
      <c r="N1299" t="s">
        <v>36</v>
      </c>
      <c r="O1299" t="s">
        <v>62</v>
      </c>
      <c r="P1299" t="s">
        <v>3164</v>
      </c>
      <c r="Q1299">
        <v>799.56</v>
      </c>
      <c r="R1299">
        <v>9</v>
      </c>
      <c r="S1299" s="1">
        <v>0</v>
      </c>
      <c r="T1299">
        <v>207.88560000000001</v>
      </c>
      <c r="U1299" t="s">
        <v>89</v>
      </c>
      <c r="V1299" s="3">
        <v>0.26</v>
      </c>
      <c r="W1299" s="3">
        <v>0</v>
      </c>
      <c r="X1299" s="4">
        <v>23.098400000000002</v>
      </c>
      <c r="Y1299" s="1">
        <v>65.741600000000005</v>
      </c>
      <c r="Z1299" t="s">
        <v>102</v>
      </c>
      <c r="AA1299">
        <f>Furniture_Sales[[#This Row],[Sales]]-Furniture_Sales[[#This Row],[Profit]]</f>
        <v>591.67439999999988</v>
      </c>
    </row>
    <row r="1300" spans="1:27" x14ac:dyDescent="0.35">
      <c r="A1300" t="s">
        <v>3406</v>
      </c>
      <c r="B1300" s="2">
        <v>42720</v>
      </c>
      <c r="C1300" s="2">
        <v>42727</v>
      </c>
      <c r="D1300" t="s">
        <v>45</v>
      </c>
      <c r="E1300" t="s">
        <v>497</v>
      </c>
      <c r="F1300" t="s">
        <v>498</v>
      </c>
      <c r="G1300" t="s">
        <v>30</v>
      </c>
      <c r="H1300" t="s">
        <v>31</v>
      </c>
      <c r="I1300" t="s">
        <v>3237</v>
      </c>
      <c r="J1300" t="s">
        <v>59</v>
      </c>
      <c r="K1300">
        <v>92307</v>
      </c>
      <c r="L1300" t="s">
        <v>60</v>
      </c>
      <c r="M1300" t="s">
        <v>1147</v>
      </c>
      <c r="N1300" t="s">
        <v>36</v>
      </c>
      <c r="O1300" t="s">
        <v>42</v>
      </c>
      <c r="P1300" t="s">
        <v>1148</v>
      </c>
      <c r="Q1300">
        <v>563.91999999999996</v>
      </c>
      <c r="R1300">
        <v>5</v>
      </c>
      <c r="S1300" s="1">
        <v>0.2</v>
      </c>
      <c r="T1300">
        <v>7.0490000000000004</v>
      </c>
      <c r="U1300" t="s">
        <v>53</v>
      </c>
      <c r="V1300" s="3">
        <v>1.2500000000000001E-2</v>
      </c>
      <c r="W1300" s="3">
        <v>3.5466023549439598E-4</v>
      </c>
      <c r="X1300" s="4">
        <v>1.4097999999999999</v>
      </c>
      <c r="Y1300" s="1">
        <v>111.3742</v>
      </c>
      <c r="Z1300" t="s">
        <v>102</v>
      </c>
      <c r="AA1300">
        <f>Furniture_Sales[[#This Row],[Sales]]-Furniture_Sales[[#This Row],[Profit]]</f>
        <v>556.87099999999998</v>
      </c>
    </row>
    <row r="1301" spans="1:27" x14ac:dyDescent="0.35">
      <c r="A1301" t="s">
        <v>3407</v>
      </c>
      <c r="B1301" s="2">
        <v>43070</v>
      </c>
      <c r="C1301" s="2">
        <v>43072</v>
      </c>
      <c r="D1301" t="s">
        <v>93</v>
      </c>
      <c r="E1301" t="s">
        <v>2888</v>
      </c>
      <c r="F1301" t="s">
        <v>2889</v>
      </c>
      <c r="G1301" t="s">
        <v>106</v>
      </c>
      <c r="H1301" t="s">
        <v>31</v>
      </c>
      <c r="I1301" t="s">
        <v>1776</v>
      </c>
      <c r="J1301" t="s">
        <v>237</v>
      </c>
      <c r="K1301">
        <v>43302</v>
      </c>
      <c r="L1301" t="s">
        <v>73</v>
      </c>
      <c r="M1301" t="s">
        <v>965</v>
      </c>
      <c r="N1301" t="s">
        <v>36</v>
      </c>
      <c r="O1301" t="s">
        <v>62</v>
      </c>
      <c r="P1301" t="s">
        <v>966</v>
      </c>
      <c r="Q1301">
        <v>7.7119999999999997</v>
      </c>
      <c r="R1301">
        <v>2</v>
      </c>
      <c r="S1301" s="1">
        <v>0.2</v>
      </c>
      <c r="T1301">
        <v>1.7352000000000001</v>
      </c>
      <c r="U1301" t="s">
        <v>76</v>
      </c>
      <c r="V1301" s="3">
        <v>0.22500000000000001</v>
      </c>
      <c r="W1301" s="3">
        <v>2.5933609958506201E-2</v>
      </c>
      <c r="X1301" s="4">
        <v>0.86760000000000004</v>
      </c>
      <c r="Y1301" s="1">
        <v>2.9883999999999999</v>
      </c>
      <c r="Z1301" t="s">
        <v>102</v>
      </c>
      <c r="AA1301">
        <f>Furniture_Sales[[#This Row],[Sales]]-Furniture_Sales[[#This Row],[Profit]]</f>
        <v>5.9767999999999999</v>
      </c>
    </row>
    <row r="1302" spans="1:27" x14ac:dyDescent="0.35">
      <c r="A1302" t="s">
        <v>3408</v>
      </c>
      <c r="B1302" s="2">
        <v>42663</v>
      </c>
      <c r="C1302" s="2">
        <v>42667</v>
      </c>
      <c r="D1302" t="s">
        <v>27</v>
      </c>
      <c r="E1302" t="s">
        <v>3409</v>
      </c>
      <c r="F1302" t="s">
        <v>3410</v>
      </c>
      <c r="G1302" t="s">
        <v>30</v>
      </c>
      <c r="H1302" t="s">
        <v>31</v>
      </c>
      <c r="I1302" t="s">
        <v>107</v>
      </c>
      <c r="J1302" t="s">
        <v>98</v>
      </c>
      <c r="K1302">
        <v>77095</v>
      </c>
      <c r="L1302" t="s">
        <v>99</v>
      </c>
      <c r="M1302" t="s">
        <v>501</v>
      </c>
      <c r="N1302" t="s">
        <v>36</v>
      </c>
      <c r="O1302" t="s">
        <v>42</v>
      </c>
      <c r="P1302" t="s">
        <v>502</v>
      </c>
      <c r="Q1302">
        <v>56.686</v>
      </c>
      <c r="R1302">
        <v>1</v>
      </c>
      <c r="S1302" s="1">
        <v>0.3</v>
      </c>
      <c r="T1302">
        <v>-14.5764</v>
      </c>
      <c r="U1302" t="s">
        <v>89</v>
      </c>
      <c r="V1302" s="3">
        <v>-0.25714285714285701</v>
      </c>
      <c r="W1302" s="3">
        <v>5.2923120347175704E-3</v>
      </c>
      <c r="X1302" s="4">
        <v>-14.5764</v>
      </c>
      <c r="Y1302" s="1">
        <v>71.2624</v>
      </c>
      <c r="Z1302" t="s">
        <v>54</v>
      </c>
      <c r="AA1302">
        <f>Furniture_Sales[[#This Row],[Sales]]-Furniture_Sales[[#This Row],[Profit]]</f>
        <v>71.2624</v>
      </c>
    </row>
    <row r="1303" spans="1:27" x14ac:dyDescent="0.35">
      <c r="A1303" t="s">
        <v>3411</v>
      </c>
      <c r="B1303" s="2">
        <v>42965</v>
      </c>
      <c r="C1303" s="2">
        <v>42972</v>
      </c>
      <c r="D1303" t="s">
        <v>45</v>
      </c>
      <c r="E1303" t="s">
        <v>3412</v>
      </c>
      <c r="F1303" t="s">
        <v>3413</v>
      </c>
      <c r="G1303" t="s">
        <v>96</v>
      </c>
      <c r="H1303" t="s">
        <v>31</v>
      </c>
      <c r="I1303" t="s">
        <v>197</v>
      </c>
      <c r="J1303" t="s">
        <v>198</v>
      </c>
      <c r="K1303">
        <v>98103</v>
      </c>
      <c r="L1303" t="s">
        <v>60</v>
      </c>
      <c r="M1303" t="s">
        <v>636</v>
      </c>
      <c r="N1303" t="s">
        <v>36</v>
      </c>
      <c r="O1303" t="s">
        <v>62</v>
      </c>
      <c r="P1303" t="s">
        <v>637</v>
      </c>
      <c r="Q1303">
        <v>65.94</v>
      </c>
      <c r="R1303">
        <v>3</v>
      </c>
      <c r="S1303" s="1">
        <v>0</v>
      </c>
      <c r="T1303">
        <v>22.419599999999999</v>
      </c>
      <c r="U1303" t="s">
        <v>53</v>
      </c>
      <c r="V1303" s="3">
        <v>0.34</v>
      </c>
      <c r="W1303" s="3">
        <v>0</v>
      </c>
      <c r="X1303" s="4">
        <v>7.4732000000000003</v>
      </c>
      <c r="Y1303" s="1">
        <v>14.5068</v>
      </c>
      <c r="Z1303" t="s">
        <v>259</v>
      </c>
      <c r="AA1303">
        <f>Furniture_Sales[[#This Row],[Sales]]-Furniture_Sales[[#This Row],[Profit]]</f>
        <v>43.520399999999995</v>
      </c>
    </row>
    <row r="1304" spans="1:27" x14ac:dyDescent="0.35">
      <c r="A1304" t="s">
        <v>3414</v>
      </c>
      <c r="B1304" s="2">
        <v>42336</v>
      </c>
      <c r="C1304" s="2">
        <v>42341</v>
      </c>
      <c r="D1304" t="s">
        <v>45</v>
      </c>
      <c r="E1304" t="s">
        <v>2418</v>
      </c>
      <c r="F1304" t="s">
        <v>2419</v>
      </c>
      <c r="G1304" t="s">
        <v>96</v>
      </c>
      <c r="H1304" t="s">
        <v>31</v>
      </c>
      <c r="I1304" t="s">
        <v>179</v>
      </c>
      <c r="J1304" t="s">
        <v>126</v>
      </c>
      <c r="K1304">
        <v>10035</v>
      </c>
      <c r="L1304" t="s">
        <v>73</v>
      </c>
      <c r="M1304" t="s">
        <v>289</v>
      </c>
      <c r="N1304" t="s">
        <v>36</v>
      </c>
      <c r="O1304" t="s">
        <v>62</v>
      </c>
      <c r="P1304" t="s">
        <v>290</v>
      </c>
      <c r="Q1304">
        <v>68.16</v>
      </c>
      <c r="R1304">
        <v>3</v>
      </c>
      <c r="S1304" s="1">
        <v>0</v>
      </c>
      <c r="T1304">
        <v>27.945599999999999</v>
      </c>
      <c r="U1304" t="s">
        <v>64</v>
      </c>
      <c r="V1304" s="3">
        <v>0.41</v>
      </c>
      <c r="W1304" s="3">
        <v>0</v>
      </c>
      <c r="X1304" s="4">
        <v>9.3152000000000008</v>
      </c>
      <c r="Y1304" s="1">
        <v>13.4048</v>
      </c>
      <c r="Z1304" t="s">
        <v>40</v>
      </c>
      <c r="AA1304">
        <f>Furniture_Sales[[#This Row],[Sales]]-Furniture_Sales[[#This Row],[Profit]]</f>
        <v>40.214399999999998</v>
      </c>
    </row>
    <row r="1305" spans="1:27" x14ac:dyDescent="0.35">
      <c r="A1305" t="s">
        <v>3415</v>
      </c>
      <c r="B1305" s="2">
        <v>43092</v>
      </c>
      <c r="C1305" s="2">
        <v>43096</v>
      </c>
      <c r="D1305" t="s">
        <v>45</v>
      </c>
      <c r="E1305" t="s">
        <v>594</v>
      </c>
      <c r="F1305" t="s">
        <v>595</v>
      </c>
      <c r="G1305" t="s">
        <v>30</v>
      </c>
      <c r="H1305" t="s">
        <v>31</v>
      </c>
      <c r="I1305" t="s">
        <v>3416</v>
      </c>
      <c r="J1305" t="s">
        <v>147</v>
      </c>
      <c r="K1305">
        <v>37075</v>
      </c>
      <c r="L1305" t="s">
        <v>34</v>
      </c>
      <c r="M1305" t="s">
        <v>289</v>
      </c>
      <c r="N1305" t="s">
        <v>36</v>
      </c>
      <c r="O1305" t="s">
        <v>62</v>
      </c>
      <c r="P1305" t="s">
        <v>290</v>
      </c>
      <c r="Q1305">
        <v>72.703999999999994</v>
      </c>
      <c r="R1305">
        <v>4</v>
      </c>
      <c r="S1305" s="1">
        <v>0.2</v>
      </c>
      <c r="T1305">
        <v>19.084800000000001</v>
      </c>
      <c r="U1305" t="s">
        <v>89</v>
      </c>
      <c r="V1305" s="3">
        <v>0.26250000000000001</v>
      </c>
      <c r="W1305" s="3">
        <v>2.7508802816901402E-3</v>
      </c>
      <c r="X1305" s="4">
        <v>4.7712000000000003</v>
      </c>
      <c r="Y1305" s="1">
        <v>13.4048</v>
      </c>
      <c r="Z1305" t="s">
        <v>102</v>
      </c>
      <c r="AA1305">
        <f>Furniture_Sales[[#This Row],[Sales]]-Furniture_Sales[[#This Row],[Profit]]</f>
        <v>53.619199999999992</v>
      </c>
    </row>
    <row r="1306" spans="1:27" x14ac:dyDescent="0.35">
      <c r="A1306" t="s">
        <v>3417</v>
      </c>
      <c r="B1306" s="2">
        <v>42282</v>
      </c>
      <c r="C1306" s="2">
        <v>42286</v>
      </c>
      <c r="D1306" t="s">
        <v>45</v>
      </c>
      <c r="E1306" t="s">
        <v>2879</v>
      </c>
      <c r="F1306" t="s">
        <v>2880</v>
      </c>
      <c r="G1306" t="s">
        <v>30</v>
      </c>
      <c r="H1306" t="s">
        <v>31</v>
      </c>
      <c r="I1306" t="s">
        <v>3404</v>
      </c>
      <c r="J1306" t="s">
        <v>1523</v>
      </c>
      <c r="K1306">
        <v>97206</v>
      </c>
      <c r="L1306" t="s">
        <v>60</v>
      </c>
      <c r="M1306" t="s">
        <v>2316</v>
      </c>
      <c r="N1306" t="s">
        <v>36</v>
      </c>
      <c r="O1306" t="s">
        <v>37</v>
      </c>
      <c r="P1306" t="s">
        <v>2317</v>
      </c>
      <c r="Q1306">
        <v>66.293999999999997</v>
      </c>
      <c r="R1306">
        <v>1</v>
      </c>
      <c r="S1306" s="1">
        <v>0.7</v>
      </c>
      <c r="T1306">
        <v>-103.86060000000001</v>
      </c>
      <c r="U1306" t="s">
        <v>89</v>
      </c>
      <c r="V1306" s="3">
        <v>-1.56666666666667</v>
      </c>
      <c r="W1306" s="3">
        <v>1.05590249494675E-2</v>
      </c>
      <c r="X1306" s="4">
        <v>-103.86060000000001</v>
      </c>
      <c r="Y1306" s="1">
        <v>170.15459999999999</v>
      </c>
      <c r="Z1306" t="s">
        <v>54</v>
      </c>
      <c r="AA1306">
        <f>Furniture_Sales[[#This Row],[Sales]]-Furniture_Sales[[#This Row],[Profit]]</f>
        <v>170.15460000000002</v>
      </c>
    </row>
    <row r="1307" spans="1:27" x14ac:dyDescent="0.35">
      <c r="A1307" t="s">
        <v>3417</v>
      </c>
      <c r="B1307" s="2">
        <v>42282</v>
      </c>
      <c r="C1307" s="2">
        <v>42286</v>
      </c>
      <c r="D1307" t="s">
        <v>45</v>
      </c>
      <c r="E1307" t="s">
        <v>2879</v>
      </c>
      <c r="F1307" t="s">
        <v>2880</v>
      </c>
      <c r="G1307" t="s">
        <v>30</v>
      </c>
      <c r="H1307" t="s">
        <v>31</v>
      </c>
      <c r="I1307" t="s">
        <v>3404</v>
      </c>
      <c r="J1307" t="s">
        <v>1523</v>
      </c>
      <c r="K1307">
        <v>97206</v>
      </c>
      <c r="L1307" t="s">
        <v>60</v>
      </c>
      <c r="M1307" t="s">
        <v>2186</v>
      </c>
      <c r="N1307" t="s">
        <v>36</v>
      </c>
      <c r="O1307" t="s">
        <v>42</v>
      </c>
      <c r="P1307" t="s">
        <v>2187</v>
      </c>
      <c r="Q1307">
        <v>291.16800000000001</v>
      </c>
      <c r="R1307">
        <v>4</v>
      </c>
      <c r="S1307" s="1">
        <v>0.2</v>
      </c>
      <c r="T1307">
        <v>-14.558400000000001</v>
      </c>
      <c r="U1307" t="s">
        <v>89</v>
      </c>
      <c r="V1307" s="3">
        <v>-0.05</v>
      </c>
      <c r="W1307" s="3">
        <v>6.8688866908451498E-4</v>
      </c>
      <c r="X1307" s="4">
        <v>-3.6396000000000002</v>
      </c>
      <c r="Y1307" s="1">
        <v>76.431600000000003</v>
      </c>
      <c r="Z1307" t="s">
        <v>54</v>
      </c>
      <c r="AA1307">
        <f>Furniture_Sales[[#This Row],[Sales]]-Furniture_Sales[[#This Row],[Profit]]</f>
        <v>305.72640000000001</v>
      </c>
    </row>
    <row r="1308" spans="1:27" x14ac:dyDescent="0.35">
      <c r="A1308" t="s">
        <v>3418</v>
      </c>
      <c r="B1308" s="2">
        <v>42989</v>
      </c>
      <c r="C1308" s="2">
        <v>42989</v>
      </c>
      <c r="D1308" t="s">
        <v>431</v>
      </c>
      <c r="E1308" t="s">
        <v>3419</v>
      </c>
      <c r="F1308" t="s">
        <v>3420</v>
      </c>
      <c r="G1308" t="s">
        <v>30</v>
      </c>
      <c r="H1308" t="s">
        <v>31</v>
      </c>
      <c r="I1308" t="s">
        <v>197</v>
      </c>
      <c r="J1308" t="s">
        <v>198</v>
      </c>
      <c r="K1308">
        <v>98105</v>
      </c>
      <c r="L1308" t="s">
        <v>60</v>
      </c>
      <c r="M1308" t="s">
        <v>827</v>
      </c>
      <c r="N1308" t="s">
        <v>36</v>
      </c>
      <c r="O1308" t="s">
        <v>42</v>
      </c>
      <c r="P1308" t="s">
        <v>828</v>
      </c>
      <c r="Q1308">
        <v>177.56800000000001</v>
      </c>
      <c r="R1308">
        <v>2</v>
      </c>
      <c r="S1308" s="1">
        <v>0.2</v>
      </c>
      <c r="T1308">
        <v>8.8783999999999992</v>
      </c>
      <c r="U1308" t="s">
        <v>436</v>
      </c>
      <c r="V1308" s="3">
        <v>0.05</v>
      </c>
      <c r="W1308" s="3">
        <v>1.1263290683005899E-3</v>
      </c>
      <c r="X1308" s="4">
        <v>4.4391999999999996</v>
      </c>
      <c r="Y1308" s="1">
        <v>84.344800000000006</v>
      </c>
      <c r="Z1308" t="s">
        <v>83</v>
      </c>
      <c r="AA1308">
        <f>Furniture_Sales[[#This Row],[Sales]]-Furniture_Sales[[#This Row],[Profit]]</f>
        <v>168.68960000000001</v>
      </c>
    </row>
    <row r="1309" spans="1:27" x14ac:dyDescent="0.35">
      <c r="A1309" t="s">
        <v>3421</v>
      </c>
      <c r="B1309" s="2">
        <v>42350</v>
      </c>
      <c r="C1309" s="2">
        <v>42354</v>
      </c>
      <c r="D1309" t="s">
        <v>45</v>
      </c>
      <c r="E1309" t="s">
        <v>2914</v>
      </c>
      <c r="F1309" t="s">
        <v>2915</v>
      </c>
      <c r="G1309" t="s">
        <v>30</v>
      </c>
      <c r="H1309" t="s">
        <v>31</v>
      </c>
      <c r="I1309" t="s">
        <v>1497</v>
      </c>
      <c r="J1309" t="s">
        <v>59</v>
      </c>
      <c r="K1309">
        <v>95123</v>
      </c>
      <c r="L1309" t="s">
        <v>60</v>
      </c>
      <c r="M1309" t="s">
        <v>1790</v>
      </c>
      <c r="N1309" t="s">
        <v>36</v>
      </c>
      <c r="O1309" t="s">
        <v>62</v>
      </c>
      <c r="P1309" t="s">
        <v>1791</v>
      </c>
      <c r="Q1309">
        <v>166.5</v>
      </c>
      <c r="R1309">
        <v>3</v>
      </c>
      <c r="S1309" s="1">
        <v>0</v>
      </c>
      <c r="T1309">
        <v>21.645</v>
      </c>
      <c r="U1309" t="s">
        <v>89</v>
      </c>
      <c r="V1309" s="3">
        <v>0.13</v>
      </c>
      <c r="W1309" s="3">
        <v>0</v>
      </c>
      <c r="X1309" s="4">
        <v>7.2149999999999999</v>
      </c>
      <c r="Y1309" s="1">
        <v>48.284999999999997</v>
      </c>
      <c r="Z1309" t="s">
        <v>102</v>
      </c>
      <c r="AA1309">
        <f>Furniture_Sales[[#This Row],[Sales]]-Furniture_Sales[[#This Row],[Profit]]</f>
        <v>144.85499999999999</v>
      </c>
    </row>
    <row r="1310" spans="1:27" x14ac:dyDescent="0.35">
      <c r="A1310" t="s">
        <v>3422</v>
      </c>
      <c r="B1310" s="2">
        <v>42883</v>
      </c>
      <c r="C1310" s="2">
        <v>42886</v>
      </c>
      <c r="D1310" t="s">
        <v>27</v>
      </c>
      <c r="E1310" t="s">
        <v>3423</v>
      </c>
      <c r="F1310" t="s">
        <v>3424</v>
      </c>
      <c r="G1310" t="s">
        <v>96</v>
      </c>
      <c r="H1310" t="s">
        <v>31</v>
      </c>
      <c r="I1310" t="s">
        <v>515</v>
      </c>
      <c r="J1310" t="s">
        <v>890</v>
      </c>
      <c r="K1310">
        <v>3301</v>
      </c>
      <c r="L1310" t="s">
        <v>73</v>
      </c>
      <c r="M1310" t="s">
        <v>2116</v>
      </c>
      <c r="N1310" t="s">
        <v>36</v>
      </c>
      <c r="O1310" t="s">
        <v>62</v>
      </c>
      <c r="P1310" t="s">
        <v>2117</v>
      </c>
      <c r="Q1310">
        <v>247.44</v>
      </c>
      <c r="R1310">
        <v>8</v>
      </c>
      <c r="S1310" s="1">
        <v>0</v>
      </c>
      <c r="T1310">
        <v>101.4504</v>
      </c>
      <c r="U1310" t="s">
        <v>39</v>
      </c>
      <c r="V1310" s="3">
        <v>0.41</v>
      </c>
      <c r="W1310" s="3">
        <v>0</v>
      </c>
      <c r="X1310" s="4">
        <v>12.6813</v>
      </c>
      <c r="Y1310" s="1">
        <v>18.248699999999999</v>
      </c>
      <c r="Z1310" t="s">
        <v>167</v>
      </c>
      <c r="AA1310">
        <f>Furniture_Sales[[#This Row],[Sales]]-Furniture_Sales[[#This Row],[Profit]]</f>
        <v>145.9896</v>
      </c>
    </row>
    <row r="1311" spans="1:27" x14ac:dyDescent="0.35">
      <c r="A1311" t="s">
        <v>3425</v>
      </c>
      <c r="B1311" s="2">
        <v>42328</v>
      </c>
      <c r="C1311" s="2">
        <v>42333</v>
      </c>
      <c r="D1311" t="s">
        <v>45</v>
      </c>
      <c r="E1311" t="s">
        <v>3298</v>
      </c>
      <c r="F1311" t="s">
        <v>3299</v>
      </c>
      <c r="G1311" t="s">
        <v>106</v>
      </c>
      <c r="H1311" t="s">
        <v>31</v>
      </c>
      <c r="I1311" t="s">
        <v>197</v>
      </c>
      <c r="J1311" t="s">
        <v>198</v>
      </c>
      <c r="K1311">
        <v>98105</v>
      </c>
      <c r="L1311" t="s">
        <v>60</v>
      </c>
      <c r="M1311" t="s">
        <v>1724</v>
      </c>
      <c r="N1311" t="s">
        <v>36</v>
      </c>
      <c r="O1311" t="s">
        <v>62</v>
      </c>
      <c r="P1311" t="s">
        <v>1725</v>
      </c>
      <c r="Q1311">
        <v>22.14</v>
      </c>
      <c r="R1311">
        <v>3</v>
      </c>
      <c r="S1311" s="1">
        <v>0</v>
      </c>
      <c r="T1311">
        <v>6.4206000000000003</v>
      </c>
      <c r="U1311" t="s">
        <v>64</v>
      </c>
      <c r="V1311" s="3">
        <v>0.28999999999999998</v>
      </c>
      <c r="W1311" s="3">
        <v>0</v>
      </c>
      <c r="X1311" s="4">
        <v>2.1402000000000001</v>
      </c>
      <c r="Y1311" s="1">
        <v>5.2397999999999998</v>
      </c>
      <c r="Z1311" t="s">
        <v>40</v>
      </c>
      <c r="AA1311">
        <f>Furniture_Sales[[#This Row],[Sales]]-Furniture_Sales[[#This Row],[Profit]]</f>
        <v>15.7194</v>
      </c>
    </row>
    <row r="1312" spans="1:27" x14ac:dyDescent="0.35">
      <c r="A1312" t="s">
        <v>3426</v>
      </c>
      <c r="B1312" s="2">
        <v>42884</v>
      </c>
      <c r="C1312" s="2">
        <v>42890</v>
      </c>
      <c r="D1312" t="s">
        <v>45</v>
      </c>
      <c r="E1312" t="s">
        <v>2522</v>
      </c>
      <c r="F1312" t="s">
        <v>2523</v>
      </c>
      <c r="G1312" t="s">
        <v>30</v>
      </c>
      <c r="H1312" t="s">
        <v>31</v>
      </c>
      <c r="I1312" t="s">
        <v>353</v>
      </c>
      <c r="J1312" t="s">
        <v>116</v>
      </c>
      <c r="K1312">
        <v>47201</v>
      </c>
      <c r="L1312" t="s">
        <v>99</v>
      </c>
      <c r="M1312" t="s">
        <v>1367</v>
      </c>
      <c r="N1312" t="s">
        <v>36</v>
      </c>
      <c r="O1312" t="s">
        <v>62</v>
      </c>
      <c r="P1312" t="s">
        <v>429</v>
      </c>
      <c r="Q1312">
        <v>6.24</v>
      </c>
      <c r="R1312">
        <v>3</v>
      </c>
      <c r="S1312" s="1">
        <v>0</v>
      </c>
      <c r="T1312">
        <v>2.6208</v>
      </c>
      <c r="U1312" t="s">
        <v>135</v>
      </c>
      <c r="V1312" s="3">
        <v>0.42</v>
      </c>
      <c r="W1312" s="3">
        <v>0</v>
      </c>
      <c r="X1312" s="4">
        <v>0.87360000000000004</v>
      </c>
      <c r="Y1312" s="1">
        <v>1.2063999999999999</v>
      </c>
      <c r="Z1312" t="s">
        <v>167</v>
      </c>
      <c r="AA1312">
        <f>Furniture_Sales[[#This Row],[Sales]]-Furniture_Sales[[#This Row],[Profit]]</f>
        <v>3.6192000000000002</v>
      </c>
    </row>
    <row r="1313" spans="1:27" x14ac:dyDescent="0.35">
      <c r="A1313" t="s">
        <v>3427</v>
      </c>
      <c r="B1313" s="2">
        <v>42255</v>
      </c>
      <c r="C1313" s="2">
        <v>42261</v>
      </c>
      <c r="D1313" t="s">
        <v>45</v>
      </c>
      <c r="E1313" t="s">
        <v>280</v>
      </c>
      <c r="F1313" t="s">
        <v>281</v>
      </c>
      <c r="G1313" t="s">
        <v>96</v>
      </c>
      <c r="H1313" t="s">
        <v>31</v>
      </c>
      <c r="I1313" t="s">
        <v>1622</v>
      </c>
      <c r="J1313" t="s">
        <v>1282</v>
      </c>
      <c r="K1313">
        <v>36116</v>
      </c>
      <c r="L1313" t="s">
        <v>34</v>
      </c>
      <c r="M1313" t="s">
        <v>2519</v>
      </c>
      <c r="N1313" t="s">
        <v>36</v>
      </c>
      <c r="O1313" t="s">
        <v>62</v>
      </c>
      <c r="P1313" t="s">
        <v>2520</v>
      </c>
      <c r="Q1313">
        <v>21.36</v>
      </c>
      <c r="R1313">
        <v>8</v>
      </c>
      <c r="S1313" s="1">
        <v>0</v>
      </c>
      <c r="T1313">
        <v>8.1167999999999996</v>
      </c>
      <c r="U1313" t="s">
        <v>135</v>
      </c>
      <c r="V1313" s="3">
        <v>0.38</v>
      </c>
      <c r="W1313" s="3">
        <v>0</v>
      </c>
      <c r="X1313" s="4">
        <v>1.0145999999999999</v>
      </c>
      <c r="Y1313" s="1">
        <v>1.6554</v>
      </c>
      <c r="Z1313" t="s">
        <v>83</v>
      </c>
      <c r="AA1313">
        <f>Furniture_Sales[[#This Row],[Sales]]-Furniture_Sales[[#This Row],[Profit]]</f>
        <v>13.2432</v>
      </c>
    </row>
    <row r="1314" spans="1:27" x14ac:dyDescent="0.35">
      <c r="A1314" t="s">
        <v>3428</v>
      </c>
      <c r="B1314" s="2">
        <v>43071</v>
      </c>
      <c r="C1314" s="2">
        <v>43075</v>
      </c>
      <c r="D1314" t="s">
        <v>45</v>
      </c>
      <c r="E1314" t="s">
        <v>1941</v>
      </c>
      <c r="F1314" t="s">
        <v>1942</v>
      </c>
      <c r="G1314" t="s">
        <v>96</v>
      </c>
      <c r="H1314" t="s">
        <v>31</v>
      </c>
      <c r="I1314" t="s">
        <v>1476</v>
      </c>
      <c r="J1314" t="s">
        <v>59</v>
      </c>
      <c r="K1314">
        <v>94601</v>
      </c>
      <c r="L1314" t="s">
        <v>60</v>
      </c>
      <c r="M1314" t="s">
        <v>2555</v>
      </c>
      <c r="N1314" t="s">
        <v>36</v>
      </c>
      <c r="O1314" t="s">
        <v>42</v>
      </c>
      <c r="P1314" t="s">
        <v>2556</v>
      </c>
      <c r="Q1314">
        <v>1159.056</v>
      </c>
      <c r="R1314">
        <v>9</v>
      </c>
      <c r="S1314" s="1">
        <v>0.2</v>
      </c>
      <c r="T1314">
        <v>43.464599999999997</v>
      </c>
      <c r="U1314" t="s">
        <v>89</v>
      </c>
      <c r="V1314" s="3">
        <v>3.7499999999999999E-2</v>
      </c>
      <c r="W1314" s="3">
        <v>1.7255421653483501E-4</v>
      </c>
      <c r="X1314" s="4">
        <v>4.8293999999999997</v>
      </c>
      <c r="Y1314" s="1">
        <v>123.9546</v>
      </c>
      <c r="Z1314" t="s">
        <v>102</v>
      </c>
      <c r="AA1314">
        <f>Furniture_Sales[[#This Row],[Sales]]-Furniture_Sales[[#This Row],[Profit]]</f>
        <v>1115.5914</v>
      </c>
    </row>
    <row r="1315" spans="1:27" x14ac:dyDescent="0.35">
      <c r="A1315" t="s">
        <v>3429</v>
      </c>
      <c r="B1315" s="2">
        <v>42568</v>
      </c>
      <c r="C1315" s="2">
        <v>42573</v>
      </c>
      <c r="D1315" t="s">
        <v>27</v>
      </c>
      <c r="E1315" t="s">
        <v>1774</v>
      </c>
      <c r="F1315" t="s">
        <v>1775</v>
      </c>
      <c r="G1315" t="s">
        <v>30</v>
      </c>
      <c r="H1315" t="s">
        <v>31</v>
      </c>
      <c r="I1315" t="s">
        <v>197</v>
      </c>
      <c r="J1315" t="s">
        <v>198</v>
      </c>
      <c r="K1315">
        <v>98105</v>
      </c>
      <c r="L1315" t="s">
        <v>60</v>
      </c>
      <c r="M1315" t="s">
        <v>1986</v>
      </c>
      <c r="N1315" t="s">
        <v>36</v>
      </c>
      <c r="O1315" t="s">
        <v>62</v>
      </c>
      <c r="P1315" t="s">
        <v>1987</v>
      </c>
      <c r="Q1315">
        <v>12.42</v>
      </c>
      <c r="R1315">
        <v>3</v>
      </c>
      <c r="S1315" s="1">
        <v>0</v>
      </c>
      <c r="T1315">
        <v>4.4711999999999996</v>
      </c>
      <c r="U1315" t="s">
        <v>64</v>
      </c>
      <c r="V1315" s="3">
        <v>0.36</v>
      </c>
      <c r="W1315" s="3">
        <v>0</v>
      </c>
      <c r="X1315" s="4">
        <v>1.4903999999999999</v>
      </c>
      <c r="Y1315" s="1">
        <v>2.6496</v>
      </c>
      <c r="Z1315" t="s">
        <v>77</v>
      </c>
      <c r="AA1315">
        <f>Furniture_Sales[[#This Row],[Sales]]-Furniture_Sales[[#This Row],[Profit]]</f>
        <v>7.9488000000000003</v>
      </c>
    </row>
    <row r="1316" spans="1:27" x14ac:dyDescent="0.35">
      <c r="A1316" t="s">
        <v>3429</v>
      </c>
      <c r="B1316" s="2">
        <v>42568</v>
      </c>
      <c r="C1316" s="2">
        <v>42573</v>
      </c>
      <c r="D1316" t="s">
        <v>27</v>
      </c>
      <c r="E1316" t="s">
        <v>1774</v>
      </c>
      <c r="F1316" t="s">
        <v>1775</v>
      </c>
      <c r="G1316" t="s">
        <v>30</v>
      </c>
      <c r="H1316" t="s">
        <v>31</v>
      </c>
      <c r="I1316" t="s">
        <v>197</v>
      </c>
      <c r="J1316" t="s">
        <v>198</v>
      </c>
      <c r="K1316">
        <v>98105</v>
      </c>
      <c r="L1316" t="s">
        <v>60</v>
      </c>
      <c r="M1316" t="s">
        <v>2607</v>
      </c>
      <c r="N1316" t="s">
        <v>36</v>
      </c>
      <c r="O1316" t="s">
        <v>62</v>
      </c>
      <c r="P1316" t="s">
        <v>2608</v>
      </c>
      <c r="Q1316">
        <v>24.75</v>
      </c>
      <c r="R1316">
        <v>5</v>
      </c>
      <c r="S1316" s="1">
        <v>0</v>
      </c>
      <c r="T1316">
        <v>10.89</v>
      </c>
      <c r="U1316" t="s">
        <v>64</v>
      </c>
      <c r="V1316" s="3">
        <v>0.44</v>
      </c>
      <c r="W1316" s="3">
        <v>0</v>
      </c>
      <c r="X1316" s="4">
        <v>2.1779999999999999</v>
      </c>
      <c r="Y1316" s="1">
        <v>2.7719999999999998</v>
      </c>
      <c r="Z1316" t="s">
        <v>77</v>
      </c>
      <c r="AA1316">
        <f>Furniture_Sales[[#This Row],[Sales]]-Furniture_Sales[[#This Row],[Profit]]</f>
        <v>13.86</v>
      </c>
    </row>
    <row r="1317" spans="1:27" x14ac:dyDescent="0.35">
      <c r="A1317" t="s">
        <v>3430</v>
      </c>
      <c r="B1317" s="2">
        <v>42328</v>
      </c>
      <c r="C1317" s="2">
        <v>42334</v>
      </c>
      <c r="D1317" t="s">
        <v>45</v>
      </c>
      <c r="E1317" t="s">
        <v>1444</v>
      </c>
      <c r="F1317" t="s">
        <v>1445</v>
      </c>
      <c r="G1317" t="s">
        <v>30</v>
      </c>
      <c r="H1317" t="s">
        <v>31</v>
      </c>
      <c r="I1317" t="s">
        <v>1776</v>
      </c>
      <c r="J1317" t="s">
        <v>237</v>
      </c>
      <c r="K1317">
        <v>43302</v>
      </c>
      <c r="L1317" t="s">
        <v>73</v>
      </c>
      <c r="M1317" t="s">
        <v>3431</v>
      </c>
      <c r="N1317" t="s">
        <v>36</v>
      </c>
      <c r="O1317" t="s">
        <v>62</v>
      </c>
      <c r="P1317" t="s">
        <v>3432</v>
      </c>
      <c r="Q1317">
        <v>63.823999999999998</v>
      </c>
      <c r="R1317">
        <v>2</v>
      </c>
      <c r="S1317" s="1">
        <v>0.2</v>
      </c>
      <c r="T1317">
        <v>9.5736000000000008</v>
      </c>
      <c r="U1317" t="s">
        <v>135</v>
      </c>
      <c r="V1317" s="3">
        <v>0.15</v>
      </c>
      <c r="W1317" s="3">
        <v>3.1336174479819501E-3</v>
      </c>
      <c r="X1317" s="4">
        <v>4.7868000000000004</v>
      </c>
      <c r="Y1317" s="1">
        <v>27.1252</v>
      </c>
      <c r="Z1317" t="s">
        <v>40</v>
      </c>
      <c r="AA1317">
        <f>Furniture_Sales[[#This Row],[Sales]]-Furniture_Sales[[#This Row],[Profit]]</f>
        <v>54.250399999999999</v>
      </c>
    </row>
    <row r="1318" spans="1:27" x14ac:dyDescent="0.35">
      <c r="A1318" t="s">
        <v>3433</v>
      </c>
      <c r="B1318" s="2">
        <v>42637</v>
      </c>
      <c r="C1318" s="2">
        <v>42641</v>
      </c>
      <c r="D1318" t="s">
        <v>45</v>
      </c>
      <c r="E1318" t="s">
        <v>1604</v>
      </c>
      <c r="F1318" t="s">
        <v>1605</v>
      </c>
      <c r="G1318" t="s">
        <v>96</v>
      </c>
      <c r="H1318" t="s">
        <v>31</v>
      </c>
      <c r="I1318" t="s">
        <v>58</v>
      </c>
      <c r="J1318" t="s">
        <v>59</v>
      </c>
      <c r="K1318">
        <v>90049</v>
      </c>
      <c r="L1318" t="s">
        <v>60</v>
      </c>
      <c r="M1318" t="s">
        <v>1538</v>
      </c>
      <c r="N1318" t="s">
        <v>36</v>
      </c>
      <c r="O1318" t="s">
        <v>42</v>
      </c>
      <c r="P1318" t="s">
        <v>1539</v>
      </c>
      <c r="Q1318">
        <v>563.24</v>
      </c>
      <c r="R1318">
        <v>5</v>
      </c>
      <c r="S1318" s="1">
        <v>0.2</v>
      </c>
      <c r="T1318">
        <v>56.323999999999998</v>
      </c>
      <c r="U1318" t="s">
        <v>89</v>
      </c>
      <c r="V1318" s="3">
        <v>0.1</v>
      </c>
      <c r="W1318" s="3">
        <v>3.55088417015837E-4</v>
      </c>
      <c r="X1318" s="4">
        <v>11.264799999999999</v>
      </c>
      <c r="Y1318" s="1">
        <v>101.3832</v>
      </c>
      <c r="Z1318" t="s">
        <v>83</v>
      </c>
      <c r="AA1318">
        <f>Furniture_Sales[[#This Row],[Sales]]-Furniture_Sales[[#This Row],[Profit]]</f>
        <v>506.916</v>
      </c>
    </row>
    <row r="1319" spans="1:27" x14ac:dyDescent="0.35">
      <c r="A1319" t="s">
        <v>3434</v>
      </c>
      <c r="B1319" s="2">
        <v>42664</v>
      </c>
      <c r="C1319" s="2">
        <v>42669</v>
      </c>
      <c r="D1319" t="s">
        <v>45</v>
      </c>
      <c r="E1319" t="s">
        <v>280</v>
      </c>
      <c r="F1319" t="s">
        <v>281</v>
      </c>
      <c r="G1319" t="s">
        <v>96</v>
      </c>
      <c r="H1319" t="s">
        <v>31</v>
      </c>
      <c r="I1319" t="s">
        <v>2066</v>
      </c>
      <c r="J1319" t="s">
        <v>237</v>
      </c>
      <c r="K1319">
        <v>44107</v>
      </c>
      <c r="L1319" t="s">
        <v>73</v>
      </c>
      <c r="M1319" t="s">
        <v>1729</v>
      </c>
      <c r="N1319" t="s">
        <v>36</v>
      </c>
      <c r="O1319" t="s">
        <v>51</v>
      </c>
      <c r="P1319" t="s">
        <v>1730</v>
      </c>
      <c r="Q1319">
        <v>661.17600000000004</v>
      </c>
      <c r="R1319">
        <v>2</v>
      </c>
      <c r="S1319" s="1">
        <v>0.4</v>
      </c>
      <c r="T1319">
        <v>-231.41159999999999</v>
      </c>
      <c r="U1319" t="s">
        <v>64</v>
      </c>
      <c r="V1319" s="3">
        <v>-0.35</v>
      </c>
      <c r="W1319" s="3">
        <v>6.0498263699831803E-4</v>
      </c>
      <c r="X1319" s="4">
        <v>-115.7058</v>
      </c>
      <c r="Y1319" s="1">
        <v>446.29379999999998</v>
      </c>
      <c r="Z1319" t="s">
        <v>54</v>
      </c>
      <c r="AA1319">
        <f>Furniture_Sales[[#This Row],[Sales]]-Furniture_Sales[[#This Row],[Profit]]</f>
        <v>892.58760000000007</v>
      </c>
    </row>
    <row r="1320" spans="1:27" x14ac:dyDescent="0.35">
      <c r="A1320" t="s">
        <v>3435</v>
      </c>
      <c r="B1320" s="2">
        <v>41828</v>
      </c>
      <c r="C1320" s="2">
        <v>41832</v>
      </c>
      <c r="D1320" t="s">
        <v>45</v>
      </c>
      <c r="E1320" t="s">
        <v>509</v>
      </c>
      <c r="F1320" t="s">
        <v>510</v>
      </c>
      <c r="G1320" t="s">
        <v>96</v>
      </c>
      <c r="H1320" t="s">
        <v>31</v>
      </c>
      <c r="I1320" t="s">
        <v>334</v>
      </c>
      <c r="J1320" t="s">
        <v>59</v>
      </c>
      <c r="K1320">
        <v>94122</v>
      </c>
      <c r="L1320" t="s">
        <v>60</v>
      </c>
      <c r="M1320" t="s">
        <v>1334</v>
      </c>
      <c r="N1320" t="s">
        <v>36</v>
      </c>
      <c r="O1320" t="s">
        <v>51</v>
      </c>
      <c r="P1320" t="s">
        <v>1335</v>
      </c>
      <c r="Q1320">
        <v>502.488</v>
      </c>
      <c r="R1320">
        <v>3</v>
      </c>
      <c r="S1320" s="1">
        <v>0.2</v>
      </c>
      <c r="T1320">
        <v>-87.935400000000001</v>
      </c>
      <c r="U1320" t="s">
        <v>89</v>
      </c>
      <c r="V1320" s="3">
        <v>-0.17499999999999999</v>
      </c>
      <c r="W1320" s="3">
        <v>3.9801945519096998E-4</v>
      </c>
      <c r="X1320" s="4">
        <v>-29.311800000000002</v>
      </c>
      <c r="Y1320" s="1">
        <v>196.80779999999999</v>
      </c>
      <c r="Z1320" t="s">
        <v>77</v>
      </c>
      <c r="AA1320">
        <f>Furniture_Sales[[#This Row],[Sales]]-Furniture_Sales[[#This Row],[Profit]]</f>
        <v>590.42340000000002</v>
      </c>
    </row>
    <row r="1321" spans="1:27" x14ac:dyDescent="0.35">
      <c r="A1321" t="s">
        <v>3436</v>
      </c>
      <c r="B1321" s="2">
        <v>42076</v>
      </c>
      <c r="C1321" s="2">
        <v>42081</v>
      </c>
      <c r="D1321" t="s">
        <v>27</v>
      </c>
      <c r="E1321" t="s">
        <v>1021</v>
      </c>
      <c r="F1321" t="s">
        <v>1022</v>
      </c>
      <c r="G1321" t="s">
        <v>106</v>
      </c>
      <c r="H1321" t="s">
        <v>31</v>
      </c>
      <c r="I1321" t="s">
        <v>3437</v>
      </c>
      <c r="J1321" t="s">
        <v>59</v>
      </c>
      <c r="K1321">
        <v>95928</v>
      </c>
      <c r="L1321" t="s">
        <v>60</v>
      </c>
      <c r="M1321" t="s">
        <v>212</v>
      </c>
      <c r="N1321" t="s">
        <v>36</v>
      </c>
      <c r="O1321" t="s">
        <v>42</v>
      </c>
      <c r="P1321" t="s">
        <v>213</v>
      </c>
      <c r="Q1321">
        <v>915.13599999999997</v>
      </c>
      <c r="R1321">
        <v>4</v>
      </c>
      <c r="S1321" s="1">
        <v>0.2</v>
      </c>
      <c r="T1321">
        <v>102.9528</v>
      </c>
      <c r="U1321" t="s">
        <v>64</v>
      </c>
      <c r="V1321" s="3">
        <v>0.1125</v>
      </c>
      <c r="W1321" s="3">
        <v>2.1854675152108499E-4</v>
      </c>
      <c r="X1321" s="4">
        <v>25.738199999999999</v>
      </c>
      <c r="Y1321" s="1">
        <v>203.04580000000001</v>
      </c>
      <c r="Z1321" t="s">
        <v>201</v>
      </c>
      <c r="AA1321">
        <f>Furniture_Sales[[#This Row],[Sales]]-Furniture_Sales[[#This Row],[Profit]]</f>
        <v>812.18319999999994</v>
      </c>
    </row>
    <row r="1322" spans="1:27" x14ac:dyDescent="0.35">
      <c r="A1322" t="s">
        <v>3436</v>
      </c>
      <c r="B1322" s="2">
        <v>42076</v>
      </c>
      <c r="C1322" s="2">
        <v>42081</v>
      </c>
      <c r="D1322" t="s">
        <v>27</v>
      </c>
      <c r="E1322" t="s">
        <v>1021</v>
      </c>
      <c r="F1322" t="s">
        <v>1022</v>
      </c>
      <c r="G1322" t="s">
        <v>106</v>
      </c>
      <c r="H1322" t="s">
        <v>31</v>
      </c>
      <c r="I1322" t="s">
        <v>3437</v>
      </c>
      <c r="J1322" t="s">
        <v>59</v>
      </c>
      <c r="K1322">
        <v>95928</v>
      </c>
      <c r="L1322" t="s">
        <v>60</v>
      </c>
      <c r="M1322" t="s">
        <v>646</v>
      </c>
      <c r="N1322" t="s">
        <v>36</v>
      </c>
      <c r="O1322" t="s">
        <v>62</v>
      </c>
      <c r="P1322" t="s">
        <v>647</v>
      </c>
      <c r="Q1322">
        <v>327.76</v>
      </c>
      <c r="R1322">
        <v>8</v>
      </c>
      <c r="S1322" s="1">
        <v>0</v>
      </c>
      <c r="T1322">
        <v>91.772800000000004</v>
      </c>
      <c r="U1322" t="s">
        <v>64</v>
      </c>
      <c r="V1322" s="3">
        <v>0.28000000000000003</v>
      </c>
      <c r="W1322" s="3">
        <v>0</v>
      </c>
      <c r="X1322" s="4">
        <v>11.4716</v>
      </c>
      <c r="Y1322" s="1">
        <v>29.4984</v>
      </c>
      <c r="Z1322" t="s">
        <v>201</v>
      </c>
      <c r="AA1322">
        <f>Furniture_Sales[[#This Row],[Sales]]-Furniture_Sales[[#This Row],[Profit]]</f>
        <v>235.98719999999997</v>
      </c>
    </row>
    <row r="1323" spans="1:27" x14ac:dyDescent="0.35">
      <c r="A1323" t="s">
        <v>3438</v>
      </c>
      <c r="B1323" s="2">
        <v>43071</v>
      </c>
      <c r="C1323" s="2">
        <v>43074</v>
      </c>
      <c r="D1323" t="s">
        <v>93</v>
      </c>
      <c r="E1323" t="s">
        <v>3439</v>
      </c>
      <c r="F1323" t="s">
        <v>3440</v>
      </c>
      <c r="G1323" t="s">
        <v>30</v>
      </c>
      <c r="H1323" t="s">
        <v>31</v>
      </c>
      <c r="I1323" t="s">
        <v>3239</v>
      </c>
      <c r="J1323" t="s">
        <v>722</v>
      </c>
      <c r="K1323">
        <v>24153</v>
      </c>
      <c r="L1323" t="s">
        <v>34</v>
      </c>
      <c r="M1323" t="s">
        <v>1492</v>
      </c>
      <c r="N1323" t="s">
        <v>36</v>
      </c>
      <c r="O1323" t="s">
        <v>42</v>
      </c>
      <c r="P1323" t="s">
        <v>1493</v>
      </c>
      <c r="Q1323">
        <v>701.96</v>
      </c>
      <c r="R1323">
        <v>2</v>
      </c>
      <c r="S1323" s="1">
        <v>0</v>
      </c>
      <c r="T1323">
        <v>168.47040000000001</v>
      </c>
      <c r="U1323" t="s">
        <v>39</v>
      </c>
      <c r="V1323" s="3">
        <v>0.24</v>
      </c>
      <c r="W1323" s="3">
        <v>0</v>
      </c>
      <c r="X1323" s="4">
        <v>84.235200000000006</v>
      </c>
      <c r="Y1323" s="1">
        <v>266.7448</v>
      </c>
      <c r="Z1323" t="s">
        <v>102</v>
      </c>
      <c r="AA1323">
        <f>Furniture_Sales[[#This Row],[Sales]]-Furniture_Sales[[#This Row],[Profit]]</f>
        <v>533.4896</v>
      </c>
    </row>
    <row r="1324" spans="1:27" x14ac:dyDescent="0.35">
      <c r="A1324" t="s">
        <v>3441</v>
      </c>
      <c r="B1324" s="2">
        <v>43069</v>
      </c>
      <c r="C1324" s="2">
        <v>43072</v>
      </c>
      <c r="D1324" t="s">
        <v>93</v>
      </c>
      <c r="E1324" t="s">
        <v>3442</v>
      </c>
      <c r="F1324" t="s">
        <v>3443</v>
      </c>
      <c r="G1324" t="s">
        <v>106</v>
      </c>
      <c r="H1324" t="s">
        <v>31</v>
      </c>
      <c r="I1324" t="s">
        <v>334</v>
      </c>
      <c r="J1324" t="s">
        <v>59</v>
      </c>
      <c r="K1324">
        <v>94109</v>
      </c>
      <c r="L1324" t="s">
        <v>60</v>
      </c>
      <c r="M1324" t="s">
        <v>3444</v>
      </c>
      <c r="N1324" t="s">
        <v>36</v>
      </c>
      <c r="O1324" t="s">
        <v>62</v>
      </c>
      <c r="P1324" t="s">
        <v>3445</v>
      </c>
      <c r="Q1324">
        <v>25.83</v>
      </c>
      <c r="R1324">
        <v>3</v>
      </c>
      <c r="S1324" s="1">
        <v>0</v>
      </c>
      <c r="T1324">
        <v>9.5571000000000002</v>
      </c>
      <c r="U1324" t="s">
        <v>39</v>
      </c>
      <c r="V1324" s="3">
        <v>0.37</v>
      </c>
      <c r="W1324" s="3">
        <v>0</v>
      </c>
      <c r="X1324" s="4">
        <v>3.1857000000000002</v>
      </c>
      <c r="Y1324" s="1">
        <v>5.4242999999999997</v>
      </c>
      <c r="Z1324" t="s">
        <v>40</v>
      </c>
      <c r="AA1324">
        <f>Furniture_Sales[[#This Row],[Sales]]-Furniture_Sales[[#This Row],[Profit]]</f>
        <v>16.2729</v>
      </c>
    </row>
    <row r="1325" spans="1:27" x14ac:dyDescent="0.35">
      <c r="A1325" t="s">
        <v>3446</v>
      </c>
      <c r="B1325" s="2">
        <v>42678</v>
      </c>
      <c r="C1325" s="2">
        <v>42680</v>
      </c>
      <c r="D1325" t="s">
        <v>27</v>
      </c>
      <c r="E1325" t="s">
        <v>3447</v>
      </c>
      <c r="F1325" t="s">
        <v>3448</v>
      </c>
      <c r="G1325" t="s">
        <v>96</v>
      </c>
      <c r="H1325" t="s">
        <v>31</v>
      </c>
      <c r="I1325" t="s">
        <v>3449</v>
      </c>
      <c r="J1325" t="s">
        <v>1523</v>
      </c>
      <c r="K1325">
        <v>97405</v>
      </c>
      <c r="L1325" t="s">
        <v>60</v>
      </c>
      <c r="M1325" t="s">
        <v>2584</v>
      </c>
      <c r="N1325" t="s">
        <v>36</v>
      </c>
      <c r="O1325" t="s">
        <v>42</v>
      </c>
      <c r="P1325" t="s">
        <v>2585</v>
      </c>
      <c r="Q1325">
        <v>104.78400000000001</v>
      </c>
      <c r="R1325">
        <v>1</v>
      </c>
      <c r="S1325" s="1">
        <v>0.2</v>
      </c>
      <c r="T1325">
        <v>-14.4078</v>
      </c>
      <c r="U1325" t="s">
        <v>76</v>
      </c>
      <c r="V1325" s="3">
        <v>-0.13750000000000001</v>
      </c>
      <c r="W1325" s="3">
        <v>1.9086883493663199E-3</v>
      </c>
      <c r="X1325" s="4">
        <v>-14.4078</v>
      </c>
      <c r="Y1325" s="1">
        <v>119.1918</v>
      </c>
      <c r="Z1325" t="s">
        <v>40</v>
      </c>
      <c r="AA1325">
        <f>Furniture_Sales[[#This Row],[Sales]]-Furniture_Sales[[#This Row],[Profit]]</f>
        <v>119.1918</v>
      </c>
    </row>
    <row r="1326" spans="1:27" x14ac:dyDescent="0.35">
      <c r="A1326" t="s">
        <v>3446</v>
      </c>
      <c r="B1326" s="2">
        <v>42678</v>
      </c>
      <c r="C1326" s="2">
        <v>42680</v>
      </c>
      <c r="D1326" t="s">
        <v>27</v>
      </c>
      <c r="E1326" t="s">
        <v>3447</v>
      </c>
      <c r="F1326" t="s">
        <v>3448</v>
      </c>
      <c r="G1326" t="s">
        <v>96</v>
      </c>
      <c r="H1326" t="s">
        <v>31</v>
      </c>
      <c r="I1326" t="s">
        <v>3449</v>
      </c>
      <c r="J1326" t="s">
        <v>1523</v>
      </c>
      <c r="K1326">
        <v>97405</v>
      </c>
      <c r="L1326" t="s">
        <v>60</v>
      </c>
      <c r="M1326" t="s">
        <v>2736</v>
      </c>
      <c r="N1326" t="s">
        <v>36</v>
      </c>
      <c r="O1326" t="s">
        <v>42</v>
      </c>
      <c r="P1326" t="s">
        <v>2737</v>
      </c>
      <c r="Q1326">
        <v>650.35199999999998</v>
      </c>
      <c r="R1326">
        <v>3</v>
      </c>
      <c r="S1326" s="1">
        <v>0.2</v>
      </c>
      <c r="T1326">
        <v>-97.552800000000005</v>
      </c>
      <c r="U1326" t="s">
        <v>76</v>
      </c>
      <c r="V1326" s="3">
        <v>-0.15</v>
      </c>
      <c r="W1326" s="3">
        <v>3.0752577065958103E-4</v>
      </c>
      <c r="X1326" s="4">
        <v>-32.517600000000002</v>
      </c>
      <c r="Y1326" s="1">
        <v>249.30160000000001</v>
      </c>
      <c r="Z1326" t="s">
        <v>40</v>
      </c>
      <c r="AA1326">
        <f>Furniture_Sales[[#This Row],[Sales]]-Furniture_Sales[[#This Row],[Profit]]</f>
        <v>747.90480000000002</v>
      </c>
    </row>
    <row r="1327" spans="1:27" x14ac:dyDescent="0.35">
      <c r="A1327" t="s">
        <v>3450</v>
      </c>
      <c r="B1327" s="2">
        <v>41893</v>
      </c>
      <c r="C1327" s="2">
        <v>41898</v>
      </c>
      <c r="D1327" t="s">
        <v>45</v>
      </c>
      <c r="E1327" t="s">
        <v>3451</v>
      </c>
      <c r="F1327" t="s">
        <v>3452</v>
      </c>
      <c r="G1327" t="s">
        <v>30</v>
      </c>
      <c r="H1327" t="s">
        <v>31</v>
      </c>
      <c r="I1327" t="s">
        <v>3453</v>
      </c>
      <c r="J1327" t="s">
        <v>59</v>
      </c>
      <c r="K1327">
        <v>93030</v>
      </c>
      <c r="L1327" t="s">
        <v>60</v>
      </c>
      <c r="M1327" t="s">
        <v>187</v>
      </c>
      <c r="N1327" t="s">
        <v>36</v>
      </c>
      <c r="O1327" t="s">
        <v>62</v>
      </c>
      <c r="P1327" t="s">
        <v>188</v>
      </c>
      <c r="Q1327">
        <v>127.95</v>
      </c>
      <c r="R1327">
        <v>3</v>
      </c>
      <c r="S1327" s="1">
        <v>0</v>
      </c>
      <c r="T1327">
        <v>21.7515</v>
      </c>
      <c r="U1327" t="s">
        <v>64</v>
      </c>
      <c r="V1327" s="3">
        <v>0.17</v>
      </c>
      <c r="W1327" s="3">
        <v>0</v>
      </c>
      <c r="X1327" s="4">
        <v>7.2504999999999997</v>
      </c>
      <c r="Y1327" s="1">
        <v>35.399500000000003</v>
      </c>
      <c r="Z1327" t="s">
        <v>83</v>
      </c>
      <c r="AA1327">
        <f>Furniture_Sales[[#This Row],[Sales]]-Furniture_Sales[[#This Row],[Profit]]</f>
        <v>106.1985</v>
      </c>
    </row>
    <row r="1328" spans="1:27" x14ac:dyDescent="0.35">
      <c r="A1328" t="s">
        <v>3454</v>
      </c>
      <c r="B1328" s="2">
        <v>41659</v>
      </c>
      <c r="C1328" s="2">
        <v>41665</v>
      </c>
      <c r="D1328" t="s">
        <v>45</v>
      </c>
      <c r="E1328" t="s">
        <v>3455</v>
      </c>
      <c r="F1328" t="s">
        <v>3456</v>
      </c>
      <c r="G1328" t="s">
        <v>30</v>
      </c>
      <c r="H1328" t="s">
        <v>31</v>
      </c>
      <c r="I1328" t="s">
        <v>3457</v>
      </c>
      <c r="J1328" t="s">
        <v>295</v>
      </c>
      <c r="K1328">
        <v>48185</v>
      </c>
      <c r="L1328" t="s">
        <v>99</v>
      </c>
      <c r="M1328" t="s">
        <v>364</v>
      </c>
      <c r="N1328" t="s">
        <v>36</v>
      </c>
      <c r="O1328" t="s">
        <v>62</v>
      </c>
      <c r="P1328" t="s">
        <v>365</v>
      </c>
      <c r="Q1328">
        <v>272.94</v>
      </c>
      <c r="R1328">
        <v>3</v>
      </c>
      <c r="S1328" s="1">
        <v>0</v>
      </c>
      <c r="T1328">
        <v>30.023399999999999</v>
      </c>
      <c r="U1328" t="s">
        <v>135</v>
      </c>
      <c r="V1328" s="3">
        <v>0.11</v>
      </c>
      <c r="W1328" s="3">
        <v>0</v>
      </c>
      <c r="X1328" s="4">
        <v>10.0078</v>
      </c>
      <c r="Y1328" s="1">
        <v>80.972200000000001</v>
      </c>
      <c r="Z1328" t="s">
        <v>175</v>
      </c>
      <c r="AA1328">
        <f>Furniture_Sales[[#This Row],[Sales]]-Furniture_Sales[[#This Row],[Profit]]</f>
        <v>242.91659999999999</v>
      </c>
    </row>
    <row r="1329" spans="1:27" x14ac:dyDescent="0.35">
      <c r="A1329" t="s">
        <v>3454</v>
      </c>
      <c r="B1329" s="2">
        <v>41659</v>
      </c>
      <c r="C1329" s="2">
        <v>41665</v>
      </c>
      <c r="D1329" t="s">
        <v>45</v>
      </c>
      <c r="E1329" t="s">
        <v>3455</v>
      </c>
      <c r="F1329" t="s">
        <v>3456</v>
      </c>
      <c r="G1329" t="s">
        <v>30</v>
      </c>
      <c r="H1329" t="s">
        <v>31</v>
      </c>
      <c r="I1329" t="s">
        <v>3457</v>
      </c>
      <c r="J1329" t="s">
        <v>295</v>
      </c>
      <c r="K1329">
        <v>48185</v>
      </c>
      <c r="L1329" t="s">
        <v>99</v>
      </c>
      <c r="M1329" t="s">
        <v>1105</v>
      </c>
      <c r="N1329" t="s">
        <v>36</v>
      </c>
      <c r="O1329" t="s">
        <v>62</v>
      </c>
      <c r="P1329" t="s">
        <v>1106</v>
      </c>
      <c r="Q1329">
        <v>14.73</v>
      </c>
      <c r="R1329">
        <v>3</v>
      </c>
      <c r="S1329" s="1">
        <v>0</v>
      </c>
      <c r="T1329">
        <v>4.8609</v>
      </c>
      <c r="U1329" t="s">
        <v>135</v>
      </c>
      <c r="V1329" s="3">
        <v>0.33</v>
      </c>
      <c r="W1329" s="3">
        <v>0</v>
      </c>
      <c r="X1329" s="4">
        <v>1.6203000000000001</v>
      </c>
      <c r="Y1329" s="1">
        <v>3.2896999999999998</v>
      </c>
      <c r="Z1329" t="s">
        <v>175</v>
      </c>
      <c r="AA1329">
        <f>Furniture_Sales[[#This Row],[Sales]]-Furniture_Sales[[#This Row],[Profit]]</f>
        <v>9.8690999999999995</v>
      </c>
    </row>
    <row r="1330" spans="1:27" x14ac:dyDescent="0.35">
      <c r="A1330" t="s">
        <v>3458</v>
      </c>
      <c r="B1330" s="2">
        <v>42612</v>
      </c>
      <c r="C1330" s="2">
        <v>42619</v>
      </c>
      <c r="D1330" t="s">
        <v>45</v>
      </c>
      <c r="E1330" t="s">
        <v>2369</v>
      </c>
      <c r="F1330" t="s">
        <v>2370</v>
      </c>
      <c r="G1330" t="s">
        <v>30</v>
      </c>
      <c r="H1330" t="s">
        <v>31</v>
      </c>
      <c r="I1330" t="s">
        <v>58</v>
      </c>
      <c r="J1330" t="s">
        <v>59</v>
      </c>
      <c r="K1330">
        <v>90008</v>
      </c>
      <c r="L1330" t="s">
        <v>60</v>
      </c>
      <c r="M1330" t="s">
        <v>2415</v>
      </c>
      <c r="N1330" t="s">
        <v>36</v>
      </c>
      <c r="O1330" t="s">
        <v>62</v>
      </c>
      <c r="P1330" t="s">
        <v>2416</v>
      </c>
      <c r="Q1330">
        <v>47.04</v>
      </c>
      <c r="R1330">
        <v>4</v>
      </c>
      <c r="S1330" s="1">
        <v>0</v>
      </c>
      <c r="T1330">
        <v>15.993600000000001</v>
      </c>
      <c r="U1330" t="s">
        <v>53</v>
      </c>
      <c r="V1330" s="3">
        <v>0.34</v>
      </c>
      <c r="W1330" s="3">
        <v>0</v>
      </c>
      <c r="X1330" s="4">
        <v>3.9984000000000002</v>
      </c>
      <c r="Y1330" s="1">
        <v>7.7615999999999996</v>
      </c>
      <c r="Z1330" t="s">
        <v>259</v>
      </c>
      <c r="AA1330">
        <f>Furniture_Sales[[#This Row],[Sales]]-Furniture_Sales[[#This Row],[Profit]]</f>
        <v>31.046399999999998</v>
      </c>
    </row>
    <row r="1331" spans="1:27" x14ac:dyDescent="0.35">
      <c r="A1331" t="s">
        <v>3459</v>
      </c>
      <c r="B1331" s="2">
        <v>43013</v>
      </c>
      <c r="C1331" s="2">
        <v>43017</v>
      </c>
      <c r="D1331" t="s">
        <v>45</v>
      </c>
      <c r="E1331" t="s">
        <v>1323</v>
      </c>
      <c r="F1331" t="s">
        <v>1324</v>
      </c>
      <c r="G1331" t="s">
        <v>96</v>
      </c>
      <c r="H1331" t="s">
        <v>31</v>
      </c>
      <c r="I1331" t="s">
        <v>179</v>
      </c>
      <c r="J1331" t="s">
        <v>126</v>
      </c>
      <c r="K1331">
        <v>10035</v>
      </c>
      <c r="L1331" t="s">
        <v>73</v>
      </c>
      <c r="M1331" t="s">
        <v>1034</v>
      </c>
      <c r="N1331" t="s">
        <v>36</v>
      </c>
      <c r="O1331" t="s">
        <v>42</v>
      </c>
      <c r="P1331" t="s">
        <v>1035</v>
      </c>
      <c r="Q1331">
        <v>221.38200000000001</v>
      </c>
      <c r="R1331">
        <v>2</v>
      </c>
      <c r="S1331" s="1">
        <v>0.1</v>
      </c>
      <c r="T1331">
        <v>2.4598</v>
      </c>
      <c r="U1331" t="s">
        <v>89</v>
      </c>
      <c r="V1331" s="3">
        <v>1.1111111111111099E-2</v>
      </c>
      <c r="W1331" s="3">
        <v>4.5170790759863002E-4</v>
      </c>
      <c r="X1331" s="4">
        <v>1.2299</v>
      </c>
      <c r="Y1331" s="1">
        <v>109.4611</v>
      </c>
      <c r="Z1331" t="s">
        <v>54</v>
      </c>
      <c r="AA1331">
        <f>Furniture_Sales[[#This Row],[Sales]]-Furniture_Sales[[#This Row],[Profit]]</f>
        <v>218.9222</v>
      </c>
    </row>
    <row r="1332" spans="1:27" x14ac:dyDescent="0.35">
      <c r="A1332" t="s">
        <v>3460</v>
      </c>
      <c r="B1332" s="2">
        <v>42981</v>
      </c>
      <c r="C1332" s="2">
        <v>42986</v>
      </c>
      <c r="D1332" t="s">
        <v>45</v>
      </c>
      <c r="E1332" t="s">
        <v>1478</v>
      </c>
      <c r="F1332" t="s">
        <v>1479</v>
      </c>
      <c r="G1332" t="s">
        <v>30</v>
      </c>
      <c r="H1332" t="s">
        <v>31</v>
      </c>
      <c r="I1332" t="s">
        <v>1745</v>
      </c>
      <c r="J1332" t="s">
        <v>98</v>
      </c>
      <c r="K1332">
        <v>75217</v>
      </c>
      <c r="L1332" t="s">
        <v>99</v>
      </c>
      <c r="M1332" t="s">
        <v>1023</v>
      </c>
      <c r="N1332" t="s">
        <v>36</v>
      </c>
      <c r="O1332" t="s">
        <v>62</v>
      </c>
      <c r="P1332" t="s">
        <v>1024</v>
      </c>
      <c r="Q1332">
        <v>108.4</v>
      </c>
      <c r="R1332">
        <v>5</v>
      </c>
      <c r="S1332" s="1">
        <v>0.6</v>
      </c>
      <c r="T1332">
        <v>-105.69</v>
      </c>
      <c r="U1332" t="s">
        <v>64</v>
      </c>
      <c r="V1332" s="3">
        <v>-0.97499999999999998</v>
      </c>
      <c r="W1332" s="3">
        <v>5.5350553505535E-3</v>
      </c>
      <c r="X1332" s="4">
        <v>-21.138000000000002</v>
      </c>
      <c r="Y1332" s="1">
        <v>42.817999999999998</v>
      </c>
      <c r="Z1332" t="s">
        <v>83</v>
      </c>
      <c r="AA1332">
        <f>Furniture_Sales[[#This Row],[Sales]]-Furniture_Sales[[#This Row],[Profit]]</f>
        <v>214.09</v>
      </c>
    </row>
    <row r="1333" spans="1:27" x14ac:dyDescent="0.35">
      <c r="A1333" t="s">
        <v>3461</v>
      </c>
      <c r="B1333" s="2">
        <v>42646</v>
      </c>
      <c r="C1333" s="2">
        <v>42650</v>
      </c>
      <c r="D1333" t="s">
        <v>45</v>
      </c>
      <c r="E1333" t="s">
        <v>3447</v>
      </c>
      <c r="F1333" t="s">
        <v>3448</v>
      </c>
      <c r="G1333" t="s">
        <v>96</v>
      </c>
      <c r="H1333" t="s">
        <v>31</v>
      </c>
      <c r="I1333" t="s">
        <v>1723</v>
      </c>
      <c r="J1333" t="s">
        <v>98</v>
      </c>
      <c r="K1333">
        <v>75051</v>
      </c>
      <c r="L1333" t="s">
        <v>99</v>
      </c>
      <c r="M1333" t="s">
        <v>389</v>
      </c>
      <c r="N1333" t="s">
        <v>36</v>
      </c>
      <c r="O1333" t="s">
        <v>62</v>
      </c>
      <c r="P1333" t="s">
        <v>390</v>
      </c>
      <c r="Q1333">
        <v>38.08</v>
      </c>
      <c r="R1333">
        <v>5</v>
      </c>
      <c r="S1333" s="1">
        <v>0.6</v>
      </c>
      <c r="T1333">
        <v>-29.512</v>
      </c>
      <c r="U1333" t="s">
        <v>89</v>
      </c>
      <c r="V1333" s="3">
        <v>-0.77500000000000002</v>
      </c>
      <c r="W1333" s="3">
        <v>1.5756302521008399E-2</v>
      </c>
      <c r="X1333" s="4">
        <v>-5.9024000000000001</v>
      </c>
      <c r="Y1333" s="1">
        <v>13.5184</v>
      </c>
      <c r="Z1333" t="s">
        <v>54</v>
      </c>
      <c r="AA1333">
        <f>Furniture_Sales[[#This Row],[Sales]]-Furniture_Sales[[#This Row],[Profit]]</f>
        <v>67.591999999999999</v>
      </c>
    </row>
    <row r="1334" spans="1:27" x14ac:dyDescent="0.35">
      <c r="A1334" t="s">
        <v>3462</v>
      </c>
      <c r="B1334" s="2">
        <v>42695</v>
      </c>
      <c r="C1334" s="2">
        <v>42695</v>
      </c>
      <c r="D1334" t="s">
        <v>431</v>
      </c>
      <c r="E1334" t="s">
        <v>1243</v>
      </c>
      <c r="F1334" t="s">
        <v>1244</v>
      </c>
      <c r="G1334" t="s">
        <v>106</v>
      </c>
      <c r="H1334" t="s">
        <v>31</v>
      </c>
      <c r="I1334" t="s">
        <v>179</v>
      </c>
      <c r="J1334" t="s">
        <v>126</v>
      </c>
      <c r="K1334">
        <v>10009</v>
      </c>
      <c r="L1334" t="s">
        <v>73</v>
      </c>
      <c r="M1334" t="s">
        <v>2426</v>
      </c>
      <c r="N1334" t="s">
        <v>36</v>
      </c>
      <c r="O1334" t="s">
        <v>37</v>
      </c>
      <c r="P1334" t="s">
        <v>2427</v>
      </c>
      <c r="Q1334">
        <v>113.568</v>
      </c>
      <c r="R1334">
        <v>2</v>
      </c>
      <c r="S1334" s="1">
        <v>0.2</v>
      </c>
      <c r="T1334">
        <v>12.776400000000001</v>
      </c>
      <c r="U1334" t="s">
        <v>436</v>
      </c>
      <c r="V1334" s="3">
        <v>0.1125</v>
      </c>
      <c r="W1334" s="3">
        <v>1.76105945336715E-3</v>
      </c>
      <c r="X1334" s="4">
        <v>6.3882000000000003</v>
      </c>
      <c r="Y1334" s="1">
        <v>50.395800000000001</v>
      </c>
      <c r="Z1334" t="s">
        <v>40</v>
      </c>
      <c r="AA1334">
        <f>Furniture_Sales[[#This Row],[Sales]]-Furniture_Sales[[#This Row],[Profit]]</f>
        <v>100.7916</v>
      </c>
    </row>
    <row r="1335" spans="1:27" x14ac:dyDescent="0.35">
      <c r="A1335" t="s">
        <v>3463</v>
      </c>
      <c r="B1335" s="2">
        <v>43011</v>
      </c>
      <c r="C1335" s="2">
        <v>43013</v>
      </c>
      <c r="D1335" t="s">
        <v>27</v>
      </c>
      <c r="E1335" t="s">
        <v>888</v>
      </c>
      <c r="F1335" t="s">
        <v>889</v>
      </c>
      <c r="G1335" t="s">
        <v>106</v>
      </c>
      <c r="H1335" t="s">
        <v>31</v>
      </c>
      <c r="I1335" t="s">
        <v>179</v>
      </c>
      <c r="J1335" t="s">
        <v>126</v>
      </c>
      <c r="K1335">
        <v>10009</v>
      </c>
      <c r="L1335" t="s">
        <v>73</v>
      </c>
      <c r="M1335" t="s">
        <v>192</v>
      </c>
      <c r="N1335" t="s">
        <v>36</v>
      </c>
      <c r="O1335" t="s">
        <v>62</v>
      </c>
      <c r="P1335" t="s">
        <v>193</v>
      </c>
      <c r="Q1335">
        <v>83.92</v>
      </c>
      <c r="R1335">
        <v>4</v>
      </c>
      <c r="S1335" s="1">
        <v>0</v>
      </c>
      <c r="T1335">
        <v>21.819199999999999</v>
      </c>
      <c r="U1335" t="s">
        <v>76</v>
      </c>
      <c r="V1335" s="3">
        <v>0.26</v>
      </c>
      <c r="W1335" s="3">
        <v>0</v>
      </c>
      <c r="X1335" s="4">
        <v>5.4547999999999996</v>
      </c>
      <c r="Y1335" s="1">
        <v>15.5252</v>
      </c>
      <c r="Z1335" t="s">
        <v>54</v>
      </c>
      <c r="AA1335">
        <f>Furniture_Sales[[#This Row],[Sales]]-Furniture_Sales[[#This Row],[Profit]]</f>
        <v>62.100800000000007</v>
      </c>
    </row>
    <row r="1336" spans="1:27" x14ac:dyDescent="0.35">
      <c r="A1336" t="s">
        <v>3464</v>
      </c>
      <c r="B1336" s="2">
        <v>41758</v>
      </c>
      <c r="C1336" s="2">
        <v>41762</v>
      </c>
      <c r="D1336" t="s">
        <v>45</v>
      </c>
      <c r="E1336" t="s">
        <v>990</v>
      </c>
      <c r="F1336" t="s">
        <v>991</v>
      </c>
      <c r="G1336" t="s">
        <v>96</v>
      </c>
      <c r="H1336" t="s">
        <v>31</v>
      </c>
      <c r="I1336" t="s">
        <v>146</v>
      </c>
      <c r="J1336" t="s">
        <v>147</v>
      </c>
      <c r="K1336">
        <v>38109</v>
      </c>
      <c r="L1336" t="s">
        <v>34</v>
      </c>
      <c r="M1336" t="s">
        <v>857</v>
      </c>
      <c r="N1336" t="s">
        <v>36</v>
      </c>
      <c r="O1336" t="s">
        <v>42</v>
      </c>
      <c r="P1336" t="s">
        <v>858</v>
      </c>
      <c r="Q1336">
        <v>561.58399999999995</v>
      </c>
      <c r="R1336">
        <v>2</v>
      </c>
      <c r="S1336" s="1">
        <v>0.2</v>
      </c>
      <c r="T1336">
        <v>70.197999999999993</v>
      </c>
      <c r="U1336" t="s">
        <v>89</v>
      </c>
      <c r="V1336" s="3">
        <v>0.125</v>
      </c>
      <c r="W1336" s="3">
        <v>3.5613550243596701E-4</v>
      </c>
      <c r="X1336" s="4">
        <v>35.098999999999997</v>
      </c>
      <c r="Y1336" s="1">
        <v>245.69300000000001</v>
      </c>
      <c r="Z1336" t="s">
        <v>119</v>
      </c>
      <c r="AA1336">
        <f>Furniture_Sales[[#This Row],[Sales]]-Furniture_Sales[[#This Row],[Profit]]</f>
        <v>491.38599999999997</v>
      </c>
    </row>
    <row r="1337" spans="1:27" x14ac:dyDescent="0.35">
      <c r="A1337" t="s">
        <v>3465</v>
      </c>
      <c r="B1337" s="2">
        <v>42719</v>
      </c>
      <c r="C1337" s="2">
        <v>42726</v>
      </c>
      <c r="D1337" t="s">
        <v>45</v>
      </c>
      <c r="E1337" t="s">
        <v>1570</v>
      </c>
      <c r="F1337" t="s">
        <v>1571</v>
      </c>
      <c r="G1337" t="s">
        <v>30</v>
      </c>
      <c r="H1337" t="s">
        <v>31</v>
      </c>
      <c r="I1337" t="s">
        <v>58</v>
      </c>
      <c r="J1337" t="s">
        <v>59</v>
      </c>
      <c r="K1337">
        <v>90004</v>
      </c>
      <c r="L1337" t="s">
        <v>60</v>
      </c>
      <c r="M1337" t="s">
        <v>1724</v>
      </c>
      <c r="N1337" t="s">
        <v>36</v>
      </c>
      <c r="O1337" t="s">
        <v>62</v>
      </c>
      <c r="P1337" t="s">
        <v>1725</v>
      </c>
      <c r="Q1337">
        <v>14.76</v>
      </c>
      <c r="R1337">
        <v>2</v>
      </c>
      <c r="S1337" s="1">
        <v>0</v>
      </c>
      <c r="T1337">
        <v>4.2804000000000002</v>
      </c>
      <c r="U1337" t="s">
        <v>53</v>
      </c>
      <c r="V1337" s="3">
        <v>0.28999999999999998</v>
      </c>
      <c r="W1337" s="3">
        <v>0</v>
      </c>
      <c r="X1337" s="4">
        <v>2.1402000000000001</v>
      </c>
      <c r="Y1337" s="1">
        <v>5.2397999999999998</v>
      </c>
      <c r="Z1337" t="s">
        <v>102</v>
      </c>
      <c r="AA1337">
        <f>Furniture_Sales[[#This Row],[Sales]]-Furniture_Sales[[#This Row],[Profit]]</f>
        <v>10.4796</v>
      </c>
    </row>
    <row r="1338" spans="1:27" x14ac:dyDescent="0.35">
      <c r="A1338" t="s">
        <v>3466</v>
      </c>
      <c r="B1338" s="2">
        <v>42458</v>
      </c>
      <c r="C1338" s="2">
        <v>42462</v>
      </c>
      <c r="D1338" t="s">
        <v>45</v>
      </c>
      <c r="E1338" t="s">
        <v>504</v>
      </c>
      <c r="F1338" t="s">
        <v>505</v>
      </c>
      <c r="G1338" t="s">
        <v>30</v>
      </c>
      <c r="H1338" t="s">
        <v>31</v>
      </c>
      <c r="I1338" t="s">
        <v>884</v>
      </c>
      <c r="J1338" t="s">
        <v>237</v>
      </c>
      <c r="K1338">
        <v>45503</v>
      </c>
      <c r="L1338" t="s">
        <v>73</v>
      </c>
      <c r="M1338" t="s">
        <v>716</v>
      </c>
      <c r="N1338" t="s">
        <v>36</v>
      </c>
      <c r="O1338" t="s">
        <v>37</v>
      </c>
      <c r="P1338" t="s">
        <v>717</v>
      </c>
      <c r="Q1338">
        <v>299.97500000000002</v>
      </c>
      <c r="R1338">
        <v>5</v>
      </c>
      <c r="S1338" s="1">
        <v>0.5</v>
      </c>
      <c r="T1338">
        <v>-167.98599999999999</v>
      </c>
      <c r="U1338" t="s">
        <v>89</v>
      </c>
      <c r="V1338" s="3">
        <v>-0.56000000000000005</v>
      </c>
      <c r="W1338" s="3">
        <v>1.66680556713059E-3</v>
      </c>
      <c r="X1338" s="4">
        <v>-33.597200000000001</v>
      </c>
      <c r="Y1338" s="1">
        <v>93.592200000000005</v>
      </c>
      <c r="Z1338" t="s">
        <v>201</v>
      </c>
      <c r="AA1338">
        <f>Furniture_Sales[[#This Row],[Sales]]-Furniture_Sales[[#This Row],[Profit]]</f>
        <v>467.96100000000001</v>
      </c>
    </row>
    <row r="1339" spans="1:27" x14ac:dyDescent="0.35">
      <c r="A1339" t="s">
        <v>3467</v>
      </c>
      <c r="B1339" s="2">
        <v>42718</v>
      </c>
      <c r="C1339" s="2">
        <v>42723</v>
      </c>
      <c r="D1339" t="s">
        <v>45</v>
      </c>
      <c r="E1339" t="s">
        <v>497</v>
      </c>
      <c r="F1339" t="s">
        <v>498</v>
      </c>
      <c r="G1339" t="s">
        <v>30</v>
      </c>
      <c r="H1339" t="s">
        <v>31</v>
      </c>
      <c r="I1339" t="s">
        <v>179</v>
      </c>
      <c r="J1339" t="s">
        <v>126</v>
      </c>
      <c r="K1339">
        <v>10011</v>
      </c>
      <c r="L1339" t="s">
        <v>73</v>
      </c>
      <c r="M1339" t="s">
        <v>1406</v>
      </c>
      <c r="N1339" t="s">
        <v>36</v>
      </c>
      <c r="O1339" t="s">
        <v>62</v>
      </c>
      <c r="P1339" t="s">
        <v>1407</v>
      </c>
      <c r="Q1339">
        <v>396.92</v>
      </c>
      <c r="R1339">
        <v>4</v>
      </c>
      <c r="S1339" s="1">
        <v>0</v>
      </c>
      <c r="T1339">
        <v>198.46</v>
      </c>
      <c r="U1339" t="s">
        <v>64</v>
      </c>
      <c r="V1339" s="3">
        <v>0.5</v>
      </c>
      <c r="W1339" s="3">
        <v>0</v>
      </c>
      <c r="X1339" s="4">
        <v>49.615000000000002</v>
      </c>
      <c r="Y1339" s="1">
        <v>49.615000000000002</v>
      </c>
      <c r="Z1339" t="s">
        <v>102</v>
      </c>
      <c r="AA1339">
        <f>Furniture_Sales[[#This Row],[Sales]]-Furniture_Sales[[#This Row],[Profit]]</f>
        <v>198.46</v>
      </c>
    </row>
    <row r="1340" spans="1:27" x14ac:dyDescent="0.35">
      <c r="A1340" t="s">
        <v>3468</v>
      </c>
      <c r="B1340" s="2">
        <v>42885</v>
      </c>
      <c r="C1340" s="2">
        <v>42886</v>
      </c>
      <c r="D1340" t="s">
        <v>93</v>
      </c>
      <c r="E1340" t="s">
        <v>639</v>
      </c>
      <c r="F1340" t="s">
        <v>640</v>
      </c>
      <c r="G1340" t="s">
        <v>30</v>
      </c>
      <c r="H1340" t="s">
        <v>31</v>
      </c>
      <c r="I1340" t="s">
        <v>1411</v>
      </c>
      <c r="J1340" t="s">
        <v>1412</v>
      </c>
      <c r="K1340">
        <v>70506</v>
      </c>
      <c r="L1340" t="s">
        <v>34</v>
      </c>
      <c r="M1340" t="s">
        <v>1480</v>
      </c>
      <c r="N1340" t="s">
        <v>36</v>
      </c>
      <c r="O1340" t="s">
        <v>37</v>
      </c>
      <c r="P1340" t="s">
        <v>1481</v>
      </c>
      <c r="Q1340">
        <v>241.96</v>
      </c>
      <c r="R1340">
        <v>2</v>
      </c>
      <c r="S1340" s="1">
        <v>0</v>
      </c>
      <c r="T1340">
        <v>33.874400000000001</v>
      </c>
      <c r="U1340" t="s">
        <v>129</v>
      </c>
      <c r="V1340" s="3">
        <v>0.14000000000000001</v>
      </c>
      <c r="W1340" s="3">
        <v>0</v>
      </c>
      <c r="X1340" s="4">
        <v>16.937200000000001</v>
      </c>
      <c r="Y1340" s="1">
        <v>104.0428</v>
      </c>
      <c r="Z1340" t="s">
        <v>167</v>
      </c>
      <c r="AA1340">
        <f>Furniture_Sales[[#This Row],[Sales]]-Furniture_Sales[[#This Row],[Profit]]</f>
        <v>208.0856</v>
      </c>
    </row>
    <row r="1341" spans="1:27" x14ac:dyDescent="0.35">
      <c r="A1341" t="s">
        <v>3468</v>
      </c>
      <c r="B1341" s="2">
        <v>42885</v>
      </c>
      <c r="C1341" s="2">
        <v>42886</v>
      </c>
      <c r="D1341" t="s">
        <v>93</v>
      </c>
      <c r="E1341" t="s">
        <v>639</v>
      </c>
      <c r="F1341" t="s">
        <v>640</v>
      </c>
      <c r="G1341" t="s">
        <v>30</v>
      </c>
      <c r="H1341" t="s">
        <v>31</v>
      </c>
      <c r="I1341" t="s">
        <v>1411</v>
      </c>
      <c r="J1341" t="s">
        <v>1412</v>
      </c>
      <c r="K1341">
        <v>70506</v>
      </c>
      <c r="L1341" t="s">
        <v>34</v>
      </c>
      <c r="M1341" t="s">
        <v>2519</v>
      </c>
      <c r="N1341" t="s">
        <v>36</v>
      </c>
      <c r="O1341" t="s">
        <v>62</v>
      </c>
      <c r="P1341" t="s">
        <v>2520</v>
      </c>
      <c r="Q1341">
        <v>8.01</v>
      </c>
      <c r="R1341">
        <v>3</v>
      </c>
      <c r="S1341" s="1">
        <v>0</v>
      </c>
      <c r="T1341">
        <v>3.0438000000000001</v>
      </c>
      <c r="U1341" t="s">
        <v>129</v>
      </c>
      <c r="V1341" s="3">
        <v>0.38</v>
      </c>
      <c r="W1341" s="3">
        <v>0</v>
      </c>
      <c r="X1341" s="4">
        <v>1.0145999999999999</v>
      </c>
      <c r="Y1341" s="1">
        <v>1.6554</v>
      </c>
      <c r="Z1341" t="s">
        <v>167</v>
      </c>
      <c r="AA1341">
        <f>Furniture_Sales[[#This Row],[Sales]]-Furniture_Sales[[#This Row],[Profit]]</f>
        <v>4.9661999999999997</v>
      </c>
    </row>
    <row r="1342" spans="1:27" x14ac:dyDescent="0.35">
      <c r="A1342" t="s">
        <v>3469</v>
      </c>
      <c r="B1342" s="2">
        <v>42978</v>
      </c>
      <c r="C1342" s="2">
        <v>42980</v>
      </c>
      <c r="D1342" t="s">
        <v>27</v>
      </c>
      <c r="E1342" t="s">
        <v>1966</v>
      </c>
      <c r="F1342" t="s">
        <v>1967</v>
      </c>
      <c r="G1342" t="s">
        <v>96</v>
      </c>
      <c r="H1342" t="s">
        <v>31</v>
      </c>
      <c r="I1342" t="s">
        <v>1572</v>
      </c>
      <c r="J1342" t="s">
        <v>198</v>
      </c>
      <c r="K1342">
        <v>99207</v>
      </c>
      <c r="L1342" t="s">
        <v>60</v>
      </c>
      <c r="M1342" t="s">
        <v>520</v>
      </c>
      <c r="N1342" t="s">
        <v>36</v>
      </c>
      <c r="O1342" t="s">
        <v>42</v>
      </c>
      <c r="P1342" t="s">
        <v>521</v>
      </c>
      <c r="Q1342">
        <v>569.56799999999998</v>
      </c>
      <c r="R1342">
        <v>2</v>
      </c>
      <c r="S1342" s="1">
        <v>0.2</v>
      </c>
      <c r="T1342">
        <v>7.1196000000000002</v>
      </c>
      <c r="U1342" t="s">
        <v>76</v>
      </c>
      <c r="V1342" s="3">
        <v>1.2500000000000001E-2</v>
      </c>
      <c r="W1342" s="3">
        <v>3.5114332265857601E-4</v>
      </c>
      <c r="X1342" s="4">
        <v>3.5598000000000001</v>
      </c>
      <c r="Y1342" s="1">
        <v>281.2242</v>
      </c>
      <c r="Z1342" t="s">
        <v>259</v>
      </c>
      <c r="AA1342">
        <f>Furniture_Sales[[#This Row],[Sales]]-Furniture_Sales[[#This Row],[Profit]]</f>
        <v>562.44839999999999</v>
      </c>
    </row>
    <row r="1343" spans="1:27" x14ac:dyDescent="0.35">
      <c r="A1343" t="s">
        <v>3470</v>
      </c>
      <c r="B1343" s="2">
        <v>42869</v>
      </c>
      <c r="C1343" s="2">
        <v>42870</v>
      </c>
      <c r="D1343" t="s">
        <v>93</v>
      </c>
      <c r="E1343" t="s">
        <v>879</v>
      </c>
      <c r="F1343" t="s">
        <v>880</v>
      </c>
      <c r="G1343" t="s">
        <v>30</v>
      </c>
      <c r="H1343" t="s">
        <v>31</v>
      </c>
      <c r="I1343" t="s">
        <v>107</v>
      </c>
      <c r="J1343" t="s">
        <v>98</v>
      </c>
      <c r="K1343">
        <v>77041</v>
      </c>
      <c r="L1343" t="s">
        <v>99</v>
      </c>
      <c r="M1343" t="s">
        <v>1606</v>
      </c>
      <c r="N1343" t="s">
        <v>36</v>
      </c>
      <c r="O1343" t="s">
        <v>42</v>
      </c>
      <c r="P1343" t="s">
        <v>1607</v>
      </c>
      <c r="Q1343">
        <v>899.43</v>
      </c>
      <c r="R1343">
        <v>5</v>
      </c>
      <c r="S1343" s="1">
        <v>0.3</v>
      </c>
      <c r="T1343">
        <v>-12.849</v>
      </c>
      <c r="U1343" t="s">
        <v>129</v>
      </c>
      <c r="V1343" s="3">
        <v>-1.4285714285714299E-2</v>
      </c>
      <c r="W1343" s="3">
        <v>3.3354457823288097E-4</v>
      </c>
      <c r="X1343" s="4">
        <v>-2.5697999999999999</v>
      </c>
      <c r="Y1343" s="1">
        <v>182.45580000000001</v>
      </c>
      <c r="Z1343" t="s">
        <v>167</v>
      </c>
      <c r="AA1343">
        <f>Furniture_Sales[[#This Row],[Sales]]-Furniture_Sales[[#This Row],[Profit]]</f>
        <v>912.279</v>
      </c>
    </row>
    <row r="1344" spans="1:27" x14ac:dyDescent="0.35">
      <c r="A1344" t="s">
        <v>3471</v>
      </c>
      <c r="B1344" s="2">
        <v>42674</v>
      </c>
      <c r="C1344" s="2">
        <v>42679</v>
      </c>
      <c r="D1344" t="s">
        <v>45</v>
      </c>
      <c r="E1344" t="s">
        <v>834</v>
      </c>
      <c r="F1344" t="s">
        <v>835</v>
      </c>
      <c r="G1344" t="s">
        <v>96</v>
      </c>
      <c r="H1344" t="s">
        <v>31</v>
      </c>
      <c r="I1344" t="s">
        <v>2027</v>
      </c>
      <c r="J1344" t="s">
        <v>1528</v>
      </c>
      <c r="K1344">
        <v>74133</v>
      </c>
      <c r="L1344" t="s">
        <v>99</v>
      </c>
      <c r="M1344" t="s">
        <v>1753</v>
      </c>
      <c r="N1344" t="s">
        <v>36</v>
      </c>
      <c r="O1344" t="s">
        <v>42</v>
      </c>
      <c r="P1344" t="s">
        <v>1754</v>
      </c>
      <c r="Q1344">
        <v>368.97</v>
      </c>
      <c r="R1344">
        <v>3</v>
      </c>
      <c r="S1344" s="1">
        <v>0</v>
      </c>
      <c r="T1344">
        <v>81.173400000000001</v>
      </c>
      <c r="U1344" t="s">
        <v>64</v>
      </c>
      <c r="V1344" s="3">
        <v>0.22</v>
      </c>
      <c r="W1344" s="3">
        <v>0</v>
      </c>
      <c r="X1344" s="4">
        <v>27.0578</v>
      </c>
      <c r="Y1344" s="1">
        <v>95.932199999999995</v>
      </c>
      <c r="Z1344" t="s">
        <v>54</v>
      </c>
      <c r="AA1344">
        <f>Furniture_Sales[[#This Row],[Sales]]-Furniture_Sales[[#This Row],[Profit]]</f>
        <v>287.79660000000001</v>
      </c>
    </row>
    <row r="1345" spans="1:27" x14ac:dyDescent="0.35">
      <c r="A1345" t="s">
        <v>3472</v>
      </c>
      <c r="B1345" s="2">
        <v>42301</v>
      </c>
      <c r="C1345" s="2">
        <v>42304</v>
      </c>
      <c r="D1345" t="s">
        <v>93</v>
      </c>
      <c r="E1345" t="s">
        <v>999</v>
      </c>
      <c r="F1345" t="s">
        <v>1000</v>
      </c>
      <c r="G1345" t="s">
        <v>106</v>
      </c>
      <c r="H1345" t="s">
        <v>31</v>
      </c>
      <c r="I1345" t="s">
        <v>1476</v>
      </c>
      <c r="J1345" t="s">
        <v>59</v>
      </c>
      <c r="K1345">
        <v>94601</v>
      </c>
      <c r="L1345" t="s">
        <v>60</v>
      </c>
      <c r="M1345" t="s">
        <v>464</v>
      </c>
      <c r="N1345" t="s">
        <v>36</v>
      </c>
      <c r="O1345" t="s">
        <v>42</v>
      </c>
      <c r="P1345" t="s">
        <v>465</v>
      </c>
      <c r="Q1345">
        <v>454.27199999999999</v>
      </c>
      <c r="R1345">
        <v>8</v>
      </c>
      <c r="S1345" s="1">
        <v>0.2</v>
      </c>
      <c r="T1345">
        <v>-73.819199999999995</v>
      </c>
      <c r="U1345" t="s">
        <v>39</v>
      </c>
      <c r="V1345" s="3">
        <v>-0.16250000000000001</v>
      </c>
      <c r="W1345" s="3">
        <v>4.4026486334178603E-4</v>
      </c>
      <c r="X1345" s="4">
        <v>-9.2273999999999994</v>
      </c>
      <c r="Y1345" s="1">
        <v>66.011399999999995</v>
      </c>
      <c r="Z1345" t="s">
        <v>54</v>
      </c>
      <c r="AA1345">
        <f>Furniture_Sales[[#This Row],[Sales]]-Furniture_Sales[[#This Row],[Profit]]</f>
        <v>528.09119999999996</v>
      </c>
    </row>
    <row r="1346" spans="1:27" x14ac:dyDescent="0.35">
      <c r="A1346" t="s">
        <v>3473</v>
      </c>
      <c r="B1346" s="2">
        <v>41946</v>
      </c>
      <c r="C1346" s="2">
        <v>41950</v>
      </c>
      <c r="D1346" t="s">
        <v>45</v>
      </c>
      <c r="E1346" t="s">
        <v>3474</v>
      </c>
      <c r="F1346" t="s">
        <v>3475</v>
      </c>
      <c r="G1346" t="s">
        <v>30</v>
      </c>
      <c r="H1346" t="s">
        <v>31</v>
      </c>
      <c r="I1346" t="s">
        <v>612</v>
      </c>
      <c r="J1346" t="s">
        <v>1042</v>
      </c>
      <c r="K1346">
        <v>28540</v>
      </c>
      <c r="L1346" t="s">
        <v>34</v>
      </c>
      <c r="M1346" t="s">
        <v>199</v>
      </c>
      <c r="N1346" t="s">
        <v>36</v>
      </c>
      <c r="O1346" t="s">
        <v>51</v>
      </c>
      <c r="P1346" t="s">
        <v>200</v>
      </c>
      <c r="Q1346">
        <v>945.03599999999994</v>
      </c>
      <c r="R1346">
        <v>6</v>
      </c>
      <c r="S1346" s="1">
        <v>0.4</v>
      </c>
      <c r="T1346">
        <v>-299.26139999999998</v>
      </c>
      <c r="U1346" t="s">
        <v>89</v>
      </c>
      <c r="V1346" s="3">
        <v>-0.31666666666666698</v>
      </c>
      <c r="W1346" s="3">
        <v>4.2326429892617902E-4</v>
      </c>
      <c r="X1346" s="4">
        <v>-49.876899999999999</v>
      </c>
      <c r="Y1346" s="1">
        <v>207.38290000000001</v>
      </c>
      <c r="Z1346" t="s">
        <v>40</v>
      </c>
      <c r="AA1346">
        <f>Furniture_Sales[[#This Row],[Sales]]-Furniture_Sales[[#This Row],[Profit]]</f>
        <v>1244.2973999999999</v>
      </c>
    </row>
    <row r="1347" spans="1:27" x14ac:dyDescent="0.35">
      <c r="A1347" t="s">
        <v>3473</v>
      </c>
      <c r="B1347" s="2">
        <v>41946</v>
      </c>
      <c r="C1347" s="2">
        <v>41950</v>
      </c>
      <c r="D1347" t="s">
        <v>45</v>
      </c>
      <c r="E1347" t="s">
        <v>3474</v>
      </c>
      <c r="F1347" t="s">
        <v>3475</v>
      </c>
      <c r="G1347" t="s">
        <v>30</v>
      </c>
      <c r="H1347" t="s">
        <v>31</v>
      </c>
      <c r="I1347" t="s">
        <v>612</v>
      </c>
      <c r="J1347" t="s">
        <v>1042</v>
      </c>
      <c r="K1347">
        <v>28540</v>
      </c>
      <c r="L1347" t="s">
        <v>34</v>
      </c>
      <c r="M1347" t="s">
        <v>1837</v>
      </c>
      <c r="N1347" t="s">
        <v>36</v>
      </c>
      <c r="O1347" t="s">
        <v>62</v>
      </c>
      <c r="P1347" t="s">
        <v>1838</v>
      </c>
      <c r="Q1347">
        <v>410.35199999999998</v>
      </c>
      <c r="R1347">
        <v>3</v>
      </c>
      <c r="S1347" s="1">
        <v>0.2</v>
      </c>
      <c r="T1347">
        <v>-51.293999999999997</v>
      </c>
      <c r="U1347" t="s">
        <v>89</v>
      </c>
      <c r="V1347" s="3">
        <v>-0.125</v>
      </c>
      <c r="W1347" s="3">
        <v>4.87386438959722E-4</v>
      </c>
      <c r="X1347" s="4">
        <v>-17.097999999999999</v>
      </c>
      <c r="Y1347" s="1">
        <v>153.88200000000001</v>
      </c>
      <c r="Z1347" t="s">
        <v>40</v>
      </c>
      <c r="AA1347">
        <f>Furniture_Sales[[#This Row],[Sales]]-Furniture_Sales[[#This Row],[Profit]]</f>
        <v>461.64599999999996</v>
      </c>
    </row>
    <row r="1348" spans="1:27" x14ac:dyDescent="0.35">
      <c r="A1348" t="s">
        <v>3476</v>
      </c>
      <c r="B1348" s="2">
        <v>42882</v>
      </c>
      <c r="C1348" s="2">
        <v>42884</v>
      </c>
      <c r="D1348" t="s">
        <v>93</v>
      </c>
      <c r="E1348" t="s">
        <v>1577</v>
      </c>
      <c r="F1348" t="s">
        <v>1578</v>
      </c>
      <c r="G1348" t="s">
        <v>30</v>
      </c>
      <c r="H1348" t="s">
        <v>31</v>
      </c>
      <c r="I1348" t="s">
        <v>3244</v>
      </c>
      <c r="J1348" t="s">
        <v>2286</v>
      </c>
      <c r="K1348">
        <v>83201</v>
      </c>
      <c r="L1348" t="s">
        <v>60</v>
      </c>
      <c r="M1348" t="s">
        <v>2195</v>
      </c>
      <c r="N1348" t="s">
        <v>36</v>
      </c>
      <c r="O1348" t="s">
        <v>62</v>
      </c>
      <c r="P1348" t="s">
        <v>2196</v>
      </c>
      <c r="Q1348">
        <v>35</v>
      </c>
      <c r="R1348">
        <v>4</v>
      </c>
      <c r="S1348" s="1">
        <v>0</v>
      </c>
      <c r="T1348">
        <v>14.7</v>
      </c>
      <c r="U1348" t="s">
        <v>76</v>
      </c>
      <c r="V1348" s="3">
        <v>0.42</v>
      </c>
      <c r="W1348" s="3">
        <v>0</v>
      </c>
      <c r="X1348" s="4">
        <v>3.6749999999999998</v>
      </c>
      <c r="Y1348" s="1">
        <v>5.0750000000000002</v>
      </c>
      <c r="Z1348" t="s">
        <v>167</v>
      </c>
      <c r="AA1348">
        <f>Furniture_Sales[[#This Row],[Sales]]-Furniture_Sales[[#This Row],[Profit]]</f>
        <v>20.3</v>
      </c>
    </row>
    <row r="1349" spans="1:27" x14ac:dyDescent="0.35">
      <c r="A1349" t="s">
        <v>3477</v>
      </c>
      <c r="B1349" s="2">
        <v>43083</v>
      </c>
      <c r="C1349" s="2">
        <v>43088</v>
      </c>
      <c r="D1349" t="s">
        <v>45</v>
      </c>
      <c r="E1349" t="s">
        <v>227</v>
      </c>
      <c r="F1349" t="s">
        <v>228</v>
      </c>
      <c r="G1349" t="s">
        <v>30</v>
      </c>
      <c r="H1349" t="s">
        <v>31</v>
      </c>
      <c r="I1349" t="s">
        <v>2484</v>
      </c>
      <c r="J1349" t="s">
        <v>98</v>
      </c>
      <c r="K1349">
        <v>75023</v>
      </c>
      <c r="L1349" t="s">
        <v>99</v>
      </c>
      <c r="M1349" t="s">
        <v>50</v>
      </c>
      <c r="N1349" t="s">
        <v>36</v>
      </c>
      <c r="O1349" t="s">
        <v>51</v>
      </c>
      <c r="P1349" t="s">
        <v>52</v>
      </c>
      <c r="Q1349">
        <v>974.98800000000006</v>
      </c>
      <c r="R1349">
        <v>4</v>
      </c>
      <c r="S1349" s="1">
        <v>0.3</v>
      </c>
      <c r="T1349">
        <v>-97.498800000000003</v>
      </c>
      <c r="U1349" t="s">
        <v>64</v>
      </c>
      <c r="V1349" s="3">
        <v>-0.1</v>
      </c>
      <c r="W1349" s="3">
        <v>3.0769609472116601E-4</v>
      </c>
      <c r="X1349" s="4">
        <v>-24.374700000000001</v>
      </c>
      <c r="Y1349" s="1">
        <v>268.12169999999998</v>
      </c>
      <c r="Z1349" t="s">
        <v>102</v>
      </c>
      <c r="AA1349">
        <f>Furniture_Sales[[#This Row],[Sales]]-Furniture_Sales[[#This Row],[Profit]]</f>
        <v>1072.4868000000001</v>
      </c>
    </row>
    <row r="1350" spans="1:27" x14ac:dyDescent="0.35">
      <c r="A1350" t="s">
        <v>3478</v>
      </c>
      <c r="B1350" s="2">
        <v>41916</v>
      </c>
      <c r="C1350" s="2">
        <v>41918</v>
      </c>
      <c r="D1350" t="s">
        <v>93</v>
      </c>
      <c r="E1350" t="s">
        <v>1158</v>
      </c>
      <c r="F1350" t="s">
        <v>1159</v>
      </c>
      <c r="G1350" t="s">
        <v>30</v>
      </c>
      <c r="H1350" t="s">
        <v>31</v>
      </c>
      <c r="I1350" t="s">
        <v>179</v>
      </c>
      <c r="J1350" t="s">
        <v>126</v>
      </c>
      <c r="K1350">
        <v>10024</v>
      </c>
      <c r="L1350" t="s">
        <v>73</v>
      </c>
      <c r="M1350" t="s">
        <v>2584</v>
      </c>
      <c r="N1350" t="s">
        <v>36</v>
      </c>
      <c r="O1350" t="s">
        <v>42</v>
      </c>
      <c r="P1350" t="s">
        <v>2585</v>
      </c>
      <c r="Q1350">
        <v>589.41</v>
      </c>
      <c r="R1350">
        <v>5</v>
      </c>
      <c r="S1350" s="1">
        <v>0.1</v>
      </c>
      <c r="T1350">
        <v>-6.5490000000000004</v>
      </c>
      <c r="U1350" t="s">
        <v>76</v>
      </c>
      <c r="V1350" s="3">
        <v>-1.1111111111111099E-2</v>
      </c>
      <c r="W1350" s="3">
        <v>1.6966118661033901E-4</v>
      </c>
      <c r="X1350" s="4">
        <v>-1.3098000000000001</v>
      </c>
      <c r="Y1350" s="1">
        <v>119.1918</v>
      </c>
      <c r="Z1350" t="s">
        <v>54</v>
      </c>
      <c r="AA1350">
        <f>Furniture_Sales[[#This Row],[Sales]]-Furniture_Sales[[#This Row],[Profit]]</f>
        <v>595.95899999999995</v>
      </c>
    </row>
    <row r="1351" spans="1:27" x14ac:dyDescent="0.35">
      <c r="A1351" t="s">
        <v>3479</v>
      </c>
      <c r="B1351" s="2">
        <v>42656</v>
      </c>
      <c r="C1351" s="2">
        <v>42663</v>
      </c>
      <c r="D1351" t="s">
        <v>45</v>
      </c>
      <c r="E1351" t="s">
        <v>1966</v>
      </c>
      <c r="F1351" t="s">
        <v>1967</v>
      </c>
      <c r="G1351" t="s">
        <v>96</v>
      </c>
      <c r="H1351" t="s">
        <v>31</v>
      </c>
      <c r="I1351" t="s">
        <v>179</v>
      </c>
      <c r="J1351" t="s">
        <v>126</v>
      </c>
      <c r="K1351">
        <v>10024</v>
      </c>
      <c r="L1351" t="s">
        <v>73</v>
      </c>
      <c r="M1351" t="s">
        <v>1155</v>
      </c>
      <c r="N1351" t="s">
        <v>36</v>
      </c>
      <c r="O1351" t="s">
        <v>62</v>
      </c>
      <c r="P1351" t="s">
        <v>1156</v>
      </c>
      <c r="Q1351">
        <v>82.26</v>
      </c>
      <c r="R1351">
        <v>3</v>
      </c>
      <c r="S1351" s="1">
        <v>0</v>
      </c>
      <c r="T1351">
        <v>33.726599999999998</v>
      </c>
      <c r="U1351" t="s">
        <v>53</v>
      </c>
      <c r="V1351" s="3">
        <v>0.41</v>
      </c>
      <c r="W1351" s="3">
        <v>0</v>
      </c>
      <c r="X1351" s="4">
        <v>11.2422</v>
      </c>
      <c r="Y1351" s="1">
        <v>16.177800000000001</v>
      </c>
      <c r="Z1351" t="s">
        <v>54</v>
      </c>
      <c r="AA1351">
        <f>Furniture_Sales[[#This Row],[Sales]]-Furniture_Sales[[#This Row],[Profit]]</f>
        <v>48.533400000000007</v>
      </c>
    </row>
    <row r="1352" spans="1:27" x14ac:dyDescent="0.35">
      <c r="A1352" t="s">
        <v>3480</v>
      </c>
      <c r="B1352" s="2">
        <v>42798</v>
      </c>
      <c r="C1352" s="2">
        <v>42800</v>
      </c>
      <c r="D1352" t="s">
        <v>27</v>
      </c>
      <c r="E1352" t="s">
        <v>3481</v>
      </c>
      <c r="F1352" t="s">
        <v>3482</v>
      </c>
      <c r="G1352" t="s">
        <v>106</v>
      </c>
      <c r="H1352" t="s">
        <v>31</v>
      </c>
      <c r="I1352" t="s">
        <v>107</v>
      </c>
      <c r="J1352" t="s">
        <v>98</v>
      </c>
      <c r="K1352">
        <v>77095</v>
      </c>
      <c r="L1352" t="s">
        <v>99</v>
      </c>
      <c r="M1352" t="s">
        <v>90</v>
      </c>
      <c r="N1352" t="s">
        <v>36</v>
      </c>
      <c r="O1352" t="s">
        <v>62</v>
      </c>
      <c r="P1352" t="s">
        <v>91</v>
      </c>
      <c r="Q1352">
        <v>103.5</v>
      </c>
      <c r="R1352">
        <v>5</v>
      </c>
      <c r="S1352" s="1">
        <v>0.6</v>
      </c>
      <c r="T1352">
        <v>-77.625</v>
      </c>
      <c r="U1352" t="s">
        <v>76</v>
      </c>
      <c r="V1352" s="3">
        <v>-0.75</v>
      </c>
      <c r="W1352" s="3">
        <v>5.7971014492753598E-3</v>
      </c>
      <c r="X1352" s="4">
        <v>-15.525</v>
      </c>
      <c r="Y1352" s="1">
        <v>36.225000000000001</v>
      </c>
      <c r="Z1352" t="s">
        <v>201</v>
      </c>
      <c r="AA1352">
        <f>Furniture_Sales[[#This Row],[Sales]]-Furniture_Sales[[#This Row],[Profit]]</f>
        <v>181.125</v>
      </c>
    </row>
    <row r="1353" spans="1:27" x14ac:dyDescent="0.35">
      <c r="A1353" t="s">
        <v>3483</v>
      </c>
      <c r="B1353" s="2">
        <v>42947</v>
      </c>
      <c r="C1353" s="2">
        <v>42950</v>
      </c>
      <c r="D1353" t="s">
        <v>93</v>
      </c>
      <c r="E1353" t="s">
        <v>3484</v>
      </c>
      <c r="F1353" t="s">
        <v>3485</v>
      </c>
      <c r="G1353" t="s">
        <v>30</v>
      </c>
      <c r="H1353" t="s">
        <v>31</v>
      </c>
      <c r="I1353" t="s">
        <v>334</v>
      </c>
      <c r="J1353" t="s">
        <v>59</v>
      </c>
      <c r="K1353">
        <v>94110</v>
      </c>
      <c r="L1353" t="s">
        <v>60</v>
      </c>
      <c r="M1353" t="s">
        <v>1664</v>
      </c>
      <c r="N1353" t="s">
        <v>36</v>
      </c>
      <c r="O1353" t="s">
        <v>62</v>
      </c>
      <c r="P1353" t="s">
        <v>1665</v>
      </c>
      <c r="Q1353">
        <v>36.96</v>
      </c>
      <c r="R1353">
        <v>7</v>
      </c>
      <c r="S1353" s="1">
        <v>0</v>
      </c>
      <c r="T1353">
        <v>11.457599999999999</v>
      </c>
      <c r="U1353" t="s">
        <v>39</v>
      </c>
      <c r="V1353" s="3">
        <v>0.31</v>
      </c>
      <c r="W1353" s="3">
        <v>0</v>
      </c>
      <c r="X1353" s="4">
        <v>1.6368</v>
      </c>
      <c r="Y1353" s="1">
        <v>3.6432000000000002</v>
      </c>
      <c r="Z1353" t="s">
        <v>77</v>
      </c>
      <c r="AA1353">
        <f>Furniture_Sales[[#This Row],[Sales]]-Furniture_Sales[[#This Row],[Profit]]</f>
        <v>25.502400000000002</v>
      </c>
    </row>
    <row r="1354" spans="1:27" x14ac:dyDescent="0.35">
      <c r="A1354" t="s">
        <v>3486</v>
      </c>
      <c r="B1354" s="2">
        <v>42869</v>
      </c>
      <c r="C1354" s="2">
        <v>42872</v>
      </c>
      <c r="D1354" t="s">
        <v>93</v>
      </c>
      <c r="E1354" t="s">
        <v>882</v>
      </c>
      <c r="F1354" t="s">
        <v>883</v>
      </c>
      <c r="G1354" t="s">
        <v>96</v>
      </c>
      <c r="H1354" t="s">
        <v>31</v>
      </c>
      <c r="I1354" t="s">
        <v>2760</v>
      </c>
      <c r="J1354" t="s">
        <v>1095</v>
      </c>
      <c r="K1354">
        <v>21215</v>
      </c>
      <c r="L1354" t="s">
        <v>73</v>
      </c>
      <c r="M1354" t="s">
        <v>2584</v>
      </c>
      <c r="N1354" t="s">
        <v>36</v>
      </c>
      <c r="O1354" t="s">
        <v>42</v>
      </c>
      <c r="P1354" t="s">
        <v>2585</v>
      </c>
      <c r="Q1354">
        <v>261.95999999999998</v>
      </c>
      <c r="R1354">
        <v>2</v>
      </c>
      <c r="S1354" s="1">
        <v>0</v>
      </c>
      <c r="T1354">
        <v>23.5764</v>
      </c>
      <c r="U1354" t="s">
        <v>39</v>
      </c>
      <c r="V1354" s="3">
        <v>0.09</v>
      </c>
      <c r="W1354" s="3">
        <v>0</v>
      </c>
      <c r="X1354" s="4">
        <v>11.7882</v>
      </c>
      <c r="Y1354" s="1">
        <v>119.1918</v>
      </c>
      <c r="Z1354" t="s">
        <v>167</v>
      </c>
      <c r="AA1354">
        <f>Furniture_Sales[[#This Row],[Sales]]-Furniture_Sales[[#This Row],[Profit]]</f>
        <v>238.38359999999997</v>
      </c>
    </row>
    <row r="1355" spans="1:27" x14ac:dyDescent="0.35">
      <c r="A1355" t="s">
        <v>3487</v>
      </c>
      <c r="B1355" s="2">
        <v>42635</v>
      </c>
      <c r="C1355" s="2">
        <v>42641</v>
      </c>
      <c r="D1355" t="s">
        <v>45</v>
      </c>
      <c r="E1355" t="s">
        <v>2830</v>
      </c>
      <c r="F1355" t="s">
        <v>2831</v>
      </c>
      <c r="G1355" t="s">
        <v>106</v>
      </c>
      <c r="H1355" t="s">
        <v>31</v>
      </c>
      <c r="I1355" t="s">
        <v>871</v>
      </c>
      <c r="J1355" t="s">
        <v>33</v>
      </c>
      <c r="K1355">
        <v>40214</v>
      </c>
      <c r="L1355" t="s">
        <v>34</v>
      </c>
      <c r="M1355" t="s">
        <v>2332</v>
      </c>
      <c r="N1355" t="s">
        <v>36</v>
      </c>
      <c r="O1355" t="s">
        <v>62</v>
      </c>
      <c r="P1355" t="s">
        <v>2333</v>
      </c>
      <c r="Q1355">
        <v>13.28</v>
      </c>
      <c r="R1355">
        <v>2</v>
      </c>
      <c r="S1355" s="1">
        <v>0</v>
      </c>
      <c r="T1355">
        <v>6.3743999999999996</v>
      </c>
      <c r="U1355" t="s">
        <v>135</v>
      </c>
      <c r="V1355" s="3">
        <v>0.48</v>
      </c>
      <c r="W1355" s="3">
        <v>0</v>
      </c>
      <c r="X1355" s="4">
        <v>3.1871999999999998</v>
      </c>
      <c r="Y1355" s="1">
        <v>3.4527999999999999</v>
      </c>
      <c r="Z1355" t="s">
        <v>83</v>
      </c>
      <c r="AA1355">
        <f>Furniture_Sales[[#This Row],[Sales]]-Furniture_Sales[[#This Row],[Profit]]</f>
        <v>6.9055999999999997</v>
      </c>
    </row>
    <row r="1356" spans="1:27" x14ac:dyDescent="0.35">
      <c r="A1356" t="s">
        <v>3488</v>
      </c>
      <c r="B1356" s="2">
        <v>42706</v>
      </c>
      <c r="C1356" s="2">
        <v>42712</v>
      </c>
      <c r="D1356" t="s">
        <v>45</v>
      </c>
      <c r="E1356" t="s">
        <v>3402</v>
      </c>
      <c r="F1356" t="s">
        <v>3403</v>
      </c>
      <c r="G1356" t="s">
        <v>106</v>
      </c>
      <c r="H1356" t="s">
        <v>31</v>
      </c>
      <c r="I1356" t="s">
        <v>1650</v>
      </c>
      <c r="J1356" t="s">
        <v>1651</v>
      </c>
      <c r="K1356">
        <v>2908</v>
      </c>
      <c r="L1356" t="s">
        <v>73</v>
      </c>
      <c r="M1356" t="s">
        <v>557</v>
      </c>
      <c r="N1356" t="s">
        <v>36</v>
      </c>
      <c r="O1356" t="s">
        <v>62</v>
      </c>
      <c r="P1356" t="s">
        <v>3131</v>
      </c>
      <c r="Q1356">
        <v>72.42</v>
      </c>
      <c r="R1356">
        <v>6</v>
      </c>
      <c r="S1356" s="1">
        <v>0</v>
      </c>
      <c r="T1356">
        <v>23.898599999999998</v>
      </c>
      <c r="U1356" t="s">
        <v>135</v>
      </c>
      <c r="V1356" s="3">
        <v>0.33</v>
      </c>
      <c r="W1356" s="3">
        <v>0</v>
      </c>
      <c r="X1356" s="4">
        <v>3.9830999999999999</v>
      </c>
      <c r="Y1356" s="1">
        <v>8.0869</v>
      </c>
      <c r="Z1356" t="s">
        <v>102</v>
      </c>
      <c r="AA1356">
        <f>Furniture_Sales[[#This Row],[Sales]]-Furniture_Sales[[#This Row],[Profit]]</f>
        <v>48.5214</v>
      </c>
    </row>
    <row r="1357" spans="1:27" x14ac:dyDescent="0.35">
      <c r="A1357" t="s">
        <v>3489</v>
      </c>
      <c r="B1357" s="2">
        <v>41653</v>
      </c>
      <c r="C1357" s="2">
        <v>41654</v>
      </c>
      <c r="D1357" t="s">
        <v>93</v>
      </c>
      <c r="E1357" t="s">
        <v>3490</v>
      </c>
      <c r="F1357" t="s">
        <v>3491</v>
      </c>
      <c r="G1357" t="s">
        <v>96</v>
      </c>
      <c r="H1357" t="s">
        <v>31</v>
      </c>
      <c r="I1357" t="s">
        <v>71</v>
      </c>
      <c r="J1357" t="s">
        <v>72</v>
      </c>
      <c r="K1357">
        <v>19140</v>
      </c>
      <c r="L1357" t="s">
        <v>73</v>
      </c>
      <c r="M1357" t="s">
        <v>1181</v>
      </c>
      <c r="N1357" t="s">
        <v>36</v>
      </c>
      <c r="O1357" t="s">
        <v>37</v>
      </c>
      <c r="P1357" t="s">
        <v>1182</v>
      </c>
      <c r="Q1357">
        <v>61.96</v>
      </c>
      <c r="R1357">
        <v>4</v>
      </c>
      <c r="S1357" s="1">
        <v>0.5</v>
      </c>
      <c r="T1357">
        <v>-53.285600000000002</v>
      </c>
      <c r="U1357" t="s">
        <v>129</v>
      </c>
      <c r="V1357" s="3">
        <v>-0.86</v>
      </c>
      <c r="W1357" s="3">
        <v>8.0697224015493906E-3</v>
      </c>
      <c r="X1357" s="4">
        <v>-13.321400000000001</v>
      </c>
      <c r="Y1357" s="1">
        <v>28.811399999999999</v>
      </c>
      <c r="Z1357" t="s">
        <v>175</v>
      </c>
      <c r="AA1357">
        <f>Furniture_Sales[[#This Row],[Sales]]-Furniture_Sales[[#This Row],[Profit]]</f>
        <v>115.2456</v>
      </c>
    </row>
    <row r="1358" spans="1:27" x14ac:dyDescent="0.35">
      <c r="A1358" t="s">
        <v>3492</v>
      </c>
      <c r="B1358" s="2">
        <v>42889</v>
      </c>
      <c r="C1358" s="2">
        <v>42896</v>
      </c>
      <c r="D1358" t="s">
        <v>45</v>
      </c>
      <c r="E1358" t="s">
        <v>2942</v>
      </c>
      <c r="F1358" t="s">
        <v>2943</v>
      </c>
      <c r="G1358" t="s">
        <v>30</v>
      </c>
      <c r="H1358" t="s">
        <v>31</v>
      </c>
      <c r="I1358" t="s">
        <v>446</v>
      </c>
      <c r="J1358" t="s">
        <v>49</v>
      </c>
      <c r="K1358">
        <v>33024</v>
      </c>
      <c r="L1358" t="s">
        <v>34</v>
      </c>
      <c r="M1358" t="s">
        <v>535</v>
      </c>
      <c r="N1358" t="s">
        <v>36</v>
      </c>
      <c r="O1358" t="s">
        <v>37</v>
      </c>
      <c r="P1358" t="s">
        <v>536</v>
      </c>
      <c r="Q1358">
        <v>241.56800000000001</v>
      </c>
      <c r="R1358">
        <v>2</v>
      </c>
      <c r="S1358" s="1">
        <v>0.2</v>
      </c>
      <c r="T1358">
        <v>0</v>
      </c>
      <c r="U1358" t="s">
        <v>53</v>
      </c>
      <c r="V1358" s="3">
        <v>0</v>
      </c>
      <c r="W1358" s="3">
        <v>8.2792422837461898E-4</v>
      </c>
      <c r="X1358" s="4">
        <v>0</v>
      </c>
      <c r="Y1358" s="1">
        <v>120.78400000000001</v>
      </c>
      <c r="Z1358" t="s">
        <v>65</v>
      </c>
      <c r="AA1358">
        <f>Furniture_Sales[[#This Row],[Sales]]-Furniture_Sales[[#This Row],[Profit]]</f>
        <v>241.56800000000001</v>
      </c>
    </row>
    <row r="1359" spans="1:27" x14ac:dyDescent="0.35">
      <c r="A1359" t="s">
        <v>3493</v>
      </c>
      <c r="B1359" s="2">
        <v>42889</v>
      </c>
      <c r="C1359" s="2">
        <v>42895</v>
      </c>
      <c r="D1359" t="s">
        <v>45</v>
      </c>
      <c r="E1359" t="s">
        <v>3494</v>
      </c>
      <c r="F1359" t="s">
        <v>3495</v>
      </c>
      <c r="G1359" t="s">
        <v>96</v>
      </c>
      <c r="H1359" t="s">
        <v>31</v>
      </c>
      <c r="I1359" t="s">
        <v>179</v>
      </c>
      <c r="J1359" t="s">
        <v>126</v>
      </c>
      <c r="K1359">
        <v>10011</v>
      </c>
      <c r="L1359" t="s">
        <v>73</v>
      </c>
      <c r="M1359" t="s">
        <v>1083</v>
      </c>
      <c r="N1359" t="s">
        <v>36</v>
      </c>
      <c r="O1359" t="s">
        <v>51</v>
      </c>
      <c r="P1359" t="s">
        <v>1084</v>
      </c>
      <c r="Q1359">
        <v>384.76799999999997</v>
      </c>
      <c r="R1359">
        <v>2</v>
      </c>
      <c r="S1359" s="1">
        <v>0.4</v>
      </c>
      <c r="T1359">
        <v>-115.43040000000001</v>
      </c>
      <c r="U1359" t="s">
        <v>135</v>
      </c>
      <c r="V1359" s="3">
        <v>-0.3</v>
      </c>
      <c r="W1359" s="3">
        <v>1.0395874916833E-3</v>
      </c>
      <c r="X1359" s="4">
        <v>-57.715200000000003</v>
      </c>
      <c r="Y1359" s="1">
        <v>250.0992</v>
      </c>
      <c r="Z1359" t="s">
        <v>65</v>
      </c>
      <c r="AA1359">
        <f>Furniture_Sales[[#This Row],[Sales]]-Furniture_Sales[[#This Row],[Profit]]</f>
        <v>500.19839999999999</v>
      </c>
    </row>
    <row r="1360" spans="1:27" x14ac:dyDescent="0.35">
      <c r="A1360" t="s">
        <v>3496</v>
      </c>
      <c r="B1360" s="2">
        <v>41897</v>
      </c>
      <c r="C1360" s="2">
        <v>41901</v>
      </c>
      <c r="D1360" t="s">
        <v>45</v>
      </c>
      <c r="E1360" t="s">
        <v>2964</v>
      </c>
      <c r="F1360" t="s">
        <v>2965</v>
      </c>
      <c r="G1360" t="s">
        <v>96</v>
      </c>
      <c r="H1360" t="s">
        <v>31</v>
      </c>
      <c r="I1360" t="s">
        <v>71</v>
      </c>
      <c r="J1360" t="s">
        <v>72</v>
      </c>
      <c r="K1360">
        <v>19120</v>
      </c>
      <c r="L1360" t="s">
        <v>73</v>
      </c>
      <c r="M1360" t="s">
        <v>762</v>
      </c>
      <c r="N1360" t="s">
        <v>36</v>
      </c>
      <c r="O1360" t="s">
        <v>62</v>
      </c>
      <c r="P1360" t="s">
        <v>763</v>
      </c>
      <c r="Q1360">
        <v>103.93600000000001</v>
      </c>
      <c r="R1360">
        <v>4</v>
      </c>
      <c r="S1360" s="1">
        <v>0.2</v>
      </c>
      <c r="T1360">
        <v>16.889600000000002</v>
      </c>
      <c r="U1360" t="s">
        <v>89</v>
      </c>
      <c r="V1360" s="3">
        <v>0.16250000000000001</v>
      </c>
      <c r="W1360" s="3">
        <v>1.92426108374384E-3</v>
      </c>
      <c r="X1360" s="4">
        <v>4.2224000000000004</v>
      </c>
      <c r="Y1360" s="1">
        <v>21.761600000000001</v>
      </c>
      <c r="Z1360" t="s">
        <v>83</v>
      </c>
      <c r="AA1360">
        <f>Furniture_Sales[[#This Row],[Sales]]-Furniture_Sales[[#This Row],[Profit]]</f>
        <v>87.046400000000006</v>
      </c>
    </row>
    <row r="1361" spans="1:27" x14ac:dyDescent="0.35">
      <c r="A1361" t="s">
        <v>3497</v>
      </c>
      <c r="B1361" s="2">
        <v>42694</v>
      </c>
      <c r="C1361" s="2">
        <v>42699</v>
      </c>
      <c r="D1361" t="s">
        <v>45</v>
      </c>
      <c r="E1361" t="s">
        <v>1541</v>
      </c>
      <c r="F1361" t="s">
        <v>1542</v>
      </c>
      <c r="G1361" t="s">
        <v>96</v>
      </c>
      <c r="H1361" t="s">
        <v>31</v>
      </c>
      <c r="I1361" t="s">
        <v>3498</v>
      </c>
      <c r="J1361" t="s">
        <v>49</v>
      </c>
      <c r="K1361">
        <v>32839</v>
      </c>
      <c r="L1361" t="s">
        <v>34</v>
      </c>
      <c r="M1361" t="s">
        <v>283</v>
      </c>
      <c r="N1361" t="s">
        <v>36</v>
      </c>
      <c r="O1361" t="s">
        <v>37</v>
      </c>
      <c r="P1361" t="s">
        <v>284</v>
      </c>
      <c r="Q1361">
        <v>289.56799999999998</v>
      </c>
      <c r="R1361">
        <v>2</v>
      </c>
      <c r="S1361" s="1">
        <v>0.2</v>
      </c>
      <c r="T1361">
        <v>10.8588</v>
      </c>
      <c r="U1361" t="s">
        <v>64</v>
      </c>
      <c r="V1361" s="3">
        <v>3.7499999999999999E-2</v>
      </c>
      <c r="W1361" s="3">
        <v>6.9068405348657303E-4</v>
      </c>
      <c r="X1361" s="4">
        <v>5.4294000000000002</v>
      </c>
      <c r="Y1361" s="1">
        <v>139.3546</v>
      </c>
      <c r="Z1361" t="s">
        <v>40</v>
      </c>
      <c r="AA1361">
        <f>Furniture_Sales[[#This Row],[Sales]]-Furniture_Sales[[#This Row],[Profit]]</f>
        <v>278.70920000000001</v>
      </c>
    </row>
    <row r="1362" spans="1:27" x14ac:dyDescent="0.35">
      <c r="A1362" t="s">
        <v>3499</v>
      </c>
      <c r="B1362" s="2">
        <v>42209</v>
      </c>
      <c r="C1362" s="2">
        <v>42213</v>
      </c>
      <c r="D1362" t="s">
        <v>45</v>
      </c>
      <c r="E1362" t="s">
        <v>3500</v>
      </c>
      <c r="F1362" t="s">
        <v>3501</v>
      </c>
      <c r="G1362" t="s">
        <v>106</v>
      </c>
      <c r="H1362" t="s">
        <v>31</v>
      </c>
      <c r="I1362" t="s">
        <v>871</v>
      </c>
      <c r="J1362" t="s">
        <v>33</v>
      </c>
      <c r="K1362">
        <v>40214</v>
      </c>
      <c r="L1362" t="s">
        <v>34</v>
      </c>
      <c r="M1362" t="s">
        <v>61</v>
      </c>
      <c r="N1362" t="s">
        <v>36</v>
      </c>
      <c r="O1362" t="s">
        <v>62</v>
      </c>
      <c r="P1362" t="s">
        <v>63</v>
      </c>
      <c r="Q1362">
        <v>20.94</v>
      </c>
      <c r="R1362">
        <v>3</v>
      </c>
      <c r="S1362" s="1">
        <v>0</v>
      </c>
      <c r="T1362">
        <v>6.0726000000000004</v>
      </c>
      <c r="U1362" t="s">
        <v>89</v>
      </c>
      <c r="V1362" s="3">
        <v>0.28999999999999998</v>
      </c>
      <c r="W1362" s="3">
        <v>0</v>
      </c>
      <c r="X1362" s="4">
        <v>2.0242</v>
      </c>
      <c r="Y1362" s="1">
        <v>4.9558</v>
      </c>
      <c r="Z1362" t="s">
        <v>77</v>
      </c>
      <c r="AA1362">
        <f>Furniture_Sales[[#This Row],[Sales]]-Furniture_Sales[[#This Row],[Profit]]</f>
        <v>14.8674</v>
      </c>
    </row>
    <row r="1363" spans="1:27" x14ac:dyDescent="0.35">
      <c r="A1363" t="s">
        <v>3502</v>
      </c>
      <c r="B1363" s="2">
        <v>42652</v>
      </c>
      <c r="C1363" s="2">
        <v>42654</v>
      </c>
      <c r="D1363" t="s">
        <v>27</v>
      </c>
      <c r="E1363" t="s">
        <v>3503</v>
      </c>
      <c r="F1363" t="s">
        <v>3504</v>
      </c>
      <c r="G1363" t="s">
        <v>96</v>
      </c>
      <c r="H1363" t="s">
        <v>31</v>
      </c>
      <c r="I1363" t="s">
        <v>71</v>
      </c>
      <c r="J1363" t="s">
        <v>72</v>
      </c>
      <c r="K1363">
        <v>19143</v>
      </c>
      <c r="L1363" t="s">
        <v>73</v>
      </c>
      <c r="M1363" t="s">
        <v>723</v>
      </c>
      <c r="N1363" t="s">
        <v>36</v>
      </c>
      <c r="O1363" t="s">
        <v>62</v>
      </c>
      <c r="P1363" t="s">
        <v>724</v>
      </c>
      <c r="Q1363">
        <v>332.83199999999999</v>
      </c>
      <c r="R1363">
        <v>4</v>
      </c>
      <c r="S1363" s="1">
        <v>0.2</v>
      </c>
      <c r="T1363">
        <v>-24.962399999999999</v>
      </c>
      <c r="U1363" t="s">
        <v>76</v>
      </c>
      <c r="V1363" s="3">
        <v>-7.4999999999999997E-2</v>
      </c>
      <c r="W1363" s="3">
        <v>6.0090375925391805E-4</v>
      </c>
      <c r="X1363" s="4">
        <v>-6.2405999999999997</v>
      </c>
      <c r="Y1363" s="1">
        <v>89.448599999999999</v>
      </c>
      <c r="Z1363" t="s">
        <v>54</v>
      </c>
      <c r="AA1363">
        <f>Furniture_Sales[[#This Row],[Sales]]-Furniture_Sales[[#This Row],[Profit]]</f>
        <v>357.7944</v>
      </c>
    </row>
    <row r="1364" spans="1:27" x14ac:dyDescent="0.35">
      <c r="A1364" t="s">
        <v>3505</v>
      </c>
      <c r="B1364" s="2">
        <v>42993</v>
      </c>
      <c r="C1364" s="2">
        <v>42997</v>
      </c>
      <c r="D1364" t="s">
        <v>45</v>
      </c>
      <c r="E1364" t="s">
        <v>1667</v>
      </c>
      <c r="F1364" t="s">
        <v>1668</v>
      </c>
      <c r="G1364" t="s">
        <v>30</v>
      </c>
      <c r="H1364" t="s">
        <v>31</v>
      </c>
      <c r="I1364" t="s">
        <v>334</v>
      </c>
      <c r="J1364" t="s">
        <v>59</v>
      </c>
      <c r="K1364">
        <v>94122</v>
      </c>
      <c r="L1364" t="s">
        <v>60</v>
      </c>
      <c r="M1364" t="s">
        <v>1223</v>
      </c>
      <c r="N1364" t="s">
        <v>36</v>
      </c>
      <c r="O1364" t="s">
        <v>42</v>
      </c>
      <c r="P1364" t="s">
        <v>1224</v>
      </c>
      <c r="Q1364">
        <v>218.352</v>
      </c>
      <c r="R1364">
        <v>3</v>
      </c>
      <c r="S1364" s="1">
        <v>0.2</v>
      </c>
      <c r="T1364">
        <v>0</v>
      </c>
      <c r="U1364" t="s">
        <v>89</v>
      </c>
      <c r="V1364" s="3">
        <v>0</v>
      </c>
      <c r="W1364" s="3">
        <v>9.1595222393200005E-4</v>
      </c>
      <c r="X1364" s="4">
        <v>0</v>
      </c>
      <c r="Y1364" s="1">
        <v>72.784000000000006</v>
      </c>
      <c r="Z1364" t="s">
        <v>83</v>
      </c>
      <c r="AA1364">
        <f>Furniture_Sales[[#This Row],[Sales]]-Furniture_Sales[[#This Row],[Profit]]</f>
        <v>218.352</v>
      </c>
    </row>
    <row r="1365" spans="1:27" x14ac:dyDescent="0.35">
      <c r="A1365" t="s">
        <v>3505</v>
      </c>
      <c r="B1365" s="2">
        <v>42993</v>
      </c>
      <c r="C1365" s="2">
        <v>42997</v>
      </c>
      <c r="D1365" t="s">
        <v>45</v>
      </c>
      <c r="E1365" t="s">
        <v>1667</v>
      </c>
      <c r="F1365" t="s">
        <v>1668</v>
      </c>
      <c r="G1365" t="s">
        <v>30</v>
      </c>
      <c r="H1365" t="s">
        <v>31</v>
      </c>
      <c r="I1365" t="s">
        <v>334</v>
      </c>
      <c r="J1365" t="s">
        <v>59</v>
      </c>
      <c r="K1365">
        <v>94122</v>
      </c>
      <c r="L1365" t="s">
        <v>60</v>
      </c>
      <c r="M1365" t="s">
        <v>1397</v>
      </c>
      <c r="N1365" t="s">
        <v>36</v>
      </c>
      <c r="O1365" t="s">
        <v>62</v>
      </c>
      <c r="P1365" t="s">
        <v>1398</v>
      </c>
      <c r="Q1365">
        <v>529.9</v>
      </c>
      <c r="R1365">
        <v>5</v>
      </c>
      <c r="S1365" s="1">
        <v>0</v>
      </c>
      <c r="T1365">
        <v>105.98</v>
      </c>
      <c r="U1365" t="s">
        <v>89</v>
      </c>
      <c r="V1365" s="3">
        <v>0.2</v>
      </c>
      <c r="W1365" s="3">
        <v>0</v>
      </c>
      <c r="X1365" s="4">
        <v>21.196000000000002</v>
      </c>
      <c r="Y1365" s="1">
        <v>84.784000000000006</v>
      </c>
      <c r="Z1365" t="s">
        <v>83</v>
      </c>
      <c r="AA1365">
        <f>Furniture_Sales[[#This Row],[Sales]]-Furniture_Sales[[#This Row],[Profit]]</f>
        <v>423.91999999999996</v>
      </c>
    </row>
    <row r="1366" spans="1:27" x14ac:dyDescent="0.35">
      <c r="A1366" t="s">
        <v>3506</v>
      </c>
      <c r="B1366" s="2">
        <v>42751</v>
      </c>
      <c r="C1366" s="2">
        <v>42753</v>
      </c>
      <c r="D1366" t="s">
        <v>27</v>
      </c>
      <c r="E1366" t="s">
        <v>2681</v>
      </c>
      <c r="F1366" t="s">
        <v>2682</v>
      </c>
      <c r="G1366" t="s">
        <v>30</v>
      </c>
      <c r="H1366" t="s">
        <v>31</v>
      </c>
      <c r="I1366" t="s">
        <v>483</v>
      </c>
      <c r="J1366" t="s">
        <v>295</v>
      </c>
      <c r="K1366">
        <v>49201</v>
      </c>
      <c r="L1366" t="s">
        <v>99</v>
      </c>
      <c r="M1366" t="s">
        <v>3023</v>
      </c>
      <c r="N1366" t="s">
        <v>36</v>
      </c>
      <c r="O1366" t="s">
        <v>42</v>
      </c>
      <c r="P1366" t="s">
        <v>3024</v>
      </c>
      <c r="Q1366">
        <v>302.67</v>
      </c>
      <c r="R1366">
        <v>3</v>
      </c>
      <c r="S1366" s="1">
        <v>0</v>
      </c>
      <c r="T1366">
        <v>72.640799999999999</v>
      </c>
      <c r="U1366" t="s">
        <v>76</v>
      </c>
      <c r="V1366" s="3">
        <v>0.24</v>
      </c>
      <c r="W1366" s="3">
        <v>0</v>
      </c>
      <c r="X1366" s="4">
        <v>24.2136</v>
      </c>
      <c r="Y1366" s="1">
        <v>76.676400000000001</v>
      </c>
      <c r="Z1366" t="s">
        <v>175</v>
      </c>
      <c r="AA1366">
        <f>Furniture_Sales[[#This Row],[Sales]]-Furniture_Sales[[#This Row],[Profit]]</f>
        <v>230.0292</v>
      </c>
    </row>
    <row r="1367" spans="1:27" x14ac:dyDescent="0.35">
      <c r="A1367" t="s">
        <v>3507</v>
      </c>
      <c r="B1367" s="2">
        <v>41960</v>
      </c>
      <c r="C1367" s="2">
        <v>41965</v>
      </c>
      <c r="D1367" t="s">
        <v>45</v>
      </c>
      <c r="E1367" t="s">
        <v>879</v>
      </c>
      <c r="F1367" t="s">
        <v>880</v>
      </c>
      <c r="G1367" t="s">
        <v>30</v>
      </c>
      <c r="H1367" t="s">
        <v>31</v>
      </c>
      <c r="I1367" t="s">
        <v>2960</v>
      </c>
      <c r="J1367" t="s">
        <v>126</v>
      </c>
      <c r="K1367">
        <v>14215</v>
      </c>
      <c r="L1367" t="s">
        <v>73</v>
      </c>
      <c r="M1367" t="s">
        <v>1701</v>
      </c>
      <c r="N1367" t="s">
        <v>36</v>
      </c>
      <c r="O1367" t="s">
        <v>37</v>
      </c>
      <c r="P1367" t="s">
        <v>1702</v>
      </c>
      <c r="Q1367">
        <v>4007.84</v>
      </c>
      <c r="R1367">
        <v>10</v>
      </c>
      <c r="S1367" s="1">
        <v>0.2</v>
      </c>
      <c r="T1367">
        <v>-50.097999999999999</v>
      </c>
      <c r="U1367" t="s">
        <v>64</v>
      </c>
      <c r="V1367" s="3">
        <v>-1.2500000000000001E-2</v>
      </c>
      <c r="W1367" s="3">
        <v>4.9902191704259601E-5</v>
      </c>
      <c r="X1367" s="4">
        <v>-5.0098000000000003</v>
      </c>
      <c r="Y1367" s="1">
        <v>405.79379999999998</v>
      </c>
      <c r="Z1367" t="s">
        <v>40</v>
      </c>
      <c r="AA1367">
        <f>Furniture_Sales[[#This Row],[Sales]]-Furniture_Sales[[#This Row],[Profit]]</f>
        <v>4057.9380000000001</v>
      </c>
    </row>
    <row r="1368" spans="1:27" x14ac:dyDescent="0.35">
      <c r="A1368" t="s">
        <v>3508</v>
      </c>
      <c r="B1368" s="2">
        <v>41932</v>
      </c>
      <c r="C1368" s="2">
        <v>41935</v>
      </c>
      <c r="D1368" t="s">
        <v>93</v>
      </c>
      <c r="E1368" t="s">
        <v>3273</v>
      </c>
      <c r="F1368" t="s">
        <v>3274</v>
      </c>
      <c r="G1368" t="s">
        <v>96</v>
      </c>
      <c r="H1368" t="s">
        <v>31</v>
      </c>
      <c r="I1368" t="s">
        <v>3130</v>
      </c>
      <c r="J1368" t="s">
        <v>147</v>
      </c>
      <c r="K1368">
        <v>37918</v>
      </c>
      <c r="L1368" t="s">
        <v>34</v>
      </c>
      <c r="M1368" t="s">
        <v>1240</v>
      </c>
      <c r="N1368" t="s">
        <v>36</v>
      </c>
      <c r="O1368" t="s">
        <v>51</v>
      </c>
      <c r="P1368" t="s">
        <v>1241</v>
      </c>
      <c r="Q1368">
        <v>328.59</v>
      </c>
      <c r="R1368">
        <v>3</v>
      </c>
      <c r="S1368" s="1">
        <v>0.4</v>
      </c>
      <c r="T1368">
        <v>-147.8655</v>
      </c>
      <c r="U1368" t="s">
        <v>39</v>
      </c>
      <c r="V1368" s="3">
        <v>-0.45</v>
      </c>
      <c r="W1368" s="3">
        <v>1.2173224991630901E-3</v>
      </c>
      <c r="X1368" s="4">
        <v>-49.288499999999999</v>
      </c>
      <c r="Y1368" s="1">
        <v>158.8185</v>
      </c>
      <c r="Z1368" t="s">
        <v>54</v>
      </c>
      <c r="AA1368">
        <f>Furniture_Sales[[#This Row],[Sales]]-Furniture_Sales[[#This Row],[Profit]]</f>
        <v>476.45549999999997</v>
      </c>
    </row>
    <row r="1369" spans="1:27" x14ac:dyDescent="0.35">
      <c r="A1369" t="s">
        <v>3509</v>
      </c>
      <c r="B1369" s="2">
        <v>42302</v>
      </c>
      <c r="C1369" s="2">
        <v>42307</v>
      </c>
      <c r="D1369" t="s">
        <v>45</v>
      </c>
      <c r="E1369" t="s">
        <v>275</v>
      </c>
      <c r="F1369" t="s">
        <v>276</v>
      </c>
      <c r="G1369" t="s">
        <v>96</v>
      </c>
      <c r="H1369" t="s">
        <v>31</v>
      </c>
      <c r="I1369" t="s">
        <v>236</v>
      </c>
      <c r="J1369" t="s">
        <v>206</v>
      </c>
      <c r="K1369">
        <v>19711</v>
      </c>
      <c r="L1369" t="s">
        <v>73</v>
      </c>
      <c r="M1369" t="s">
        <v>1898</v>
      </c>
      <c r="N1369" t="s">
        <v>36</v>
      </c>
      <c r="O1369" t="s">
        <v>42</v>
      </c>
      <c r="P1369" t="s">
        <v>1899</v>
      </c>
      <c r="Q1369">
        <v>291.10000000000002</v>
      </c>
      <c r="R1369">
        <v>5</v>
      </c>
      <c r="S1369" s="1">
        <v>0</v>
      </c>
      <c r="T1369">
        <v>75.686000000000007</v>
      </c>
      <c r="U1369" t="s">
        <v>64</v>
      </c>
      <c r="V1369" s="3">
        <v>0.26</v>
      </c>
      <c r="W1369" s="3">
        <v>0</v>
      </c>
      <c r="X1369" s="4">
        <v>15.1372</v>
      </c>
      <c r="Y1369" s="1">
        <v>43.082799999999999</v>
      </c>
      <c r="Z1369" t="s">
        <v>54</v>
      </c>
      <c r="AA1369">
        <f>Furniture_Sales[[#This Row],[Sales]]-Furniture_Sales[[#This Row],[Profit]]</f>
        <v>215.41400000000002</v>
      </c>
    </row>
    <row r="1370" spans="1:27" x14ac:dyDescent="0.35">
      <c r="A1370" t="s">
        <v>3510</v>
      </c>
      <c r="B1370" s="2">
        <v>43055</v>
      </c>
      <c r="C1370" s="2">
        <v>43058</v>
      </c>
      <c r="D1370" t="s">
        <v>93</v>
      </c>
      <c r="E1370" t="s">
        <v>1158</v>
      </c>
      <c r="F1370" t="s">
        <v>1159</v>
      </c>
      <c r="G1370" t="s">
        <v>30</v>
      </c>
      <c r="H1370" t="s">
        <v>31</v>
      </c>
      <c r="I1370" t="s">
        <v>197</v>
      </c>
      <c r="J1370" t="s">
        <v>198</v>
      </c>
      <c r="K1370">
        <v>98103</v>
      </c>
      <c r="L1370" t="s">
        <v>60</v>
      </c>
      <c r="M1370" t="s">
        <v>731</v>
      </c>
      <c r="N1370" t="s">
        <v>36</v>
      </c>
      <c r="O1370" t="s">
        <v>62</v>
      </c>
      <c r="P1370" t="s">
        <v>732</v>
      </c>
      <c r="Q1370">
        <v>139.91999999999999</v>
      </c>
      <c r="R1370">
        <v>2</v>
      </c>
      <c r="S1370" s="1">
        <v>0</v>
      </c>
      <c r="T1370">
        <v>23.7864</v>
      </c>
      <c r="U1370" t="s">
        <v>39</v>
      </c>
      <c r="V1370" s="3">
        <v>0.17</v>
      </c>
      <c r="W1370" s="3">
        <v>0</v>
      </c>
      <c r="X1370" s="4">
        <v>11.8932</v>
      </c>
      <c r="Y1370" s="1">
        <v>58.066800000000001</v>
      </c>
      <c r="Z1370" t="s">
        <v>40</v>
      </c>
      <c r="AA1370">
        <f>Furniture_Sales[[#This Row],[Sales]]-Furniture_Sales[[#This Row],[Profit]]</f>
        <v>116.13359999999999</v>
      </c>
    </row>
    <row r="1371" spans="1:27" x14ac:dyDescent="0.35">
      <c r="A1371" t="s">
        <v>3511</v>
      </c>
      <c r="B1371" s="2">
        <v>41699</v>
      </c>
      <c r="C1371" s="2">
        <v>41703</v>
      </c>
      <c r="D1371" t="s">
        <v>45</v>
      </c>
      <c r="E1371" t="s">
        <v>2867</v>
      </c>
      <c r="F1371" t="s">
        <v>2868</v>
      </c>
      <c r="G1371" t="s">
        <v>106</v>
      </c>
      <c r="H1371" t="s">
        <v>31</v>
      </c>
      <c r="I1371" t="s">
        <v>3512</v>
      </c>
      <c r="J1371" t="s">
        <v>140</v>
      </c>
      <c r="K1371">
        <v>60126</v>
      </c>
      <c r="L1371" t="s">
        <v>99</v>
      </c>
      <c r="M1371" t="s">
        <v>165</v>
      </c>
      <c r="N1371" t="s">
        <v>36</v>
      </c>
      <c r="O1371" t="s">
        <v>42</v>
      </c>
      <c r="P1371" t="s">
        <v>166</v>
      </c>
      <c r="Q1371">
        <v>634.11599999999999</v>
      </c>
      <c r="R1371">
        <v>6</v>
      </c>
      <c r="S1371" s="1">
        <v>0.3</v>
      </c>
      <c r="T1371">
        <v>-172.1172</v>
      </c>
      <c r="U1371" t="s">
        <v>89</v>
      </c>
      <c r="V1371" s="3">
        <v>-0.27142857142857102</v>
      </c>
      <c r="W1371" s="3">
        <v>4.7309955907121098E-4</v>
      </c>
      <c r="X1371" s="4">
        <v>-28.686199999999999</v>
      </c>
      <c r="Y1371" s="1">
        <v>134.37219999999999</v>
      </c>
      <c r="Z1371" t="s">
        <v>201</v>
      </c>
      <c r="AA1371">
        <f>Furniture_Sales[[#This Row],[Sales]]-Furniture_Sales[[#This Row],[Profit]]</f>
        <v>806.23320000000001</v>
      </c>
    </row>
    <row r="1372" spans="1:27" x14ac:dyDescent="0.35">
      <c r="A1372" t="s">
        <v>3513</v>
      </c>
      <c r="B1372" s="2">
        <v>42215</v>
      </c>
      <c r="C1372" s="2">
        <v>42217</v>
      </c>
      <c r="D1372" t="s">
        <v>93</v>
      </c>
      <c r="E1372" t="s">
        <v>2605</v>
      </c>
      <c r="F1372" t="s">
        <v>2606</v>
      </c>
      <c r="G1372" t="s">
        <v>106</v>
      </c>
      <c r="H1372" t="s">
        <v>31</v>
      </c>
      <c r="I1372" t="s">
        <v>330</v>
      </c>
      <c r="J1372" t="s">
        <v>172</v>
      </c>
      <c r="K1372">
        <v>55044</v>
      </c>
      <c r="L1372" t="s">
        <v>99</v>
      </c>
      <c r="M1372" t="s">
        <v>1009</v>
      </c>
      <c r="N1372" t="s">
        <v>36</v>
      </c>
      <c r="O1372" t="s">
        <v>42</v>
      </c>
      <c r="P1372" t="s">
        <v>1010</v>
      </c>
      <c r="Q1372">
        <v>155.88</v>
      </c>
      <c r="R1372">
        <v>6</v>
      </c>
      <c r="S1372" s="1">
        <v>0</v>
      </c>
      <c r="T1372">
        <v>38.97</v>
      </c>
      <c r="U1372" t="s">
        <v>76</v>
      </c>
      <c r="V1372" s="3">
        <v>0.25</v>
      </c>
      <c r="W1372" s="3">
        <v>0</v>
      </c>
      <c r="X1372" s="4">
        <v>6.4950000000000001</v>
      </c>
      <c r="Y1372" s="1">
        <v>19.484999999999999</v>
      </c>
      <c r="Z1372" t="s">
        <v>77</v>
      </c>
      <c r="AA1372">
        <f>Furniture_Sales[[#This Row],[Sales]]-Furniture_Sales[[#This Row],[Profit]]</f>
        <v>116.91</v>
      </c>
    </row>
    <row r="1373" spans="1:27" x14ac:dyDescent="0.35">
      <c r="A1373" t="s">
        <v>3514</v>
      </c>
      <c r="B1373" s="2">
        <v>42309</v>
      </c>
      <c r="C1373" s="2">
        <v>42311</v>
      </c>
      <c r="D1373" t="s">
        <v>27</v>
      </c>
      <c r="E1373" t="s">
        <v>2263</v>
      </c>
      <c r="F1373" t="s">
        <v>2264</v>
      </c>
      <c r="G1373" t="s">
        <v>30</v>
      </c>
      <c r="H1373" t="s">
        <v>31</v>
      </c>
      <c r="I1373" t="s">
        <v>179</v>
      </c>
      <c r="J1373" t="s">
        <v>126</v>
      </c>
      <c r="K1373">
        <v>10035</v>
      </c>
      <c r="L1373" t="s">
        <v>73</v>
      </c>
      <c r="M1373" t="s">
        <v>2186</v>
      </c>
      <c r="N1373" t="s">
        <v>36</v>
      </c>
      <c r="O1373" t="s">
        <v>42</v>
      </c>
      <c r="P1373" t="s">
        <v>2187</v>
      </c>
      <c r="Q1373">
        <v>327.56400000000002</v>
      </c>
      <c r="R1373">
        <v>4</v>
      </c>
      <c r="S1373" s="1">
        <v>0.1</v>
      </c>
      <c r="T1373">
        <v>21.837599999999998</v>
      </c>
      <c r="U1373" t="s">
        <v>76</v>
      </c>
      <c r="V1373" s="3">
        <v>6.6666666666666596E-2</v>
      </c>
      <c r="W1373" s="3">
        <v>3.0528385292645098E-4</v>
      </c>
      <c r="X1373" s="4">
        <v>5.4593999999999996</v>
      </c>
      <c r="Y1373" s="1">
        <v>76.431600000000003</v>
      </c>
      <c r="Z1373" t="s">
        <v>40</v>
      </c>
      <c r="AA1373">
        <f>Furniture_Sales[[#This Row],[Sales]]-Furniture_Sales[[#This Row],[Profit]]</f>
        <v>305.72640000000001</v>
      </c>
    </row>
    <row r="1374" spans="1:27" x14ac:dyDescent="0.35">
      <c r="A1374" t="s">
        <v>3515</v>
      </c>
      <c r="B1374" s="2">
        <v>42160</v>
      </c>
      <c r="C1374" s="2">
        <v>42165</v>
      </c>
      <c r="D1374" t="s">
        <v>45</v>
      </c>
      <c r="E1374" t="s">
        <v>2387</v>
      </c>
      <c r="F1374" t="s">
        <v>2388</v>
      </c>
      <c r="G1374" t="s">
        <v>96</v>
      </c>
      <c r="H1374" t="s">
        <v>31</v>
      </c>
      <c r="I1374" t="s">
        <v>2960</v>
      </c>
      <c r="J1374" t="s">
        <v>126</v>
      </c>
      <c r="K1374">
        <v>14215</v>
      </c>
      <c r="L1374" t="s">
        <v>73</v>
      </c>
      <c r="M1374" t="s">
        <v>631</v>
      </c>
      <c r="N1374" t="s">
        <v>36</v>
      </c>
      <c r="O1374" t="s">
        <v>42</v>
      </c>
      <c r="P1374" t="s">
        <v>632</v>
      </c>
      <c r="Q1374">
        <v>1522.6379999999999</v>
      </c>
      <c r="R1374">
        <v>9</v>
      </c>
      <c r="S1374" s="1">
        <v>0.1</v>
      </c>
      <c r="T1374">
        <v>169.18199999999999</v>
      </c>
      <c r="U1374" t="s">
        <v>64</v>
      </c>
      <c r="V1374" s="3">
        <v>0.11111111111111099</v>
      </c>
      <c r="W1374" s="3">
        <v>6.5675492139300406E-5</v>
      </c>
      <c r="X1374" s="4">
        <v>18.797999999999998</v>
      </c>
      <c r="Y1374" s="1">
        <v>150.38399999999999</v>
      </c>
      <c r="Z1374" t="s">
        <v>65</v>
      </c>
      <c r="AA1374">
        <f>Furniture_Sales[[#This Row],[Sales]]-Furniture_Sales[[#This Row],[Profit]]</f>
        <v>1353.4559999999999</v>
      </c>
    </row>
    <row r="1375" spans="1:27" x14ac:dyDescent="0.35">
      <c r="A1375" t="s">
        <v>3516</v>
      </c>
      <c r="B1375" s="2">
        <v>41766</v>
      </c>
      <c r="C1375" s="2">
        <v>41771</v>
      </c>
      <c r="D1375" t="s">
        <v>45</v>
      </c>
      <c r="E1375" t="s">
        <v>1654</v>
      </c>
      <c r="F1375" t="s">
        <v>1655</v>
      </c>
      <c r="G1375" t="s">
        <v>30</v>
      </c>
      <c r="H1375" t="s">
        <v>31</v>
      </c>
      <c r="I1375" t="s">
        <v>477</v>
      </c>
      <c r="J1375" t="s">
        <v>440</v>
      </c>
      <c r="K1375">
        <v>1841</v>
      </c>
      <c r="L1375" t="s">
        <v>73</v>
      </c>
      <c r="M1375" t="s">
        <v>2572</v>
      </c>
      <c r="N1375" t="s">
        <v>36</v>
      </c>
      <c r="O1375" t="s">
        <v>51</v>
      </c>
      <c r="P1375" t="s">
        <v>2573</v>
      </c>
      <c r="Q1375">
        <v>194.25</v>
      </c>
      <c r="R1375">
        <v>2</v>
      </c>
      <c r="S1375" s="1">
        <v>0.3</v>
      </c>
      <c r="T1375">
        <v>-38.85</v>
      </c>
      <c r="U1375" t="s">
        <v>64</v>
      </c>
      <c r="V1375" s="3">
        <v>-0.2</v>
      </c>
      <c r="W1375" s="3">
        <v>1.5444015444015401E-3</v>
      </c>
      <c r="X1375" s="4">
        <v>-19.425000000000001</v>
      </c>
      <c r="Y1375" s="1">
        <v>116.55</v>
      </c>
      <c r="Z1375" t="s">
        <v>167</v>
      </c>
      <c r="AA1375">
        <f>Furniture_Sales[[#This Row],[Sales]]-Furniture_Sales[[#This Row],[Profit]]</f>
        <v>233.1</v>
      </c>
    </row>
    <row r="1376" spans="1:27" x14ac:dyDescent="0.35">
      <c r="A1376" t="s">
        <v>3516</v>
      </c>
      <c r="B1376" s="2">
        <v>41766</v>
      </c>
      <c r="C1376" s="2">
        <v>41771</v>
      </c>
      <c r="D1376" t="s">
        <v>45</v>
      </c>
      <c r="E1376" t="s">
        <v>1654</v>
      </c>
      <c r="F1376" t="s">
        <v>1655</v>
      </c>
      <c r="G1376" t="s">
        <v>30</v>
      </c>
      <c r="H1376" t="s">
        <v>31</v>
      </c>
      <c r="I1376" t="s">
        <v>477</v>
      </c>
      <c r="J1376" t="s">
        <v>440</v>
      </c>
      <c r="K1376">
        <v>1841</v>
      </c>
      <c r="L1376" t="s">
        <v>73</v>
      </c>
      <c r="M1376" t="s">
        <v>822</v>
      </c>
      <c r="N1376" t="s">
        <v>36</v>
      </c>
      <c r="O1376" t="s">
        <v>42</v>
      </c>
      <c r="P1376" t="s">
        <v>823</v>
      </c>
      <c r="Q1376">
        <v>872.32</v>
      </c>
      <c r="R1376">
        <v>4</v>
      </c>
      <c r="S1376" s="1">
        <v>0</v>
      </c>
      <c r="T1376">
        <v>244.24959999999999</v>
      </c>
      <c r="U1376" t="s">
        <v>64</v>
      </c>
      <c r="V1376" s="3">
        <v>0.28000000000000003</v>
      </c>
      <c r="W1376" s="3">
        <v>0</v>
      </c>
      <c r="X1376" s="4">
        <v>61.062399999999997</v>
      </c>
      <c r="Y1376" s="1">
        <v>157.01759999999999</v>
      </c>
      <c r="Z1376" t="s">
        <v>167</v>
      </c>
      <c r="AA1376">
        <f>Furniture_Sales[[#This Row],[Sales]]-Furniture_Sales[[#This Row],[Profit]]</f>
        <v>628.07040000000006</v>
      </c>
    </row>
    <row r="1377" spans="1:27" x14ac:dyDescent="0.35">
      <c r="A1377" t="s">
        <v>3517</v>
      </c>
      <c r="B1377" s="2">
        <v>41747</v>
      </c>
      <c r="C1377" s="2">
        <v>41751</v>
      </c>
      <c r="D1377" t="s">
        <v>45</v>
      </c>
      <c r="E1377" t="s">
        <v>131</v>
      </c>
      <c r="F1377" t="s">
        <v>132</v>
      </c>
      <c r="G1377" t="s">
        <v>30</v>
      </c>
      <c r="H1377" t="s">
        <v>31</v>
      </c>
      <c r="I1377" t="s">
        <v>107</v>
      </c>
      <c r="J1377" t="s">
        <v>98</v>
      </c>
      <c r="K1377">
        <v>77095</v>
      </c>
      <c r="L1377" t="s">
        <v>99</v>
      </c>
      <c r="M1377" t="s">
        <v>400</v>
      </c>
      <c r="N1377" t="s">
        <v>36</v>
      </c>
      <c r="O1377" t="s">
        <v>42</v>
      </c>
      <c r="P1377" t="s">
        <v>401</v>
      </c>
      <c r="Q1377">
        <v>317.05799999999999</v>
      </c>
      <c r="R1377">
        <v>3</v>
      </c>
      <c r="S1377" s="1">
        <v>0.3</v>
      </c>
      <c r="T1377">
        <v>-18.117599999999999</v>
      </c>
      <c r="U1377" t="s">
        <v>89</v>
      </c>
      <c r="V1377" s="3">
        <v>-5.7142857142857099E-2</v>
      </c>
      <c r="W1377" s="3">
        <v>9.4619911814242195E-4</v>
      </c>
      <c r="X1377" s="4">
        <v>-6.0392000000000001</v>
      </c>
      <c r="Y1377" s="1">
        <v>111.7252</v>
      </c>
      <c r="Z1377" t="s">
        <v>119</v>
      </c>
      <c r="AA1377">
        <f>Furniture_Sales[[#This Row],[Sales]]-Furniture_Sales[[#This Row],[Profit]]</f>
        <v>335.17559999999997</v>
      </c>
    </row>
    <row r="1378" spans="1:27" x14ac:dyDescent="0.35">
      <c r="A1378" t="s">
        <v>3518</v>
      </c>
      <c r="B1378" s="2">
        <v>42797</v>
      </c>
      <c r="C1378" s="2">
        <v>42802</v>
      </c>
      <c r="D1378" t="s">
        <v>45</v>
      </c>
      <c r="E1378" t="s">
        <v>2570</v>
      </c>
      <c r="F1378" t="s">
        <v>2571</v>
      </c>
      <c r="G1378" t="s">
        <v>30</v>
      </c>
      <c r="H1378" t="s">
        <v>31</v>
      </c>
      <c r="I1378" t="s">
        <v>58</v>
      </c>
      <c r="J1378" t="s">
        <v>59</v>
      </c>
      <c r="K1378">
        <v>90008</v>
      </c>
      <c r="L1378" t="s">
        <v>60</v>
      </c>
      <c r="M1378" t="s">
        <v>127</v>
      </c>
      <c r="N1378" t="s">
        <v>36</v>
      </c>
      <c r="O1378" t="s">
        <v>42</v>
      </c>
      <c r="P1378" t="s">
        <v>128</v>
      </c>
      <c r="Q1378">
        <v>170.352</v>
      </c>
      <c r="R1378">
        <v>3</v>
      </c>
      <c r="S1378" s="1">
        <v>0.2</v>
      </c>
      <c r="T1378">
        <v>-17.0352</v>
      </c>
      <c r="U1378" t="s">
        <v>64</v>
      </c>
      <c r="V1378" s="3">
        <v>-0.1</v>
      </c>
      <c r="W1378" s="3">
        <v>1.1740396355780999E-3</v>
      </c>
      <c r="X1378" s="4">
        <v>-5.6783999999999999</v>
      </c>
      <c r="Y1378" s="1">
        <v>62.462400000000002</v>
      </c>
      <c r="Z1378" t="s">
        <v>201</v>
      </c>
      <c r="AA1378">
        <f>Furniture_Sales[[#This Row],[Sales]]-Furniture_Sales[[#This Row],[Profit]]</f>
        <v>187.38720000000001</v>
      </c>
    </row>
    <row r="1379" spans="1:27" x14ac:dyDescent="0.35">
      <c r="A1379" t="s">
        <v>3519</v>
      </c>
      <c r="B1379" s="2">
        <v>42665</v>
      </c>
      <c r="C1379" s="2">
        <v>42665</v>
      </c>
      <c r="D1379" t="s">
        <v>431</v>
      </c>
      <c r="E1379" t="s">
        <v>2076</v>
      </c>
      <c r="F1379" t="s">
        <v>2077</v>
      </c>
      <c r="G1379" t="s">
        <v>30</v>
      </c>
      <c r="H1379" t="s">
        <v>31</v>
      </c>
      <c r="I1379" t="s">
        <v>197</v>
      </c>
      <c r="J1379" t="s">
        <v>198</v>
      </c>
      <c r="K1379">
        <v>98105</v>
      </c>
      <c r="L1379" t="s">
        <v>60</v>
      </c>
      <c r="M1379" t="s">
        <v>3520</v>
      </c>
      <c r="N1379" t="s">
        <v>36</v>
      </c>
      <c r="O1379" t="s">
        <v>62</v>
      </c>
      <c r="P1379" t="s">
        <v>3521</v>
      </c>
      <c r="Q1379">
        <v>101.94</v>
      </c>
      <c r="R1379">
        <v>3</v>
      </c>
      <c r="S1379" s="1">
        <v>0</v>
      </c>
      <c r="T1379">
        <v>30.582000000000001</v>
      </c>
      <c r="U1379" t="s">
        <v>436</v>
      </c>
      <c r="V1379" s="3">
        <v>0.3</v>
      </c>
      <c r="W1379" s="3">
        <v>0</v>
      </c>
      <c r="X1379" s="4">
        <v>10.194000000000001</v>
      </c>
      <c r="Y1379" s="1">
        <v>23.786000000000001</v>
      </c>
      <c r="Z1379" t="s">
        <v>54</v>
      </c>
      <c r="AA1379">
        <f>Furniture_Sales[[#This Row],[Sales]]-Furniture_Sales[[#This Row],[Profit]]</f>
        <v>71.358000000000004</v>
      </c>
    </row>
    <row r="1380" spans="1:27" x14ac:dyDescent="0.35">
      <c r="A1380" t="s">
        <v>3522</v>
      </c>
      <c r="B1380" s="2">
        <v>42937</v>
      </c>
      <c r="C1380" s="2">
        <v>42943</v>
      </c>
      <c r="D1380" t="s">
        <v>45</v>
      </c>
      <c r="E1380" t="s">
        <v>1645</v>
      </c>
      <c r="F1380" t="s">
        <v>1646</v>
      </c>
      <c r="G1380" t="s">
        <v>30</v>
      </c>
      <c r="H1380" t="s">
        <v>31</v>
      </c>
      <c r="I1380" t="s">
        <v>3239</v>
      </c>
      <c r="J1380" t="s">
        <v>722</v>
      </c>
      <c r="K1380">
        <v>24153</v>
      </c>
      <c r="L1380" t="s">
        <v>34</v>
      </c>
      <c r="M1380" t="s">
        <v>343</v>
      </c>
      <c r="N1380" t="s">
        <v>36</v>
      </c>
      <c r="O1380" t="s">
        <v>62</v>
      </c>
      <c r="P1380" t="s">
        <v>344</v>
      </c>
      <c r="Q1380">
        <v>8.8000000000000007</v>
      </c>
      <c r="R1380">
        <v>5</v>
      </c>
      <c r="S1380" s="1">
        <v>0</v>
      </c>
      <c r="T1380">
        <v>3.8719999999999999</v>
      </c>
      <c r="U1380" t="s">
        <v>135</v>
      </c>
      <c r="V1380" s="3">
        <v>0.44</v>
      </c>
      <c r="W1380" s="3">
        <v>0</v>
      </c>
      <c r="X1380" s="4">
        <v>0.77439999999999998</v>
      </c>
      <c r="Y1380" s="1">
        <v>0.98560000000000003</v>
      </c>
      <c r="Z1380" t="s">
        <v>77</v>
      </c>
      <c r="AA1380">
        <f>Furniture_Sales[[#This Row],[Sales]]-Furniture_Sales[[#This Row],[Profit]]</f>
        <v>4.9280000000000008</v>
      </c>
    </row>
    <row r="1381" spans="1:27" x14ac:dyDescent="0.35">
      <c r="A1381" t="s">
        <v>3522</v>
      </c>
      <c r="B1381" s="2">
        <v>42937</v>
      </c>
      <c r="C1381" s="2">
        <v>42943</v>
      </c>
      <c r="D1381" t="s">
        <v>45</v>
      </c>
      <c r="E1381" t="s">
        <v>1645</v>
      </c>
      <c r="F1381" t="s">
        <v>1646</v>
      </c>
      <c r="G1381" t="s">
        <v>30</v>
      </c>
      <c r="H1381" t="s">
        <v>31</v>
      </c>
      <c r="I1381" t="s">
        <v>3239</v>
      </c>
      <c r="J1381" t="s">
        <v>722</v>
      </c>
      <c r="K1381">
        <v>24153</v>
      </c>
      <c r="L1381" t="s">
        <v>34</v>
      </c>
      <c r="M1381" t="s">
        <v>904</v>
      </c>
      <c r="N1381" t="s">
        <v>36</v>
      </c>
      <c r="O1381" t="s">
        <v>37</v>
      </c>
      <c r="P1381" t="s">
        <v>905</v>
      </c>
      <c r="Q1381">
        <v>302.94</v>
      </c>
      <c r="R1381">
        <v>3</v>
      </c>
      <c r="S1381" s="1">
        <v>0</v>
      </c>
      <c r="T1381">
        <v>69.676199999999994</v>
      </c>
      <c r="U1381" t="s">
        <v>135</v>
      </c>
      <c r="V1381" s="3">
        <v>0.23</v>
      </c>
      <c r="W1381" s="3">
        <v>0</v>
      </c>
      <c r="X1381" s="4">
        <v>23.2254</v>
      </c>
      <c r="Y1381" s="1">
        <v>77.754599999999996</v>
      </c>
      <c r="Z1381" t="s">
        <v>77</v>
      </c>
      <c r="AA1381">
        <f>Furniture_Sales[[#This Row],[Sales]]-Furniture_Sales[[#This Row],[Profit]]</f>
        <v>233.2638</v>
      </c>
    </row>
    <row r="1382" spans="1:27" x14ac:dyDescent="0.35">
      <c r="A1382" t="s">
        <v>3523</v>
      </c>
      <c r="B1382" s="2">
        <v>41975</v>
      </c>
      <c r="C1382" s="2">
        <v>41980</v>
      </c>
      <c r="D1382" t="s">
        <v>45</v>
      </c>
      <c r="E1382" t="s">
        <v>3524</v>
      </c>
      <c r="F1382" t="s">
        <v>3525</v>
      </c>
      <c r="G1382" t="s">
        <v>96</v>
      </c>
      <c r="H1382" t="s">
        <v>31</v>
      </c>
      <c r="I1382" t="s">
        <v>2528</v>
      </c>
      <c r="J1382" t="s">
        <v>1095</v>
      </c>
      <c r="K1382">
        <v>20735</v>
      </c>
      <c r="L1382" t="s">
        <v>73</v>
      </c>
      <c r="M1382" t="s">
        <v>654</v>
      </c>
      <c r="N1382" t="s">
        <v>36</v>
      </c>
      <c r="O1382" t="s">
        <v>62</v>
      </c>
      <c r="P1382" t="s">
        <v>655</v>
      </c>
      <c r="Q1382">
        <v>60.72</v>
      </c>
      <c r="R1382">
        <v>3</v>
      </c>
      <c r="S1382" s="1">
        <v>0</v>
      </c>
      <c r="T1382">
        <v>23.680800000000001</v>
      </c>
      <c r="U1382" t="s">
        <v>64</v>
      </c>
      <c r="V1382" s="3">
        <v>0.39</v>
      </c>
      <c r="W1382" s="3">
        <v>0</v>
      </c>
      <c r="X1382" s="4">
        <v>7.8936000000000002</v>
      </c>
      <c r="Y1382" s="1">
        <v>12.346399999999999</v>
      </c>
      <c r="Z1382" t="s">
        <v>102</v>
      </c>
      <c r="AA1382">
        <f>Furniture_Sales[[#This Row],[Sales]]-Furniture_Sales[[#This Row],[Profit]]</f>
        <v>37.039199999999994</v>
      </c>
    </row>
    <row r="1383" spans="1:27" x14ac:dyDescent="0.35">
      <c r="A1383" t="s">
        <v>3523</v>
      </c>
      <c r="B1383" s="2">
        <v>41975</v>
      </c>
      <c r="C1383" s="2">
        <v>41980</v>
      </c>
      <c r="D1383" t="s">
        <v>45</v>
      </c>
      <c r="E1383" t="s">
        <v>3524</v>
      </c>
      <c r="F1383" t="s">
        <v>3525</v>
      </c>
      <c r="G1383" t="s">
        <v>96</v>
      </c>
      <c r="H1383" t="s">
        <v>31</v>
      </c>
      <c r="I1383" t="s">
        <v>2528</v>
      </c>
      <c r="J1383" t="s">
        <v>1095</v>
      </c>
      <c r="K1383">
        <v>20735</v>
      </c>
      <c r="L1383" t="s">
        <v>73</v>
      </c>
      <c r="M1383" t="s">
        <v>1519</v>
      </c>
      <c r="N1383" t="s">
        <v>36</v>
      </c>
      <c r="O1383" t="s">
        <v>42</v>
      </c>
      <c r="P1383" t="s">
        <v>1520</v>
      </c>
      <c r="Q1383">
        <v>239.84</v>
      </c>
      <c r="R1383">
        <v>8</v>
      </c>
      <c r="S1383" s="1">
        <v>0</v>
      </c>
      <c r="T1383">
        <v>64.756799999999998</v>
      </c>
      <c r="U1383" t="s">
        <v>64</v>
      </c>
      <c r="V1383" s="3">
        <v>0.27</v>
      </c>
      <c r="W1383" s="3">
        <v>0</v>
      </c>
      <c r="X1383" s="4">
        <v>8.0945999999999998</v>
      </c>
      <c r="Y1383" s="1">
        <v>21.885400000000001</v>
      </c>
      <c r="Z1383" t="s">
        <v>102</v>
      </c>
      <c r="AA1383">
        <f>Furniture_Sales[[#This Row],[Sales]]-Furniture_Sales[[#This Row],[Profit]]</f>
        <v>175.08320000000001</v>
      </c>
    </row>
    <row r="1384" spans="1:27" x14ac:dyDescent="0.35">
      <c r="A1384" t="s">
        <v>3526</v>
      </c>
      <c r="B1384" s="2">
        <v>42516</v>
      </c>
      <c r="C1384" s="2">
        <v>42521</v>
      </c>
      <c r="D1384" t="s">
        <v>45</v>
      </c>
      <c r="E1384" t="s">
        <v>2923</v>
      </c>
      <c r="F1384" t="s">
        <v>2924</v>
      </c>
      <c r="G1384" t="s">
        <v>30</v>
      </c>
      <c r="H1384" t="s">
        <v>31</v>
      </c>
      <c r="I1384" t="s">
        <v>855</v>
      </c>
      <c r="J1384" t="s">
        <v>59</v>
      </c>
      <c r="K1384">
        <v>92704</v>
      </c>
      <c r="L1384" t="s">
        <v>60</v>
      </c>
      <c r="M1384" t="s">
        <v>301</v>
      </c>
      <c r="N1384" t="s">
        <v>36</v>
      </c>
      <c r="O1384" t="s">
        <v>42</v>
      </c>
      <c r="P1384" t="s">
        <v>302</v>
      </c>
      <c r="Q1384">
        <v>484.70400000000001</v>
      </c>
      <c r="R1384">
        <v>6</v>
      </c>
      <c r="S1384" s="1">
        <v>0.2</v>
      </c>
      <c r="T1384">
        <v>-84.8232</v>
      </c>
      <c r="U1384" t="s">
        <v>64</v>
      </c>
      <c r="V1384" s="3">
        <v>-0.17499999999999999</v>
      </c>
      <c r="W1384" s="3">
        <v>4.1262296164257001E-4</v>
      </c>
      <c r="X1384" s="4">
        <v>-14.1372</v>
      </c>
      <c r="Y1384" s="1">
        <v>94.921199999999999</v>
      </c>
      <c r="Z1384" t="s">
        <v>167</v>
      </c>
      <c r="AA1384">
        <f>Furniture_Sales[[#This Row],[Sales]]-Furniture_Sales[[#This Row],[Profit]]</f>
        <v>569.52719999999999</v>
      </c>
    </row>
    <row r="1385" spans="1:27" x14ac:dyDescent="0.35">
      <c r="A1385" t="s">
        <v>3527</v>
      </c>
      <c r="B1385" s="2">
        <v>42115</v>
      </c>
      <c r="C1385" s="2">
        <v>42122</v>
      </c>
      <c r="D1385" t="s">
        <v>45</v>
      </c>
      <c r="E1385" t="s">
        <v>3281</v>
      </c>
      <c r="F1385" t="s">
        <v>3282</v>
      </c>
      <c r="G1385" t="s">
        <v>30</v>
      </c>
      <c r="H1385" t="s">
        <v>31</v>
      </c>
      <c r="I1385" t="s">
        <v>871</v>
      </c>
      <c r="J1385" t="s">
        <v>33</v>
      </c>
      <c r="K1385">
        <v>40214</v>
      </c>
      <c r="L1385" t="s">
        <v>34</v>
      </c>
      <c r="M1385" t="s">
        <v>362</v>
      </c>
      <c r="N1385" t="s">
        <v>36</v>
      </c>
      <c r="O1385" t="s">
        <v>42</v>
      </c>
      <c r="P1385" t="s">
        <v>363</v>
      </c>
      <c r="Q1385">
        <v>191.96</v>
      </c>
      <c r="R1385">
        <v>2</v>
      </c>
      <c r="S1385" s="1">
        <v>0</v>
      </c>
      <c r="T1385">
        <v>51.8292</v>
      </c>
      <c r="U1385" t="s">
        <v>53</v>
      </c>
      <c r="V1385" s="3">
        <v>0.27</v>
      </c>
      <c r="W1385" s="3">
        <v>0</v>
      </c>
      <c r="X1385" s="4">
        <v>25.9146</v>
      </c>
      <c r="Y1385" s="1">
        <v>70.065399999999997</v>
      </c>
      <c r="Z1385" t="s">
        <v>119</v>
      </c>
      <c r="AA1385">
        <f>Furniture_Sales[[#This Row],[Sales]]-Furniture_Sales[[#This Row],[Profit]]</f>
        <v>140.13080000000002</v>
      </c>
    </row>
    <row r="1386" spans="1:27" x14ac:dyDescent="0.35">
      <c r="A1386" t="s">
        <v>3527</v>
      </c>
      <c r="B1386" s="2">
        <v>42115</v>
      </c>
      <c r="C1386" s="2">
        <v>42122</v>
      </c>
      <c r="D1386" t="s">
        <v>45</v>
      </c>
      <c r="E1386" t="s">
        <v>3281</v>
      </c>
      <c r="F1386" t="s">
        <v>3282</v>
      </c>
      <c r="G1386" t="s">
        <v>30</v>
      </c>
      <c r="H1386" t="s">
        <v>31</v>
      </c>
      <c r="I1386" t="s">
        <v>871</v>
      </c>
      <c r="J1386" t="s">
        <v>33</v>
      </c>
      <c r="K1386">
        <v>40214</v>
      </c>
      <c r="L1386" t="s">
        <v>34</v>
      </c>
      <c r="M1386" t="s">
        <v>731</v>
      </c>
      <c r="N1386" t="s">
        <v>36</v>
      </c>
      <c r="O1386" t="s">
        <v>62</v>
      </c>
      <c r="P1386" t="s">
        <v>732</v>
      </c>
      <c r="Q1386">
        <v>209.88</v>
      </c>
      <c r="R1386">
        <v>3</v>
      </c>
      <c r="S1386" s="1">
        <v>0</v>
      </c>
      <c r="T1386">
        <v>35.679600000000001</v>
      </c>
      <c r="U1386" t="s">
        <v>53</v>
      </c>
      <c r="V1386" s="3">
        <v>0.17</v>
      </c>
      <c r="W1386" s="3">
        <v>0</v>
      </c>
      <c r="X1386" s="4">
        <v>11.8932</v>
      </c>
      <c r="Y1386" s="1">
        <v>58.066800000000001</v>
      </c>
      <c r="Z1386" t="s">
        <v>119</v>
      </c>
      <c r="AA1386">
        <f>Furniture_Sales[[#This Row],[Sales]]-Furniture_Sales[[#This Row],[Profit]]</f>
        <v>174.2004</v>
      </c>
    </row>
    <row r="1387" spans="1:27" x14ac:dyDescent="0.35">
      <c r="A1387" t="s">
        <v>3528</v>
      </c>
      <c r="B1387" s="2">
        <v>42538</v>
      </c>
      <c r="C1387" s="2">
        <v>42540</v>
      </c>
      <c r="D1387" t="s">
        <v>93</v>
      </c>
      <c r="E1387" t="s">
        <v>3529</v>
      </c>
      <c r="F1387" t="s">
        <v>3530</v>
      </c>
      <c r="G1387" t="s">
        <v>30</v>
      </c>
      <c r="H1387" t="s">
        <v>31</v>
      </c>
      <c r="I1387" t="s">
        <v>58</v>
      </c>
      <c r="J1387" t="s">
        <v>59</v>
      </c>
      <c r="K1387">
        <v>90045</v>
      </c>
      <c r="L1387" t="s">
        <v>60</v>
      </c>
      <c r="M1387" t="s">
        <v>2628</v>
      </c>
      <c r="N1387" t="s">
        <v>36</v>
      </c>
      <c r="O1387" t="s">
        <v>37</v>
      </c>
      <c r="P1387" t="s">
        <v>2629</v>
      </c>
      <c r="Q1387">
        <v>239.666</v>
      </c>
      <c r="R1387">
        <v>2</v>
      </c>
      <c r="S1387" s="1">
        <v>0.15</v>
      </c>
      <c r="T1387">
        <v>14.098000000000001</v>
      </c>
      <c r="U1387" t="s">
        <v>76</v>
      </c>
      <c r="V1387" s="3">
        <v>5.8823529411764698E-2</v>
      </c>
      <c r="W1387" s="3">
        <v>6.2587100381364098E-4</v>
      </c>
      <c r="X1387" s="4">
        <v>7.0490000000000004</v>
      </c>
      <c r="Y1387" s="1">
        <v>112.78400000000001</v>
      </c>
      <c r="Z1387" t="s">
        <v>65</v>
      </c>
      <c r="AA1387">
        <f>Furniture_Sales[[#This Row],[Sales]]-Furniture_Sales[[#This Row],[Profit]]</f>
        <v>225.56799999999998</v>
      </c>
    </row>
    <row r="1388" spans="1:27" x14ac:dyDescent="0.35">
      <c r="A1388" t="s">
        <v>3531</v>
      </c>
      <c r="B1388" s="2">
        <v>42748</v>
      </c>
      <c r="C1388" s="2">
        <v>42753</v>
      </c>
      <c r="D1388" t="s">
        <v>27</v>
      </c>
      <c r="E1388" t="s">
        <v>2064</v>
      </c>
      <c r="F1388" t="s">
        <v>2065</v>
      </c>
      <c r="G1388" t="s">
        <v>96</v>
      </c>
      <c r="H1388" t="s">
        <v>31</v>
      </c>
      <c r="I1388" t="s">
        <v>884</v>
      </c>
      <c r="J1388" t="s">
        <v>571</v>
      </c>
      <c r="K1388">
        <v>65807</v>
      </c>
      <c r="L1388" t="s">
        <v>99</v>
      </c>
      <c r="M1388" t="s">
        <v>2485</v>
      </c>
      <c r="N1388" t="s">
        <v>36</v>
      </c>
      <c r="O1388" t="s">
        <v>37</v>
      </c>
      <c r="P1388" t="s">
        <v>2486</v>
      </c>
      <c r="Q1388">
        <v>212.94</v>
      </c>
      <c r="R1388">
        <v>3</v>
      </c>
      <c r="S1388" s="1">
        <v>0</v>
      </c>
      <c r="T1388">
        <v>53.234999999999999</v>
      </c>
      <c r="U1388" t="s">
        <v>64</v>
      </c>
      <c r="V1388" s="3">
        <v>0.25</v>
      </c>
      <c r="W1388" s="3">
        <v>0</v>
      </c>
      <c r="X1388" s="4">
        <v>17.745000000000001</v>
      </c>
      <c r="Y1388" s="1">
        <v>53.234999999999999</v>
      </c>
      <c r="Z1388" t="s">
        <v>175</v>
      </c>
      <c r="AA1388">
        <f>Furniture_Sales[[#This Row],[Sales]]-Furniture_Sales[[#This Row],[Profit]]</f>
        <v>159.70499999999998</v>
      </c>
    </row>
    <row r="1389" spans="1:27" x14ac:dyDescent="0.35">
      <c r="A1389" t="s">
        <v>3532</v>
      </c>
      <c r="B1389" s="2">
        <v>41888</v>
      </c>
      <c r="C1389" s="2">
        <v>41891</v>
      </c>
      <c r="D1389" t="s">
        <v>93</v>
      </c>
      <c r="E1389" t="s">
        <v>3533</v>
      </c>
      <c r="F1389" t="s">
        <v>3534</v>
      </c>
      <c r="G1389" t="s">
        <v>96</v>
      </c>
      <c r="H1389" t="s">
        <v>31</v>
      </c>
      <c r="I1389" t="s">
        <v>334</v>
      </c>
      <c r="J1389" t="s">
        <v>59</v>
      </c>
      <c r="K1389">
        <v>94109</v>
      </c>
      <c r="L1389" t="s">
        <v>60</v>
      </c>
      <c r="M1389" t="s">
        <v>61</v>
      </c>
      <c r="N1389" t="s">
        <v>36</v>
      </c>
      <c r="O1389" t="s">
        <v>62</v>
      </c>
      <c r="P1389" t="s">
        <v>63</v>
      </c>
      <c r="Q1389">
        <v>41.88</v>
      </c>
      <c r="R1389">
        <v>6</v>
      </c>
      <c r="S1389" s="1">
        <v>0</v>
      </c>
      <c r="T1389">
        <v>12.145200000000001</v>
      </c>
      <c r="U1389" t="s">
        <v>39</v>
      </c>
      <c r="V1389" s="3">
        <v>0.28999999999999998</v>
      </c>
      <c r="W1389" s="3">
        <v>0</v>
      </c>
      <c r="X1389" s="4">
        <v>2.0242</v>
      </c>
      <c r="Y1389" s="1">
        <v>4.9558</v>
      </c>
      <c r="Z1389" t="s">
        <v>83</v>
      </c>
      <c r="AA1389">
        <f>Furniture_Sales[[#This Row],[Sales]]-Furniture_Sales[[#This Row],[Profit]]</f>
        <v>29.7348</v>
      </c>
    </row>
    <row r="1390" spans="1:27" x14ac:dyDescent="0.35">
      <c r="A1390" t="s">
        <v>3535</v>
      </c>
      <c r="B1390" s="2">
        <v>42023</v>
      </c>
      <c r="C1390" s="2">
        <v>42027</v>
      </c>
      <c r="D1390" t="s">
        <v>45</v>
      </c>
      <c r="E1390" t="s">
        <v>3536</v>
      </c>
      <c r="F1390" t="s">
        <v>3537</v>
      </c>
      <c r="G1390" t="s">
        <v>30</v>
      </c>
      <c r="H1390" t="s">
        <v>31</v>
      </c>
      <c r="I1390" t="s">
        <v>3538</v>
      </c>
      <c r="J1390" t="s">
        <v>98</v>
      </c>
      <c r="K1390">
        <v>77590</v>
      </c>
      <c r="L1390" t="s">
        <v>99</v>
      </c>
      <c r="M1390" t="s">
        <v>1633</v>
      </c>
      <c r="N1390" t="s">
        <v>36</v>
      </c>
      <c r="O1390" t="s">
        <v>51</v>
      </c>
      <c r="P1390" t="s">
        <v>1634</v>
      </c>
      <c r="Q1390">
        <v>102.438</v>
      </c>
      <c r="R1390">
        <v>1</v>
      </c>
      <c r="S1390" s="1">
        <v>0.3</v>
      </c>
      <c r="T1390">
        <v>-13.1706</v>
      </c>
      <c r="U1390" t="s">
        <v>89</v>
      </c>
      <c r="V1390" s="3">
        <v>-0.128571428571429</v>
      </c>
      <c r="W1390" s="3">
        <v>2.9286007145785699E-3</v>
      </c>
      <c r="X1390" s="4">
        <v>-13.1706</v>
      </c>
      <c r="Y1390" s="1">
        <v>115.6086</v>
      </c>
      <c r="Z1390" t="s">
        <v>175</v>
      </c>
      <c r="AA1390">
        <f>Furniture_Sales[[#This Row],[Sales]]-Furniture_Sales[[#This Row],[Profit]]</f>
        <v>115.6086</v>
      </c>
    </row>
    <row r="1391" spans="1:27" x14ac:dyDescent="0.35">
      <c r="A1391" t="s">
        <v>3535</v>
      </c>
      <c r="B1391" s="2">
        <v>42023</v>
      </c>
      <c r="C1391" s="2">
        <v>42027</v>
      </c>
      <c r="D1391" t="s">
        <v>45</v>
      </c>
      <c r="E1391" t="s">
        <v>3536</v>
      </c>
      <c r="F1391" t="s">
        <v>3537</v>
      </c>
      <c r="G1391" t="s">
        <v>30</v>
      </c>
      <c r="H1391" t="s">
        <v>31</v>
      </c>
      <c r="I1391" t="s">
        <v>3538</v>
      </c>
      <c r="J1391" t="s">
        <v>98</v>
      </c>
      <c r="K1391">
        <v>77590</v>
      </c>
      <c r="L1391" t="s">
        <v>99</v>
      </c>
      <c r="M1391" t="s">
        <v>2200</v>
      </c>
      <c r="N1391" t="s">
        <v>36</v>
      </c>
      <c r="O1391" t="s">
        <v>42</v>
      </c>
      <c r="P1391" t="s">
        <v>2201</v>
      </c>
      <c r="Q1391">
        <v>199.304</v>
      </c>
      <c r="R1391">
        <v>4</v>
      </c>
      <c r="S1391" s="1">
        <v>0.3</v>
      </c>
      <c r="T1391">
        <v>-8.5416000000000007</v>
      </c>
      <c r="U1391" t="s">
        <v>89</v>
      </c>
      <c r="V1391" s="3">
        <v>-4.2857142857142899E-2</v>
      </c>
      <c r="W1391" s="3">
        <v>1.5052382290370501E-3</v>
      </c>
      <c r="X1391" s="4">
        <v>-2.1354000000000002</v>
      </c>
      <c r="Y1391" s="1">
        <v>51.961399999999998</v>
      </c>
      <c r="Z1391" t="s">
        <v>175</v>
      </c>
      <c r="AA1391">
        <f>Furniture_Sales[[#This Row],[Sales]]-Furniture_Sales[[#This Row],[Profit]]</f>
        <v>207.84559999999999</v>
      </c>
    </row>
    <row r="1392" spans="1:27" x14ac:dyDescent="0.35">
      <c r="A1392" t="s">
        <v>3539</v>
      </c>
      <c r="B1392" s="2">
        <v>42729</v>
      </c>
      <c r="C1392" s="2">
        <v>42734</v>
      </c>
      <c r="D1392" t="s">
        <v>45</v>
      </c>
      <c r="E1392" t="s">
        <v>1615</v>
      </c>
      <c r="F1392" t="s">
        <v>1616</v>
      </c>
      <c r="G1392" t="s">
        <v>30</v>
      </c>
      <c r="H1392" t="s">
        <v>31</v>
      </c>
      <c r="I1392" t="s">
        <v>197</v>
      </c>
      <c r="J1392" t="s">
        <v>198</v>
      </c>
      <c r="K1392">
        <v>98115</v>
      </c>
      <c r="L1392" t="s">
        <v>60</v>
      </c>
      <c r="M1392" t="s">
        <v>1312</v>
      </c>
      <c r="N1392" t="s">
        <v>36</v>
      </c>
      <c r="O1392" t="s">
        <v>42</v>
      </c>
      <c r="P1392" t="s">
        <v>1313</v>
      </c>
      <c r="Q1392">
        <v>698.35199999999998</v>
      </c>
      <c r="R1392">
        <v>3</v>
      </c>
      <c r="S1392" s="1">
        <v>0.2</v>
      </c>
      <c r="T1392">
        <v>52.376399999999997</v>
      </c>
      <c r="U1392" t="s">
        <v>64</v>
      </c>
      <c r="V1392" s="3">
        <v>7.4999999999999997E-2</v>
      </c>
      <c r="W1392" s="3">
        <v>2.8638852613008898E-4</v>
      </c>
      <c r="X1392" s="4">
        <v>17.4588</v>
      </c>
      <c r="Y1392" s="1">
        <v>215.3252</v>
      </c>
      <c r="Z1392" t="s">
        <v>102</v>
      </c>
      <c r="AA1392">
        <f>Furniture_Sales[[#This Row],[Sales]]-Furniture_Sales[[#This Row],[Profit]]</f>
        <v>645.97559999999999</v>
      </c>
    </row>
    <row r="1393" spans="1:27" x14ac:dyDescent="0.35">
      <c r="A1393" t="s">
        <v>3539</v>
      </c>
      <c r="B1393" s="2">
        <v>42729</v>
      </c>
      <c r="C1393" s="2">
        <v>42734</v>
      </c>
      <c r="D1393" t="s">
        <v>45</v>
      </c>
      <c r="E1393" t="s">
        <v>1615</v>
      </c>
      <c r="F1393" t="s">
        <v>1616</v>
      </c>
      <c r="G1393" t="s">
        <v>30</v>
      </c>
      <c r="H1393" t="s">
        <v>31</v>
      </c>
      <c r="I1393" t="s">
        <v>197</v>
      </c>
      <c r="J1393" t="s">
        <v>198</v>
      </c>
      <c r="K1393">
        <v>98115</v>
      </c>
      <c r="L1393" t="s">
        <v>60</v>
      </c>
      <c r="M1393" t="s">
        <v>1467</v>
      </c>
      <c r="N1393" t="s">
        <v>36</v>
      </c>
      <c r="O1393" t="s">
        <v>51</v>
      </c>
      <c r="P1393" t="s">
        <v>1468</v>
      </c>
      <c r="Q1393">
        <v>1747.25</v>
      </c>
      <c r="R1393">
        <v>5</v>
      </c>
      <c r="S1393" s="1">
        <v>0</v>
      </c>
      <c r="T1393">
        <v>629.01</v>
      </c>
      <c r="U1393" t="s">
        <v>64</v>
      </c>
      <c r="V1393" s="3">
        <v>0.36</v>
      </c>
      <c r="W1393" s="3">
        <v>0</v>
      </c>
      <c r="X1393" s="4">
        <v>125.80200000000001</v>
      </c>
      <c r="Y1393" s="1">
        <v>223.648</v>
      </c>
      <c r="Z1393" t="s">
        <v>102</v>
      </c>
      <c r="AA1393">
        <f>Furniture_Sales[[#This Row],[Sales]]-Furniture_Sales[[#This Row],[Profit]]</f>
        <v>1118.24</v>
      </c>
    </row>
    <row r="1394" spans="1:27" x14ac:dyDescent="0.35">
      <c r="A1394" t="s">
        <v>3540</v>
      </c>
      <c r="B1394" s="2">
        <v>41943</v>
      </c>
      <c r="C1394" s="2">
        <v>41945</v>
      </c>
      <c r="D1394" t="s">
        <v>27</v>
      </c>
      <c r="E1394" t="s">
        <v>882</v>
      </c>
      <c r="F1394" t="s">
        <v>883</v>
      </c>
      <c r="G1394" t="s">
        <v>96</v>
      </c>
      <c r="H1394" t="s">
        <v>31</v>
      </c>
      <c r="I1394" t="s">
        <v>875</v>
      </c>
      <c r="J1394" t="s">
        <v>237</v>
      </c>
      <c r="K1394">
        <v>44052</v>
      </c>
      <c r="L1394" t="s">
        <v>73</v>
      </c>
      <c r="M1394" t="s">
        <v>1677</v>
      </c>
      <c r="N1394" t="s">
        <v>36</v>
      </c>
      <c r="O1394" t="s">
        <v>51</v>
      </c>
      <c r="P1394" t="s">
        <v>1678</v>
      </c>
      <c r="Q1394">
        <v>1421.664</v>
      </c>
      <c r="R1394">
        <v>8</v>
      </c>
      <c r="S1394" s="1">
        <v>0.4</v>
      </c>
      <c r="T1394">
        <v>-734.52639999999997</v>
      </c>
      <c r="U1394" t="s">
        <v>76</v>
      </c>
      <c r="V1394" s="3">
        <v>-0.51666666666666705</v>
      </c>
      <c r="W1394" s="3">
        <v>2.8136043397033301E-4</v>
      </c>
      <c r="X1394" s="4">
        <v>-91.815799999999996</v>
      </c>
      <c r="Y1394" s="1">
        <v>269.52379999999999</v>
      </c>
      <c r="Z1394" t="s">
        <v>54</v>
      </c>
      <c r="AA1394">
        <f>Furniture_Sales[[#This Row],[Sales]]-Furniture_Sales[[#This Row],[Profit]]</f>
        <v>2156.1904</v>
      </c>
    </row>
    <row r="1395" spans="1:27" x14ac:dyDescent="0.35">
      <c r="A1395" t="s">
        <v>3541</v>
      </c>
      <c r="B1395" s="2">
        <v>42719</v>
      </c>
      <c r="C1395" s="2">
        <v>42725</v>
      </c>
      <c r="D1395" t="s">
        <v>45</v>
      </c>
      <c r="E1395" t="s">
        <v>1357</v>
      </c>
      <c r="F1395" t="s">
        <v>1358</v>
      </c>
      <c r="G1395" t="s">
        <v>106</v>
      </c>
      <c r="H1395" t="s">
        <v>31</v>
      </c>
      <c r="I1395" t="s">
        <v>884</v>
      </c>
      <c r="J1395" t="s">
        <v>1523</v>
      </c>
      <c r="K1395">
        <v>97477</v>
      </c>
      <c r="L1395" t="s">
        <v>60</v>
      </c>
      <c r="M1395" t="s">
        <v>312</v>
      </c>
      <c r="N1395" t="s">
        <v>36</v>
      </c>
      <c r="O1395" t="s">
        <v>51</v>
      </c>
      <c r="P1395" t="s">
        <v>313</v>
      </c>
      <c r="Q1395">
        <v>564.19500000000005</v>
      </c>
      <c r="R1395">
        <v>3</v>
      </c>
      <c r="S1395" s="1">
        <v>0.5</v>
      </c>
      <c r="T1395">
        <v>-304.6653</v>
      </c>
      <c r="U1395" t="s">
        <v>135</v>
      </c>
      <c r="V1395" s="3">
        <v>-0.54</v>
      </c>
      <c r="W1395" s="3">
        <v>8.8621841739114999E-4</v>
      </c>
      <c r="X1395" s="4">
        <v>-101.5551</v>
      </c>
      <c r="Y1395" s="1">
        <v>289.62009999999998</v>
      </c>
      <c r="Z1395" t="s">
        <v>102</v>
      </c>
      <c r="AA1395">
        <f>Furniture_Sales[[#This Row],[Sales]]-Furniture_Sales[[#This Row],[Profit]]</f>
        <v>868.86030000000005</v>
      </c>
    </row>
    <row r="1396" spans="1:27" x14ac:dyDescent="0.35">
      <c r="A1396" t="s">
        <v>3542</v>
      </c>
      <c r="B1396" s="2">
        <v>42986</v>
      </c>
      <c r="C1396" s="2">
        <v>42989</v>
      </c>
      <c r="D1396" t="s">
        <v>93</v>
      </c>
      <c r="E1396" t="s">
        <v>1862</v>
      </c>
      <c r="F1396" t="s">
        <v>1863</v>
      </c>
      <c r="G1396" t="s">
        <v>96</v>
      </c>
      <c r="H1396" t="s">
        <v>31</v>
      </c>
      <c r="I1396" t="s">
        <v>695</v>
      </c>
      <c r="J1396" t="s">
        <v>98</v>
      </c>
      <c r="K1396">
        <v>76017</v>
      </c>
      <c r="L1396" t="s">
        <v>99</v>
      </c>
      <c r="M1396" t="s">
        <v>949</v>
      </c>
      <c r="N1396" t="s">
        <v>36</v>
      </c>
      <c r="O1396" t="s">
        <v>62</v>
      </c>
      <c r="P1396" t="s">
        <v>950</v>
      </c>
      <c r="Q1396">
        <v>21.184000000000001</v>
      </c>
      <c r="R1396">
        <v>2</v>
      </c>
      <c r="S1396" s="1">
        <v>0.6</v>
      </c>
      <c r="T1396">
        <v>-11.651199999999999</v>
      </c>
      <c r="U1396" t="s">
        <v>39</v>
      </c>
      <c r="V1396" s="3">
        <v>-0.55000000000000004</v>
      </c>
      <c r="W1396" s="3">
        <v>2.8323262839879199E-2</v>
      </c>
      <c r="X1396" s="4">
        <v>-5.8255999999999997</v>
      </c>
      <c r="Y1396" s="1">
        <v>16.4176</v>
      </c>
      <c r="Z1396" t="s">
        <v>83</v>
      </c>
      <c r="AA1396">
        <f>Furniture_Sales[[#This Row],[Sales]]-Furniture_Sales[[#This Row],[Profit]]</f>
        <v>32.8352</v>
      </c>
    </row>
    <row r="1397" spans="1:27" x14ac:dyDescent="0.35">
      <c r="A1397" t="s">
        <v>3542</v>
      </c>
      <c r="B1397" s="2">
        <v>42986</v>
      </c>
      <c r="C1397" s="2">
        <v>42989</v>
      </c>
      <c r="D1397" t="s">
        <v>93</v>
      </c>
      <c r="E1397" t="s">
        <v>1862</v>
      </c>
      <c r="F1397" t="s">
        <v>1863</v>
      </c>
      <c r="G1397" t="s">
        <v>96</v>
      </c>
      <c r="H1397" t="s">
        <v>31</v>
      </c>
      <c r="I1397" t="s">
        <v>695</v>
      </c>
      <c r="J1397" t="s">
        <v>98</v>
      </c>
      <c r="K1397">
        <v>76017</v>
      </c>
      <c r="L1397" t="s">
        <v>99</v>
      </c>
      <c r="M1397" t="s">
        <v>2434</v>
      </c>
      <c r="N1397" t="s">
        <v>36</v>
      </c>
      <c r="O1397" t="s">
        <v>42</v>
      </c>
      <c r="P1397" t="s">
        <v>2435</v>
      </c>
      <c r="Q1397">
        <v>213.43</v>
      </c>
      <c r="R1397">
        <v>5</v>
      </c>
      <c r="S1397" s="1">
        <v>0.3</v>
      </c>
      <c r="T1397">
        <v>-39.637</v>
      </c>
      <c r="U1397" t="s">
        <v>39</v>
      </c>
      <c r="V1397" s="3">
        <v>-0.185714285714286</v>
      </c>
      <c r="W1397" s="3">
        <v>1.4056130815724101E-3</v>
      </c>
      <c r="X1397" s="4">
        <v>-7.9273999999999996</v>
      </c>
      <c r="Y1397" s="1">
        <v>50.613399999999999</v>
      </c>
      <c r="Z1397" t="s">
        <v>83</v>
      </c>
      <c r="AA1397">
        <f>Furniture_Sales[[#This Row],[Sales]]-Furniture_Sales[[#This Row],[Profit]]</f>
        <v>253.06700000000001</v>
      </c>
    </row>
    <row r="1398" spans="1:27" x14ac:dyDescent="0.35">
      <c r="A1398" t="s">
        <v>3543</v>
      </c>
      <c r="B1398" s="2">
        <v>42786</v>
      </c>
      <c r="C1398" s="2">
        <v>42793</v>
      </c>
      <c r="D1398" t="s">
        <v>45</v>
      </c>
      <c r="E1398" t="s">
        <v>2301</v>
      </c>
      <c r="F1398" t="s">
        <v>2302</v>
      </c>
      <c r="G1398" t="s">
        <v>106</v>
      </c>
      <c r="H1398" t="s">
        <v>31</v>
      </c>
      <c r="I1398" t="s">
        <v>2039</v>
      </c>
      <c r="J1398" t="s">
        <v>526</v>
      </c>
      <c r="K1398">
        <v>85234</v>
      </c>
      <c r="L1398" t="s">
        <v>60</v>
      </c>
      <c r="M1398" t="s">
        <v>751</v>
      </c>
      <c r="N1398" t="s">
        <v>36</v>
      </c>
      <c r="O1398" t="s">
        <v>62</v>
      </c>
      <c r="P1398" t="s">
        <v>752</v>
      </c>
      <c r="Q1398">
        <v>68.703999999999994</v>
      </c>
      <c r="R1398">
        <v>2</v>
      </c>
      <c r="S1398" s="1">
        <v>0.2</v>
      </c>
      <c r="T1398">
        <v>16.3172</v>
      </c>
      <c r="U1398" t="s">
        <v>53</v>
      </c>
      <c r="V1398" s="3">
        <v>0.23749999999999999</v>
      </c>
      <c r="W1398" s="3">
        <v>2.9110386585933898E-3</v>
      </c>
      <c r="X1398" s="4">
        <v>8.1585999999999999</v>
      </c>
      <c r="Y1398" s="1">
        <v>26.1934</v>
      </c>
      <c r="Z1398" t="s">
        <v>303</v>
      </c>
      <c r="AA1398">
        <f>Furniture_Sales[[#This Row],[Sales]]-Furniture_Sales[[#This Row],[Profit]]</f>
        <v>52.386799999999994</v>
      </c>
    </row>
    <row r="1399" spans="1:27" x14ac:dyDescent="0.35">
      <c r="A1399" t="s">
        <v>3543</v>
      </c>
      <c r="B1399" s="2">
        <v>42786</v>
      </c>
      <c r="C1399" s="2">
        <v>42793</v>
      </c>
      <c r="D1399" t="s">
        <v>45</v>
      </c>
      <c r="E1399" t="s">
        <v>2301</v>
      </c>
      <c r="F1399" t="s">
        <v>2302</v>
      </c>
      <c r="G1399" t="s">
        <v>106</v>
      </c>
      <c r="H1399" t="s">
        <v>31</v>
      </c>
      <c r="I1399" t="s">
        <v>2039</v>
      </c>
      <c r="J1399" t="s">
        <v>526</v>
      </c>
      <c r="K1399">
        <v>85234</v>
      </c>
      <c r="L1399" t="s">
        <v>60</v>
      </c>
      <c r="M1399" t="s">
        <v>1265</v>
      </c>
      <c r="N1399" t="s">
        <v>36</v>
      </c>
      <c r="O1399" t="s">
        <v>51</v>
      </c>
      <c r="P1399" t="s">
        <v>1069</v>
      </c>
      <c r="Q1399">
        <v>386.91</v>
      </c>
      <c r="R1399">
        <v>9</v>
      </c>
      <c r="S1399" s="1">
        <v>0.5</v>
      </c>
      <c r="T1399">
        <v>-185.71680000000001</v>
      </c>
      <c r="U1399" t="s">
        <v>53</v>
      </c>
      <c r="V1399" s="3">
        <v>-0.48</v>
      </c>
      <c r="W1399" s="3">
        <v>1.29229019668657E-3</v>
      </c>
      <c r="X1399" s="4">
        <v>-20.635200000000001</v>
      </c>
      <c r="Y1399" s="1">
        <v>63.6252</v>
      </c>
      <c r="Z1399" t="s">
        <v>303</v>
      </c>
      <c r="AA1399">
        <f>Furniture_Sales[[#This Row],[Sales]]-Furniture_Sales[[#This Row],[Profit]]</f>
        <v>572.6268</v>
      </c>
    </row>
    <row r="1400" spans="1:27" x14ac:dyDescent="0.35">
      <c r="A1400" t="s">
        <v>3544</v>
      </c>
      <c r="B1400" s="2">
        <v>43034</v>
      </c>
      <c r="C1400" s="2">
        <v>43040</v>
      </c>
      <c r="D1400" t="s">
        <v>45</v>
      </c>
      <c r="E1400" t="s">
        <v>616</v>
      </c>
      <c r="F1400" t="s">
        <v>617</v>
      </c>
      <c r="G1400" t="s">
        <v>30</v>
      </c>
      <c r="H1400" t="s">
        <v>31</v>
      </c>
      <c r="I1400" t="s">
        <v>3545</v>
      </c>
      <c r="J1400" t="s">
        <v>722</v>
      </c>
      <c r="K1400">
        <v>23464</v>
      </c>
      <c r="L1400" t="s">
        <v>34</v>
      </c>
      <c r="M1400" t="s">
        <v>913</v>
      </c>
      <c r="N1400" t="s">
        <v>36</v>
      </c>
      <c r="O1400" t="s">
        <v>51</v>
      </c>
      <c r="P1400" t="s">
        <v>914</v>
      </c>
      <c r="Q1400">
        <v>356.85</v>
      </c>
      <c r="R1400">
        <v>5</v>
      </c>
      <c r="S1400" s="1">
        <v>0</v>
      </c>
      <c r="T1400">
        <v>60.664499999999997</v>
      </c>
      <c r="U1400" t="s">
        <v>135</v>
      </c>
      <c r="V1400" s="3">
        <v>0.17</v>
      </c>
      <c r="W1400" s="3">
        <v>0</v>
      </c>
      <c r="X1400" s="4">
        <v>12.132899999999999</v>
      </c>
      <c r="Y1400" s="1">
        <v>59.237099999999998</v>
      </c>
      <c r="Z1400" t="s">
        <v>54</v>
      </c>
      <c r="AA1400">
        <f>Furniture_Sales[[#This Row],[Sales]]-Furniture_Sales[[#This Row],[Profit]]</f>
        <v>296.18550000000005</v>
      </c>
    </row>
    <row r="1401" spans="1:27" x14ac:dyDescent="0.35">
      <c r="A1401" t="s">
        <v>3546</v>
      </c>
      <c r="B1401" s="2">
        <v>42867</v>
      </c>
      <c r="C1401" s="2">
        <v>42869</v>
      </c>
      <c r="D1401" t="s">
        <v>27</v>
      </c>
      <c r="E1401" t="s">
        <v>624</v>
      </c>
      <c r="F1401" t="s">
        <v>625</v>
      </c>
      <c r="G1401" t="s">
        <v>30</v>
      </c>
      <c r="H1401" t="s">
        <v>31</v>
      </c>
      <c r="I1401" t="s">
        <v>1301</v>
      </c>
      <c r="J1401" t="s">
        <v>368</v>
      </c>
      <c r="K1401">
        <v>8360</v>
      </c>
      <c r="L1401" t="s">
        <v>73</v>
      </c>
      <c r="M1401" t="s">
        <v>2907</v>
      </c>
      <c r="N1401" t="s">
        <v>36</v>
      </c>
      <c r="O1401" t="s">
        <v>62</v>
      </c>
      <c r="P1401" t="s">
        <v>2908</v>
      </c>
      <c r="Q1401">
        <v>42.85</v>
      </c>
      <c r="R1401">
        <v>5</v>
      </c>
      <c r="S1401" s="1">
        <v>0</v>
      </c>
      <c r="T1401">
        <v>15.426</v>
      </c>
      <c r="U1401" t="s">
        <v>76</v>
      </c>
      <c r="V1401" s="3">
        <v>0.36</v>
      </c>
      <c r="W1401" s="3">
        <v>0</v>
      </c>
      <c r="X1401" s="4">
        <v>3.0851999999999999</v>
      </c>
      <c r="Y1401" s="1">
        <v>5.4847999999999999</v>
      </c>
      <c r="Z1401" t="s">
        <v>167</v>
      </c>
      <c r="AA1401">
        <f>Furniture_Sales[[#This Row],[Sales]]-Furniture_Sales[[#This Row],[Profit]]</f>
        <v>27.423999999999999</v>
      </c>
    </row>
    <row r="1402" spans="1:27" x14ac:dyDescent="0.35">
      <c r="A1402" t="s">
        <v>3547</v>
      </c>
      <c r="B1402" s="2">
        <v>42252</v>
      </c>
      <c r="C1402" s="2">
        <v>42259</v>
      </c>
      <c r="D1402" t="s">
        <v>45</v>
      </c>
      <c r="E1402" t="s">
        <v>3548</v>
      </c>
      <c r="F1402" t="s">
        <v>3549</v>
      </c>
      <c r="G1402" t="s">
        <v>106</v>
      </c>
      <c r="H1402" t="s">
        <v>31</v>
      </c>
      <c r="I1402" t="s">
        <v>3550</v>
      </c>
      <c r="J1402" t="s">
        <v>722</v>
      </c>
      <c r="K1402">
        <v>22901</v>
      </c>
      <c r="L1402" t="s">
        <v>34</v>
      </c>
      <c r="M1402" t="s">
        <v>3551</v>
      </c>
      <c r="N1402" t="s">
        <v>36</v>
      </c>
      <c r="O1402" t="s">
        <v>62</v>
      </c>
      <c r="P1402" t="s">
        <v>3552</v>
      </c>
      <c r="Q1402">
        <v>67.959999999999994</v>
      </c>
      <c r="R1402">
        <v>4</v>
      </c>
      <c r="S1402" s="1">
        <v>0</v>
      </c>
      <c r="T1402">
        <v>12.232799999999999</v>
      </c>
      <c r="U1402" t="s">
        <v>53</v>
      </c>
      <c r="V1402" s="3">
        <v>0.18</v>
      </c>
      <c r="W1402" s="3">
        <v>0</v>
      </c>
      <c r="X1402" s="4">
        <v>3.0581999999999998</v>
      </c>
      <c r="Y1402" s="1">
        <v>13.931800000000001</v>
      </c>
      <c r="Z1402" t="s">
        <v>83</v>
      </c>
      <c r="AA1402">
        <f>Furniture_Sales[[#This Row],[Sales]]-Furniture_Sales[[#This Row],[Profit]]</f>
        <v>55.727199999999996</v>
      </c>
    </row>
    <row r="1403" spans="1:27" x14ac:dyDescent="0.35">
      <c r="A1403" t="s">
        <v>3553</v>
      </c>
      <c r="B1403" s="2">
        <v>41922</v>
      </c>
      <c r="C1403" s="2">
        <v>41926</v>
      </c>
      <c r="D1403" t="s">
        <v>45</v>
      </c>
      <c r="E1403" t="s">
        <v>1263</v>
      </c>
      <c r="F1403" t="s">
        <v>1264</v>
      </c>
      <c r="G1403" t="s">
        <v>106</v>
      </c>
      <c r="H1403" t="s">
        <v>31</v>
      </c>
      <c r="I1403" t="s">
        <v>525</v>
      </c>
      <c r="J1403" t="s">
        <v>526</v>
      </c>
      <c r="K1403">
        <v>85023</v>
      </c>
      <c r="L1403" t="s">
        <v>60</v>
      </c>
      <c r="M1403" t="s">
        <v>1153</v>
      </c>
      <c r="N1403" t="s">
        <v>36</v>
      </c>
      <c r="O1403" t="s">
        <v>62</v>
      </c>
      <c r="P1403" t="s">
        <v>1154</v>
      </c>
      <c r="Q1403">
        <v>46.872</v>
      </c>
      <c r="R1403">
        <v>7</v>
      </c>
      <c r="S1403" s="1">
        <v>0.2</v>
      </c>
      <c r="T1403">
        <v>3.5154000000000001</v>
      </c>
      <c r="U1403" t="s">
        <v>89</v>
      </c>
      <c r="V1403" s="3">
        <v>7.4999999999999997E-2</v>
      </c>
      <c r="W1403" s="3">
        <v>4.26693975081072E-3</v>
      </c>
      <c r="X1403" s="4">
        <v>0.50219999999999998</v>
      </c>
      <c r="Y1403" s="1">
        <v>6.1938000000000004</v>
      </c>
      <c r="Z1403" t="s">
        <v>54</v>
      </c>
      <c r="AA1403">
        <f>Furniture_Sales[[#This Row],[Sales]]-Furniture_Sales[[#This Row],[Profit]]</f>
        <v>43.3566</v>
      </c>
    </row>
    <row r="1404" spans="1:27" x14ac:dyDescent="0.35">
      <c r="A1404" t="s">
        <v>3554</v>
      </c>
      <c r="B1404" s="2">
        <v>41948</v>
      </c>
      <c r="C1404" s="2">
        <v>41953</v>
      </c>
      <c r="D1404" t="s">
        <v>45</v>
      </c>
      <c r="E1404" t="s">
        <v>2449</v>
      </c>
      <c r="F1404" t="s">
        <v>2450</v>
      </c>
      <c r="G1404" t="s">
        <v>106</v>
      </c>
      <c r="H1404" t="s">
        <v>31</v>
      </c>
      <c r="I1404" t="s">
        <v>58</v>
      </c>
      <c r="J1404" t="s">
        <v>59</v>
      </c>
      <c r="K1404">
        <v>90008</v>
      </c>
      <c r="L1404" t="s">
        <v>60</v>
      </c>
      <c r="M1404" t="s">
        <v>2431</v>
      </c>
      <c r="N1404" t="s">
        <v>36</v>
      </c>
      <c r="O1404" t="s">
        <v>62</v>
      </c>
      <c r="P1404" t="s">
        <v>2432</v>
      </c>
      <c r="Q1404">
        <v>20.04</v>
      </c>
      <c r="R1404">
        <v>6</v>
      </c>
      <c r="S1404" s="1">
        <v>0</v>
      </c>
      <c r="T1404">
        <v>8.8176000000000005</v>
      </c>
      <c r="U1404" t="s">
        <v>64</v>
      </c>
      <c r="V1404" s="3">
        <v>0.44</v>
      </c>
      <c r="W1404" s="3">
        <v>0</v>
      </c>
      <c r="X1404" s="4">
        <v>1.4696</v>
      </c>
      <c r="Y1404" s="1">
        <v>1.8704000000000001</v>
      </c>
      <c r="Z1404" t="s">
        <v>40</v>
      </c>
      <c r="AA1404">
        <f>Furniture_Sales[[#This Row],[Sales]]-Furniture_Sales[[#This Row],[Profit]]</f>
        <v>11.222399999999999</v>
      </c>
    </row>
    <row r="1405" spans="1:27" x14ac:dyDescent="0.35">
      <c r="A1405" t="s">
        <v>3555</v>
      </c>
      <c r="B1405" s="2">
        <v>42355</v>
      </c>
      <c r="C1405" s="2">
        <v>42360</v>
      </c>
      <c r="D1405" t="s">
        <v>45</v>
      </c>
      <c r="E1405" t="s">
        <v>1378</v>
      </c>
      <c r="F1405" t="s">
        <v>1379</v>
      </c>
      <c r="G1405" t="s">
        <v>30</v>
      </c>
      <c r="H1405" t="s">
        <v>31</v>
      </c>
      <c r="I1405" t="s">
        <v>217</v>
      </c>
      <c r="J1405" t="s">
        <v>140</v>
      </c>
      <c r="K1405">
        <v>61701</v>
      </c>
      <c r="L1405" t="s">
        <v>99</v>
      </c>
      <c r="M1405" t="s">
        <v>885</v>
      </c>
      <c r="N1405" t="s">
        <v>36</v>
      </c>
      <c r="O1405" t="s">
        <v>62</v>
      </c>
      <c r="P1405" t="s">
        <v>886</v>
      </c>
      <c r="Q1405">
        <v>41.552</v>
      </c>
      <c r="R1405">
        <v>2</v>
      </c>
      <c r="S1405" s="1">
        <v>0.6</v>
      </c>
      <c r="T1405">
        <v>-19.737200000000001</v>
      </c>
      <c r="U1405" t="s">
        <v>64</v>
      </c>
      <c r="V1405" s="3">
        <v>-0.47499999999999998</v>
      </c>
      <c r="W1405" s="3">
        <v>1.4439738159414701E-2</v>
      </c>
      <c r="X1405" s="4">
        <v>-9.8686000000000007</v>
      </c>
      <c r="Y1405" s="1">
        <v>30.644600000000001</v>
      </c>
      <c r="Z1405" t="s">
        <v>102</v>
      </c>
      <c r="AA1405">
        <f>Furniture_Sales[[#This Row],[Sales]]-Furniture_Sales[[#This Row],[Profit]]</f>
        <v>61.289200000000001</v>
      </c>
    </row>
    <row r="1406" spans="1:27" x14ac:dyDescent="0.35">
      <c r="A1406" t="s">
        <v>3556</v>
      </c>
      <c r="B1406" s="2">
        <v>42937</v>
      </c>
      <c r="C1406" s="2">
        <v>42941</v>
      </c>
      <c r="D1406" t="s">
        <v>45</v>
      </c>
      <c r="E1406" t="s">
        <v>1909</v>
      </c>
      <c r="F1406" t="s">
        <v>1910</v>
      </c>
      <c r="G1406" t="s">
        <v>30</v>
      </c>
      <c r="H1406" t="s">
        <v>31</v>
      </c>
      <c r="I1406" t="s">
        <v>645</v>
      </c>
      <c r="J1406" t="s">
        <v>59</v>
      </c>
      <c r="K1406">
        <v>92024</v>
      </c>
      <c r="L1406" t="s">
        <v>60</v>
      </c>
      <c r="M1406" t="s">
        <v>1538</v>
      </c>
      <c r="N1406" t="s">
        <v>36</v>
      </c>
      <c r="O1406" t="s">
        <v>42</v>
      </c>
      <c r="P1406" t="s">
        <v>1539</v>
      </c>
      <c r="Q1406">
        <v>225.29599999999999</v>
      </c>
      <c r="R1406">
        <v>2</v>
      </c>
      <c r="S1406" s="1">
        <v>0.2</v>
      </c>
      <c r="T1406">
        <v>22.529599999999999</v>
      </c>
      <c r="U1406" t="s">
        <v>89</v>
      </c>
      <c r="V1406" s="3">
        <v>0.1</v>
      </c>
      <c r="W1406" s="3">
        <v>8.8772104253959203E-4</v>
      </c>
      <c r="X1406" s="4">
        <v>11.264799999999999</v>
      </c>
      <c r="Y1406" s="1">
        <v>101.3832</v>
      </c>
      <c r="Z1406" t="s">
        <v>77</v>
      </c>
      <c r="AA1406">
        <f>Furniture_Sales[[#This Row],[Sales]]-Furniture_Sales[[#This Row],[Profit]]</f>
        <v>202.7664</v>
      </c>
    </row>
    <row r="1407" spans="1:27" x14ac:dyDescent="0.35">
      <c r="A1407" t="s">
        <v>3557</v>
      </c>
      <c r="B1407" s="2">
        <v>42144</v>
      </c>
      <c r="C1407" s="2">
        <v>42148</v>
      </c>
      <c r="D1407" t="s">
        <v>45</v>
      </c>
      <c r="E1407" t="s">
        <v>1374</v>
      </c>
      <c r="F1407" t="s">
        <v>1375</v>
      </c>
      <c r="G1407" t="s">
        <v>30</v>
      </c>
      <c r="H1407" t="s">
        <v>31</v>
      </c>
      <c r="I1407" t="s">
        <v>3558</v>
      </c>
      <c r="J1407" t="s">
        <v>1042</v>
      </c>
      <c r="K1407">
        <v>27893</v>
      </c>
      <c r="L1407" t="s">
        <v>34</v>
      </c>
      <c r="M1407" t="s">
        <v>1543</v>
      </c>
      <c r="N1407" t="s">
        <v>36</v>
      </c>
      <c r="O1407" t="s">
        <v>62</v>
      </c>
      <c r="P1407" t="s">
        <v>1544</v>
      </c>
      <c r="Q1407">
        <v>163.136</v>
      </c>
      <c r="R1407">
        <v>4</v>
      </c>
      <c r="S1407" s="1">
        <v>0.2</v>
      </c>
      <c r="T1407">
        <v>20.391999999999999</v>
      </c>
      <c r="U1407" t="s">
        <v>89</v>
      </c>
      <c r="V1407" s="3">
        <v>0.125</v>
      </c>
      <c r="W1407" s="3">
        <v>1.2259709690074501E-3</v>
      </c>
      <c r="X1407" s="4">
        <v>5.0979999999999999</v>
      </c>
      <c r="Y1407" s="1">
        <v>35.686</v>
      </c>
      <c r="Z1407" t="s">
        <v>167</v>
      </c>
      <c r="AA1407">
        <f>Furniture_Sales[[#This Row],[Sales]]-Furniture_Sales[[#This Row],[Profit]]</f>
        <v>142.744</v>
      </c>
    </row>
    <row r="1408" spans="1:27" x14ac:dyDescent="0.35">
      <c r="A1408" t="s">
        <v>3559</v>
      </c>
      <c r="B1408" s="2">
        <v>42322</v>
      </c>
      <c r="C1408" s="2">
        <v>42327</v>
      </c>
      <c r="D1408" t="s">
        <v>45</v>
      </c>
      <c r="E1408" t="s">
        <v>2796</v>
      </c>
      <c r="F1408" t="s">
        <v>2797</v>
      </c>
      <c r="G1408" t="s">
        <v>30</v>
      </c>
      <c r="H1408" t="s">
        <v>31</v>
      </c>
      <c r="I1408" t="s">
        <v>3560</v>
      </c>
      <c r="J1408" t="s">
        <v>1902</v>
      </c>
      <c r="K1408">
        <v>87124</v>
      </c>
      <c r="L1408" t="s">
        <v>60</v>
      </c>
      <c r="M1408" t="s">
        <v>252</v>
      </c>
      <c r="N1408" t="s">
        <v>36</v>
      </c>
      <c r="O1408" t="s">
        <v>42</v>
      </c>
      <c r="P1408" t="s">
        <v>253</v>
      </c>
      <c r="Q1408">
        <v>883.84</v>
      </c>
      <c r="R1408">
        <v>4</v>
      </c>
      <c r="S1408" s="1">
        <v>0.2</v>
      </c>
      <c r="T1408">
        <v>99.432000000000002</v>
      </c>
      <c r="U1408" t="s">
        <v>64</v>
      </c>
      <c r="V1408" s="3">
        <v>0.1125</v>
      </c>
      <c r="W1408" s="3">
        <v>2.2628530050687899E-4</v>
      </c>
      <c r="X1408" s="4">
        <v>24.858000000000001</v>
      </c>
      <c r="Y1408" s="1">
        <v>196.102</v>
      </c>
      <c r="Z1408" t="s">
        <v>40</v>
      </c>
      <c r="AA1408">
        <f>Furniture_Sales[[#This Row],[Sales]]-Furniture_Sales[[#This Row],[Profit]]</f>
        <v>784.40800000000002</v>
      </c>
    </row>
    <row r="1409" spans="1:27" x14ac:dyDescent="0.35">
      <c r="A1409" t="s">
        <v>3559</v>
      </c>
      <c r="B1409" s="2">
        <v>42322</v>
      </c>
      <c r="C1409" s="2">
        <v>42327</v>
      </c>
      <c r="D1409" t="s">
        <v>45</v>
      </c>
      <c r="E1409" t="s">
        <v>2796</v>
      </c>
      <c r="F1409" t="s">
        <v>2797</v>
      </c>
      <c r="G1409" t="s">
        <v>30</v>
      </c>
      <c r="H1409" t="s">
        <v>31</v>
      </c>
      <c r="I1409" t="s">
        <v>3560</v>
      </c>
      <c r="J1409" t="s">
        <v>1902</v>
      </c>
      <c r="K1409">
        <v>87124</v>
      </c>
      <c r="L1409" t="s">
        <v>60</v>
      </c>
      <c r="M1409" t="s">
        <v>362</v>
      </c>
      <c r="N1409" t="s">
        <v>36</v>
      </c>
      <c r="O1409" t="s">
        <v>42</v>
      </c>
      <c r="P1409" t="s">
        <v>363</v>
      </c>
      <c r="Q1409">
        <v>230.352</v>
      </c>
      <c r="R1409">
        <v>3</v>
      </c>
      <c r="S1409" s="1">
        <v>0.2</v>
      </c>
      <c r="T1409">
        <v>20.155799999999999</v>
      </c>
      <c r="U1409" t="s">
        <v>64</v>
      </c>
      <c r="V1409" s="3">
        <v>8.7499999999999994E-2</v>
      </c>
      <c r="W1409" s="3">
        <v>8.6823643814683596E-4</v>
      </c>
      <c r="X1409" s="4">
        <v>6.7186000000000003</v>
      </c>
      <c r="Y1409" s="1">
        <v>70.065399999999997</v>
      </c>
      <c r="Z1409" t="s">
        <v>40</v>
      </c>
      <c r="AA1409">
        <f>Furniture_Sales[[#This Row],[Sales]]-Furniture_Sales[[#This Row],[Profit]]</f>
        <v>210.1962</v>
      </c>
    </row>
    <row r="1410" spans="1:27" x14ac:dyDescent="0.35">
      <c r="A1410" t="s">
        <v>3561</v>
      </c>
      <c r="B1410" s="2">
        <v>43083</v>
      </c>
      <c r="C1410" s="2">
        <v>43083</v>
      </c>
      <c r="D1410" t="s">
        <v>431</v>
      </c>
      <c r="E1410" t="s">
        <v>246</v>
      </c>
      <c r="F1410" t="s">
        <v>247</v>
      </c>
      <c r="G1410" t="s">
        <v>30</v>
      </c>
      <c r="H1410" t="s">
        <v>31</v>
      </c>
      <c r="I1410" t="s">
        <v>2215</v>
      </c>
      <c r="J1410" t="s">
        <v>140</v>
      </c>
      <c r="K1410">
        <v>60076</v>
      </c>
      <c r="L1410" t="s">
        <v>99</v>
      </c>
      <c r="M1410" t="s">
        <v>1859</v>
      </c>
      <c r="N1410" t="s">
        <v>36</v>
      </c>
      <c r="O1410" t="s">
        <v>62</v>
      </c>
      <c r="P1410" t="s">
        <v>1860</v>
      </c>
      <c r="Q1410">
        <v>266.35199999999998</v>
      </c>
      <c r="R1410">
        <v>6</v>
      </c>
      <c r="S1410" s="1">
        <v>0.6</v>
      </c>
      <c r="T1410">
        <v>-292.98719999999997</v>
      </c>
      <c r="U1410" t="s">
        <v>436</v>
      </c>
      <c r="V1410" s="3">
        <v>-1.1000000000000001</v>
      </c>
      <c r="W1410" s="3">
        <v>2.2526581366011898E-3</v>
      </c>
      <c r="X1410" s="4">
        <v>-48.831200000000003</v>
      </c>
      <c r="Y1410" s="1">
        <v>93.223200000000006</v>
      </c>
      <c r="Z1410" t="s">
        <v>102</v>
      </c>
      <c r="AA1410">
        <f>Furniture_Sales[[#This Row],[Sales]]-Furniture_Sales[[#This Row],[Profit]]</f>
        <v>559.33919999999989</v>
      </c>
    </row>
    <row r="1411" spans="1:27" x14ac:dyDescent="0.35">
      <c r="A1411" t="s">
        <v>3561</v>
      </c>
      <c r="B1411" s="2">
        <v>43083</v>
      </c>
      <c r="C1411" s="2">
        <v>43083</v>
      </c>
      <c r="D1411" t="s">
        <v>431</v>
      </c>
      <c r="E1411" t="s">
        <v>246</v>
      </c>
      <c r="F1411" t="s">
        <v>247</v>
      </c>
      <c r="G1411" t="s">
        <v>30</v>
      </c>
      <c r="H1411" t="s">
        <v>31</v>
      </c>
      <c r="I1411" t="s">
        <v>2215</v>
      </c>
      <c r="J1411" t="s">
        <v>140</v>
      </c>
      <c r="K1411">
        <v>60076</v>
      </c>
      <c r="L1411" t="s">
        <v>99</v>
      </c>
      <c r="M1411" t="s">
        <v>360</v>
      </c>
      <c r="N1411" t="s">
        <v>36</v>
      </c>
      <c r="O1411" t="s">
        <v>62</v>
      </c>
      <c r="P1411" t="s">
        <v>361</v>
      </c>
      <c r="Q1411">
        <v>56.328000000000003</v>
      </c>
      <c r="R1411">
        <v>3</v>
      </c>
      <c r="S1411" s="1">
        <v>0.6</v>
      </c>
      <c r="T1411">
        <v>-26.755800000000001</v>
      </c>
      <c r="U1411" t="s">
        <v>436</v>
      </c>
      <c r="V1411" s="3">
        <v>-0.47499999999999998</v>
      </c>
      <c r="W1411" s="3">
        <v>1.0651896037494699E-2</v>
      </c>
      <c r="X1411" s="4">
        <v>-8.9185999999999996</v>
      </c>
      <c r="Y1411" s="1">
        <v>27.694600000000001</v>
      </c>
      <c r="Z1411" t="s">
        <v>102</v>
      </c>
      <c r="AA1411">
        <f>Furniture_Sales[[#This Row],[Sales]]-Furniture_Sales[[#This Row],[Profit]]</f>
        <v>83.083799999999997</v>
      </c>
    </row>
    <row r="1412" spans="1:27" x14ac:dyDescent="0.35">
      <c r="A1412" t="s">
        <v>3562</v>
      </c>
      <c r="B1412" s="2">
        <v>42468</v>
      </c>
      <c r="C1412" s="2">
        <v>42475</v>
      </c>
      <c r="D1412" t="s">
        <v>45</v>
      </c>
      <c r="E1412" t="s">
        <v>754</v>
      </c>
      <c r="F1412" t="s">
        <v>755</v>
      </c>
      <c r="G1412" t="s">
        <v>106</v>
      </c>
      <c r="H1412" t="s">
        <v>31</v>
      </c>
      <c r="I1412" t="s">
        <v>3563</v>
      </c>
      <c r="J1412" t="s">
        <v>1064</v>
      </c>
      <c r="K1412">
        <v>71901</v>
      </c>
      <c r="L1412" t="s">
        <v>34</v>
      </c>
      <c r="M1412" t="s">
        <v>1129</v>
      </c>
      <c r="N1412" t="s">
        <v>36</v>
      </c>
      <c r="O1412" t="s">
        <v>62</v>
      </c>
      <c r="P1412" t="s">
        <v>1130</v>
      </c>
      <c r="Q1412">
        <v>159.91999999999999</v>
      </c>
      <c r="R1412">
        <v>4</v>
      </c>
      <c r="S1412" s="1">
        <v>0</v>
      </c>
      <c r="T1412">
        <v>31.984000000000002</v>
      </c>
      <c r="U1412" t="s">
        <v>53</v>
      </c>
      <c r="V1412" s="3">
        <v>0.2</v>
      </c>
      <c r="W1412" s="3">
        <v>0</v>
      </c>
      <c r="X1412" s="4">
        <v>7.9960000000000004</v>
      </c>
      <c r="Y1412" s="1">
        <v>31.984000000000002</v>
      </c>
      <c r="Z1412" t="s">
        <v>119</v>
      </c>
      <c r="AA1412">
        <f>Furniture_Sales[[#This Row],[Sales]]-Furniture_Sales[[#This Row],[Profit]]</f>
        <v>127.93599999999998</v>
      </c>
    </row>
    <row r="1413" spans="1:27" x14ac:dyDescent="0.35">
      <c r="A1413" t="s">
        <v>3564</v>
      </c>
      <c r="B1413" s="2">
        <v>42678</v>
      </c>
      <c r="C1413" s="2">
        <v>42683</v>
      </c>
      <c r="D1413" t="s">
        <v>45</v>
      </c>
      <c r="E1413" t="s">
        <v>2535</v>
      </c>
      <c r="F1413" t="s">
        <v>2536</v>
      </c>
      <c r="G1413" t="s">
        <v>96</v>
      </c>
      <c r="H1413" t="s">
        <v>31</v>
      </c>
      <c r="I1413" t="s">
        <v>1012</v>
      </c>
      <c r="J1413" t="s">
        <v>49</v>
      </c>
      <c r="K1413">
        <v>33180</v>
      </c>
      <c r="L1413" t="s">
        <v>34</v>
      </c>
      <c r="M1413" t="s">
        <v>1583</v>
      </c>
      <c r="N1413" t="s">
        <v>36</v>
      </c>
      <c r="O1413" t="s">
        <v>62</v>
      </c>
      <c r="P1413" t="s">
        <v>1584</v>
      </c>
      <c r="Q1413">
        <v>50.496000000000002</v>
      </c>
      <c r="R1413">
        <v>6</v>
      </c>
      <c r="S1413" s="1">
        <v>0.2</v>
      </c>
      <c r="T1413">
        <v>8.2056000000000004</v>
      </c>
      <c r="U1413" t="s">
        <v>64</v>
      </c>
      <c r="V1413" s="3">
        <v>0.16250000000000001</v>
      </c>
      <c r="W1413" s="3">
        <v>3.9607097591888504E-3</v>
      </c>
      <c r="X1413" s="4">
        <v>1.3675999999999999</v>
      </c>
      <c r="Y1413" s="1">
        <v>7.0484</v>
      </c>
      <c r="Z1413" t="s">
        <v>40</v>
      </c>
      <c r="AA1413">
        <f>Furniture_Sales[[#This Row],[Sales]]-Furniture_Sales[[#This Row],[Profit]]</f>
        <v>42.290400000000005</v>
      </c>
    </row>
    <row r="1414" spans="1:27" x14ac:dyDescent="0.35">
      <c r="A1414" t="s">
        <v>3565</v>
      </c>
      <c r="B1414" s="2">
        <v>42173</v>
      </c>
      <c r="C1414" s="2">
        <v>42175</v>
      </c>
      <c r="D1414" t="s">
        <v>93</v>
      </c>
      <c r="E1414" t="s">
        <v>804</v>
      </c>
      <c r="F1414" t="s">
        <v>805</v>
      </c>
      <c r="G1414" t="s">
        <v>96</v>
      </c>
      <c r="H1414" t="s">
        <v>31</v>
      </c>
      <c r="I1414" t="s">
        <v>1248</v>
      </c>
      <c r="J1414" t="s">
        <v>147</v>
      </c>
      <c r="K1414">
        <v>37167</v>
      </c>
      <c r="L1414" t="s">
        <v>34</v>
      </c>
      <c r="M1414" t="s">
        <v>335</v>
      </c>
      <c r="N1414" t="s">
        <v>36</v>
      </c>
      <c r="O1414" t="s">
        <v>42</v>
      </c>
      <c r="P1414" t="s">
        <v>336</v>
      </c>
      <c r="Q1414">
        <v>643.13599999999997</v>
      </c>
      <c r="R1414">
        <v>4</v>
      </c>
      <c r="S1414" s="1">
        <v>0.2</v>
      </c>
      <c r="T1414">
        <v>56.2744</v>
      </c>
      <c r="U1414" t="s">
        <v>76</v>
      </c>
      <c r="V1414" s="3">
        <v>8.7499999999999994E-2</v>
      </c>
      <c r="W1414" s="3">
        <v>3.1097621653895899E-4</v>
      </c>
      <c r="X1414" s="4">
        <v>14.0686</v>
      </c>
      <c r="Y1414" s="1">
        <v>146.71539999999999</v>
      </c>
      <c r="Z1414" t="s">
        <v>65</v>
      </c>
      <c r="AA1414">
        <f>Furniture_Sales[[#This Row],[Sales]]-Furniture_Sales[[#This Row],[Profit]]</f>
        <v>586.86159999999995</v>
      </c>
    </row>
    <row r="1415" spans="1:27" x14ac:dyDescent="0.35">
      <c r="A1415" t="s">
        <v>3566</v>
      </c>
      <c r="B1415" s="2">
        <v>41785</v>
      </c>
      <c r="C1415" s="2">
        <v>41790</v>
      </c>
      <c r="D1415" t="s">
        <v>45</v>
      </c>
      <c r="E1415" t="s">
        <v>1447</v>
      </c>
      <c r="F1415" t="s">
        <v>1448</v>
      </c>
      <c r="G1415" t="s">
        <v>30</v>
      </c>
      <c r="H1415" t="s">
        <v>31</v>
      </c>
      <c r="I1415" t="s">
        <v>139</v>
      </c>
      <c r="J1415" t="s">
        <v>140</v>
      </c>
      <c r="K1415">
        <v>60623</v>
      </c>
      <c r="L1415" t="s">
        <v>99</v>
      </c>
      <c r="M1415" t="s">
        <v>1606</v>
      </c>
      <c r="N1415" t="s">
        <v>36</v>
      </c>
      <c r="O1415" t="s">
        <v>42</v>
      </c>
      <c r="P1415" t="s">
        <v>1607</v>
      </c>
      <c r="Q1415">
        <v>359.77199999999999</v>
      </c>
      <c r="R1415">
        <v>2</v>
      </c>
      <c r="S1415" s="1">
        <v>0.3</v>
      </c>
      <c r="T1415">
        <v>-5.1395999999999997</v>
      </c>
      <c r="U1415" t="s">
        <v>64</v>
      </c>
      <c r="V1415" s="3">
        <v>-1.4285714285714299E-2</v>
      </c>
      <c r="W1415" s="3">
        <v>8.3386144558220197E-4</v>
      </c>
      <c r="X1415" s="4">
        <v>-2.5697999999999999</v>
      </c>
      <c r="Y1415" s="1">
        <v>182.45580000000001</v>
      </c>
      <c r="Z1415" t="s">
        <v>167</v>
      </c>
      <c r="AA1415">
        <f>Furniture_Sales[[#This Row],[Sales]]-Furniture_Sales[[#This Row],[Profit]]</f>
        <v>364.91159999999996</v>
      </c>
    </row>
    <row r="1416" spans="1:27" x14ac:dyDescent="0.35">
      <c r="A1416" t="s">
        <v>3567</v>
      </c>
      <c r="B1416" s="2">
        <v>42922</v>
      </c>
      <c r="C1416" s="2">
        <v>42927</v>
      </c>
      <c r="D1416" t="s">
        <v>45</v>
      </c>
      <c r="E1416" t="s">
        <v>409</v>
      </c>
      <c r="F1416" t="s">
        <v>410</v>
      </c>
      <c r="G1416" t="s">
        <v>30</v>
      </c>
      <c r="H1416" t="s">
        <v>31</v>
      </c>
      <c r="I1416" t="s">
        <v>58</v>
      </c>
      <c r="J1416" t="s">
        <v>59</v>
      </c>
      <c r="K1416">
        <v>90008</v>
      </c>
      <c r="L1416" t="s">
        <v>60</v>
      </c>
      <c r="M1416" t="s">
        <v>141</v>
      </c>
      <c r="N1416" t="s">
        <v>36</v>
      </c>
      <c r="O1416" t="s">
        <v>42</v>
      </c>
      <c r="P1416" t="s">
        <v>223</v>
      </c>
      <c r="Q1416">
        <v>122.136</v>
      </c>
      <c r="R1416">
        <v>3</v>
      </c>
      <c r="S1416" s="1">
        <v>0.2</v>
      </c>
      <c r="T1416">
        <v>-13.7403</v>
      </c>
      <c r="U1416" t="s">
        <v>64</v>
      </c>
      <c r="V1416" s="3">
        <v>-0.1125</v>
      </c>
      <c r="W1416" s="3">
        <v>1.63751883146656E-3</v>
      </c>
      <c r="X1416" s="4">
        <v>-4.5800999999999998</v>
      </c>
      <c r="Y1416" s="1">
        <v>45.292099999999998</v>
      </c>
      <c r="Z1416" t="s">
        <v>77</v>
      </c>
      <c r="AA1416">
        <f>Furniture_Sales[[#This Row],[Sales]]-Furniture_Sales[[#This Row],[Profit]]</f>
        <v>135.87629999999999</v>
      </c>
    </row>
    <row r="1417" spans="1:27" x14ac:dyDescent="0.35">
      <c r="A1417" t="s">
        <v>3568</v>
      </c>
      <c r="B1417" s="2">
        <v>42549</v>
      </c>
      <c r="C1417" s="2">
        <v>42551</v>
      </c>
      <c r="D1417" t="s">
        <v>27</v>
      </c>
      <c r="E1417" t="s">
        <v>2178</v>
      </c>
      <c r="F1417" t="s">
        <v>2179</v>
      </c>
      <c r="G1417" t="s">
        <v>30</v>
      </c>
      <c r="H1417" t="s">
        <v>31</v>
      </c>
      <c r="I1417" t="s">
        <v>3569</v>
      </c>
      <c r="J1417" t="s">
        <v>368</v>
      </c>
      <c r="K1417">
        <v>7501</v>
      </c>
      <c r="L1417" t="s">
        <v>73</v>
      </c>
      <c r="M1417" t="s">
        <v>2434</v>
      </c>
      <c r="N1417" t="s">
        <v>36</v>
      </c>
      <c r="O1417" t="s">
        <v>42</v>
      </c>
      <c r="P1417" t="s">
        <v>2435</v>
      </c>
      <c r="Q1417">
        <v>121.96</v>
      </c>
      <c r="R1417">
        <v>2</v>
      </c>
      <c r="S1417" s="1">
        <v>0</v>
      </c>
      <c r="T1417">
        <v>20.7332</v>
      </c>
      <c r="U1417" t="s">
        <v>76</v>
      </c>
      <c r="V1417" s="3">
        <v>0.17</v>
      </c>
      <c r="W1417" s="3">
        <v>0</v>
      </c>
      <c r="X1417" s="4">
        <v>10.3666</v>
      </c>
      <c r="Y1417" s="1">
        <v>50.613399999999999</v>
      </c>
      <c r="Z1417" t="s">
        <v>65</v>
      </c>
      <c r="AA1417">
        <f>Furniture_Sales[[#This Row],[Sales]]-Furniture_Sales[[#This Row],[Profit]]</f>
        <v>101.2268</v>
      </c>
    </row>
    <row r="1418" spans="1:27" x14ac:dyDescent="0.35">
      <c r="A1418" t="s">
        <v>3570</v>
      </c>
      <c r="B1418" s="2">
        <v>42993</v>
      </c>
      <c r="C1418" s="2">
        <v>42997</v>
      </c>
      <c r="D1418" t="s">
        <v>45</v>
      </c>
      <c r="E1418" t="s">
        <v>3571</v>
      </c>
      <c r="F1418" t="s">
        <v>3572</v>
      </c>
      <c r="G1418" t="s">
        <v>96</v>
      </c>
      <c r="H1418" t="s">
        <v>31</v>
      </c>
      <c r="I1418" t="s">
        <v>2066</v>
      </c>
      <c r="J1418" t="s">
        <v>368</v>
      </c>
      <c r="K1418">
        <v>8701</v>
      </c>
      <c r="L1418" t="s">
        <v>73</v>
      </c>
      <c r="M1418" t="s">
        <v>2210</v>
      </c>
      <c r="N1418" t="s">
        <v>36</v>
      </c>
      <c r="O1418" t="s">
        <v>62</v>
      </c>
      <c r="P1418" t="s">
        <v>2211</v>
      </c>
      <c r="Q1418">
        <v>47.4</v>
      </c>
      <c r="R1418">
        <v>5</v>
      </c>
      <c r="S1418" s="1">
        <v>0</v>
      </c>
      <c r="T1418">
        <v>18.96</v>
      </c>
      <c r="U1418" t="s">
        <v>89</v>
      </c>
      <c r="V1418" s="3">
        <v>0.4</v>
      </c>
      <c r="W1418" s="3">
        <v>0</v>
      </c>
      <c r="X1418" s="4">
        <v>3.7919999999999998</v>
      </c>
      <c r="Y1418" s="1">
        <v>5.6879999999999997</v>
      </c>
      <c r="Z1418" t="s">
        <v>83</v>
      </c>
      <c r="AA1418">
        <f>Furniture_Sales[[#This Row],[Sales]]-Furniture_Sales[[#This Row],[Profit]]</f>
        <v>28.439999999999998</v>
      </c>
    </row>
    <row r="1419" spans="1:27" x14ac:dyDescent="0.35">
      <c r="A1419" t="s">
        <v>3570</v>
      </c>
      <c r="B1419" s="2">
        <v>42993</v>
      </c>
      <c r="C1419" s="2">
        <v>42997</v>
      </c>
      <c r="D1419" t="s">
        <v>45</v>
      </c>
      <c r="E1419" t="s">
        <v>3571</v>
      </c>
      <c r="F1419" t="s">
        <v>3572</v>
      </c>
      <c r="G1419" t="s">
        <v>96</v>
      </c>
      <c r="H1419" t="s">
        <v>31</v>
      </c>
      <c r="I1419" t="s">
        <v>2066</v>
      </c>
      <c r="J1419" t="s">
        <v>368</v>
      </c>
      <c r="K1419">
        <v>8701</v>
      </c>
      <c r="L1419" t="s">
        <v>73</v>
      </c>
      <c r="M1419" t="s">
        <v>2579</v>
      </c>
      <c r="N1419" t="s">
        <v>36</v>
      </c>
      <c r="O1419" t="s">
        <v>42</v>
      </c>
      <c r="P1419" t="s">
        <v>2580</v>
      </c>
      <c r="Q1419">
        <v>512.96</v>
      </c>
      <c r="R1419">
        <v>4</v>
      </c>
      <c r="S1419" s="1">
        <v>0</v>
      </c>
      <c r="T1419">
        <v>143.62880000000001</v>
      </c>
      <c r="U1419" t="s">
        <v>89</v>
      </c>
      <c r="V1419" s="3">
        <v>0.28000000000000003</v>
      </c>
      <c r="W1419" s="3">
        <v>0</v>
      </c>
      <c r="X1419" s="4">
        <v>35.907200000000003</v>
      </c>
      <c r="Y1419" s="1">
        <v>92.332800000000006</v>
      </c>
      <c r="Z1419" t="s">
        <v>83</v>
      </c>
      <c r="AA1419">
        <f>Furniture_Sales[[#This Row],[Sales]]-Furniture_Sales[[#This Row],[Profit]]</f>
        <v>369.33120000000002</v>
      </c>
    </row>
    <row r="1420" spans="1:27" x14ac:dyDescent="0.35">
      <c r="A1420" t="s">
        <v>3573</v>
      </c>
      <c r="B1420" s="2">
        <v>42575</v>
      </c>
      <c r="C1420" s="2">
        <v>42577</v>
      </c>
      <c r="D1420" t="s">
        <v>27</v>
      </c>
      <c r="E1420" t="s">
        <v>3200</v>
      </c>
      <c r="F1420" t="s">
        <v>3201</v>
      </c>
      <c r="G1420" t="s">
        <v>96</v>
      </c>
      <c r="H1420" t="s">
        <v>31</v>
      </c>
      <c r="I1420" t="s">
        <v>179</v>
      </c>
      <c r="J1420" t="s">
        <v>126</v>
      </c>
      <c r="K1420">
        <v>10035</v>
      </c>
      <c r="L1420" t="s">
        <v>73</v>
      </c>
      <c r="M1420" t="s">
        <v>1147</v>
      </c>
      <c r="N1420" t="s">
        <v>36</v>
      </c>
      <c r="O1420" t="s">
        <v>42</v>
      </c>
      <c r="P1420" t="s">
        <v>1148</v>
      </c>
      <c r="Q1420">
        <v>253.76400000000001</v>
      </c>
      <c r="R1420">
        <v>2</v>
      </c>
      <c r="S1420" s="1">
        <v>0.1</v>
      </c>
      <c r="T1420">
        <v>31.015599999999999</v>
      </c>
      <c r="U1420" t="s">
        <v>76</v>
      </c>
      <c r="V1420" s="3">
        <v>0.122222222222222</v>
      </c>
      <c r="W1420" s="3">
        <v>3.9406692832710702E-4</v>
      </c>
      <c r="X1420" s="4">
        <v>15.5078</v>
      </c>
      <c r="Y1420" s="1">
        <v>111.3742</v>
      </c>
      <c r="Z1420" t="s">
        <v>77</v>
      </c>
      <c r="AA1420">
        <f>Furniture_Sales[[#This Row],[Sales]]-Furniture_Sales[[#This Row],[Profit]]</f>
        <v>222.7484</v>
      </c>
    </row>
    <row r="1421" spans="1:27" x14ac:dyDescent="0.35">
      <c r="A1421" t="s">
        <v>3574</v>
      </c>
      <c r="B1421" s="2">
        <v>42845</v>
      </c>
      <c r="C1421" s="2">
        <v>42849</v>
      </c>
      <c r="D1421" t="s">
        <v>45</v>
      </c>
      <c r="E1421" t="s">
        <v>2365</v>
      </c>
      <c r="F1421" t="s">
        <v>2366</v>
      </c>
      <c r="G1421" t="s">
        <v>30</v>
      </c>
      <c r="H1421" t="s">
        <v>31</v>
      </c>
      <c r="I1421" t="s">
        <v>139</v>
      </c>
      <c r="J1421" t="s">
        <v>140</v>
      </c>
      <c r="K1421">
        <v>60653</v>
      </c>
      <c r="L1421" t="s">
        <v>99</v>
      </c>
      <c r="M1421" t="s">
        <v>400</v>
      </c>
      <c r="N1421" t="s">
        <v>36</v>
      </c>
      <c r="O1421" t="s">
        <v>42</v>
      </c>
      <c r="P1421" t="s">
        <v>401</v>
      </c>
      <c r="Q1421">
        <v>317.05799999999999</v>
      </c>
      <c r="R1421">
        <v>3</v>
      </c>
      <c r="S1421" s="1">
        <v>0.3</v>
      </c>
      <c r="T1421">
        <v>-18.117599999999999</v>
      </c>
      <c r="U1421" t="s">
        <v>89</v>
      </c>
      <c r="V1421" s="3">
        <v>-5.7142857142857099E-2</v>
      </c>
      <c r="W1421" s="3">
        <v>9.4619911814242195E-4</v>
      </c>
      <c r="X1421" s="4">
        <v>-6.0392000000000001</v>
      </c>
      <c r="Y1421" s="1">
        <v>111.7252</v>
      </c>
      <c r="Z1421" t="s">
        <v>119</v>
      </c>
      <c r="AA1421">
        <f>Furniture_Sales[[#This Row],[Sales]]-Furniture_Sales[[#This Row],[Profit]]</f>
        <v>335.17559999999997</v>
      </c>
    </row>
    <row r="1422" spans="1:27" x14ac:dyDescent="0.35">
      <c r="A1422" t="s">
        <v>3574</v>
      </c>
      <c r="B1422" s="2">
        <v>42845</v>
      </c>
      <c r="C1422" s="2">
        <v>42849</v>
      </c>
      <c r="D1422" t="s">
        <v>45</v>
      </c>
      <c r="E1422" t="s">
        <v>2365</v>
      </c>
      <c r="F1422" t="s">
        <v>2366</v>
      </c>
      <c r="G1422" t="s">
        <v>30</v>
      </c>
      <c r="H1422" t="s">
        <v>31</v>
      </c>
      <c r="I1422" t="s">
        <v>139</v>
      </c>
      <c r="J1422" t="s">
        <v>140</v>
      </c>
      <c r="K1422">
        <v>60653</v>
      </c>
      <c r="L1422" t="s">
        <v>99</v>
      </c>
      <c r="M1422" t="s">
        <v>1354</v>
      </c>
      <c r="N1422" t="s">
        <v>36</v>
      </c>
      <c r="O1422" t="s">
        <v>62</v>
      </c>
      <c r="P1422" t="s">
        <v>1355</v>
      </c>
      <c r="Q1422">
        <v>14.56</v>
      </c>
      <c r="R1422">
        <v>5</v>
      </c>
      <c r="S1422" s="1">
        <v>0.6</v>
      </c>
      <c r="T1422">
        <v>-6.1879999999999997</v>
      </c>
      <c r="U1422" t="s">
        <v>89</v>
      </c>
      <c r="V1422" s="3">
        <v>-0.42499999999999999</v>
      </c>
      <c r="W1422" s="3">
        <v>4.1208791208791201E-2</v>
      </c>
      <c r="X1422" s="4">
        <v>-1.2376</v>
      </c>
      <c r="Y1422" s="1">
        <v>4.1496000000000004</v>
      </c>
      <c r="Z1422" t="s">
        <v>119</v>
      </c>
      <c r="AA1422">
        <f>Furniture_Sales[[#This Row],[Sales]]-Furniture_Sales[[#This Row],[Profit]]</f>
        <v>20.748000000000001</v>
      </c>
    </row>
    <row r="1423" spans="1:27" x14ac:dyDescent="0.35">
      <c r="A1423" t="s">
        <v>3575</v>
      </c>
      <c r="B1423" s="2">
        <v>42616</v>
      </c>
      <c r="C1423" s="2">
        <v>42621</v>
      </c>
      <c r="D1423" t="s">
        <v>27</v>
      </c>
      <c r="E1423" t="s">
        <v>2041</v>
      </c>
      <c r="F1423" t="s">
        <v>2042</v>
      </c>
      <c r="G1423" t="s">
        <v>30</v>
      </c>
      <c r="H1423" t="s">
        <v>31</v>
      </c>
      <c r="I1423" t="s">
        <v>2760</v>
      </c>
      <c r="J1423" t="s">
        <v>1095</v>
      </c>
      <c r="K1423">
        <v>21215</v>
      </c>
      <c r="L1423" t="s">
        <v>73</v>
      </c>
      <c r="M1423" t="s">
        <v>1482</v>
      </c>
      <c r="N1423" t="s">
        <v>36</v>
      </c>
      <c r="O1423" t="s">
        <v>37</v>
      </c>
      <c r="P1423" t="s">
        <v>1483</v>
      </c>
      <c r="Q1423">
        <v>344.94</v>
      </c>
      <c r="R1423">
        <v>3</v>
      </c>
      <c r="S1423" s="1">
        <v>0</v>
      </c>
      <c r="T1423">
        <v>31.044599999999999</v>
      </c>
      <c r="U1423" t="s">
        <v>64</v>
      </c>
      <c r="V1423" s="3">
        <v>0.09</v>
      </c>
      <c r="W1423" s="3">
        <v>0</v>
      </c>
      <c r="X1423" s="4">
        <v>10.3482</v>
      </c>
      <c r="Y1423" s="1">
        <v>104.6318</v>
      </c>
      <c r="Z1423" t="s">
        <v>83</v>
      </c>
      <c r="AA1423">
        <f>Furniture_Sales[[#This Row],[Sales]]-Furniture_Sales[[#This Row],[Profit]]</f>
        <v>313.8954</v>
      </c>
    </row>
    <row r="1424" spans="1:27" x14ac:dyDescent="0.35">
      <c r="A1424" t="s">
        <v>3575</v>
      </c>
      <c r="B1424" s="2">
        <v>42616</v>
      </c>
      <c r="C1424" s="2">
        <v>42621</v>
      </c>
      <c r="D1424" t="s">
        <v>27</v>
      </c>
      <c r="E1424" t="s">
        <v>2041</v>
      </c>
      <c r="F1424" t="s">
        <v>2042</v>
      </c>
      <c r="G1424" t="s">
        <v>30</v>
      </c>
      <c r="H1424" t="s">
        <v>31</v>
      </c>
      <c r="I1424" t="s">
        <v>2760</v>
      </c>
      <c r="J1424" t="s">
        <v>1095</v>
      </c>
      <c r="K1424">
        <v>21215</v>
      </c>
      <c r="L1424" t="s">
        <v>73</v>
      </c>
      <c r="M1424" t="s">
        <v>1724</v>
      </c>
      <c r="N1424" t="s">
        <v>36</v>
      </c>
      <c r="O1424" t="s">
        <v>62</v>
      </c>
      <c r="P1424" t="s">
        <v>1725</v>
      </c>
      <c r="Q1424">
        <v>14.76</v>
      </c>
      <c r="R1424">
        <v>2</v>
      </c>
      <c r="S1424" s="1">
        <v>0</v>
      </c>
      <c r="T1424">
        <v>4.2804000000000002</v>
      </c>
      <c r="U1424" t="s">
        <v>64</v>
      </c>
      <c r="V1424" s="3">
        <v>0.28999999999999998</v>
      </c>
      <c r="W1424" s="3">
        <v>0</v>
      </c>
      <c r="X1424" s="4">
        <v>2.1402000000000001</v>
      </c>
      <c r="Y1424" s="1">
        <v>5.2397999999999998</v>
      </c>
      <c r="Z1424" t="s">
        <v>83</v>
      </c>
      <c r="AA1424">
        <f>Furniture_Sales[[#This Row],[Sales]]-Furniture_Sales[[#This Row],[Profit]]</f>
        <v>10.4796</v>
      </c>
    </row>
    <row r="1425" spans="1:27" x14ac:dyDescent="0.35">
      <c r="A1425" t="s">
        <v>3576</v>
      </c>
      <c r="B1425" s="2">
        <v>42941</v>
      </c>
      <c r="C1425" s="2">
        <v>42944</v>
      </c>
      <c r="D1425" t="s">
        <v>27</v>
      </c>
      <c r="E1425" t="s">
        <v>2512</v>
      </c>
      <c r="F1425" t="s">
        <v>2513</v>
      </c>
      <c r="G1425" t="s">
        <v>30</v>
      </c>
      <c r="H1425" t="s">
        <v>31</v>
      </c>
      <c r="I1425" t="s">
        <v>71</v>
      </c>
      <c r="J1425" t="s">
        <v>72</v>
      </c>
      <c r="K1425">
        <v>19143</v>
      </c>
      <c r="L1425" t="s">
        <v>73</v>
      </c>
      <c r="M1425" t="s">
        <v>683</v>
      </c>
      <c r="N1425" t="s">
        <v>36</v>
      </c>
      <c r="O1425" t="s">
        <v>62</v>
      </c>
      <c r="P1425" t="s">
        <v>684</v>
      </c>
      <c r="Q1425">
        <v>20.096</v>
      </c>
      <c r="R1425">
        <v>4</v>
      </c>
      <c r="S1425" s="1">
        <v>0.2</v>
      </c>
      <c r="T1425">
        <v>3.0144000000000002</v>
      </c>
      <c r="U1425" t="s">
        <v>39</v>
      </c>
      <c r="V1425" s="3">
        <v>0.15</v>
      </c>
      <c r="W1425" s="3">
        <v>9.9522292993630603E-3</v>
      </c>
      <c r="X1425" s="4">
        <v>0.75360000000000005</v>
      </c>
      <c r="Y1425" s="1">
        <v>4.2704000000000004</v>
      </c>
      <c r="Z1425" t="s">
        <v>77</v>
      </c>
      <c r="AA1425">
        <f>Furniture_Sales[[#This Row],[Sales]]-Furniture_Sales[[#This Row],[Profit]]</f>
        <v>17.081600000000002</v>
      </c>
    </row>
    <row r="1426" spans="1:27" x14ac:dyDescent="0.35">
      <c r="A1426" t="s">
        <v>3576</v>
      </c>
      <c r="B1426" s="2">
        <v>42941</v>
      </c>
      <c r="C1426" s="2">
        <v>42944</v>
      </c>
      <c r="D1426" t="s">
        <v>27</v>
      </c>
      <c r="E1426" t="s">
        <v>2512</v>
      </c>
      <c r="F1426" t="s">
        <v>2513</v>
      </c>
      <c r="G1426" t="s">
        <v>30</v>
      </c>
      <c r="H1426" t="s">
        <v>31</v>
      </c>
      <c r="I1426" t="s">
        <v>71</v>
      </c>
      <c r="J1426" t="s">
        <v>72</v>
      </c>
      <c r="K1426">
        <v>19143</v>
      </c>
      <c r="L1426" t="s">
        <v>73</v>
      </c>
      <c r="M1426" t="s">
        <v>3171</v>
      </c>
      <c r="N1426" t="s">
        <v>36</v>
      </c>
      <c r="O1426" t="s">
        <v>51</v>
      </c>
      <c r="P1426" t="s">
        <v>3172</v>
      </c>
      <c r="Q1426">
        <v>138.58799999999999</v>
      </c>
      <c r="R1426">
        <v>1</v>
      </c>
      <c r="S1426" s="1">
        <v>0.4</v>
      </c>
      <c r="T1426">
        <v>-34.646999999999998</v>
      </c>
      <c r="U1426" t="s">
        <v>39</v>
      </c>
      <c r="V1426" s="3">
        <v>-0.25</v>
      </c>
      <c r="W1426" s="3">
        <v>2.8862527780183001E-3</v>
      </c>
      <c r="X1426" s="4">
        <v>-34.646999999999998</v>
      </c>
      <c r="Y1426" s="1">
        <v>173.23500000000001</v>
      </c>
      <c r="Z1426" t="s">
        <v>77</v>
      </c>
      <c r="AA1426">
        <f>Furniture_Sales[[#This Row],[Sales]]-Furniture_Sales[[#This Row],[Profit]]</f>
        <v>173.23499999999999</v>
      </c>
    </row>
    <row r="1427" spans="1:27" x14ac:dyDescent="0.35">
      <c r="A1427" t="s">
        <v>3577</v>
      </c>
      <c r="B1427" s="2">
        <v>42260</v>
      </c>
      <c r="C1427" s="2">
        <v>42267</v>
      </c>
      <c r="D1427" t="s">
        <v>45</v>
      </c>
      <c r="E1427" t="s">
        <v>372</v>
      </c>
      <c r="F1427" t="s">
        <v>373</v>
      </c>
      <c r="G1427" t="s">
        <v>30</v>
      </c>
      <c r="H1427" t="s">
        <v>31</v>
      </c>
      <c r="I1427" t="s">
        <v>2144</v>
      </c>
      <c r="J1427" t="s">
        <v>673</v>
      </c>
      <c r="K1427">
        <v>30318</v>
      </c>
      <c r="L1427" t="s">
        <v>34</v>
      </c>
      <c r="M1427" t="s">
        <v>996</v>
      </c>
      <c r="N1427" t="s">
        <v>36</v>
      </c>
      <c r="O1427" t="s">
        <v>62</v>
      </c>
      <c r="P1427" t="s">
        <v>997</v>
      </c>
      <c r="Q1427">
        <v>129.93</v>
      </c>
      <c r="R1427">
        <v>3</v>
      </c>
      <c r="S1427" s="1">
        <v>0</v>
      </c>
      <c r="T1427">
        <v>12.993</v>
      </c>
      <c r="U1427" t="s">
        <v>53</v>
      </c>
      <c r="V1427" s="3">
        <v>0.1</v>
      </c>
      <c r="W1427" s="3">
        <v>0</v>
      </c>
      <c r="X1427" s="4">
        <v>4.3310000000000004</v>
      </c>
      <c r="Y1427" s="1">
        <v>38.978999999999999</v>
      </c>
      <c r="Z1427" t="s">
        <v>83</v>
      </c>
      <c r="AA1427">
        <f>Furniture_Sales[[#This Row],[Sales]]-Furniture_Sales[[#This Row],[Profit]]</f>
        <v>116.93700000000001</v>
      </c>
    </row>
    <row r="1428" spans="1:27" x14ac:dyDescent="0.35">
      <c r="A1428" t="s">
        <v>3578</v>
      </c>
      <c r="B1428" s="2">
        <v>42684</v>
      </c>
      <c r="C1428" s="2">
        <v>42689</v>
      </c>
      <c r="D1428" t="s">
        <v>45</v>
      </c>
      <c r="E1428" t="s">
        <v>1743</v>
      </c>
      <c r="F1428" t="s">
        <v>1744</v>
      </c>
      <c r="G1428" t="s">
        <v>106</v>
      </c>
      <c r="H1428" t="s">
        <v>31</v>
      </c>
      <c r="I1428" t="s">
        <v>1855</v>
      </c>
      <c r="J1428" t="s">
        <v>59</v>
      </c>
      <c r="K1428">
        <v>95823</v>
      </c>
      <c r="L1428" t="s">
        <v>60</v>
      </c>
      <c r="M1428" t="s">
        <v>2665</v>
      </c>
      <c r="N1428" t="s">
        <v>36</v>
      </c>
      <c r="O1428" t="s">
        <v>62</v>
      </c>
      <c r="P1428" t="s">
        <v>2666</v>
      </c>
      <c r="Q1428">
        <v>9.98</v>
      </c>
      <c r="R1428">
        <v>1</v>
      </c>
      <c r="S1428" s="1">
        <v>0</v>
      </c>
      <c r="T1428">
        <v>2.7944</v>
      </c>
      <c r="U1428" t="s">
        <v>64</v>
      </c>
      <c r="V1428" s="3">
        <v>0.28000000000000003</v>
      </c>
      <c r="W1428" s="3">
        <v>0</v>
      </c>
      <c r="X1428" s="4">
        <v>2.7944</v>
      </c>
      <c r="Y1428" s="1">
        <v>7.1856</v>
      </c>
      <c r="Z1428" t="s">
        <v>40</v>
      </c>
      <c r="AA1428">
        <f>Furniture_Sales[[#This Row],[Sales]]-Furniture_Sales[[#This Row],[Profit]]</f>
        <v>7.1856000000000009</v>
      </c>
    </row>
    <row r="1429" spans="1:27" x14ac:dyDescent="0.35">
      <c r="A1429" t="s">
        <v>3579</v>
      </c>
      <c r="B1429" s="2">
        <v>42324</v>
      </c>
      <c r="C1429" s="2">
        <v>42328</v>
      </c>
      <c r="D1429" t="s">
        <v>45</v>
      </c>
      <c r="E1429" t="s">
        <v>575</v>
      </c>
      <c r="F1429" t="s">
        <v>576</v>
      </c>
      <c r="G1429" t="s">
        <v>96</v>
      </c>
      <c r="H1429" t="s">
        <v>31</v>
      </c>
      <c r="I1429" t="s">
        <v>139</v>
      </c>
      <c r="J1429" t="s">
        <v>140</v>
      </c>
      <c r="K1429">
        <v>60610</v>
      </c>
      <c r="L1429" t="s">
        <v>99</v>
      </c>
      <c r="M1429" t="s">
        <v>2696</v>
      </c>
      <c r="N1429" t="s">
        <v>36</v>
      </c>
      <c r="O1429" t="s">
        <v>62</v>
      </c>
      <c r="P1429" t="s">
        <v>2697</v>
      </c>
      <c r="Q1429">
        <v>34.503999999999998</v>
      </c>
      <c r="R1429">
        <v>2</v>
      </c>
      <c r="S1429" s="1">
        <v>0.6</v>
      </c>
      <c r="T1429">
        <v>-15.5268</v>
      </c>
      <c r="U1429" t="s">
        <v>89</v>
      </c>
      <c r="V1429" s="3">
        <v>-0.45</v>
      </c>
      <c r="W1429" s="3">
        <v>1.7389288198469698E-2</v>
      </c>
      <c r="X1429" s="4">
        <v>-7.7633999999999999</v>
      </c>
      <c r="Y1429" s="1">
        <v>25.0154</v>
      </c>
      <c r="Z1429" t="s">
        <v>40</v>
      </c>
      <c r="AA1429">
        <f>Furniture_Sales[[#This Row],[Sales]]-Furniture_Sales[[#This Row],[Profit]]</f>
        <v>50.030799999999999</v>
      </c>
    </row>
    <row r="1430" spans="1:27" x14ac:dyDescent="0.35">
      <c r="A1430" t="s">
        <v>3580</v>
      </c>
      <c r="B1430" s="2">
        <v>42241</v>
      </c>
      <c r="C1430" s="2">
        <v>42241</v>
      </c>
      <c r="D1430" t="s">
        <v>431</v>
      </c>
      <c r="E1430" t="s">
        <v>1378</v>
      </c>
      <c r="F1430" t="s">
        <v>1379</v>
      </c>
      <c r="G1430" t="s">
        <v>30</v>
      </c>
      <c r="H1430" t="s">
        <v>31</v>
      </c>
      <c r="I1430" t="s">
        <v>107</v>
      </c>
      <c r="J1430" t="s">
        <v>98</v>
      </c>
      <c r="K1430">
        <v>77041</v>
      </c>
      <c r="L1430" t="s">
        <v>99</v>
      </c>
      <c r="M1430" t="s">
        <v>1296</v>
      </c>
      <c r="N1430" t="s">
        <v>36</v>
      </c>
      <c r="O1430" t="s">
        <v>62</v>
      </c>
      <c r="P1430" t="s">
        <v>1764</v>
      </c>
      <c r="Q1430">
        <v>20.103999999999999</v>
      </c>
      <c r="R1430">
        <v>2</v>
      </c>
      <c r="S1430" s="1">
        <v>0.6</v>
      </c>
      <c r="T1430">
        <v>-16.585799999999999</v>
      </c>
      <c r="U1430" t="s">
        <v>436</v>
      </c>
      <c r="V1430" s="3">
        <v>-0.82499999999999996</v>
      </c>
      <c r="W1430" s="3">
        <v>2.98448070035814E-2</v>
      </c>
      <c r="X1430" s="4">
        <v>-8.2928999999999995</v>
      </c>
      <c r="Y1430" s="1">
        <v>18.344899999999999</v>
      </c>
      <c r="Z1430" t="s">
        <v>259</v>
      </c>
      <c r="AA1430">
        <f>Furniture_Sales[[#This Row],[Sales]]-Furniture_Sales[[#This Row],[Profit]]</f>
        <v>36.689799999999998</v>
      </c>
    </row>
    <row r="1431" spans="1:27" x14ac:dyDescent="0.35">
      <c r="A1431" t="s">
        <v>3580</v>
      </c>
      <c r="B1431" s="2">
        <v>42241</v>
      </c>
      <c r="C1431" s="2">
        <v>42241</v>
      </c>
      <c r="D1431" t="s">
        <v>431</v>
      </c>
      <c r="E1431" t="s">
        <v>1378</v>
      </c>
      <c r="F1431" t="s">
        <v>1379</v>
      </c>
      <c r="G1431" t="s">
        <v>30</v>
      </c>
      <c r="H1431" t="s">
        <v>31</v>
      </c>
      <c r="I1431" t="s">
        <v>107</v>
      </c>
      <c r="J1431" t="s">
        <v>98</v>
      </c>
      <c r="K1431">
        <v>77041</v>
      </c>
      <c r="L1431" t="s">
        <v>99</v>
      </c>
      <c r="M1431" t="s">
        <v>3581</v>
      </c>
      <c r="N1431" t="s">
        <v>36</v>
      </c>
      <c r="O1431" t="s">
        <v>62</v>
      </c>
      <c r="P1431" t="s">
        <v>3582</v>
      </c>
      <c r="Q1431">
        <v>7.88</v>
      </c>
      <c r="R1431">
        <v>5</v>
      </c>
      <c r="S1431" s="1">
        <v>0.6</v>
      </c>
      <c r="T1431">
        <v>-3.94</v>
      </c>
      <c r="U1431" t="s">
        <v>436</v>
      </c>
      <c r="V1431" s="3">
        <v>-0.5</v>
      </c>
      <c r="W1431" s="3">
        <v>7.6142131979695396E-2</v>
      </c>
      <c r="X1431" s="4">
        <v>-0.78800000000000003</v>
      </c>
      <c r="Y1431" s="1">
        <v>2.3639999999999999</v>
      </c>
      <c r="Z1431" t="s">
        <v>259</v>
      </c>
      <c r="AA1431">
        <f>Furniture_Sales[[#This Row],[Sales]]-Furniture_Sales[[#This Row],[Profit]]</f>
        <v>11.82</v>
      </c>
    </row>
    <row r="1432" spans="1:27" x14ac:dyDescent="0.35">
      <c r="A1432" t="s">
        <v>3583</v>
      </c>
      <c r="B1432" s="2">
        <v>42729</v>
      </c>
      <c r="C1432" s="2">
        <v>42736</v>
      </c>
      <c r="D1432" t="s">
        <v>45</v>
      </c>
      <c r="E1432" t="s">
        <v>1627</v>
      </c>
      <c r="F1432" t="s">
        <v>1628</v>
      </c>
      <c r="G1432" t="s">
        <v>96</v>
      </c>
      <c r="H1432" t="s">
        <v>31</v>
      </c>
      <c r="I1432" t="s">
        <v>525</v>
      </c>
      <c r="J1432" t="s">
        <v>526</v>
      </c>
      <c r="K1432">
        <v>85023</v>
      </c>
      <c r="L1432" t="s">
        <v>60</v>
      </c>
      <c r="M1432" t="s">
        <v>323</v>
      </c>
      <c r="N1432" t="s">
        <v>36</v>
      </c>
      <c r="O1432" t="s">
        <v>51</v>
      </c>
      <c r="P1432" t="s">
        <v>324</v>
      </c>
      <c r="Q1432">
        <v>35.445</v>
      </c>
      <c r="R1432">
        <v>1</v>
      </c>
      <c r="S1432" s="1">
        <v>0.5</v>
      </c>
      <c r="T1432">
        <v>-24.102599999999999</v>
      </c>
      <c r="U1432" t="s">
        <v>53</v>
      </c>
      <c r="V1432" s="3">
        <v>-0.68</v>
      </c>
      <c r="W1432" s="3">
        <v>1.41063619692481E-2</v>
      </c>
      <c r="X1432" s="4">
        <v>-24.102599999999999</v>
      </c>
      <c r="Y1432" s="1">
        <v>59.547600000000003</v>
      </c>
      <c r="Z1432" t="s">
        <v>102</v>
      </c>
      <c r="AA1432">
        <f>Furniture_Sales[[#This Row],[Sales]]-Furniture_Sales[[#This Row],[Profit]]</f>
        <v>59.547600000000003</v>
      </c>
    </row>
    <row r="1433" spans="1:27" x14ac:dyDescent="0.35">
      <c r="A1433" t="s">
        <v>3583</v>
      </c>
      <c r="B1433" s="2">
        <v>42729</v>
      </c>
      <c r="C1433" s="2">
        <v>42736</v>
      </c>
      <c r="D1433" t="s">
        <v>45</v>
      </c>
      <c r="E1433" t="s">
        <v>1627</v>
      </c>
      <c r="F1433" t="s">
        <v>1628</v>
      </c>
      <c r="G1433" t="s">
        <v>96</v>
      </c>
      <c r="H1433" t="s">
        <v>31</v>
      </c>
      <c r="I1433" t="s">
        <v>525</v>
      </c>
      <c r="J1433" t="s">
        <v>526</v>
      </c>
      <c r="K1433">
        <v>85023</v>
      </c>
      <c r="L1433" t="s">
        <v>60</v>
      </c>
      <c r="M1433" t="s">
        <v>1519</v>
      </c>
      <c r="N1433" t="s">
        <v>36</v>
      </c>
      <c r="O1433" t="s">
        <v>42</v>
      </c>
      <c r="P1433" t="s">
        <v>1520</v>
      </c>
      <c r="Q1433">
        <v>47.968000000000004</v>
      </c>
      <c r="R1433">
        <v>2</v>
      </c>
      <c r="S1433" s="1">
        <v>0.2</v>
      </c>
      <c r="T1433">
        <v>4.1971999999999996</v>
      </c>
      <c r="U1433" t="s">
        <v>53</v>
      </c>
      <c r="V1433" s="3">
        <v>8.7499999999999994E-2</v>
      </c>
      <c r="W1433" s="3">
        <v>4.1694462975316897E-3</v>
      </c>
      <c r="X1433" s="4">
        <v>2.0985999999999998</v>
      </c>
      <c r="Y1433" s="1">
        <v>21.885400000000001</v>
      </c>
      <c r="Z1433" t="s">
        <v>102</v>
      </c>
      <c r="AA1433">
        <f>Furniture_Sales[[#This Row],[Sales]]-Furniture_Sales[[#This Row],[Profit]]</f>
        <v>43.770800000000001</v>
      </c>
    </row>
    <row r="1434" spans="1:27" x14ac:dyDescent="0.35">
      <c r="A1434" t="s">
        <v>3584</v>
      </c>
      <c r="B1434" s="2">
        <v>42094</v>
      </c>
      <c r="C1434" s="2">
        <v>42099</v>
      </c>
      <c r="D1434" t="s">
        <v>45</v>
      </c>
      <c r="E1434" t="s">
        <v>509</v>
      </c>
      <c r="F1434" t="s">
        <v>510</v>
      </c>
      <c r="G1434" t="s">
        <v>96</v>
      </c>
      <c r="H1434" t="s">
        <v>31</v>
      </c>
      <c r="I1434" t="s">
        <v>107</v>
      </c>
      <c r="J1434" t="s">
        <v>98</v>
      </c>
      <c r="K1434">
        <v>77095</v>
      </c>
      <c r="L1434" t="s">
        <v>99</v>
      </c>
      <c r="M1434" t="s">
        <v>2654</v>
      </c>
      <c r="N1434" t="s">
        <v>36</v>
      </c>
      <c r="O1434" t="s">
        <v>62</v>
      </c>
      <c r="P1434" t="s">
        <v>2655</v>
      </c>
      <c r="Q1434">
        <v>22.38</v>
      </c>
      <c r="R1434">
        <v>3</v>
      </c>
      <c r="S1434" s="1">
        <v>0.6</v>
      </c>
      <c r="T1434">
        <v>-7.8330000000000002</v>
      </c>
      <c r="U1434" t="s">
        <v>64</v>
      </c>
      <c r="V1434" s="3">
        <v>-0.35</v>
      </c>
      <c r="W1434" s="3">
        <v>2.68096514745308E-2</v>
      </c>
      <c r="X1434" s="4">
        <v>-2.6110000000000002</v>
      </c>
      <c r="Y1434" s="1">
        <v>10.071</v>
      </c>
      <c r="Z1434" t="s">
        <v>201</v>
      </c>
      <c r="AA1434">
        <f>Furniture_Sales[[#This Row],[Sales]]-Furniture_Sales[[#This Row],[Profit]]</f>
        <v>30.213000000000001</v>
      </c>
    </row>
    <row r="1435" spans="1:27" x14ac:dyDescent="0.35">
      <c r="A1435" t="s">
        <v>3585</v>
      </c>
      <c r="B1435" s="2">
        <v>42992</v>
      </c>
      <c r="C1435" s="2">
        <v>42993</v>
      </c>
      <c r="D1435" t="s">
        <v>93</v>
      </c>
      <c r="E1435" t="s">
        <v>3586</v>
      </c>
      <c r="F1435" t="s">
        <v>3587</v>
      </c>
      <c r="G1435" t="s">
        <v>30</v>
      </c>
      <c r="H1435" t="s">
        <v>31</v>
      </c>
      <c r="I1435" t="s">
        <v>71</v>
      </c>
      <c r="J1435" t="s">
        <v>72</v>
      </c>
      <c r="K1435">
        <v>19140</v>
      </c>
      <c r="L1435" t="s">
        <v>73</v>
      </c>
      <c r="M1435" t="s">
        <v>501</v>
      </c>
      <c r="N1435" t="s">
        <v>36</v>
      </c>
      <c r="O1435" t="s">
        <v>42</v>
      </c>
      <c r="P1435" t="s">
        <v>502</v>
      </c>
      <c r="Q1435">
        <v>113.372</v>
      </c>
      <c r="R1435">
        <v>2</v>
      </c>
      <c r="S1435" s="1">
        <v>0.3</v>
      </c>
      <c r="T1435">
        <v>-29.152799999999999</v>
      </c>
      <c r="U1435" t="s">
        <v>129</v>
      </c>
      <c r="V1435" s="3">
        <v>-0.25714285714285701</v>
      </c>
      <c r="W1435" s="3">
        <v>2.64615601735878E-3</v>
      </c>
      <c r="X1435" s="4">
        <v>-14.5764</v>
      </c>
      <c r="Y1435" s="1">
        <v>71.2624</v>
      </c>
      <c r="Z1435" t="s">
        <v>83</v>
      </c>
      <c r="AA1435">
        <f>Furniture_Sales[[#This Row],[Sales]]-Furniture_Sales[[#This Row],[Profit]]</f>
        <v>142.5248</v>
      </c>
    </row>
    <row r="1436" spans="1:27" x14ac:dyDescent="0.35">
      <c r="A1436" t="s">
        <v>3585</v>
      </c>
      <c r="B1436" s="2">
        <v>42992</v>
      </c>
      <c r="C1436" s="2">
        <v>42993</v>
      </c>
      <c r="D1436" t="s">
        <v>93</v>
      </c>
      <c r="E1436" t="s">
        <v>3586</v>
      </c>
      <c r="F1436" t="s">
        <v>3587</v>
      </c>
      <c r="G1436" t="s">
        <v>30</v>
      </c>
      <c r="H1436" t="s">
        <v>31</v>
      </c>
      <c r="I1436" t="s">
        <v>71</v>
      </c>
      <c r="J1436" t="s">
        <v>72</v>
      </c>
      <c r="K1436">
        <v>19140</v>
      </c>
      <c r="L1436" t="s">
        <v>73</v>
      </c>
      <c r="M1436" t="s">
        <v>3588</v>
      </c>
      <c r="N1436" t="s">
        <v>36</v>
      </c>
      <c r="O1436" t="s">
        <v>62</v>
      </c>
      <c r="P1436" t="s">
        <v>3589</v>
      </c>
      <c r="Q1436">
        <v>127.93600000000001</v>
      </c>
      <c r="R1436">
        <v>8</v>
      </c>
      <c r="S1436" s="1">
        <v>0.2</v>
      </c>
      <c r="T1436">
        <v>4.7976000000000001</v>
      </c>
      <c r="U1436" t="s">
        <v>129</v>
      </c>
      <c r="V1436" s="3">
        <v>3.7499999999999999E-2</v>
      </c>
      <c r="W1436" s="3">
        <v>1.5632816408204101E-3</v>
      </c>
      <c r="X1436" s="4">
        <v>0.59970000000000001</v>
      </c>
      <c r="Y1436" s="1">
        <v>15.392300000000001</v>
      </c>
      <c r="Z1436" t="s">
        <v>83</v>
      </c>
      <c r="AA1436">
        <f>Furniture_Sales[[#This Row],[Sales]]-Furniture_Sales[[#This Row],[Profit]]</f>
        <v>123.1384</v>
      </c>
    </row>
    <row r="1437" spans="1:27" x14ac:dyDescent="0.35">
      <c r="A1437" t="s">
        <v>3590</v>
      </c>
      <c r="B1437" s="2">
        <v>41807</v>
      </c>
      <c r="C1437" s="2">
        <v>41811</v>
      </c>
      <c r="D1437" t="s">
        <v>45</v>
      </c>
      <c r="E1437" t="s">
        <v>1348</v>
      </c>
      <c r="F1437" t="s">
        <v>1349</v>
      </c>
      <c r="G1437" t="s">
        <v>30</v>
      </c>
      <c r="H1437" t="s">
        <v>31</v>
      </c>
      <c r="I1437" t="s">
        <v>197</v>
      </c>
      <c r="J1437" t="s">
        <v>198</v>
      </c>
      <c r="K1437">
        <v>98105</v>
      </c>
      <c r="L1437" t="s">
        <v>60</v>
      </c>
      <c r="M1437" t="s">
        <v>1367</v>
      </c>
      <c r="N1437" t="s">
        <v>36</v>
      </c>
      <c r="O1437" t="s">
        <v>62</v>
      </c>
      <c r="P1437" t="s">
        <v>429</v>
      </c>
      <c r="Q1437">
        <v>6.24</v>
      </c>
      <c r="R1437">
        <v>3</v>
      </c>
      <c r="S1437" s="1">
        <v>0</v>
      </c>
      <c r="T1437">
        <v>2.6208</v>
      </c>
      <c r="U1437" t="s">
        <v>89</v>
      </c>
      <c r="V1437" s="3">
        <v>0.42</v>
      </c>
      <c r="W1437" s="3">
        <v>0</v>
      </c>
      <c r="X1437" s="4">
        <v>0.87360000000000004</v>
      </c>
      <c r="Y1437" s="1">
        <v>1.2063999999999999</v>
      </c>
      <c r="Z1437" t="s">
        <v>65</v>
      </c>
      <c r="AA1437">
        <f>Furniture_Sales[[#This Row],[Sales]]-Furniture_Sales[[#This Row],[Profit]]</f>
        <v>3.6192000000000002</v>
      </c>
    </row>
    <row r="1438" spans="1:27" x14ac:dyDescent="0.35">
      <c r="A1438" t="s">
        <v>3591</v>
      </c>
      <c r="B1438" s="2">
        <v>43097</v>
      </c>
      <c r="C1438" s="2">
        <v>43101</v>
      </c>
      <c r="D1438" t="s">
        <v>45</v>
      </c>
      <c r="E1438" t="s">
        <v>3423</v>
      </c>
      <c r="F1438" t="s">
        <v>3424</v>
      </c>
      <c r="G1438" t="s">
        <v>96</v>
      </c>
      <c r="H1438" t="s">
        <v>31</v>
      </c>
      <c r="I1438" t="s">
        <v>1385</v>
      </c>
      <c r="J1438" t="s">
        <v>140</v>
      </c>
      <c r="K1438">
        <v>61604</v>
      </c>
      <c r="L1438" t="s">
        <v>99</v>
      </c>
      <c r="M1438" t="s">
        <v>2332</v>
      </c>
      <c r="N1438" t="s">
        <v>36</v>
      </c>
      <c r="O1438" t="s">
        <v>62</v>
      </c>
      <c r="P1438" t="s">
        <v>2333</v>
      </c>
      <c r="Q1438">
        <v>7.968</v>
      </c>
      <c r="R1438">
        <v>3</v>
      </c>
      <c r="S1438" s="1">
        <v>0.6</v>
      </c>
      <c r="T1438">
        <v>-2.3904000000000001</v>
      </c>
      <c r="U1438" t="s">
        <v>89</v>
      </c>
      <c r="V1438" s="3">
        <v>-0.3</v>
      </c>
      <c r="W1438" s="3">
        <v>7.5301204819277101E-2</v>
      </c>
      <c r="X1438" s="4">
        <v>-0.79679999999999995</v>
      </c>
      <c r="Y1438" s="1">
        <v>3.4527999999999999</v>
      </c>
      <c r="Z1438" t="s">
        <v>102</v>
      </c>
      <c r="AA1438">
        <f>Furniture_Sales[[#This Row],[Sales]]-Furniture_Sales[[#This Row],[Profit]]</f>
        <v>10.3584</v>
      </c>
    </row>
    <row r="1439" spans="1:27" x14ac:dyDescent="0.35">
      <c r="A1439" t="s">
        <v>3591</v>
      </c>
      <c r="B1439" s="2">
        <v>43097</v>
      </c>
      <c r="C1439" s="2">
        <v>43101</v>
      </c>
      <c r="D1439" t="s">
        <v>45</v>
      </c>
      <c r="E1439" t="s">
        <v>3423</v>
      </c>
      <c r="F1439" t="s">
        <v>3424</v>
      </c>
      <c r="G1439" t="s">
        <v>96</v>
      </c>
      <c r="H1439" t="s">
        <v>31</v>
      </c>
      <c r="I1439" t="s">
        <v>1385</v>
      </c>
      <c r="J1439" t="s">
        <v>140</v>
      </c>
      <c r="K1439">
        <v>61604</v>
      </c>
      <c r="L1439" t="s">
        <v>99</v>
      </c>
      <c r="M1439" t="s">
        <v>261</v>
      </c>
      <c r="N1439" t="s">
        <v>36</v>
      </c>
      <c r="O1439" t="s">
        <v>42</v>
      </c>
      <c r="P1439" t="s">
        <v>262</v>
      </c>
      <c r="Q1439">
        <v>113.372</v>
      </c>
      <c r="R1439">
        <v>2</v>
      </c>
      <c r="S1439" s="1">
        <v>0.3</v>
      </c>
      <c r="T1439">
        <v>-3.2391999999999999</v>
      </c>
      <c r="U1439" t="s">
        <v>89</v>
      </c>
      <c r="V1439" s="3">
        <v>-2.8571428571428598E-2</v>
      </c>
      <c r="W1439" s="3">
        <v>2.64615601735878E-3</v>
      </c>
      <c r="X1439" s="4">
        <v>-1.6195999999999999</v>
      </c>
      <c r="Y1439" s="1">
        <v>58.305599999999998</v>
      </c>
      <c r="Z1439" t="s">
        <v>102</v>
      </c>
      <c r="AA1439">
        <f>Furniture_Sales[[#This Row],[Sales]]-Furniture_Sales[[#This Row],[Profit]]</f>
        <v>116.6112</v>
      </c>
    </row>
    <row r="1440" spans="1:27" x14ac:dyDescent="0.35">
      <c r="A1440" t="s">
        <v>3591</v>
      </c>
      <c r="B1440" s="2">
        <v>43097</v>
      </c>
      <c r="C1440" s="2">
        <v>43101</v>
      </c>
      <c r="D1440" t="s">
        <v>45</v>
      </c>
      <c r="E1440" t="s">
        <v>3423</v>
      </c>
      <c r="F1440" t="s">
        <v>3424</v>
      </c>
      <c r="G1440" t="s">
        <v>96</v>
      </c>
      <c r="H1440" t="s">
        <v>31</v>
      </c>
      <c r="I1440" t="s">
        <v>1385</v>
      </c>
      <c r="J1440" t="s">
        <v>140</v>
      </c>
      <c r="K1440">
        <v>61604</v>
      </c>
      <c r="L1440" t="s">
        <v>99</v>
      </c>
      <c r="M1440" t="s">
        <v>452</v>
      </c>
      <c r="N1440" t="s">
        <v>36</v>
      </c>
      <c r="O1440" t="s">
        <v>62</v>
      </c>
      <c r="P1440" t="s">
        <v>453</v>
      </c>
      <c r="Q1440">
        <v>2.96</v>
      </c>
      <c r="R1440">
        <v>2</v>
      </c>
      <c r="S1440" s="1">
        <v>0.6</v>
      </c>
      <c r="T1440">
        <v>-1.4059999999999999</v>
      </c>
      <c r="U1440" t="s">
        <v>89</v>
      </c>
      <c r="V1440" s="3">
        <v>-0.47499999999999998</v>
      </c>
      <c r="W1440" s="3">
        <v>0.20270270270270299</v>
      </c>
      <c r="X1440" s="4">
        <v>-0.70299999999999996</v>
      </c>
      <c r="Y1440" s="1">
        <v>2.1829999999999998</v>
      </c>
      <c r="Z1440" t="s">
        <v>102</v>
      </c>
      <c r="AA1440">
        <f>Furniture_Sales[[#This Row],[Sales]]-Furniture_Sales[[#This Row],[Profit]]</f>
        <v>4.3659999999999997</v>
      </c>
    </row>
    <row r="1441" spans="1:27" x14ac:dyDescent="0.35">
      <c r="A1441" t="s">
        <v>3592</v>
      </c>
      <c r="B1441" s="2">
        <v>42210</v>
      </c>
      <c r="C1441" s="2">
        <v>42214</v>
      </c>
      <c r="D1441" t="s">
        <v>45</v>
      </c>
      <c r="E1441" t="s">
        <v>3412</v>
      </c>
      <c r="F1441" t="s">
        <v>3413</v>
      </c>
      <c r="G1441" t="s">
        <v>96</v>
      </c>
      <c r="H1441" t="s">
        <v>31</v>
      </c>
      <c r="I1441" t="s">
        <v>1622</v>
      </c>
      <c r="J1441" t="s">
        <v>1282</v>
      </c>
      <c r="K1441">
        <v>36116</v>
      </c>
      <c r="L1441" t="s">
        <v>34</v>
      </c>
      <c r="M1441" t="s">
        <v>460</v>
      </c>
      <c r="N1441" t="s">
        <v>36</v>
      </c>
      <c r="O1441" t="s">
        <v>51</v>
      </c>
      <c r="P1441" t="s">
        <v>461</v>
      </c>
      <c r="Q1441">
        <v>358.58</v>
      </c>
      <c r="R1441">
        <v>2</v>
      </c>
      <c r="S1441" s="1">
        <v>0</v>
      </c>
      <c r="T1441">
        <v>39.443800000000003</v>
      </c>
      <c r="U1441" t="s">
        <v>89</v>
      </c>
      <c r="V1441" s="3">
        <v>0.11</v>
      </c>
      <c r="W1441" s="3">
        <v>0</v>
      </c>
      <c r="X1441" s="4">
        <v>19.721900000000002</v>
      </c>
      <c r="Y1441" s="1">
        <v>159.56809999999999</v>
      </c>
      <c r="Z1441" t="s">
        <v>77</v>
      </c>
      <c r="AA1441">
        <f>Furniture_Sales[[#This Row],[Sales]]-Furniture_Sales[[#This Row],[Profit]]</f>
        <v>319.13619999999997</v>
      </c>
    </row>
    <row r="1442" spans="1:27" x14ac:dyDescent="0.35">
      <c r="A1442" t="s">
        <v>3593</v>
      </c>
      <c r="B1442" s="2">
        <v>42621</v>
      </c>
      <c r="C1442" s="2">
        <v>42621</v>
      </c>
      <c r="D1442" t="s">
        <v>431</v>
      </c>
      <c r="E1442" t="s">
        <v>853</v>
      </c>
      <c r="F1442" t="s">
        <v>854</v>
      </c>
      <c r="G1442" t="s">
        <v>30</v>
      </c>
      <c r="H1442" t="s">
        <v>31</v>
      </c>
      <c r="I1442" t="s">
        <v>855</v>
      </c>
      <c r="J1442" t="s">
        <v>59</v>
      </c>
      <c r="K1442">
        <v>92704</v>
      </c>
      <c r="L1442" t="s">
        <v>60</v>
      </c>
      <c r="M1442" t="s">
        <v>1240</v>
      </c>
      <c r="N1442" t="s">
        <v>36</v>
      </c>
      <c r="O1442" t="s">
        <v>51</v>
      </c>
      <c r="P1442" t="s">
        <v>1241</v>
      </c>
      <c r="Q1442">
        <v>146.04</v>
      </c>
      <c r="R1442">
        <v>1</v>
      </c>
      <c r="S1442" s="1">
        <v>0.2</v>
      </c>
      <c r="T1442">
        <v>-12.778499999999999</v>
      </c>
      <c r="U1442" t="s">
        <v>436</v>
      </c>
      <c r="V1442" s="3">
        <v>-8.7499999999999994E-2</v>
      </c>
      <c r="W1442" s="3">
        <v>1.3694878115584801E-3</v>
      </c>
      <c r="X1442" s="4">
        <v>-12.778499999999999</v>
      </c>
      <c r="Y1442" s="1">
        <v>158.8185</v>
      </c>
      <c r="Z1442" t="s">
        <v>83</v>
      </c>
      <c r="AA1442">
        <f>Furniture_Sales[[#This Row],[Sales]]-Furniture_Sales[[#This Row],[Profit]]</f>
        <v>158.8185</v>
      </c>
    </row>
    <row r="1443" spans="1:27" x14ac:dyDescent="0.35">
      <c r="A1443" t="s">
        <v>3594</v>
      </c>
      <c r="B1443" s="2">
        <v>43023</v>
      </c>
      <c r="C1443" s="2">
        <v>43028</v>
      </c>
      <c r="D1443" t="s">
        <v>45</v>
      </c>
      <c r="E1443" t="s">
        <v>2724</v>
      </c>
      <c r="F1443" t="s">
        <v>2725</v>
      </c>
      <c r="G1443" t="s">
        <v>96</v>
      </c>
      <c r="H1443" t="s">
        <v>31</v>
      </c>
      <c r="I1443" t="s">
        <v>3595</v>
      </c>
      <c r="J1443" t="s">
        <v>59</v>
      </c>
      <c r="K1443">
        <v>91360</v>
      </c>
      <c r="L1443" t="s">
        <v>60</v>
      </c>
      <c r="M1443" t="s">
        <v>289</v>
      </c>
      <c r="N1443" t="s">
        <v>36</v>
      </c>
      <c r="O1443" t="s">
        <v>62</v>
      </c>
      <c r="P1443" t="s">
        <v>290</v>
      </c>
      <c r="Q1443">
        <v>22.72</v>
      </c>
      <c r="R1443">
        <v>1</v>
      </c>
      <c r="S1443" s="1">
        <v>0</v>
      </c>
      <c r="T1443">
        <v>9.3152000000000008</v>
      </c>
      <c r="U1443" t="s">
        <v>64</v>
      </c>
      <c r="V1443" s="3">
        <v>0.41</v>
      </c>
      <c r="W1443" s="3">
        <v>0</v>
      </c>
      <c r="X1443" s="4">
        <v>9.3152000000000008</v>
      </c>
      <c r="Y1443" s="1">
        <v>13.4048</v>
      </c>
      <c r="Z1443" t="s">
        <v>54</v>
      </c>
      <c r="AA1443">
        <f>Furniture_Sales[[#This Row],[Sales]]-Furniture_Sales[[#This Row],[Profit]]</f>
        <v>13.404799999999998</v>
      </c>
    </row>
    <row r="1444" spans="1:27" x14ac:dyDescent="0.35">
      <c r="A1444" t="s">
        <v>3596</v>
      </c>
      <c r="B1444" s="2">
        <v>42625</v>
      </c>
      <c r="C1444" s="2">
        <v>42630</v>
      </c>
      <c r="D1444" t="s">
        <v>45</v>
      </c>
      <c r="E1444" t="s">
        <v>793</v>
      </c>
      <c r="F1444" t="s">
        <v>794</v>
      </c>
      <c r="G1444" t="s">
        <v>96</v>
      </c>
      <c r="H1444" t="s">
        <v>31</v>
      </c>
      <c r="I1444" t="s">
        <v>884</v>
      </c>
      <c r="J1444" t="s">
        <v>722</v>
      </c>
      <c r="K1444">
        <v>22153</v>
      </c>
      <c r="L1444" t="s">
        <v>34</v>
      </c>
      <c r="M1444" t="s">
        <v>3597</v>
      </c>
      <c r="N1444" t="s">
        <v>36</v>
      </c>
      <c r="O1444" t="s">
        <v>42</v>
      </c>
      <c r="P1444" t="s">
        <v>3598</v>
      </c>
      <c r="Q1444">
        <v>1059.1199999999999</v>
      </c>
      <c r="R1444">
        <v>4</v>
      </c>
      <c r="S1444" s="1">
        <v>0</v>
      </c>
      <c r="T1444">
        <v>307.14479999999998</v>
      </c>
      <c r="U1444" t="s">
        <v>64</v>
      </c>
      <c r="V1444" s="3">
        <v>0.28999999999999998</v>
      </c>
      <c r="W1444" s="3">
        <v>0</v>
      </c>
      <c r="X1444" s="4">
        <v>76.786199999999994</v>
      </c>
      <c r="Y1444" s="1">
        <v>187.99379999999999</v>
      </c>
      <c r="Z1444" t="s">
        <v>83</v>
      </c>
      <c r="AA1444">
        <f>Furniture_Sales[[#This Row],[Sales]]-Furniture_Sales[[#This Row],[Profit]]</f>
        <v>751.97519999999986</v>
      </c>
    </row>
    <row r="1445" spans="1:27" x14ac:dyDescent="0.35">
      <c r="A1445" t="s">
        <v>3599</v>
      </c>
      <c r="B1445" s="2">
        <v>41826</v>
      </c>
      <c r="C1445" s="2">
        <v>41832</v>
      </c>
      <c r="D1445" t="s">
        <v>45</v>
      </c>
      <c r="E1445" t="s">
        <v>1826</v>
      </c>
      <c r="F1445" t="s">
        <v>1827</v>
      </c>
      <c r="G1445" t="s">
        <v>106</v>
      </c>
      <c r="H1445" t="s">
        <v>31</v>
      </c>
      <c r="I1445" t="s">
        <v>3600</v>
      </c>
      <c r="J1445" t="s">
        <v>59</v>
      </c>
      <c r="K1445">
        <v>92020</v>
      </c>
      <c r="L1445" t="s">
        <v>60</v>
      </c>
      <c r="M1445" t="s">
        <v>1591</v>
      </c>
      <c r="N1445" t="s">
        <v>36</v>
      </c>
      <c r="O1445" t="s">
        <v>42</v>
      </c>
      <c r="P1445" t="s">
        <v>1592</v>
      </c>
      <c r="Q1445">
        <v>478.48</v>
      </c>
      <c r="R1445">
        <v>2</v>
      </c>
      <c r="S1445" s="1">
        <v>0.2</v>
      </c>
      <c r="T1445">
        <v>47.847999999999999</v>
      </c>
      <c r="U1445" t="s">
        <v>135</v>
      </c>
      <c r="V1445" s="3">
        <v>0.1</v>
      </c>
      <c r="W1445" s="3">
        <v>4.1799030262497898E-4</v>
      </c>
      <c r="X1445" s="4">
        <v>23.923999999999999</v>
      </c>
      <c r="Y1445" s="1">
        <v>215.316</v>
      </c>
      <c r="Z1445" t="s">
        <v>77</v>
      </c>
      <c r="AA1445">
        <f>Furniture_Sales[[#This Row],[Sales]]-Furniture_Sales[[#This Row],[Profit]]</f>
        <v>430.63200000000001</v>
      </c>
    </row>
    <row r="1446" spans="1:27" x14ac:dyDescent="0.35">
      <c r="A1446" t="s">
        <v>3601</v>
      </c>
      <c r="B1446" s="2">
        <v>41749</v>
      </c>
      <c r="C1446" s="2">
        <v>41754</v>
      </c>
      <c r="D1446" t="s">
        <v>45</v>
      </c>
      <c r="E1446" t="s">
        <v>1570</v>
      </c>
      <c r="F1446" t="s">
        <v>1571</v>
      </c>
      <c r="G1446" t="s">
        <v>30</v>
      </c>
      <c r="H1446" t="s">
        <v>31</v>
      </c>
      <c r="I1446" t="s">
        <v>58</v>
      </c>
      <c r="J1446" t="s">
        <v>59</v>
      </c>
      <c r="K1446">
        <v>90045</v>
      </c>
      <c r="L1446" t="s">
        <v>60</v>
      </c>
      <c r="M1446" t="s">
        <v>2135</v>
      </c>
      <c r="N1446" t="s">
        <v>36</v>
      </c>
      <c r="O1446" t="s">
        <v>62</v>
      </c>
      <c r="P1446" t="s">
        <v>2136</v>
      </c>
      <c r="Q1446">
        <v>59.92</v>
      </c>
      <c r="R1446">
        <v>4</v>
      </c>
      <c r="S1446" s="1">
        <v>0</v>
      </c>
      <c r="T1446">
        <v>27.563199999999998</v>
      </c>
      <c r="U1446" t="s">
        <v>64</v>
      </c>
      <c r="V1446" s="3">
        <v>0.46</v>
      </c>
      <c r="W1446" s="3">
        <v>0</v>
      </c>
      <c r="X1446" s="4">
        <v>6.8907999999999996</v>
      </c>
      <c r="Y1446" s="1">
        <v>8.0891999999999999</v>
      </c>
      <c r="Z1446" t="s">
        <v>119</v>
      </c>
      <c r="AA1446">
        <f>Furniture_Sales[[#This Row],[Sales]]-Furniture_Sales[[#This Row],[Profit]]</f>
        <v>32.356800000000007</v>
      </c>
    </row>
    <row r="1447" spans="1:27" x14ac:dyDescent="0.35">
      <c r="A1447" t="s">
        <v>3602</v>
      </c>
      <c r="B1447" s="2">
        <v>42377</v>
      </c>
      <c r="C1447" s="2">
        <v>42381</v>
      </c>
      <c r="D1447" t="s">
        <v>45</v>
      </c>
      <c r="E1447" t="s">
        <v>2702</v>
      </c>
      <c r="F1447" t="s">
        <v>2703</v>
      </c>
      <c r="G1447" t="s">
        <v>96</v>
      </c>
      <c r="H1447" t="s">
        <v>31</v>
      </c>
      <c r="I1447" t="s">
        <v>243</v>
      </c>
      <c r="J1447" t="s">
        <v>244</v>
      </c>
      <c r="K1447">
        <v>53132</v>
      </c>
      <c r="L1447" t="s">
        <v>99</v>
      </c>
      <c r="M1447" t="s">
        <v>108</v>
      </c>
      <c r="N1447" t="s">
        <v>36</v>
      </c>
      <c r="O1447" t="s">
        <v>37</v>
      </c>
      <c r="P1447" t="s">
        <v>109</v>
      </c>
      <c r="Q1447">
        <v>1565.88</v>
      </c>
      <c r="R1447">
        <v>6</v>
      </c>
      <c r="S1447" s="1">
        <v>0</v>
      </c>
      <c r="T1447">
        <v>407.12880000000001</v>
      </c>
      <c r="U1447" t="s">
        <v>89</v>
      </c>
      <c r="V1447" s="3">
        <v>0.26</v>
      </c>
      <c r="W1447" s="3">
        <v>0</v>
      </c>
      <c r="X1447" s="4">
        <v>67.854799999999997</v>
      </c>
      <c r="Y1447" s="1">
        <v>193.12520000000001</v>
      </c>
      <c r="Z1447" t="s">
        <v>175</v>
      </c>
      <c r="AA1447">
        <f>Furniture_Sales[[#This Row],[Sales]]-Furniture_Sales[[#This Row],[Profit]]</f>
        <v>1158.7512000000002</v>
      </c>
    </row>
    <row r="1448" spans="1:27" x14ac:dyDescent="0.35">
      <c r="A1448" t="s">
        <v>3603</v>
      </c>
      <c r="B1448" s="2">
        <v>42842</v>
      </c>
      <c r="C1448" s="2">
        <v>42847</v>
      </c>
      <c r="D1448" t="s">
        <v>45</v>
      </c>
      <c r="E1448" t="s">
        <v>3586</v>
      </c>
      <c r="F1448" t="s">
        <v>3587</v>
      </c>
      <c r="G1448" t="s">
        <v>30</v>
      </c>
      <c r="H1448" t="s">
        <v>31</v>
      </c>
      <c r="I1448" t="s">
        <v>58</v>
      </c>
      <c r="J1448" t="s">
        <v>59</v>
      </c>
      <c r="K1448">
        <v>90008</v>
      </c>
      <c r="L1448" t="s">
        <v>60</v>
      </c>
      <c r="M1448" t="s">
        <v>1623</v>
      </c>
      <c r="N1448" t="s">
        <v>36</v>
      </c>
      <c r="O1448" t="s">
        <v>42</v>
      </c>
      <c r="P1448" t="s">
        <v>1624</v>
      </c>
      <c r="Q1448">
        <v>218.352</v>
      </c>
      <c r="R1448">
        <v>3</v>
      </c>
      <c r="S1448" s="1">
        <v>0.2</v>
      </c>
      <c r="T1448">
        <v>-19.105799999999999</v>
      </c>
      <c r="U1448" t="s">
        <v>64</v>
      </c>
      <c r="V1448" s="3">
        <v>-8.7499999999999994E-2</v>
      </c>
      <c r="W1448" s="3">
        <v>9.1595222393200005E-4</v>
      </c>
      <c r="X1448" s="4">
        <v>-6.3685999999999998</v>
      </c>
      <c r="Y1448" s="1">
        <v>79.152600000000007</v>
      </c>
      <c r="Z1448" t="s">
        <v>119</v>
      </c>
      <c r="AA1448">
        <f>Furniture_Sales[[#This Row],[Sales]]-Furniture_Sales[[#This Row],[Profit]]</f>
        <v>237.45779999999999</v>
      </c>
    </row>
    <row r="1449" spans="1:27" x14ac:dyDescent="0.35">
      <c r="A1449" t="s">
        <v>3604</v>
      </c>
      <c r="B1449" s="2">
        <v>42603</v>
      </c>
      <c r="C1449" s="2">
        <v>42610</v>
      </c>
      <c r="D1449" t="s">
        <v>45</v>
      </c>
      <c r="E1449" t="s">
        <v>3605</v>
      </c>
      <c r="F1449" t="s">
        <v>3606</v>
      </c>
      <c r="G1449" t="s">
        <v>96</v>
      </c>
      <c r="H1449" t="s">
        <v>31</v>
      </c>
      <c r="I1449" t="s">
        <v>58</v>
      </c>
      <c r="J1449" t="s">
        <v>59</v>
      </c>
      <c r="K1449">
        <v>90004</v>
      </c>
      <c r="L1449" t="s">
        <v>60</v>
      </c>
      <c r="M1449" t="s">
        <v>1997</v>
      </c>
      <c r="N1449" t="s">
        <v>36</v>
      </c>
      <c r="O1449" t="s">
        <v>51</v>
      </c>
      <c r="P1449" t="s">
        <v>1998</v>
      </c>
      <c r="Q1449">
        <v>2887.056</v>
      </c>
      <c r="R1449">
        <v>9</v>
      </c>
      <c r="S1449" s="1">
        <v>0.2</v>
      </c>
      <c r="T1449">
        <v>180.441</v>
      </c>
      <c r="U1449" t="s">
        <v>53</v>
      </c>
      <c r="V1449" s="3">
        <v>6.25E-2</v>
      </c>
      <c r="W1449" s="3">
        <v>6.9274721377070601E-5</v>
      </c>
      <c r="X1449" s="4">
        <v>20.048999999999999</v>
      </c>
      <c r="Y1449" s="1">
        <v>300.73500000000001</v>
      </c>
      <c r="Z1449" t="s">
        <v>259</v>
      </c>
      <c r="AA1449">
        <f>Furniture_Sales[[#This Row],[Sales]]-Furniture_Sales[[#This Row],[Profit]]</f>
        <v>2706.6150000000002</v>
      </c>
    </row>
    <row r="1450" spans="1:27" x14ac:dyDescent="0.35">
      <c r="A1450" t="s">
        <v>3607</v>
      </c>
      <c r="B1450" s="2">
        <v>42618</v>
      </c>
      <c r="C1450" s="2">
        <v>42623</v>
      </c>
      <c r="D1450" t="s">
        <v>45</v>
      </c>
      <c r="E1450" t="s">
        <v>1421</v>
      </c>
      <c r="F1450" t="s">
        <v>1422</v>
      </c>
      <c r="G1450" t="s">
        <v>30</v>
      </c>
      <c r="H1450" t="s">
        <v>31</v>
      </c>
      <c r="I1450" t="s">
        <v>2126</v>
      </c>
      <c r="J1450" t="s">
        <v>722</v>
      </c>
      <c r="K1450">
        <v>23320</v>
      </c>
      <c r="L1450" t="s">
        <v>34</v>
      </c>
      <c r="M1450" t="s">
        <v>1729</v>
      </c>
      <c r="N1450" t="s">
        <v>36</v>
      </c>
      <c r="O1450" t="s">
        <v>51</v>
      </c>
      <c r="P1450" t="s">
        <v>1730</v>
      </c>
      <c r="Q1450">
        <v>1652.94</v>
      </c>
      <c r="R1450">
        <v>3</v>
      </c>
      <c r="S1450" s="1">
        <v>0</v>
      </c>
      <c r="T1450">
        <v>314.05860000000001</v>
      </c>
      <c r="U1450" t="s">
        <v>64</v>
      </c>
      <c r="V1450" s="3">
        <v>0.19</v>
      </c>
      <c r="W1450" s="3">
        <v>0</v>
      </c>
      <c r="X1450" s="4">
        <v>104.6862</v>
      </c>
      <c r="Y1450" s="1">
        <v>446.29379999999998</v>
      </c>
      <c r="Z1450" t="s">
        <v>83</v>
      </c>
      <c r="AA1450">
        <f>Furniture_Sales[[#This Row],[Sales]]-Furniture_Sales[[#This Row],[Profit]]</f>
        <v>1338.8814</v>
      </c>
    </row>
    <row r="1451" spans="1:27" x14ac:dyDescent="0.35">
      <c r="A1451" t="s">
        <v>3608</v>
      </c>
      <c r="B1451" s="2">
        <v>42292</v>
      </c>
      <c r="C1451" s="2">
        <v>42292</v>
      </c>
      <c r="D1451" t="s">
        <v>431</v>
      </c>
      <c r="E1451" t="s">
        <v>28</v>
      </c>
      <c r="F1451" t="s">
        <v>29</v>
      </c>
      <c r="G1451" t="s">
        <v>30</v>
      </c>
      <c r="H1451" t="s">
        <v>31</v>
      </c>
      <c r="I1451" t="s">
        <v>1745</v>
      </c>
      <c r="J1451" t="s">
        <v>98</v>
      </c>
      <c r="K1451">
        <v>75217</v>
      </c>
      <c r="L1451" t="s">
        <v>99</v>
      </c>
      <c r="M1451" t="s">
        <v>1091</v>
      </c>
      <c r="N1451" t="s">
        <v>36</v>
      </c>
      <c r="O1451" t="s">
        <v>62</v>
      </c>
      <c r="P1451" t="s">
        <v>1092</v>
      </c>
      <c r="Q1451">
        <v>131.376</v>
      </c>
      <c r="R1451">
        <v>6</v>
      </c>
      <c r="S1451" s="1">
        <v>0.6</v>
      </c>
      <c r="T1451">
        <v>-95.247600000000006</v>
      </c>
      <c r="U1451" t="s">
        <v>436</v>
      </c>
      <c r="V1451" s="3">
        <v>-0.72499999999999998</v>
      </c>
      <c r="W1451" s="3">
        <v>4.5670442089879399E-3</v>
      </c>
      <c r="X1451" s="4">
        <v>-15.874599999999999</v>
      </c>
      <c r="Y1451" s="1">
        <v>37.770600000000002</v>
      </c>
      <c r="Z1451" t="s">
        <v>54</v>
      </c>
      <c r="AA1451">
        <f>Furniture_Sales[[#This Row],[Sales]]-Furniture_Sales[[#This Row],[Profit]]</f>
        <v>226.62360000000001</v>
      </c>
    </row>
    <row r="1452" spans="1:27" x14ac:dyDescent="0.35">
      <c r="A1452" t="s">
        <v>3609</v>
      </c>
      <c r="B1452" s="2">
        <v>42339</v>
      </c>
      <c r="C1452" s="2">
        <v>42343</v>
      </c>
      <c r="D1452" t="s">
        <v>27</v>
      </c>
      <c r="E1452" t="s">
        <v>3548</v>
      </c>
      <c r="F1452" t="s">
        <v>3549</v>
      </c>
      <c r="G1452" t="s">
        <v>106</v>
      </c>
      <c r="H1452" t="s">
        <v>31</v>
      </c>
      <c r="I1452" t="s">
        <v>197</v>
      </c>
      <c r="J1452" t="s">
        <v>198</v>
      </c>
      <c r="K1452">
        <v>98105</v>
      </c>
      <c r="L1452" t="s">
        <v>60</v>
      </c>
      <c r="M1452" t="s">
        <v>565</v>
      </c>
      <c r="N1452" t="s">
        <v>36</v>
      </c>
      <c r="O1452" t="s">
        <v>42</v>
      </c>
      <c r="P1452" t="s">
        <v>566</v>
      </c>
      <c r="Q1452">
        <v>2003.92</v>
      </c>
      <c r="R1452">
        <v>5</v>
      </c>
      <c r="S1452" s="1">
        <v>0.2</v>
      </c>
      <c r="T1452">
        <v>125.245</v>
      </c>
      <c r="U1452" t="s">
        <v>89</v>
      </c>
      <c r="V1452" s="3">
        <v>6.25E-2</v>
      </c>
      <c r="W1452" s="3">
        <v>9.9804383408519297E-5</v>
      </c>
      <c r="X1452" s="4">
        <v>25.048999999999999</v>
      </c>
      <c r="Y1452" s="1">
        <v>375.73500000000001</v>
      </c>
      <c r="Z1452" t="s">
        <v>102</v>
      </c>
      <c r="AA1452">
        <f>Furniture_Sales[[#This Row],[Sales]]-Furniture_Sales[[#This Row],[Profit]]</f>
        <v>1878.6750000000002</v>
      </c>
    </row>
    <row r="1453" spans="1:27" x14ac:dyDescent="0.35">
      <c r="A1453" t="s">
        <v>3609</v>
      </c>
      <c r="B1453" s="2">
        <v>42339</v>
      </c>
      <c r="C1453" s="2">
        <v>42343</v>
      </c>
      <c r="D1453" t="s">
        <v>27</v>
      </c>
      <c r="E1453" t="s">
        <v>3548</v>
      </c>
      <c r="F1453" t="s">
        <v>3549</v>
      </c>
      <c r="G1453" t="s">
        <v>106</v>
      </c>
      <c r="H1453" t="s">
        <v>31</v>
      </c>
      <c r="I1453" t="s">
        <v>197</v>
      </c>
      <c r="J1453" t="s">
        <v>198</v>
      </c>
      <c r="K1453">
        <v>98105</v>
      </c>
      <c r="L1453" t="s">
        <v>60</v>
      </c>
      <c r="M1453" t="s">
        <v>310</v>
      </c>
      <c r="N1453" t="s">
        <v>36</v>
      </c>
      <c r="O1453" t="s">
        <v>51</v>
      </c>
      <c r="P1453" t="s">
        <v>311</v>
      </c>
      <c r="Q1453">
        <v>1913.4</v>
      </c>
      <c r="R1453">
        <v>9</v>
      </c>
      <c r="S1453" s="1">
        <v>0</v>
      </c>
      <c r="T1453">
        <v>401.81400000000002</v>
      </c>
      <c r="U1453" t="s">
        <v>89</v>
      </c>
      <c r="V1453" s="3">
        <v>0.21</v>
      </c>
      <c r="W1453" s="3">
        <v>0</v>
      </c>
      <c r="X1453" s="4">
        <v>44.646000000000001</v>
      </c>
      <c r="Y1453" s="1">
        <v>167.95400000000001</v>
      </c>
      <c r="Z1453" t="s">
        <v>102</v>
      </c>
      <c r="AA1453">
        <f>Furniture_Sales[[#This Row],[Sales]]-Furniture_Sales[[#This Row],[Profit]]</f>
        <v>1511.586</v>
      </c>
    </row>
    <row r="1454" spans="1:27" x14ac:dyDescent="0.35">
      <c r="A1454" t="s">
        <v>3610</v>
      </c>
      <c r="B1454" s="2">
        <v>42155</v>
      </c>
      <c r="C1454" s="2">
        <v>42159</v>
      </c>
      <c r="D1454" t="s">
        <v>45</v>
      </c>
      <c r="E1454" t="s">
        <v>605</v>
      </c>
      <c r="F1454" t="s">
        <v>606</v>
      </c>
      <c r="G1454" t="s">
        <v>30</v>
      </c>
      <c r="H1454" t="s">
        <v>31</v>
      </c>
      <c r="I1454" t="s">
        <v>171</v>
      </c>
      <c r="J1454" t="s">
        <v>172</v>
      </c>
      <c r="K1454">
        <v>55407</v>
      </c>
      <c r="L1454" t="s">
        <v>99</v>
      </c>
      <c r="M1454" t="s">
        <v>2279</v>
      </c>
      <c r="N1454" t="s">
        <v>36</v>
      </c>
      <c r="O1454" t="s">
        <v>42</v>
      </c>
      <c r="P1454" t="s">
        <v>2280</v>
      </c>
      <c r="Q1454">
        <v>2567.84</v>
      </c>
      <c r="R1454">
        <v>8</v>
      </c>
      <c r="S1454" s="1">
        <v>0</v>
      </c>
      <c r="T1454">
        <v>770.35199999999998</v>
      </c>
      <c r="U1454" t="s">
        <v>89</v>
      </c>
      <c r="V1454" s="3">
        <v>0.3</v>
      </c>
      <c r="W1454" s="3">
        <v>0</v>
      </c>
      <c r="X1454" s="4">
        <v>96.293999999999997</v>
      </c>
      <c r="Y1454" s="1">
        <v>224.68600000000001</v>
      </c>
      <c r="Z1454" t="s">
        <v>167</v>
      </c>
      <c r="AA1454">
        <f>Furniture_Sales[[#This Row],[Sales]]-Furniture_Sales[[#This Row],[Profit]]</f>
        <v>1797.4880000000003</v>
      </c>
    </row>
    <row r="1455" spans="1:27" x14ac:dyDescent="0.35">
      <c r="A1455" t="s">
        <v>3611</v>
      </c>
      <c r="B1455" s="2">
        <v>42996</v>
      </c>
      <c r="C1455" s="2">
        <v>43000</v>
      </c>
      <c r="D1455" t="s">
        <v>45</v>
      </c>
      <c r="E1455" t="s">
        <v>2093</v>
      </c>
      <c r="F1455" t="s">
        <v>2094</v>
      </c>
      <c r="G1455" t="s">
        <v>96</v>
      </c>
      <c r="H1455" t="s">
        <v>31</v>
      </c>
      <c r="I1455" t="s">
        <v>353</v>
      </c>
      <c r="J1455" t="s">
        <v>673</v>
      </c>
      <c r="K1455">
        <v>31907</v>
      </c>
      <c r="L1455" t="s">
        <v>34</v>
      </c>
      <c r="M1455" t="s">
        <v>2396</v>
      </c>
      <c r="N1455" t="s">
        <v>36</v>
      </c>
      <c r="O1455" t="s">
        <v>62</v>
      </c>
      <c r="P1455" t="s">
        <v>2397</v>
      </c>
      <c r="Q1455">
        <v>20.32</v>
      </c>
      <c r="R1455">
        <v>4</v>
      </c>
      <c r="S1455" s="1">
        <v>0</v>
      </c>
      <c r="T1455">
        <v>6.9088000000000003</v>
      </c>
      <c r="U1455" t="s">
        <v>89</v>
      </c>
      <c r="V1455" s="3">
        <v>0.34</v>
      </c>
      <c r="W1455" s="3">
        <v>0</v>
      </c>
      <c r="X1455" s="4">
        <v>1.7272000000000001</v>
      </c>
      <c r="Y1455" s="1">
        <v>3.3527999999999998</v>
      </c>
      <c r="Z1455" t="s">
        <v>83</v>
      </c>
      <c r="AA1455">
        <f>Furniture_Sales[[#This Row],[Sales]]-Furniture_Sales[[#This Row],[Profit]]</f>
        <v>13.411200000000001</v>
      </c>
    </row>
    <row r="1456" spans="1:27" x14ac:dyDescent="0.35">
      <c r="A1456" t="s">
        <v>3612</v>
      </c>
      <c r="B1456" s="2">
        <v>42148</v>
      </c>
      <c r="C1456" s="2">
        <v>42150</v>
      </c>
      <c r="D1456" t="s">
        <v>27</v>
      </c>
      <c r="E1456" t="s">
        <v>2850</v>
      </c>
      <c r="F1456" t="s">
        <v>2851</v>
      </c>
      <c r="G1456" t="s">
        <v>30</v>
      </c>
      <c r="H1456" t="s">
        <v>31</v>
      </c>
      <c r="I1456" t="s">
        <v>3613</v>
      </c>
      <c r="J1456" t="s">
        <v>140</v>
      </c>
      <c r="K1456">
        <v>60540</v>
      </c>
      <c r="L1456" t="s">
        <v>99</v>
      </c>
      <c r="M1456" t="s">
        <v>1034</v>
      </c>
      <c r="N1456" t="s">
        <v>36</v>
      </c>
      <c r="O1456" t="s">
        <v>42</v>
      </c>
      <c r="P1456" t="s">
        <v>1035</v>
      </c>
      <c r="Q1456">
        <v>602.65099999999995</v>
      </c>
      <c r="R1456">
        <v>7</v>
      </c>
      <c r="S1456" s="1">
        <v>0.3</v>
      </c>
      <c r="T1456">
        <v>-163.57669999999999</v>
      </c>
      <c r="U1456" t="s">
        <v>76</v>
      </c>
      <c r="V1456" s="3">
        <v>-0.27142857142857102</v>
      </c>
      <c r="W1456" s="3">
        <v>4.9780055123114402E-4</v>
      </c>
      <c r="X1456" s="4">
        <v>-23.368099999999998</v>
      </c>
      <c r="Y1456" s="1">
        <v>109.4611</v>
      </c>
      <c r="Z1456" t="s">
        <v>167</v>
      </c>
      <c r="AA1456">
        <f>Furniture_Sales[[#This Row],[Sales]]-Furniture_Sales[[#This Row],[Profit]]</f>
        <v>766.22769999999991</v>
      </c>
    </row>
    <row r="1457" spans="1:27" x14ac:dyDescent="0.35">
      <c r="A1457" t="s">
        <v>3614</v>
      </c>
      <c r="B1457" s="2">
        <v>43079</v>
      </c>
      <c r="C1457" s="2">
        <v>43084</v>
      </c>
      <c r="D1457" t="s">
        <v>45</v>
      </c>
      <c r="E1457" t="s">
        <v>241</v>
      </c>
      <c r="F1457" t="s">
        <v>242</v>
      </c>
      <c r="G1457" t="s">
        <v>96</v>
      </c>
      <c r="H1457" t="s">
        <v>31</v>
      </c>
      <c r="I1457" t="s">
        <v>3615</v>
      </c>
      <c r="J1457" t="s">
        <v>164</v>
      </c>
      <c r="K1457">
        <v>29406</v>
      </c>
      <c r="L1457" t="s">
        <v>34</v>
      </c>
      <c r="M1457" t="s">
        <v>1724</v>
      </c>
      <c r="N1457" t="s">
        <v>36</v>
      </c>
      <c r="O1457" t="s">
        <v>62</v>
      </c>
      <c r="P1457" t="s">
        <v>1725</v>
      </c>
      <c r="Q1457">
        <v>14.76</v>
      </c>
      <c r="R1457">
        <v>2</v>
      </c>
      <c r="S1457" s="1">
        <v>0</v>
      </c>
      <c r="T1457">
        <v>4.2804000000000002</v>
      </c>
      <c r="U1457" t="s">
        <v>64</v>
      </c>
      <c r="V1457" s="3">
        <v>0.28999999999999998</v>
      </c>
      <c r="W1457" s="3">
        <v>0</v>
      </c>
      <c r="X1457" s="4">
        <v>2.1402000000000001</v>
      </c>
      <c r="Y1457" s="1">
        <v>5.2397999999999998</v>
      </c>
      <c r="Z1457" t="s">
        <v>102</v>
      </c>
      <c r="AA1457">
        <f>Furniture_Sales[[#This Row],[Sales]]-Furniture_Sales[[#This Row],[Profit]]</f>
        <v>10.4796</v>
      </c>
    </row>
    <row r="1458" spans="1:27" x14ac:dyDescent="0.35">
      <c r="A1458" t="s">
        <v>3616</v>
      </c>
      <c r="B1458" s="2">
        <v>42945</v>
      </c>
      <c r="C1458" s="2">
        <v>42949</v>
      </c>
      <c r="D1458" t="s">
        <v>45</v>
      </c>
      <c r="E1458" t="s">
        <v>971</v>
      </c>
      <c r="F1458" t="s">
        <v>972</v>
      </c>
      <c r="G1458" t="s">
        <v>30</v>
      </c>
      <c r="H1458" t="s">
        <v>31</v>
      </c>
      <c r="I1458" t="s">
        <v>197</v>
      </c>
      <c r="J1458" t="s">
        <v>198</v>
      </c>
      <c r="K1458">
        <v>98103</v>
      </c>
      <c r="L1458" t="s">
        <v>60</v>
      </c>
      <c r="M1458" t="s">
        <v>354</v>
      </c>
      <c r="N1458" t="s">
        <v>36</v>
      </c>
      <c r="O1458" t="s">
        <v>37</v>
      </c>
      <c r="P1458" t="s">
        <v>355</v>
      </c>
      <c r="Q1458">
        <v>115.96</v>
      </c>
      <c r="R1458">
        <v>2</v>
      </c>
      <c r="S1458" s="1">
        <v>0</v>
      </c>
      <c r="T1458">
        <v>25.511199999999999</v>
      </c>
      <c r="U1458" t="s">
        <v>89</v>
      </c>
      <c r="V1458" s="3">
        <v>0.22</v>
      </c>
      <c r="W1458" s="3">
        <v>0</v>
      </c>
      <c r="X1458" s="4">
        <v>12.755599999999999</v>
      </c>
      <c r="Y1458" s="1">
        <v>45.224400000000003</v>
      </c>
      <c r="Z1458" t="s">
        <v>77</v>
      </c>
      <c r="AA1458">
        <f>Furniture_Sales[[#This Row],[Sales]]-Furniture_Sales[[#This Row],[Profit]]</f>
        <v>90.448799999999991</v>
      </c>
    </row>
    <row r="1459" spans="1:27" x14ac:dyDescent="0.35">
      <c r="A1459" t="s">
        <v>3617</v>
      </c>
      <c r="B1459" s="2">
        <v>41989</v>
      </c>
      <c r="C1459" s="2">
        <v>41994</v>
      </c>
      <c r="D1459" t="s">
        <v>45</v>
      </c>
      <c r="E1459" t="s">
        <v>2772</v>
      </c>
      <c r="F1459" t="s">
        <v>2773</v>
      </c>
      <c r="G1459" t="s">
        <v>96</v>
      </c>
      <c r="H1459" t="s">
        <v>31</v>
      </c>
      <c r="I1459" t="s">
        <v>1855</v>
      </c>
      <c r="J1459" t="s">
        <v>59</v>
      </c>
      <c r="K1459">
        <v>95823</v>
      </c>
      <c r="L1459" t="s">
        <v>60</v>
      </c>
      <c r="M1459" t="s">
        <v>1492</v>
      </c>
      <c r="N1459" t="s">
        <v>36</v>
      </c>
      <c r="O1459" t="s">
        <v>42</v>
      </c>
      <c r="P1459" t="s">
        <v>1493</v>
      </c>
      <c r="Q1459">
        <v>1403.92</v>
      </c>
      <c r="R1459">
        <v>5</v>
      </c>
      <c r="S1459" s="1">
        <v>0.2</v>
      </c>
      <c r="T1459">
        <v>70.195999999999998</v>
      </c>
      <c r="U1459" t="s">
        <v>64</v>
      </c>
      <c r="V1459" s="3">
        <v>0.05</v>
      </c>
      <c r="W1459" s="3">
        <v>1.42458259729899E-4</v>
      </c>
      <c r="X1459" s="4">
        <v>14.039199999999999</v>
      </c>
      <c r="Y1459" s="1">
        <v>266.7448</v>
      </c>
      <c r="Z1459" t="s">
        <v>102</v>
      </c>
      <c r="AA1459">
        <f>Furniture_Sales[[#This Row],[Sales]]-Furniture_Sales[[#This Row],[Profit]]</f>
        <v>1333.7240000000002</v>
      </c>
    </row>
    <row r="1460" spans="1:27" x14ac:dyDescent="0.35">
      <c r="A1460" t="s">
        <v>3618</v>
      </c>
      <c r="B1460" s="2">
        <v>42338</v>
      </c>
      <c r="C1460" s="2">
        <v>42342</v>
      </c>
      <c r="D1460" t="s">
        <v>45</v>
      </c>
      <c r="E1460" t="s">
        <v>1512</v>
      </c>
      <c r="F1460" t="s">
        <v>1513</v>
      </c>
      <c r="G1460" t="s">
        <v>30</v>
      </c>
      <c r="H1460" t="s">
        <v>31</v>
      </c>
      <c r="I1460" t="s">
        <v>179</v>
      </c>
      <c r="J1460" t="s">
        <v>126</v>
      </c>
      <c r="K1460">
        <v>10035</v>
      </c>
      <c r="L1460" t="s">
        <v>73</v>
      </c>
      <c r="M1460" t="s">
        <v>2485</v>
      </c>
      <c r="N1460" t="s">
        <v>36</v>
      </c>
      <c r="O1460" t="s">
        <v>37</v>
      </c>
      <c r="P1460" t="s">
        <v>2486</v>
      </c>
      <c r="Q1460">
        <v>681.40800000000002</v>
      </c>
      <c r="R1460">
        <v>12</v>
      </c>
      <c r="S1460" s="1">
        <v>0.2</v>
      </c>
      <c r="T1460">
        <v>42.588000000000001</v>
      </c>
      <c r="U1460" t="s">
        <v>89</v>
      </c>
      <c r="V1460" s="3">
        <v>6.25E-2</v>
      </c>
      <c r="W1460" s="3">
        <v>2.93509908894524E-4</v>
      </c>
      <c r="X1460" s="4">
        <v>3.5489999999999999</v>
      </c>
      <c r="Y1460" s="1">
        <v>53.234999999999999</v>
      </c>
      <c r="Z1460" t="s">
        <v>40</v>
      </c>
      <c r="AA1460">
        <f>Furniture_Sales[[#This Row],[Sales]]-Furniture_Sales[[#This Row],[Profit]]</f>
        <v>638.82000000000005</v>
      </c>
    </row>
    <row r="1461" spans="1:27" x14ac:dyDescent="0.35">
      <c r="A1461" t="s">
        <v>3619</v>
      </c>
      <c r="B1461" s="2">
        <v>41834</v>
      </c>
      <c r="C1461" s="2">
        <v>41838</v>
      </c>
      <c r="D1461" t="s">
        <v>45</v>
      </c>
      <c r="E1461" t="s">
        <v>3620</v>
      </c>
      <c r="F1461" t="s">
        <v>3621</v>
      </c>
      <c r="G1461" t="s">
        <v>30</v>
      </c>
      <c r="H1461" t="s">
        <v>31</v>
      </c>
      <c r="I1461" t="s">
        <v>71</v>
      </c>
      <c r="J1461" t="s">
        <v>72</v>
      </c>
      <c r="K1461">
        <v>19140</v>
      </c>
      <c r="L1461" t="s">
        <v>73</v>
      </c>
      <c r="M1461" t="s">
        <v>3588</v>
      </c>
      <c r="N1461" t="s">
        <v>36</v>
      </c>
      <c r="O1461" t="s">
        <v>62</v>
      </c>
      <c r="P1461" t="s">
        <v>3589</v>
      </c>
      <c r="Q1461">
        <v>31.984000000000002</v>
      </c>
      <c r="R1461">
        <v>2</v>
      </c>
      <c r="S1461" s="1">
        <v>0.2</v>
      </c>
      <c r="T1461">
        <v>1.1994</v>
      </c>
      <c r="U1461" t="s">
        <v>89</v>
      </c>
      <c r="V1461" s="3">
        <v>3.7499999999999999E-2</v>
      </c>
      <c r="W1461" s="3">
        <v>6.2531265632816404E-3</v>
      </c>
      <c r="X1461" s="4">
        <v>0.59970000000000001</v>
      </c>
      <c r="Y1461" s="1">
        <v>15.392300000000001</v>
      </c>
      <c r="Z1461" t="s">
        <v>77</v>
      </c>
      <c r="AA1461">
        <f>Furniture_Sales[[#This Row],[Sales]]-Furniture_Sales[[#This Row],[Profit]]</f>
        <v>30.784600000000001</v>
      </c>
    </row>
    <row r="1462" spans="1:27" x14ac:dyDescent="0.35">
      <c r="A1462" t="s">
        <v>3622</v>
      </c>
      <c r="B1462" s="2">
        <v>42615</v>
      </c>
      <c r="C1462" s="2">
        <v>42617</v>
      </c>
      <c r="D1462" t="s">
        <v>93</v>
      </c>
      <c r="E1462" t="s">
        <v>3166</v>
      </c>
      <c r="F1462" t="s">
        <v>3167</v>
      </c>
      <c r="G1462" t="s">
        <v>106</v>
      </c>
      <c r="H1462" t="s">
        <v>31</v>
      </c>
      <c r="I1462" t="s">
        <v>139</v>
      </c>
      <c r="J1462" t="s">
        <v>140</v>
      </c>
      <c r="K1462">
        <v>60653</v>
      </c>
      <c r="L1462" t="s">
        <v>99</v>
      </c>
      <c r="M1462" t="s">
        <v>3623</v>
      </c>
      <c r="N1462" t="s">
        <v>36</v>
      </c>
      <c r="O1462" t="s">
        <v>62</v>
      </c>
      <c r="P1462" t="s">
        <v>3624</v>
      </c>
      <c r="Q1462">
        <v>84.272000000000006</v>
      </c>
      <c r="R1462">
        <v>2</v>
      </c>
      <c r="S1462" s="1">
        <v>0.6</v>
      </c>
      <c r="T1462">
        <v>-75.844800000000006</v>
      </c>
      <c r="U1462" t="s">
        <v>76</v>
      </c>
      <c r="V1462" s="3">
        <v>-0.9</v>
      </c>
      <c r="W1462" s="3">
        <v>7.11980254414278E-3</v>
      </c>
      <c r="X1462" s="4">
        <v>-37.922400000000003</v>
      </c>
      <c r="Y1462" s="1">
        <v>80.058400000000006</v>
      </c>
      <c r="Z1462" t="s">
        <v>83</v>
      </c>
      <c r="AA1462">
        <f>Furniture_Sales[[#This Row],[Sales]]-Furniture_Sales[[#This Row],[Profit]]</f>
        <v>160.11680000000001</v>
      </c>
    </row>
    <row r="1463" spans="1:27" x14ac:dyDescent="0.35">
      <c r="A1463" t="s">
        <v>3625</v>
      </c>
      <c r="B1463" s="2">
        <v>42643</v>
      </c>
      <c r="C1463" s="2">
        <v>42647</v>
      </c>
      <c r="D1463" t="s">
        <v>45</v>
      </c>
      <c r="E1463" t="s">
        <v>1132</v>
      </c>
      <c r="F1463" t="s">
        <v>1133</v>
      </c>
      <c r="G1463" t="s">
        <v>30</v>
      </c>
      <c r="H1463" t="s">
        <v>31</v>
      </c>
      <c r="I1463" t="s">
        <v>179</v>
      </c>
      <c r="J1463" t="s">
        <v>126</v>
      </c>
      <c r="K1463">
        <v>10011</v>
      </c>
      <c r="L1463" t="s">
        <v>73</v>
      </c>
      <c r="M1463" t="s">
        <v>1642</v>
      </c>
      <c r="N1463" t="s">
        <v>36</v>
      </c>
      <c r="O1463" t="s">
        <v>37</v>
      </c>
      <c r="P1463" t="s">
        <v>1643</v>
      </c>
      <c r="Q1463">
        <v>523.91999999999996</v>
      </c>
      <c r="R1463">
        <v>5</v>
      </c>
      <c r="S1463" s="1">
        <v>0.2</v>
      </c>
      <c r="T1463">
        <v>-26.196000000000002</v>
      </c>
      <c r="U1463" t="s">
        <v>89</v>
      </c>
      <c r="V1463" s="3">
        <v>-0.05</v>
      </c>
      <c r="W1463" s="3">
        <v>3.8173766987326297E-4</v>
      </c>
      <c r="X1463" s="4">
        <v>-5.2392000000000003</v>
      </c>
      <c r="Y1463" s="1">
        <v>110.0232</v>
      </c>
      <c r="Z1463" t="s">
        <v>83</v>
      </c>
      <c r="AA1463">
        <f>Furniture_Sales[[#This Row],[Sales]]-Furniture_Sales[[#This Row],[Profit]]</f>
        <v>550.11599999999999</v>
      </c>
    </row>
    <row r="1464" spans="1:27" x14ac:dyDescent="0.35">
      <c r="A1464" t="s">
        <v>3626</v>
      </c>
      <c r="B1464" s="2">
        <v>42119</v>
      </c>
      <c r="C1464" s="2">
        <v>42123</v>
      </c>
      <c r="D1464" t="s">
        <v>45</v>
      </c>
      <c r="E1464" t="s">
        <v>849</v>
      </c>
      <c r="F1464" t="s">
        <v>850</v>
      </c>
      <c r="G1464" t="s">
        <v>30</v>
      </c>
      <c r="H1464" t="s">
        <v>31</v>
      </c>
      <c r="I1464" t="s">
        <v>185</v>
      </c>
      <c r="J1464" t="s">
        <v>140</v>
      </c>
      <c r="K1464">
        <v>60505</v>
      </c>
      <c r="L1464" t="s">
        <v>99</v>
      </c>
      <c r="M1464" t="s">
        <v>2434</v>
      </c>
      <c r="N1464" t="s">
        <v>36</v>
      </c>
      <c r="O1464" t="s">
        <v>42</v>
      </c>
      <c r="P1464" t="s">
        <v>2435</v>
      </c>
      <c r="Q1464">
        <v>128.05799999999999</v>
      </c>
      <c r="R1464">
        <v>3</v>
      </c>
      <c r="S1464" s="1">
        <v>0.3</v>
      </c>
      <c r="T1464">
        <v>-23.7822</v>
      </c>
      <c r="U1464" t="s">
        <v>89</v>
      </c>
      <c r="V1464" s="3">
        <v>-0.185714285714286</v>
      </c>
      <c r="W1464" s="3">
        <v>2.3426884692873502E-3</v>
      </c>
      <c r="X1464" s="4">
        <v>-7.9273999999999996</v>
      </c>
      <c r="Y1464" s="1">
        <v>50.613399999999999</v>
      </c>
      <c r="Z1464" t="s">
        <v>119</v>
      </c>
      <c r="AA1464">
        <f>Furniture_Sales[[#This Row],[Sales]]-Furniture_Sales[[#This Row],[Profit]]</f>
        <v>151.84019999999998</v>
      </c>
    </row>
    <row r="1465" spans="1:27" x14ac:dyDescent="0.35">
      <c r="A1465" t="s">
        <v>3627</v>
      </c>
      <c r="B1465" s="2">
        <v>43058</v>
      </c>
      <c r="C1465" s="2">
        <v>43058</v>
      </c>
      <c r="D1465" t="s">
        <v>431</v>
      </c>
      <c r="E1465" t="s">
        <v>1956</v>
      </c>
      <c r="F1465" t="s">
        <v>1957</v>
      </c>
      <c r="G1465" t="s">
        <v>106</v>
      </c>
      <c r="H1465" t="s">
        <v>31</v>
      </c>
      <c r="I1465" t="s">
        <v>179</v>
      </c>
      <c r="J1465" t="s">
        <v>126</v>
      </c>
      <c r="K1465">
        <v>10011</v>
      </c>
      <c r="L1465" t="s">
        <v>73</v>
      </c>
      <c r="M1465" t="s">
        <v>1255</v>
      </c>
      <c r="N1465" t="s">
        <v>36</v>
      </c>
      <c r="O1465" t="s">
        <v>51</v>
      </c>
      <c r="P1465" t="s">
        <v>1256</v>
      </c>
      <c r="Q1465">
        <v>79.974000000000004</v>
      </c>
      <c r="R1465">
        <v>3</v>
      </c>
      <c r="S1465" s="1">
        <v>0.4</v>
      </c>
      <c r="T1465">
        <v>-29.323799999999999</v>
      </c>
      <c r="U1465" t="s">
        <v>436</v>
      </c>
      <c r="V1465" s="3">
        <v>-0.36666666666666697</v>
      </c>
      <c r="W1465" s="3">
        <v>5.0016255282966998E-3</v>
      </c>
      <c r="X1465" s="4">
        <v>-9.7745999999999995</v>
      </c>
      <c r="Y1465" s="1">
        <v>36.432600000000001</v>
      </c>
      <c r="Z1465" t="s">
        <v>40</v>
      </c>
      <c r="AA1465">
        <f>Furniture_Sales[[#This Row],[Sales]]-Furniture_Sales[[#This Row],[Profit]]</f>
        <v>109.2978</v>
      </c>
    </row>
    <row r="1466" spans="1:27" x14ac:dyDescent="0.35">
      <c r="A1466" t="s">
        <v>3628</v>
      </c>
      <c r="B1466" s="2">
        <v>42565</v>
      </c>
      <c r="C1466" s="2">
        <v>42570</v>
      </c>
      <c r="D1466" t="s">
        <v>45</v>
      </c>
      <c r="E1466" t="s">
        <v>3629</v>
      </c>
      <c r="F1466" t="s">
        <v>3630</v>
      </c>
      <c r="G1466" t="s">
        <v>30</v>
      </c>
      <c r="H1466" t="s">
        <v>31</v>
      </c>
      <c r="I1466" t="s">
        <v>353</v>
      </c>
      <c r="J1466" t="s">
        <v>673</v>
      </c>
      <c r="K1466">
        <v>31907</v>
      </c>
      <c r="L1466" t="s">
        <v>34</v>
      </c>
      <c r="M1466" t="s">
        <v>90</v>
      </c>
      <c r="N1466" t="s">
        <v>36</v>
      </c>
      <c r="O1466" t="s">
        <v>62</v>
      </c>
      <c r="P1466" t="s">
        <v>91</v>
      </c>
      <c r="Q1466">
        <v>51.75</v>
      </c>
      <c r="R1466">
        <v>1</v>
      </c>
      <c r="S1466" s="1">
        <v>0</v>
      </c>
      <c r="T1466">
        <v>15.525</v>
      </c>
      <c r="U1466" t="s">
        <v>64</v>
      </c>
      <c r="V1466" s="3">
        <v>0.3</v>
      </c>
      <c r="W1466" s="3">
        <v>0</v>
      </c>
      <c r="X1466" s="4">
        <v>15.525</v>
      </c>
      <c r="Y1466" s="1">
        <v>36.225000000000001</v>
      </c>
      <c r="Z1466" t="s">
        <v>77</v>
      </c>
      <c r="AA1466">
        <f>Furniture_Sales[[#This Row],[Sales]]-Furniture_Sales[[#This Row],[Profit]]</f>
        <v>36.225000000000001</v>
      </c>
    </row>
    <row r="1467" spans="1:27" x14ac:dyDescent="0.35">
      <c r="A1467" t="s">
        <v>3631</v>
      </c>
      <c r="B1467" s="2">
        <v>42379</v>
      </c>
      <c r="C1467" s="2">
        <v>42382</v>
      </c>
      <c r="D1467" t="s">
        <v>27</v>
      </c>
      <c r="E1467" t="s">
        <v>2253</v>
      </c>
      <c r="F1467" t="s">
        <v>2254</v>
      </c>
      <c r="G1467" t="s">
        <v>30</v>
      </c>
      <c r="H1467" t="s">
        <v>31</v>
      </c>
      <c r="I1467" t="s">
        <v>3632</v>
      </c>
      <c r="J1467" t="s">
        <v>198</v>
      </c>
      <c r="K1467">
        <v>98632</v>
      </c>
      <c r="L1467" t="s">
        <v>60</v>
      </c>
      <c r="M1467" t="s">
        <v>656</v>
      </c>
      <c r="N1467" t="s">
        <v>36</v>
      </c>
      <c r="O1467" t="s">
        <v>62</v>
      </c>
      <c r="P1467" t="s">
        <v>657</v>
      </c>
      <c r="Q1467">
        <v>24.85</v>
      </c>
      <c r="R1467">
        <v>5</v>
      </c>
      <c r="S1467" s="1">
        <v>0</v>
      </c>
      <c r="T1467">
        <v>7.7035</v>
      </c>
      <c r="U1467" t="s">
        <v>39</v>
      </c>
      <c r="V1467" s="3">
        <v>0.31</v>
      </c>
      <c r="W1467" s="3">
        <v>0</v>
      </c>
      <c r="X1467" s="4">
        <v>1.5407</v>
      </c>
      <c r="Y1467" s="1">
        <v>3.4293</v>
      </c>
      <c r="Z1467" t="s">
        <v>175</v>
      </c>
      <c r="AA1467">
        <f>Furniture_Sales[[#This Row],[Sales]]-Furniture_Sales[[#This Row],[Profit]]</f>
        <v>17.146500000000003</v>
      </c>
    </row>
    <row r="1468" spans="1:27" x14ac:dyDescent="0.35">
      <c r="A1468" t="s">
        <v>3633</v>
      </c>
      <c r="B1468" s="2">
        <v>42183</v>
      </c>
      <c r="C1468" s="2">
        <v>42187</v>
      </c>
      <c r="D1468" t="s">
        <v>45</v>
      </c>
      <c r="E1468" t="s">
        <v>3634</v>
      </c>
      <c r="F1468" t="s">
        <v>3635</v>
      </c>
      <c r="G1468" t="s">
        <v>96</v>
      </c>
      <c r="H1468" t="s">
        <v>31</v>
      </c>
      <c r="I1468" t="s">
        <v>2039</v>
      </c>
      <c r="J1468" t="s">
        <v>526</v>
      </c>
      <c r="K1468">
        <v>85234</v>
      </c>
      <c r="L1468" t="s">
        <v>60</v>
      </c>
      <c r="M1468" t="s">
        <v>796</v>
      </c>
      <c r="N1468" t="s">
        <v>36</v>
      </c>
      <c r="O1468" t="s">
        <v>62</v>
      </c>
      <c r="P1468" t="s">
        <v>797</v>
      </c>
      <c r="Q1468">
        <v>621.76</v>
      </c>
      <c r="R1468">
        <v>4</v>
      </c>
      <c r="S1468" s="1">
        <v>0.2</v>
      </c>
      <c r="T1468">
        <v>46.631999999999998</v>
      </c>
      <c r="U1468" t="s">
        <v>89</v>
      </c>
      <c r="V1468" s="3">
        <v>7.4999999999999997E-2</v>
      </c>
      <c r="W1468" s="3">
        <v>3.2166752444673201E-4</v>
      </c>
      <c r="X1468" s="4">
        <v>11.657999999999999</v>
      </c>
      <c r="Y1468" s="1">
        <v>143.78200000000001</v>
      </c>
      <c r="Z1468" t="s">
        <v>65</v>
      </c>
      <c r="AA1468">
        <f>Furniture_Sales[[#This Row],[Sales]]-Furniture_Sales[[#This Row],[Profit]]</f>
        <v>575.12800000000004</v>
      </c>
    </row>
    <row r="1469" spans="1:27" x14ac:dyDescent="0.35">
      <c r="A1469" t="s">
        <v>3636</v>
      </c>
      <c r="B1469" s="2">
        <v>42316</v>
      </c>
      <c r="C1469" s="2">
        <v>42321</v>
      </c>
      <c r="D1469" t="s">
        <v>27</v>
      </c>
      <c r="E1469" t="s">
        <v>2473</v>
      </c>
      <c r="F1469" t="s">
        <v>2474</v>
      </c>
      <c r="G1469" t="s">
        <v>30</v>
      </c>
      <c r="H1469" t="s">
        <v>31</v>
      </c>
      <c r="I1469" t="s">
        <v>2856</v>
      </c>
      <c r="J1469" t="s">
        <v>722</v>
      </c>
      <c r="K1469">
        <v>23666</v>
      </c>
      <c r="L1469" t="s">
        <v>34</v>
      </c>
      <c r="M1469" t="s">
        <v>1802</v>
      </c>
      <c r="N1469" t="s">
        <v>36</v>
      </c>
      <c r="O1469" t="s">
        <v>62</v>
      </c>
      <c r="P1469" t="s">
        <v>1803</v>
      </c>
      <c r="Q1469">
        <v>186.54</v>
      </c>
      <c r="R1469">
        <v>3</v>
      </c>
      <c r="S1469" s="1">
        <v>0</v>
      </c>
      <c r="T1469">
        <v>41.038800000000002</v>
      </c>
      <c r="U1469" t="s">
        <v>64</v>
      </c>
      <c r="V1469" s="3">
        <v>0.22</v>
      </c>
      <c r="W1469" s="3">
        <v>0</v>
      </c>
      <c r="X1469" s="4">
        <v>13.679600000000001</v>
      </c>
      <c r="Y1469" s="1">
        <v>48.500399999999999</v>
      </c>
      <c r="Z1469" t="s">
        <v>40</v>
      </c>
      <c r="AA1469">
        <f>Furniture_Sales[[#This Row],[Sales]]-Furniture_Sales[[#This Row],[Profit]]</f>
        <v>145.50119999999998</v>
      </c>
    </row>
    <row r="1470" spans="1:27" x14ac:dyDescent="0.35">
      <c r="A1470" t="s">
        <v>3637</v>
      </c>
      <c r="B1470" s="2">
        <v>42093</v>
      </c>
      <c r="C1470" s="2">
        <v>42097</v>
      </c>
      <c r="D1470" t="s">
        <v>45</v>
      </c>
      <c r="E1470" t="s">
        <v>2119</v>
      </c>
      <c r="F1470" t="s">
        <v>2120</v>
      </c>
      <c r="G1470" t="s">
        <v>106</v>
      </c>
      <c r="H1470" t="s">
        <v>31</v>
      </c>
      <c r="I1470" t="s">
        <v>3638</v>
      </c>
      <c r="J1470" t="s">
        <v>140</v>
      </c>
      <c r="K1470">
        <v>61761</v>
      </c>
      <c r="L1470" t="s">
        <v>99</v>
      </c>
      <c r="M1470" t="s">
        <v>2584</v>
      </c>
      <c r="N1470" t="s">
        <v>36</v>
      </c>
      <c r="O1470" t="s">
        <v>42</v>
      </c>
      <c r="P1470" t="s">
        <v>2585</v>
      </c>
      <c r="Q1470">
        <v>366.74400000000003</v>
      </c>
      <c r="R1470">
        <v>4</v>
      </c>
      <c r="S1470" s="1">
        <v>0.3</v>
      </c>
      <c r="T1470">
        <v>-110.0232</v>
      </c>
      <c r="U1470" t="s">
        <v>89</v>
      </c>
      <c r="V1470" s="3">
        <v>-0.3</v>
      </c>
      <c r="W1470" s="3">
        <v>8.1800929258556403E-4</v>
      </c>
      <c r="X1470" s="4">
        <v>-27.505800000000001</v>
      </c>
      <c r="Y1470" s="1">
        <v>119.1918</v>
      </c>
      <c r="Z1470" t="s">
        <v>201</v>
      </c>
      <c r="AA1470">
        <f>Furniture_Sales[[#This Row],[Sales]]-Furniture_Sales[[#This Row],[Profit]]</f>
        <v>476.7672</v>
      </c>
    </row>
    <row r="1471" spans="1:27" x14ac:dyDescent="0.35">
      <c r="A1471" t="s">
        <v>3639</v>
      </c>
      <c r="B1471" s="2">
        <v>41870</v>
      </c>
      <c r="C1471" s="2">
        <v>41872</v>
      </c>
      <c r="D1471" t="s">
        <v>27</v>
      </c>
      <c r="E1471" t="s">
        <v>2362</v>
      </c>
      <c r="F1471" t="s">
        <v>2363</v>
      </c>
      <c r="G1471" t="s">
        <v>96</v>
      </c>
      <c r="H1471" t="s">
        <v>31</v>
      </c>
      <c r="I1471" t="s">
        <v>58</v>
      </c>
      <c r="J1471" t="s">
        <v>59</v>
      </c>
      <c r="K1471">
        <v>90045</v>
      </c>
      <c r="L1471" t="s">
        <v>60</v>
      </c>
      <c r="M1471" t="s">
        <v>602</v>
      </c>
      <c r="N1471" t="s">
        <v>36</v>
      </c>
      <c r="O1471" t="s">
        <v>62</v>
      </c>
      <c r="P1471" t="s">
        <v>603</v>
      </c>
      <c r="Q1471">
        <v>289.24</v>
      </c>
      <c r="R1471">
        <v>7</v>
      </c>
      <c r="S1471" s="1">
        <v>0</v>
      </c>
      <c r="T1471">
        <v>26.031600000000001</v>
      </c>
      <c r="U1471" t="s">
        <v>76</v>
      </c>
      <c r="V1471" s="3">
        <v>0.09</v>
      </c>
      <c r="W1471" s="3">
        <v>0</v>
      </c>
      <c r="X1471" s="4">
        <v>3.7187999999999999</v>
      </c>
      <c r="Y1471" s="1">
        <v>37.601199999999999</v>
      </c>
      <c r="Z1471" t="s">
        <v>259</v>
      </c>
      <c r="AA1471">
        <f>Furniture_Sales[[#This Row],[Sales]]-Furniture_Sales[[#This Row],[Profit]]</f>
        <v>263.20839999999998</v>
      </c>
    </row>
    <row r="1472" spans="1:27" x14ac:dyDescent="0.35">
      <c r="A1472" t="s">
        <v>3640</v>
      </c>
      <c r="B1472" s="2">
        <v>42309</v>
      </c>
      <c r="C1472" s="2">
        <v>42313</v>
      </c>
      <c r="D1472" t="s">
        <v>45</v>
      </c>
      <c r="E1472" t="s">
        <v>2879</v>
      </c>
      <c r="F1472" t="s">
        <v>2880</v>
      </c>
      <c r="G1472" t="s">
        <v>30</v>
      </c>
      <c r="H1472" t="s">
        <v>31</v>
      </c>
      <c r="I1472" t="s">
        <v>179</v>
      </c>
      <c r="J1472" t="s">
        <v>126</v>
      </c>
      <c r="K1472">
        <v>10009</v>
      </c>
      <c r="L1472" t="s">
        <v>73</v>
      </c>
      <c r="M1472" t="s">
        <v>3222</v>
      </c>
      <c r="N1472" t="s">
        <v>36</v>
      </c>
      <c r="O1472" t="s">
        <v>42</v>
      </c>
      <c r="P1472" t="s">
        <v>3223</v>
      </c>
      <c r="Q1472">
        <v>205.16399999999999</v>
      </c>
      <c r="R1472">
        <v>2</v>
      </c>
      <c r="S1472" s="1">
        <v>0.1</v>
      </c>
      <c r="T1472">
        <v>13.6776</v>
      </c>
      <c r="U1472" t="s">
        <v>89</v>
      </c>
      <c r="V1472" s="3">
        <v>6.6666666666666693E-2</v>
      </c>
      <c r="W1472" s="3">
        <v>4.87414946091907E-4</v>
      </c>
      <c r="X1472" s="4">
        <v>6.8388</v>
      </c>
      <c r="Y1472" s="1">
        <v>95.743200000000002</v>
      </c>
      <c r="Z1472" t="s">
        <v>40</v>
      </c>
      <c r="AA1472">
        <f>Furniture_Sales[[#This Row],[Sales]]-Furniture_Sales[[#This Row],[Profit]]</f>
        <v>191.48639999999997</v>
      </c>
    </row>
    <row r="1473" spans="1:27" x14ac:dyDescent="0.35">
      <c r="A1473" t="s">
        <v>3641</v>
      </c>
      <c r="B1473" s="2">
        <v>41988</v>
      </c>
      <c r="C1473" s="2">
        <v>41994</v>
      </c>
      <c r="D1473" t="s">
        <v>45</v>
      </c>
      <c r="E1473" t="s">
        <v>2623</v>
      </c>
      <c r="F1473" t="s">
        <v>2624</v>
      </c>
      <c r="G1473" t="s">
        <v>96</v>
      </c>
      <c r="H1473" t="s">
        <v>31</v>
      </c>
      <c r="I1473" t="s">
        <v>139</v>
      </c>
      <c r="J1473" t="s">
        <v>140</v>
      </c>
      <c r="K1473">
        <v>60623</v>
      </c>
      <c r="L1473" t="s">
        <v>99</v>
      </c>
      <c r="M1473" t="s">
        <v>2146</v>
      </c>
      <c r="N1473" t="s">
        <v>36</v>
      </c>
      <c r="O1473" t="s">
        <v>62</v>
      </c>
      <c r="P1473" t="s">
        <v>2147</v>
      </c>
      <c r="Q1473">
        <v>8.5440000000000005</v>
      </c>
      <c r="R1473">
        <v>2</v>
      </c>
      <c r="S1473" s="1">
        <v>0.6</v>
      </c>
      <c r="T1473">
        <v>-7.476</v>
      </c>
      <c r="U1473" t="s">
        <v>135</v>
      </c>
      <c r="V1473" s="3">
        <v>-0.875</v>
      </c>
      <c r="W1473" s="3">
        <v>7.02247191011236E-2</v>
      </c>
      <c r="X1473" s="4">
        <v>-3.738</v>
      </c>
      <c r="Y1473" s="1">
        <v>8.01</v>
      </c>
      <c r="Z1473" t="s">
        <v>102</v>
      </c>
      <c r="AA1473">
        <f>Furniture_Sales[[#This Row],[Sales]]-Furniture_Sales[[#This Row],[Profit]]</f>
        <v>16.02</v>
      </c>
    </row>
    <row r="1474" spans="1:27" x14ac:dyDescent="0.35">
      <c r="A1474" t="s">
        <v>3642</v>
      </c>
      <c r="B1474" s="2">
        <v>42237</v>
      </c>
      <c r="C1474" s="2">
        <v>42241</v>
      </c>
      <c r="D1474" t="s">
        <v>45</v>
      </c>
      <c r="E1474" t="s">
        <v>3494</v>
      </c>
      <c r="F1474" t="s">
        <v>3495</v>
      </c>
      <c r="G1474" t="s">
        <v>96</v>
      </c>
      <c r="H1474" t="s">
        <v>31</v>
      </c>
      <c r="I1474" t="s">
        <v>884</v>
      </c>
      <c r="J1474" t="s">
        <v>237</v>
      </c>
      <c r="K1474">
        <v>45503</v>
      </c>
      <c r="L1474" t="s">
        <v>73</v>
      </c>
      <c r="M1474" t="s">
        <v>581</v>
      </c>
      <c r="N1474" t="s">
        <v>36</v>
      </c>
      <c r="O1474" t="s">
        <v>42</v>
      </c>
      <c r="P1474" t="s">
        <v>582</v>
      </c>
      <c r="Q1474">
        <v>598.45799999999997</v>
      </c>
      <c r="R1474">
        <v>3</v>
      </c>
      <c r="S1474" s="1">
        <v>0.3</v>
      </c>
      <c r="T1474">
        <v>-42.747</v>
      </c>
      <c r="U1474" t="s">
        <v>89</v>
      </c>
      <c r="V1474" s="3">
        <v>-7.1428571428571397E-2</v>
      </c>
      <c r="W1474" s="3">
        <v>5.0128831095916501E-4</v>
      </c>
      <c r="X1474" s="4">
        <v>-14.249000000000001</v>
      </c>
      <c r="Y1474" s="1">
        <v>213.73500000000001</v>
      </c>
      <c r="Z1474" t="s">
        <v>259</v>
      </c>
      <c r="AA1474">
        <f>Furniture_Sales[[#This Row],[Sales]]-Furniture_Sales[[#This Row],[Profit]]</f>
        <v>641.20499999999993</v>
      </c>
    </row>
    <row r="1475" spans="1:27" x14ac:dyDescent="0.35">
      <c r="A1475" t="s">
        <v>3642</v>
      </c>
      <c r="B1475" s="2">
        <v>42237</v>
      </c>
      <c r="C1475" s="2">
        <v>42241</v>
      </c>
      <c r="D1475" t="s">
        <v>45</v>
      </c>
      <c r="E1475" t="s">
        <v>3494</v>
      </c>
      <c r="F1475" t="s">
        <v>3495</v>
      </c>
      <c r="G1475" t="s">
        <v>96</v>
      </c>
      <c r="H1475" t="s">
        <v>31</v>
      </c>
      <c r="I1475" t="s">
        <v>884</v>
      </c>
      <c r="J1475" t="s">
        <v>237</v>
      </c>
      <c r="K1475">
        <v>45503</v>
      </c>
      <c r="L1475" t="s">
        <v>73</v>
      </c>
      <c r="M1475" t="s">
        <v>2401</v>
      </c>
      <c r="N1475" t="s">
        <v>36</v>
      </c>
      <c r="O1475" t="s">
        <v>62</v>
      </c>
      <c r="P1475" t="s">
        <v>2402</v>
      </c>
      <c r="Q1475">
        <v>25.984000000000002</v>
      </c>
      <c r="R1475">
        <v>1</v>
      </c>
      <c r="S1475" s="1">
        <v>0.2</v>
      </c>
      <c r="T1475">
        <v>-3.8976000000000002</v>
      </c>
      <c r="U1475" t="s">
        <v>89</v>
      </c>
      <c r="V1475" s="3">
        <v>-0.15</v>
      </c>
      <c r="W1475" s="3">
        <v>7.6970443349753696E-3</v>
      </c>
      <c r="X1475" s="4">
        <v>-3.8976000000000002</v>
      </c>
      <c r="Y1475" s="1">
        <v>29.881599999999999</v>
      </c>
      <c r="Z1475" t="s">
        <v>259</v>
      </c>
      <c r="AA1475">
        <f>Furniture_Sales[[#This Row],[Sales]]-Furniture_Sales[[#This Row],[Profit]]</f>
        <v>29.881600000000002</v>
      </c>
    </row>
    <row r="1476" spans="1:27" x14ac:dyDescent="0.35">
      <c r="A1476" t="s">
        <v>3643</v>
      </c>
      <c r="B1476" s="2">
        <v>43078</v>
      </c>
      <c r="C1476" s="2">
        <v>43080</v>
      </c>
      <c r="D1476" t="s">
        <v>27</v>
      </c>
      <c r="E1476" t="s">
        <v>2307</v>
      </c>
      <c r="F1476" t="s">
        <v>2308</v>
      </c>
      <c r="G1476" t="s">
        <v>106</v>
      </c>
      <c r="H1476" t="s">
        <v>31</v>
      </c>
      <c r="I1476" t="s">
        <v>3644</v>
      </c>
      <c r="J1476" t="s">
        <v>59</v>
      </c>
      <c r="K1476">
        <v>93905</v>
      </c>
      <c r="L1476" t="s">
        <v>60</v>
      </c>
      <c r="M1476" t="s">
        <v>866</v>
      </c>
      <c r="N1476" t="s">
        <v>36</v>
      </c>
      <c r="O1476" t="s">
        <v>37</v>
      </c>
      <c r="P1476" t="s">
        <v>867</v>
      </c>
      <c r="Q1476">
        <v>148.25700000000001</v>
      </c>
      <c r="R1476">
        <v>3</v>
      </c>
      <c r="S1476" s="1">
        <v>0.15</v>
      </c>
      <c r="T1476">
        <v>15.697800000000001</v>
      </c>
      <c r="U1476" t="s">
        <v>76</v>
      </c>
      <c r="V1476" s="3">
        <v>0.105882352941176</v>
      </c>
      <c r="W1476" s="3">
        <v>1.0117566118294601E-3</v>
      </c>
      <c r="X1476" s="4">
        <v>5.2325999999999997</v>
      </c>
      <c r="Y1476" s="1">
        <v>44.186399999999999</v>
      </c>
      <c r="Z1476" t="s">
        <v>102</v>
      </c>
      <c r="AA1476">
        <f>Furniture_Sales[[#This Row],[Sales]]-Furniture_Sales[[#This Row],[Profit]]</f>
        <v>132.5592</v>
      </c>
    </row>
    <row r="1477" spans="1:27" x14ac:dyDescent="0.35">
      <c r="A1477" t="s">
        <v>3645</v>
      </c>
      <c r="B1477" s="2">
        <v>41874</v>
      </c>
      <c r="C1477" s="2">
        <v>41878</v>
      </c>
      <c r="D1477" t="s">
        <v>45</v>
      </c>
      <c r="E1477" t="s">
        <v>1071</v>
      </c>
      <c r="F1477" t="s">
        <v>1072</v>
      </c>
      <c r="G1477" t="s">
        <v>30</v>
      </c>
      <c r="H1477" t="s">
        <v>31</v>
      </c>
      <c r="I1477" t="s">
        <v>271</v>
      </c>
      <c r="J1477" t="s">
        <v>186</v>
      </c>
      <c r="K1477">
        <v>80219</v>
      </c>
      <c r="L1477" t="s">
        <v>60</v>
      </c>
      <c r="M1477" t="s">
        <v>343</v>
      </c>
      <c r="N1477" t="s">
        <v>36</v>
      </c>
      <c r="O1477" t="s">
        <v>62</v>
      </c>
      <c r="P1477" t="s">
        <v>344</v>
      </c>
      <c r="Q1477">
        <v>4.2240000000000002</v>
      </c>
      <c r="R1477">
        <v>3</v>
      </c>
      <c r="S1477" s="1">
        <v>0.2</v>
      </c>
      <c r="T1477">
        <v>1.2672000000000001</v>
      </c>
      <c r="U1477" t="s">
        <v>89</v>
      </c>
      <c r="V1477" s="3">
        <v>0.3</v>
      </c>
      <c r="W1477" s="3">
        <v>4.7348484848484799E-2</v>
      </c>
      <c r="X1477" s="4">
        <v>0.4224</v>
      </c>
      <c r="Y1477" s="1">
        <v>0.98560000000000003</v>
      </c>
      <c r="Z1477" t="s">
        <v>259</v>
      </c>
      <c r="AA1477">
        <f>Furniture_Sales[[#This Row],[Sales]]-Furniture_Sales[[#This Row],[Profit]]</f>
        <v>2.9568000000000003</v>
      </c>
    </row>
    <row r="1478" spans="1:27" x14ac:dyDescent="0.35">
      <c r="A1478" t="s">
        <v>3646</v>
      </c>
      <c r="B1478" s="2">
        <v>42685</v>
      </c>
      <c r="C1478" s="2">
        <v>42690</v>
      </c>
      <c r="D1478" t="s">
        <v>45</v>
      </c>
      <c r="E1478" t="s">
        <v>2387</v>
      </c>
      <c r="F1478" t="s">
        <v>2388</v>
      </c>
      <c r="G1478" t="s">
        <v>96</v>
      </c>
      <c r="H1478" t="s">
        <v>31</v>
      </c>
      <c r="I1478" t="s">
        <v>179</v>
      </c>
      <c r="J1478" t="s">
        <v>126</v>
      </c>
      <c r="K1478">
        <v>10011</v>
      </c>
      <c r="L1478" t="s">
        <v>73</v>
      </c>
      <c r="M1478" t="s">
        <v>1623</v>
      </c>
      <c r="N1478" t="s">
        <v>36</v>
      </c>
      <c r="O1478" t="s">
        <v>42</v>
      </c>
      <c r="P1478" t="s">
        <v>1624</v>
      </c>
      <c r="Q1478">
        <v>245.64599999999999</v>
      </c>
      <c r="R1478">
        <v>3</v>
      </c>
      <c r="S1478" s="1">
        <v>0.1</v>
      </c>
      <c r="T1478">
        <v>8.1882000000000001</v>
      </c>
      <c r="U1478" t="s">
        <v>64</v>
      </c>
      <c r="V1478" s="3">
        <v>3.3333333333333298E-2</v>
      </c>
      <c r="W1478" s="3">
        <v>4.0708987730311098E-4</v>
      </c>
      <c r="X1478" s="4">
        <v>2.7294</v>
      </c>
      <c r="Y1478" s="1">
        <v>79.152600000000007</v>
      </c>
      <c r="Z1478" t="s">
        <v>40</v>
      </c>
      <c r="AA1478">
        <f>Furniture_Sales[[#This Row],[Sales]]-Furniture_Sales[[#This Row],[Profit]]</f>
        <v>237.45779999999999</v>
      </c>
    </row>
    <row r="1479" spans="1:27" x14ac:dyDescent="0.35">
      <c r="A1479" t="s">
        <v>3647</v>
      </c>
      <c r="B1479" s="2">
        <v>43048</v>
      </c>
      <c r="C1479" s="2">
        <v>43052</v>
      </c>
      <c r="D1479" t="s">
        <v>45</v>
      </c>
      <c r="E1479" t="s">
        <v>2322</v>
      </c>
      <c r="F1479" t="s">
        <v>2323</v>
      </c>
      <c r="G1479" t="s">
        <v>96</v>
      </c>
      <c r="H1479" t="s">
        <v>31</v>
      </c>
      <c r="I1479" t="s">
        <v>645</v>
      </c>
      <c r="J1479" t="s">
        <v>59</v>
      </c>
      <c r="K1479">
        <v>92105</v>
      </c>
      <c r="L1479" t="s">
        <v>60</v>
      </c>
      <c r="M1479" t="s">
        <v>822</v>
      </c>
      <c r="N1479" t="s">
        <v>36</v>
      </c>
      <c r="O1479" t="s">
        <v>42</v>
      </c>
      <c r="P1479" t="s">
        <v>823</v>
      </c>
      <c r="Q1479">
        <v>523.39200000000005</v>
      </c>
      <c r="R1479">
        <v>3</v>
      </c>
      <c r="S1479" s="1">
        <v>0.2</v>
      </c>
      <c r="T1479">
        <v>52.339199999999998</v>
      </c>
      <c r="U1479" t="s">
        <v>89</v>
      </c>
      <c r="V1479" s="3">
        <v>0.1</v>
      </c>
      <c r="W1479" s="3">
        <v>3.82122768403032E-4</v>
      </c>
      <c r="X1479" s="4">
        <v>17.446400000000001</v>
      </c>
      <c r="Y1479" s="1">
        <v>157.01759999999999</v>
      </c>
      <c r="Z1479" t="s">
        <v>40</v>
      </c>
      <c r="AA1479">
        <f>Furniture_Sales[[#This Row],[Sales]]-Furniture_Sales[[#This Row],[Profit]]</f>
        <v>471.05280000000005</v>
      </c>
    </row>
    <row r="1480" spans="1:27" x14ac:dyDescent="0.35">
      <c r="A1480" t="s">
        <v>3648</v>
      </c>
      <c r="B1480" s="2">
        <v>43086</v>
      </c>
      <c r="C1480" s="2">
        <v>43092</v>
      </c>
      <c r="D1480" t="s">
        <v>45</v>
      </c>
      <c r="E1480" t="s">
        <v>3649</v>
      </c>
      <c r="F1480" t="s">
        <v>3650</v>
      </c>
      <c r="G1480" t="s">
        <v>30</v>
      </c>
      <c r="H1480" t="s">
        <v>31</v>
      </c>
      <c r="I1480" t="s">
        <v>179</v>
      </c>
      <c r="J1480" t="s">
        <v>126</v>
      </c>
      <c r="K1480">
        <v>10009</v>
      </c>
      <c r="L1480" t="s">
        <v>73</v>
      </c>
      <c r="M1480" t="s">
        <v>1802</v>
      </c>
      <c r="N1480" t="s">
        <v>36</v>
      </c>
      <c r="O1480" t="s">
        <v>62</v>
      </c>
      <c r="P1480" t="s">
        <v>1803</v>
      </c>
      <c r="Q1480">
        <v>124.36</v>
      </c>
      <c r="R1480">
        <v>2</v>
      </c>
      <c r="S1480" s="1">
        <v>0</v>
      </c>
      <c r="T1480">
        <v>27.359200000000001</v>
      </c>
      <c r="U1480" t="s">
        <v>135</v>
      </c>
      <c r="V1480" s="3">
        <v>0.22</v>
      </c>
      <c r="W1480" s="3">
        <v>0</v>
      </c>
      <c r="X1480" s="4">
        <v>13.679600000000001</v>
      </c>
      <c r="Y1480" s="1">
        <v>48.500399999999999</v>
      </c>
      <c r="Z1480" t="s">
        <v>102</v>
      </c>
      <c r="AA1480">
        <f>Furniture_Sales[[#This Row],[Sales]]-Furniture_Sales[[#This Row],[Profit]]</f>
        <v>97.000799999999998</v>
      </c>
    </row>
    <row r="1481" spans="1:27" x14ac:dyDescent="0.35">
      <c r="A1481" t="s">
        <v>3651</v>
      </c>
      <c r="B1481" s="2">
        <v>42934</v>
      </c>
      <c r="C1481" s="2">
        <v>42939</v>
      </c>
      <c r="D1481" t="s">
        <v>45</v>
      </c>
      <c r="E1481" t="s">
        <v>745</v>
      </c>
      <c r="F1481" t="s">
        <v>746</v>
      </c>
      <c r="G1481" t="s">
        <v>30</v>
      </c>
      <c r="H1481" t="s">
        <v>31</v>
      </c>
      <c r="I1481" t="s">
        <v>71</v>
      </c>
      <c r="J1481" t="s">
        <v>72</v>
      </c>
      <c r="K1481">
        <v>19134</v>
      </c>
      <c r="L1481" t="s">
        <v>73</v>
      </c>
      <c r="M1481" t="s">
        <v>596</v>
      </c>
      <c r="N1481" t="s">
        <v>36</v>
      </c>
      <c r="O1481" t="s">
        <v>42</v>
      </c>
      <c r="P1481" t="s">
        <v>597</v>
      </c>
      <c r="Q1481">
        <v>198.744</v>
      </c>
      <c r="R1481">
        <v>4</v>
      </c>
      <c r="S1481" s="1">
        <v>0.3</v>
      </c>
      <c r="T1481">
        <v>-14.196</v>
      </c>
      <c r="U1481" t="s">
        <v>64</v>
      </c>
      <c r="V1481" s="3">
        <v>-7.1428571428571397E-2</v>
      </c>
      <c r="W1481" s="3">
        <v>1.50947953145755E-3</v>
      </c>
      <c r="X1481" s="4">
        <v>-3.5489999999999999</v>
      </c>
      <c r="Y1481" s="1">
        <v>53.234999999999999</v>
      </c>
      <c r="Z1481" t="s">
        <v>77</v>
      </c>
      <c r="AA1481">
        <f>Furniture_Sales[[#This Row],[Sales]]-Furniture_Sales[[#This Row],[Profit]]</f>
        <v>212.94</v>
      </c>
    </row>
    <row r="1482" spans="1:27" x14ac:dyDescent="0.35">
      <c r="A1482" t="s">
        <v>3652</v>
      </c>
      <c r="B1482" s="2">
        <v>41737</v>
      </c>
      <c r="C1482" s="2">
        <v>41741</v>
      </c>
      <c r="D1482" t="s">
        <v>45</v>
      </c>
      <c r="E1482" t="s">
        <v>398</v>
      </c>
      <c r="F1482" t="s">
        <v>399</v>
      </c>
      <c r="G1482" t="s">
        <v>106</v>
      </c>
      <c r="H1482" t="s">
        <v>31</v>
      </c>
      <c r="I1482" t="s">
        <v>515</v>
      </c>
      <c r="J1482" t="s">
        <v>59</v>
      </c>
      <c r="K1482">
        <v>94521</v>
      </c>
      <c r="L1482" t="s">
        <v>60</v>
      </c>
      <c r="M1482" t="s">
        <v>296</v>
      </c>
      <c r="N1482" t="s">
        <v>36</v>
      </c>
      <c r="O1482" t="s">
        <v>51</v>
      </c>
      <c r="P1482" t="s">
        <v>297</v>
      </c>
      <c r="Q1482">
        <v>99.591999999999999</v>
      </c>
      <c r="R1482">
        <v>1</v>
      </c>
      <c r="S1482" s="1">
        <v>0.2</v>
      </c>
      <c r="T1482">
        <v>2.4897999999999998</v>
      </c>
      <c r="U1482" t="s">
        <v>89</v>
      </c>
      <c r="V1482" s="3">
        <v>2.5000000000000001E-2</v>
      </c>
      <c r="W1482" s="3">
        <v>2.0081934291910999E-3</v>
      </c>
      <c r="X1482" s="4">
        <v>2.4897999999999998</v>
      </c>
      <c r="Y1482" s="1">
        <v>97.102199999999996</v>
      </c>
      <c r="Z1482" t="s">
        <v>119</v>
      </c>
      <c r="AA1482">
        <f>Furniture_Sales[[#This Row],[Sales]]-Furniture_Sales[[#This Row],[Profit]]</f>
        <v>97.102199999999996</v>
      </c>
    </row>
    <row r="1483" spans="1:27" x14ac:dyDescent="0.35">
      <c r="A1483" t="s">
        <v>3653</v>
      </c>
      <c r="B1483" s="2">
        <v>42715</v>
      </c>
      <c r="C1483" s="2">
        <v>42715</v>
      </c>
      <c r="D1483" t="s">
        <v>431</v>
      </c>
      <c r="E1483" t="s">
        <v>1736</v>
      </c>
      <c r="F1483" t="s">
        <v>1737</v>
      </c>
      <c r="G1483" t="s">
        <v>30</v>
      </c>
      <c r="H1483" t="s">
        <v>31</v>
      </c>
      <c r="I1483" t="s">
        <v>3053</v>
      </c>
      <c r="J1483" t="s">
        <v>59</v>
      </c>
      <c r="K1483">
        <v>92804</v>
      </c>
      <c r="L1483" t="s">
        <v>60</v>
      </c>
      <c r="M1483" t="s">
        <v>1623</v>
      </c>
      <c r="N1483" t="s">
        <v>36</v>
      </c>
      <c r="O1483" t="s">
        <v>42</v>
      </c>
      <c r="P1483" t="s">
        <v>1624</v>
      </c>
      <c r="Q1483">
        <v>363.92</v>
      </c>
      <c r="R1483">
        <v>5</v>
      </c>
      <c r="S1483" s="1">
        <v>0.2</v>
      </c>
      <c r="T1483">
        <v>-31.843</v>
      </c>
      <c r="U1483" t="s">
        <v>436</v>
      </c>
      <c r="V1483" s="3">
        <v>-8.7499999999999994E-2</v>
      </c>
      <c r="W1483" s="3">
        <v>5.4957133435920005E-4</v>
      </c>
      <c r="X1483" s="4">
        <v>-6.3685999999999998</v>
      </c>
      <c r="Y1483" s="1">
        <v>79.152600000000007</v>
      </c>
      <c r="Z1483" t="s">
        <v>102</v>
      </c>
      <c r="AA1483">
        <f>Furniture_Sales[[#This Row],[Sales]]-Furniture_Sales[[#This Row],[Profit]]</f>
        <v>395.76300000000003</v>
      </c>
    </row>
    <row r="1484" spans="1:27" x14ac:dyDescent="0.35">
      <c r="A1484" t="s">
        <v>3653</v>
      </c>
      <c r="B1484" s="2">
        <v>42715</v>
      </c>
      <c r="C1484" s="2">
        <v>42715</v>
      </c>
      <c r="D1484" t="s">
        <v>431</v>
      </c>
      <c r="E1484" t="s">
        <v>1736</v>
      </c>
      <c r="F1484" t="s">
        <v>1737</v>
      </c>
      <c r="G1484" t="s">
        <v>30</v>
      </c>
      <c r="H1484" t="s">
        <v>31</v>
      </c>
      <c r="I1484" t="s">
        <v>3053</v>
      </c>
      <c r="J1484" t="s">
        <v>59</v>
      </c>
      <c r="K1484">
        <v>92804</v>
      </c>
      <c r="L1484" t="s">
        <v>60</v>
      </c>
      <c r="M1484" t="s">
        <v>1140</v>
      </c>
      <c r="N1484" t="s">
        <v>36</v>
      </c>
      <c r="O1484" t="s">
        <v>51</v>
      </c>
      <c r="P1484" t="s">
        <v>1141</v>
      </c>
      <c r="Q1484">
        <v>892.13599999999997</v>
      </c>
      <c r="R1484">
        <v>7</v>
      </c>
      <c r="S1484" s="1">
        <v>0.2</v>
      </c>
      <c r="T1484">
        <v>111.517</v>
      </c>
      <c r="U1484" t="s">
        <v>436</v>
      </c>
      <c r="V1484" s="3">
        <v>0.125</v>
      </c>
      <c r="W1484" s="3">
        <v>2.24181066563842E-4</v>
      </c>
      <c r="X1484" s="4">
        <v>15.930999999999999</v>
      </c>
      <c r="Y1484" s="1">
        <v>111.517</v>
      </c>
      <c r="Z1484" t="s">
        <v>102</v>
      </c>
      <c r="AA1484">
        <f>Furniture_Sales[[#This Row],[Sales]]-Furniture_Sales[[#This Row],[Profit]]</f>
        <v>780.61899999999991</v>
      </c>
    </row>
    <row r="1485" spans="1:27" x14ac:dyDescent="0.35">
      <c r="A1485" t="s">
        <v>3654</v>
      </c>
      <c r="B1485" s="2">
        <v>42615</v>
      </c>
      <c r="C1485" s="2">
        <v>42619</v>
      </c>
      <c r="D1485" t="s">
        <v>45</v>
      </c>
      <c r="E1485" t="s">
        <v>1615</v>
      </c>
      <c r="F1485" t="s">
        <v>1616</v>
      </c>
      <c r="G1485" t="s">
        <v>30</v>
      </c>
      <c r="H1485" t="s">
        <v>31</v>
      </c>
      <c r="I1485" t="s">
        <v>1533</v>
      </c>
      <c r="J1485" t="s">
        <v>1042</v>
      </c>
      <c r="K1485">
        <v>28205</v>
      </c>
      <c r="L1485" t="s">
        <v>34</v>
      </c>
      <c r="M1485" t="s">
        <v>199</v>
      </c>
      <c r="N1485" t="s">
        <v>36</v>
      </c>
      <c r="O1485" t="s">
        <v>51</v>
      </c>
      <c r="P1485" t="s">
        <v>200</v>
      </c>
      <c r="Q1485">
        <v>472.51799999999997</v>
      </c>
      <c r="R1485">
        <v>3</v>
      </c>
      <c r="S1485" s="1">
        <v>0.4</v>
      </c>
      <c r="T1485">
        <v>-149.63069999999999</v>
      </c>
      <c r="U1485" t="s">
        <v>89</v>
      </c>
      <c r="V1485" s="3">
        <v>-0.31666666666666698</v>
      </c>
      <c r="W1485" s="3">
        <v>8.4652859785235696E-4</v>
      </c>
      <c r="X1485" s="4">
        <v>-49.876899999999999</v>
      </c>
      <c r="Y1485" s="1">
        <v>207.38290000000001</v>
      </c>
      <c r="Z1485" t="s">
        <v>83</v>
      </c>
      <c r="AA1485">
        <f>Furniture_Sales[[#This Row],[Sales]]-Furniture_Sales[[#This Row],[Profit]]</f>
        <v>622.14869999999996</v>
      </c>
    </row>
    <row r="1486" spans="1:27" x14ac:dyDescent="0.35">
      <c r="A1486" t="s">
        <v>3655</v>
      </c>
      <c r="B1486" s="2">
        <v>42905</v>
      </c>
      <c r="C1486" s="2">
        <v>42907</v>
      </c>
      <c r="D1486" t="s">
        <v>27</v>
      </c>
      <c r="E1486" t="s">
        <v>1535</v>
      </c>
      <c r="F1486" t="s">
        <v>1536</v>
      </c>
      <c r="G1486" t="s">
        <v>96</v>
      </c>
      <c r="H1486" t="s">
        <v>31</v>
      </c>
      <c r="I1486" t="s">
        <v>236</v>
      </c>
      <c r="J1486" t="s">
        <v>237</v>
      </c>
      <c r="K1486">
        <v>43055</v>
      </c>
      <c r="L1486" t="s">
        <v>73</v>
      </c>
      <c r="M1486" t="s">
        <v>426</v>
      </c>
      <c r="N1486" t="s">
        <v>36</v>
      </c>
      <c r="O1486" t="s">
        <v>42</v>
      </c>
      <c r="P1486" t="s">
        <v>427</v>
      </c>
      <c r="Q1486">
        <v>760.11599999999999</v>
      </c>
      <c r="R1486">
        <v>6</v>
      </c>
      <c r="S1486" s="1">
        <v>0.3</v>
      </c>
      <c r="T1486">
        <v>-43.435200000000002</v>
      </c>
      <c r="U1486" t="s">
        <v>76</v>
      </c>
      <c r="V1486" s="3">
        <v>-5.7142857142857197E-2</v>
      </c>
      <c r="W1486" s="3">
        <v>3.9467660199232697E-4</v>
      </c>
      <c r="X1486" s="4">
        <v>-7.2392000000000003</v>
      </c>
      <c r="Y1486" s="1">
        <v>133.92519999999999</v>
      </c>
      <c r="Z1486" t="s">
        <v>65</v>
      </c>
      <c r="AA1486">
        <f>Furniture_Sales[[#This Row],[Sales]]-Furniture_Sales[[#This Row],[Profit]]</f>
        <v>803.55119999999999</v>
      </c>
    </row>
    <row r="1487" spans="1:27" x14ac:dyDescent="0.35">
      <c r="A1487" t="s">
        <v>3655</v>
      </c>
      <c r="B1487" s="2">
        <v>42905</v>
      </c>
      <c r="C1487" s="2">
        <v>42907</v>
      </c>
      <c r="D1487" t="s">
        <v>27</v>
      </c>
      <c r="E1487" t="s">
        <v>1535</v>
      </c>
      <c r="F1487" t="s">
        <v>1536</v>
      </c>
      <c r="G1487" t="s">
        <v>96</v>
      </c>
      <c r="H1487" t="s">
        <v>31</v>
      </c>
      <c r="I1487" t="s">
        <v>236</v>
      </c>
      <c r="J1487" t="s">
        <v>237</v>
      </c>
      <c r="K1487">
        <v>43055</v>
      </c>
      <c r="L1487" t="s">
        <v>73</v>
      </c>
      <c r="M1487" t="s">
        <v>1968</v>
      </c>
      <c r="N1487" t="s">
        <v>36</v>
      </c>
      <c r="O1487" t="s">
        <v>62</v>
      </c>
      <c r="P1487" t="s">
        <v>1969</v>
      </c>
      <c r="Q1487">
        <v>38.783999999999999</v>
      </c>
      <c r="R1487">
        <v>3</v>
      </c>
      <c r="S1487" s="1">
        <v>0.2</v>
      </c>
      <c r="T1487">
        <v>7.2720000000000002</v>
      </c>
      <c r="U1487" t="s">
        <v>76</v>
      </c>
      <c r="V1487" s="3">
        <v>0.1875</v>
      </c>
      <c r="W1487" s="3">
        <v>5.1567656765676602E-3</v>
      </c>
      <c r="X1487" s="4">
        <v>2.4239999999999999</v>
      </c>
      <c r="Y1487" s="1">
        <v>10.504</v>
      </c>
      <c r="Z1487" t="s">
        <v>65</v>
      </c>
      <c r="AA1487">
        <f>Furniture_Sales[[#This Row],[Sales]]-Furniture_Sales[[#This Row],[Profit]]</f>
        <v>31.512</v>
      </c>
    </row>
    <row r="1488" spans="1:27" x14ac:dyDescent="0.35">
      <c r="A1488" t="s">
        <v>3656</v>
      </c>
      <c r="B1488" s="2">
        <v>42495</v>
      </c>
      <c r="C1488" s="2">
        <v>42496</v>
      </c>
      <c r="D1488" t="s">
        <v>93</v>
      </c>
      <c r="E1488" t="s">
        <v>944</v>
      </c>
      <c r="F1488" t="s">
        <v>945</v>
      </c>
      <c r="G1488" t="s">
        <v>96</v>
      </c>
      <c r="H1488" t="s">
        <v>31</v>
      </c>
      <c r="I1488" t="s">
        <v>32</v>
      </c>
      <c r="J1488" t="s">
        <v>1346</v>
      </c>
      <c r="K1488">
        <v>89015</v>
      </c>
      <c r="L1488" t="s">
        <v>60</v>
      </c>
      <c r="M1488" t="s">
        <v>2825</v>
      </c>
      <c r="N1488" t="s">
        <v>36</v>
      </c>
      <c r="O1488" t="s">
        <v>51</v>
      </c>
      <c r="P1488" t="s">
        <v>2826</v>
      </c>
      <c r="Q1488">
        <v>1685.88</v>
      </c>
      <c r="R1488">
        <v>6</v>
      </c>
      <c r="S1488" s="1">
        <v>0</v>
      </c>
      <c r="T1488">
        <v>320.31720000000001</v>
      </c>
      <c r="U1488" t="s">
        <v>129</v>
      </c>
      <c r="V1488" s="3">
        <v>0.19</v>
      </c>
      <c r="W1488" s="3">
        <v>0</v>
      </c>
      <c r="X1488" s="4">
        <v>53.386200000000002</v>
      </c>
      <c r="Y1488" s="1">
        <v>227.59379999999999</v>
      </c>
      <c r="Z1488" t="s">
        <v>167</v>
      </c>
      <c r="AA1488">
        <f>Furniture_Sales[[#This Row],[Sales]]-Furniture_Sales[[#This Row],[Profit]]</f>
        <v>1365.5628000000002</v>
      </c>
    </row>
    <row r="1489" spans="1:27" x14ac:dyDescent="0.35">
      <c r="A1489" t="s">
        <v>3657</v>
      </c>
      <c r="B1489" s="2">
        <v>43070</v>
      </c>
      <c r="C1489" s="2">
        <v>43077</v>
      </c>
      <c r="D1489" t="s">
        <v>45</v>
      </c>
      <c r="E1489" t="s">
        <v>46</v>
      </c>
      <c r="F1489" t="s">
        <v>47</v>
      </c>
      <c r="G1489" t="s">
        <v>30</v>
      </c>
      <c r="H1489" t="s">
        <v>31</v>
      </c>
      <c r="I1489" t="s">
        <v>197</v>
      </c>
      <c r="J1489" t="s">
        <v>198</v>
      </c>
      <c r="K1489">
        <v>98105</v>
      </c>
      <c r="L1489" t="s">
        <v>60</v>
      </c>
      <c r="M1489" t="s">
        <v>2426</v>
      </c>
      <c r="N1489" t="s">
        <v>36</v>
      </c>
      <c r="O1489" t="s">
        <v>37</v>
      </c>
      <c r="P1489" t="s">
        <v>2427</v>
      </c>
      <c r="Q1489">
        <v>141.96</v>
      </c>
      <c r="R1489">
        <v>2</v>
      </c>
      <c r="S1489" s="1">
        <v>0</v>
      </c>
      <c r="T1489">
        <v>41.168399999999998</v>
      </c>
      <c r="U1489" t="s">
        <v>53</v>
      </c>
      <c r="V1489" s="3">
        <v>0.28999999999999998</v>
      </c>
      <c r="W1489" s="3">
        <v>0</v>
      </c>
      <c r="X1489" s="4">
        <v>20.584199999999999</v>
      </c>
      <c r="Y1489" s="1">
        <v>50.395800000000001</v>
      </c>
      <c r="Z1489" t="s">
        <v>102</v>
      </c>
      <c r="AA1489">
        <f>Furniture_Sales[[#This Row],[Sales]]-Furniture_Sales[[#This Row],[Profit]]</f>
        <v>100.79160000000002</v>
      </c>
    </row>
    <row r="1490" spans="1:27" x14ac:dyDescent="0.35">
      <c r="A1490" t="s">
        <v>3658</v>
      </c>
      <c r="B1490" s="2">
        <v>42225</v>
      </c>
      <c r="C1490" s="2">
        <v>42232</v>
      </c>
      <c r="D1490" t="s">
        <v>45</v>
      </c>
      <c r="E1490" t="s">
        <v>2964</v>
      </c>
      <c r="F1490" t="s">
        <v>2965</v>
      </c>
      <c r="G1490" t="s">
        <v>96</v>
      </c>
      <c r="H1490" t="s">
        <v>31</v>
      </c>
      <c r="I1490" t="s">
        <v>179</v>
      </c>
      <c r="J1490" t="s">
        <v>126</v>
      </c>
      <c r="K1490">
        <v>10035</v>
      </c>
      <c r="L1490" t="s">
        <v>73</v>
      </c>
      <c r="M1490" t="s">
        <v>2431</v>
      </c>
      <c r="N1490" t="s">
        <v>36</v>
      </c>
      <c r="O1490" t="s">
        <v>62</v>
      </c>
      <c r="P1490" t="s">
        <v>2432</v>
      </c>
      <c r="Q1490">
        <v>10.02</v>
      </c>
      <c r="R1490">
        <v>3</v>
      </c>
      <c r="S1490" s="1">
        <v>0</v>
      </c>
      <c r="T1490">
        <v>4.4088000000000003</v>
      </c>
      <c r="U1490" t="s">
        <v>53</v>
      </c>
      <c r="V1490" s="3">
        <v>0.44</v>
      </c>
      <c r="W1490" s="3">
        <v>0</v>
      </c>
      <c r="X1490" s="4">
        <v>1.4696</v>
      </c>
      <c r="Y1490" s="1">
        <v>1.8704000000000001</v>
      </c>
      <c r="Z1490" t="s">
        <v>259</v>
      </c>
      <c r="AA1490">
        <f>Furniture_Sales[[#This Row],[Sales]]-Furniture_Sales[[#This Row],[Profit]]</f>
        <v>5.6111999999999993</v>
      </c>
    </row>
    <row r="1491" spans="1:27" x14ac:dyDescent="0.35">
      <c r="A1491" t="s">
        <v>3659</v>
      </c>
      <c r="B1491" s="2">
        <v>42688</v>
      </c>
      <c r="C1491" s="2">
        <v>42694</v>
      </c>
      <c r="D1491" t="s">
        <v>45</v>
      </c>
      <c r="E1491" t="s">
        <v>2173</v>
      </c>
      <c r="F1491" t="s">
        <v>2174</v>
      </c>
      <c r="G1491" t="s">
        <v>30</v>
      </c>
      <c r="H1491" t="s">
        <v>31</v>
      </c>
      <c r="I1491" t="s">
        <v>236</v>
      </c>
      <c r="J1491" t="s">
        <v>206</v>
      </c>
      <c r="K1491">
        <v>19711</v>
      </c>
      <c r="L1491" t="s">
        <v>73</v>
      </c>
      <c r="M1491" t="s">
        <v>2243</v>
      </c>
      <c r="N1491" t="s">
        <v>36</v>
      </c>
      <c r="O1491" t="s">
        <v>62</v>
      </c>
      <c r="P1491" t="s">
        <v>2244</v>
      </c>
      <c r="Q1491">
        <v>19.920000000000002</v>
      </c>
      <c r="R1491">
        <v>4</v>
      </c>
      <c r="S1491" s="1">
        <v>0</v>
      </c>
      <c r="T1491">
        <v>6.5735999999999999</v>
      </c>
      <c r="U1491" t="s">
        <v>135</v>
      </c>
      <c r="V1491" s="3">
        <v>0.33</v>
      </c>
      <c r="W1491" s="3">
        <v>0</v>
      </c>
      <c r="X1491" s="4">
        <v>1.6434</v>
      </c>
      <c r="Y1491" s="1">
        <v>3.3365999999999998</v>
      </c>
      <c r="Z1491" t="s">
        <v>40</v>
      </c>
      <c r="AA1491">
        <f>Furniture_Sales[[#This Row],[Sales]]-Furniture_Sales[[#This Row],[Profit]]</f>
        <v>13.346400000000003</v>
      </c>
    </row>
    <row r="1492" spans="1:27" x14ac:dyDescent="0.35">
      <c r="A1492" t="s">
        <v>3660</v>
      </c>
      <c r="B1492" s="2">
        <v>43065</v>
      </c>
      <c r="C1492" s="2">
        <v>43070</v>
      </c>
      <c r="D1492" t="s">
        <v>45</v>
      </c>
      <c r="E1492" t="s">
        <v>3481</v>
      </c>
      <c r="F1492" t="s">
        <v>3482</v>
      </c>
      <c r="G1492" t="s">
        <v>106</v>
      </c>
      <c r="H1492" t="s">
        <v>31</v>
      </c>
      <c r="I1492" t="s">
        <v>641</v>
      </c>
      <c r="J1492" t="s">
        <v>116</v>
      </c>
      <c r="K1492">
        <v>47374</v>
      </c>
      <c r="L1492" t="s">
        <v>99</v>
      </c>
      <c r="M1492" t="s">
        <v>1265</v>
      </c>
      <c r="N1492" t="s">
        <v>36</v>
      </c>
      <c r="O1492" t="s">
        <v>51</v>
      </c>
      <c r="P1492" t="s">
        <v>1069</v>
      </c>
      <c r="Q1492">
        <v>257.94</v>
      </c>
      <c r="R1492">
        <v>3</v>
      </c>
      <c r="S1492" s="1">
        <v>0</v>
      </c>
      <c r="T1492">
        <v>67.064400000000006</v>
      </c>
      <c r="U1492" t="s">
        <v>64</v>
      </c>
      <c r="V1492" s="3">
        <v>0.26</v>
      </c>
      <c r="W1492" s="3">
        <v>0</v>
      </c>
      <c r="X1492" s="4">
        <v>22.354800000000001</v>
      </c>
      <c r="Y1492" s="1">
        <v>63.6252</v>
      </c>
      <c r="Z1492" t="s">
        <v>40</v>
      </c>
      <c r="AA1492">
        <f>Furniture_Sales[[#This Row],[Sales]]-Furniture_Sales[[#This Row],[Profit]]</f>
        <v>190.87559999999999</v>
      </c>
    </row>
    <row r="1493" spans="1:27" x14ac:dyDescent="0.35">
      <c r="A1493" t="s">
        <v>3660</v>
      </c>
      <c r="B1493" s="2">
        <v>43065</v>
      </c>
      <c r="C1493" s="2">
        <v>43070</v>
      </c>
      <c r="D1493" t="s">
        <v>45</v>
      </c>
      <c r="E1493" t="s">
        <v>3481</v>
      </c>
      <c r="F1493" t="s">
        <v>3482</v>
      </c>
      <c r="G1493" t="s">
        <v>106</v>
      </c>
      <c r="H1493" t="s">
        <v>31</v>
      </c>
      <c r="I1493" t="s">
        <v>641</v>
      </c>
      <c r="J1493" t="s">
        <v>116</v>
      </c>
      <c r="K1493">
        <v>47374</v>
      </c>
      <c r="L1493" t="s">
        <v>99</v>
      </c>
      <c r="M1493" t="s">
        <v>1296</v>
      </c>
      <c r="N1493" t="s">
        <v>36</v>
      </c>
      <c r="O1493" t="s">
        <v>62</v>
      </c>
      <c r="P1493" t="s">
        <v>1297</v>
      </c>
      <c r="Q1493">
        <v>27.46</v>
      </c>
      <c r="R1493">
        <v>2</v>
      </c>
      <c r="S1493" s="1">
        <v>0</v>
      </c>
      <c r="T1493">
        <v>9.8856000000000002</v>
      </c>
      <c r="U1493" t="s">
        <v>64</v>
      </c>
      <c r="V1493" s="3">
        <v>0.36</v>
      </c>
      <c r="W1493" s="3">
        <v>0</v>
      </c>
      <c r="X1493" s="4">
        <v>4.9428000000000001</v>
      </c>
      <c r="Y1493" s="1">
        <v>8.7872000000000003</v>
      </c>
      <c r="Z1493" t="s">
        <v>40</v>
      </c>
      <c r="AA1493">
        <f>Furniture_Sales[[#This Row],[Sales]]-Furniture_Sales[[#This Row],[Profit]]</f>
        <v>17.574400000000001</v>
      </c>
    </row>
    <row r="1494" spans="1:27" x14ac:dyDescent="0.35">
      <c r="A1494" t="s">
        <v>3660</v>
      </c>
      <c r="B1494" s="2">
        <v>43065</v>
      </c>
      <c r="C1494" s="2">
        <v>43070</v>
      </c>
      <c r="D1494" t="s">
        <v>45</v>
      </c>
      <c r="E1494" t="s">
        <v>3481</v>
      </c>
      <c r="F1494" t="s">
        <v>3482</v>
      </c>
      <c r="G1494" t="s">
        <v>106</v>
      </c>
      <c r="H1494" t="s">
        <v>31</v>
      </c>
      <c r="I1494" t="s">
        <v>641</v>
      </c>
      <c r="J1494" t="s">
        <v>116</v>
      </c>
      <c r="K1494">
        <v>47374</v>
      </c>
      <c r="L1494" t="s">
        <v>99</v>
      </c>
      <c r="M1494" t="s">
        <v>252</v>
      </c>
      <c r="N1494" t="s">
        <v>36</v>
      </c>
      <c r="O1494" t="s">
        <v>42</v>
      </c>
      <c r="P1494" t="s">
        <v>253</v>
      </c>
      <c r="Q1494">
        <v>828.6</v>
      </c>
      <c r="R1494">
        <v>3</v>
      </c>
      <c r="S1494" s="1">
        <v>0</v>
      </c>
      <c r="T1494">
        <v>240.29400000000001</v>
      </c>
      <c r="U1494" t="s">
        <v>64</v>
      </c>
      <c r="V1494" s="3">
        <v>0.28999999999999998</v>
      </c>
      <c r="W1494" s="3">
        <v>0</v>
      </c>
      <c r="X1494" s="4">
        <v>80.097999999999999</v>
      </c>
      <c r="Y1494" s="1">
        <v>196.102</v>
      </c>
      <c r="Z1494" t="s">
        <v>40</v>
      </c>
      <c r="AA1494">
        <f>Furniture_Sales[[#This Row],[Sales]]-Furniture_Sales[[#This Row],[Profit]]</f>
        <v>588.30600000000004</v>
      </c>
    </row>
    <row r="1495" spans="1:27" x14ac:dyDescent="0.35">
      <c r="A1495" t="s">
        <v>3661</v>
      </c>
      <c r="B1495" s="2">
        <v>42328</v>
      </c>
      <c r="C1495" s="2">
        <v>42335</v>
      </c>
      <c r="D1495" t="s">
        <v>45</v>
      </c>
      <c r="E1495" t="s">
        <v>3254</v>
      </c>
      <c r="F1495" t="s">
        <v>3255</v>
      </c>
      <c r="G1495" t="s">
        <v>30</v>
      </c>
      <c r="H1495" t="s">
        <v>31</v>
      </c>
      <c r="I1495" t="s">
        <v>1012</v>
      </c>
      <c r="J1495" t="s">
        <v>49</v>
      </c>
      <c r="K1495">
        <v>33180</v>
      </c>
      <c r="L1495" t="s">
        <v>34</v>
      </c>
      <c r="M1495" t="s">
        <v>548</v>
      </c>
      <c r="N1495" t="s">
        <v>36</v>
      </c>
      <c r="O1495" t="s">
        <v>37</v>
      </c>
      <c r="P1495" t="s">
        <v>549</v>
      </c>
      <c r="Q1495">
        <v>290.35199999999998</v>
      </c>
      <c r="R1495">
        <v>3</v>
      </c>
      <c r="S1495" s="1">
        <v>0.2</v>
      </c>
      <c r="T1495">
        <v>-36.293999999999997</v>
      </c>
      <c r="U1495" t="s">
        <v>53</v>
      </c>
      <c r="V1495" s="3">
        <v>-0.125</v>
      </c>
      <c r="W1495" s="3">
        <v>6.8881908855458198E-4</v>
      </c>
      <c r="X1495" s="4">
        <v>-12.098000000000001</v>
      </c>
      <c r="Y1495" s="1">
        <v>108.88200000000001</v>
      </c>
      <c r="Z1495" t="s">
        <v>40</v>
      </c>
      <c r="AA1495">
        <f>Furniture_Sales[[#This Row],[Sales]]-Furniture_Sales[[#This Row],[Profit]]</f>
        <v>326.64599999999996</v>
      </c>
    </row>
    <row r="1496" spans="1:27" x14ac:dyDescent="0.35">
      <c r="A1496" t="s">
        <v>3662</v>
      </c>
      <c r="B1496" s="2">
        <v>42985</v>
      </c>
      <c r="C1496" s="2">
        <v>42985</v>
      </c>
      <c r="D1496" t="s">
        <v>431</v>
      </c>
      <c r="E1496" t="s">
        <v>3242</v>
      </c>
      <c r="F1496" t="s">
        <v>3243</v>
      </c>
      <c r="G1496" t="s">
        <v>30</v>
      </c>
      <c r="H1496" t="s">
        <v>31</v>
      </c>
      <c r="I1496" t="s">
        <v>3663</v>
      </c>
      <c r="J1496" t="s">
        <v>571</v>
      </c>
      <c r="K1496">
        <v>63301</v>
      </c>
      <c r="L1496" t="s">
        <v>99</v>
      </c>
      <c r="M1496" t="s">
        <v>1715</v>
      </c>
      <c r="N1496" t="s">
        <v>36</v>
      </c>
      <c r="O1496" t="s">
        <v>62</v>
      </c>
      <c r="P1496" t="s">
        <v>1716</v>
      </c>
      <c r="Q1496">
        <v>135.30000000000001</v>
      </c>
      <c r="R1496">
        <v>5</v>
      </c>
      <c r="S1496" s="1">
        <v>0</v>
      </c>
      <c r="T1496">
        <v>37.884</v>
      </c>
      <c r="U1496" t="s">
        <v>436</v>
      </c>
      <c r="V1496" s="3">
        <v>0.28000000000000003</v>
      </c>
      <c r="W1496" s="3">
        <v>0</v>
      </c>
      <c r="X1496" s="4">
        <v>7.5768000000000004</v>
      </c>
      <c r="Y1496" s="1">
        <v>19.4832</v>
      </c>
      <c r="Z1496" t="s">
        <v>83</v>
      </c>
      <c r="AA1496">
        <f>Furniture_Sales[[#This Row],[Sales]]-Furniture_Sales[[#This Row],[Profit]]</f>
        <v>97.416000000000011</v>
      </c>
    </row>
    <row r="1497" spans="1:27" x14ac:dyDescent="0.35">
      <c r="A1497" t="s">
        <v>3664</v>
      </c>
      <c r="B1497" s="2">
        <v>41967</v>
      </c>
      <c r="C1497" s="2">
        <v>41972</v>
      </c>
      <c r="D1497" t="s">
        <v>45</v>
      </c>
      <c r="E1497" t="s">
        <v>892</v>
      </c>
      <c r="F1497" t="s">
        <v>893</v>
      </c>
      <c r="G1497" t="s">
        <v>106</v>
      </c>
      <c r="H1497" t="s">
        <v>31</v>
      </c>
      <c r="I1497" t="s">
        <v>3545</v>
      </c>
      <c r="J1497" t="s">
        <v>722</v>
      </c>
      <c r="K1497">
        <v>23464</v>
      </c>
      <c r="L1497" t="s">
        <v>34</v>
      </c>
      <c r="M1497" t="s">
        <v>1989</v>
      </c>
      <c r="N1497" t="s">
        <v>36</v>
      </c>
      <c r="O1497" t="s">
        <v>62</v>
      </c>
      <c r="P1497" t="s">
        <v>1990</v>
      </c>
      <c r="Q1497">
        <v>111.15</v>
      </c>
      <c r="R1497">
        <v>5</v>
      </c>
      <c r="S1497" s="1">
        <v>0</v>
      </c>
      <c r="T1497">
        <v>48.905999999999999</v>
      </c>
      <c r="U1497" t="s">
        <v>64</v>
      </c>
      <c r="V1497" s="3">
        <v>0.44</v>
      </c>
      <c r="W1497" s="3">
        <v>0</v>
      </c>
      <c r="X1497" s="4">
        <v>9.7812000000000001</v>
      </c>
      <c r="Y1497" s="1">
        <v>12.4488</v>
      </c>
      <c r="Z1497" t="s">
        <v>40</v>
      </c>
      <c r="AA1497">
        <f>Furniture_Sales[[#This Row],[Sales]]-Furniture_Sales[[#This Row],[Profit]]</f>
        <v>62.244000000000007</v>
      </c>
    </row>
    <row r="1498" spans="1:27" x14ac:dyDescent="0.35">
      <c r="A1498" t="s">
        <v>3665</v>
      </c>
      <c r="B1498" s="2">
        <v>42805</v>
      </c>
      <c r="C1498" s="2">
        <v>42810</v>
      </c>
      <c r="D1498" t="s">
        <v>45</v>
      </c>
      <c r="E1498" t="s">
        <v>3156</v>
      </c>
      <c r="F1498" t="s">
        <v>3157</v>
      </c>
      <c r="G1498" t="s">
        <v>106</v>
      </c>
      <c r="H1498" t="s">
        <v>31</v>
      </c>
      <c r="I1498" t="s">
        <v>71</v>
      </c>
      <c r="J1498" t="s">
        <v>72</v>
      </c>
      <c r="K1498">
        <v>19140</v>
      </c>
      <c r="L1498" t="s">
        <v>73</v>
      </c>
      <c r="M1498" t="s">
        <v>1068</v>
      </c>
      <c r="N1498" t="s">
        <v>36</v>
      </c>
      <c r="O1498" t="s">
        <v>51</v>
      </c>
      <c r="P1498" t="s">
        <v>1069</v>
      </c>
      <c r="Q1498">
        <v>154.76400000000001</v>
      </c>
      <c r="R1498">
        <v>3</v>
      </c>
      <c r="S1498" s="1">
        <v>0.4</v>
      </c>
      <c r="T1498">
        <v>-46.429200000000002</v>
      </c>
      <c r="U1498" t="s">
        <v>64</v>
      </c>
      <c r="V1498" s="3">
        <v>-0.3</v>
      </c>
      <c r="W1498" s="3">
        <v>2.58458039337314E-3</v>
      </c>
      <c r="X1498" s="4">
        <v>-15.4764</v>
      </c>
      <c r="Y1498" s="1">
        <v>67.064400000000006</v>
      </c>
      <c r="Z1498" t="s">
        <v>201</v>
      </c>
      <c r="AA1498">
        <f>Furniture_Sales[[#This Row],[Sales]]-Furniture_Sales[[#This Row],[Profit]]</f>
        <v>201.19320000000002</v>
      </c>
    </row>
    <row r="1499" spans="1:27" x14ac:dyDescent="0.35">
      <c r="A1499" t="s">
        <v>3666</v>
      </c>
      <c r="B1499" s="2">
        <v>43091</v>
      </c>
      <c r="C1499" s="2">
        <v>43095</v>
      </c>
      <c r="D1499" t="s">
        <v>45</v>
      </c>
      <c r="E1499" t="s">
        <v>3091</v>
      </c>
      <c r="F1499" t="s">
        <v>3092</v>
      </c>
      <c r="G1499" t="s">
        <v>106</v>
      </c>
      <c r="H1499" t="s">
        <v>31</v>
      </c>
      <c r="I1499" t="s">
        <v>3667</v>
      </c>
      <c r="J1499" t="s">
        <v>1282</v>
      </c>
      <c r="K1499">
        <v>35401</v>
      </c>
      <c r="L1499" t="s">
        <v>34</v>
      </c>
      <c r="M1499" t="s">
        <v>596</v>
      </c>
      <c r="N1499" t="s">
        <v>36</v>
      </c>
      <c r="O1499" t="s">
        <v>42</v>
      </c>
      <c r="P1499" t="s">
        <v>597</v>
      </c>
      <c r="Q1499">
        <v>141.96</v>
      </c>
      <c r="R1499">
        <v>2</v>
      </c>
      <c r="S1499" s="1">
        <v>0</v>
      </c>
      <c r="T1499">
        <v>35.49</v>
      </c>
      <c r="U1499" t="s">
        <v>89</v>
      </c>
      <c r="V1499" s="3">
        <v>0.25</v>
      </c>
      <c r="W1499" s="3">
        <v>0</v>
      </c>
      <c r="X1499" s="4">
        <v>17.745000000000001</v>
      </c>
      <c r="Y1499" s="1">
        <v>53.234999999999999</v>
      </c>
      <c r="Z1499" t="s">
        <v>102</v>
      </c>
      <c r="AA1499">
        <f>Furniture_Sales[[#This Row],[Sales]]-Furniture_Sales[[#This Row],[Profit]]</f>
        <v>106.47</v>
      </c>
    </row>
    <row r="1500" spans="1:27" x14ac:dyDescent="0.35">
      <c r="A1500" t="s">
        <v>3668</v>
      </c>
      <c r="B1500" s="2">
        <v>43091</v>
      </c>
      <c r="C1500" s="2">
        <v>43094</v>
      </c>
      <c r="D1500" t="s">
        <v>27</v>
      </c>
      <c r="E1500" t="s">
        <v>3669</v>
      </c>
      <c r="F1500" t="s">
        <v>3670</v>
      </c>
      <c r="G1500" t="s">
        <v>30</v>
      </c>
      <c r="H1500" t="s">
        <v>31</v>
      </c>
      <c r="I1500" t="s">
        <v>920</v>
      </c>
      <c r="J1500" t="s">
        <v>526</v>
      </c>
      <c r="K1500">
        <v>85204</v>
      </c>
      <c r="L1500" t="s">
        <v>60</v>
      </c>
      <c r="M1500" t="s">
        <v>1240</v>
      </c>
      <c r="N1500" t="s">
        <v>36</v>
      </c>
      <c r="O1500" t="s">
        <v>51</v>
      </c>
      <c r="P1500" t="s">
        <v>1241</v>
      </c>
      <c r="Q1500">
        <v>182.55</v>
      </c>
      <c r="R1500">
        <v>2</v>
      </c>
      <c r="S1500" s="1">
        <v>0.5</v>
      </c>
      <c r="T1500">
        <v>-135.08699999999999</v>
      </c>
      <c r="U1500" t="s">
        <v>39</v>
      </c>
      <c r="V1500" s="3">
        <v>-0.74</v>
      </c>
      <c r="W1500" s="3">
        <v>2.7389756231169498E-3</v>
      </c>
      <c r="X1500" s="4">
        <v>-67.543499999999995</v>
      </c>
      <c r="Y1500" s="1">
        <v>158.8185</v>
      </c>
      <c r="Z1500" t="s">
        <v>102</v>
      </c>
      <c r="AA1500">
        <f>Furniture_Sales[[#This Row],[Sales]]-Furniture_Sales[[#This Row],[Profit]]</f>
        <v>317.637</v>
      </c>
    </row>
    <row r="1501" spans="1:27" x14ac:dyDescent="0.35">
      <c r="A1501" t="s">
        <v>3671</v>
      </c>
      <c r="B1501" s="2">
        <v>42363</v>
      </c>
      <c r="C1501" s="2">
        <v>42365</v>
      </c>
      <c r="D1501" t="s">
        <v>27</v>
      </c>
      <c r="E1501" t="s">
        <v>2716</v>
      </c>
      <c r="F1501" t="s">
        <v>2717</v>
      </c>
      <c r="G1501" t="s">
        <v>30</v>
      </c>
      <c r="H1501" t="s">
        <v>31</v>
      </c>
      <c r="I1501" t="s">
        <v>353</v>
      </c>
      <c r="J1501" t="s">
        <v>673</v>
      </c>
      <c r="K1501">
        <v>31907</v>
      </c>
      <c r="L1501" t="s">
        <v>34</v>
      </c>
      <c r="M1501" t="s">
        <v>3294</v>
      </c>
      <c r="N1501" t="s">
        <v>36</v>
      </c>
      <c r="O1501" t="s">
        <v>62</v>
      </c>
      <c r="P1501" t="s">
        <v>3295</v>
      </c>
      <c r="Q1501">
        <v>275.88</v>
      </c>
      <c r="R1501">
        <v>6</v>
      </c>
      <c r="S1501" s="1">
        <v>0</v>
      </c>
      <c r="T1501">
        <v>46.8996</v>
      </c>
      <c r="U1501" t="s">
        <v>76</v>
      </c>
      <c r="V1501" s="3">
        <v>0.17</v>
      </c>
      <c r="W1501" s="3">
        <v>0</v>
      </c>
      <c r="X1501" s="4">
        <v>7.8166000000000002</v>
      </c>
      <c r="Y1501" s="1">
        <v>38.163400000000003</v>
      </c>
      <c r="Z1501" t="s">
        <v>102</v>
      </c>
      <c r="AA1501">
        <f>Furniture_Sales[[#This Row],[Sales]]-Furniture_Sales[[#This Row],[Profit]]</f>
        <v>228.9804</v>
      </c>
    </row>
    <row r="1502" spans="1:27" x14ac:dyDescent="0.35">
      <c r="A1502" t="s">
        <v>3672</v>
      </c>
      <c r="B1502" s="2">
        <v>41842</v>
      </c>
      <c r="C1502" s="2">
        <v>41844</v>
      </c>
      <c r="D1502" t="s">
        <v>27</v>
      </c>
      <c r="E1502" t="s">
        <v>719</v>
      </c>
      <c r="F1502" t="s">
        <v>720</v>
      </c>
      <c r="G1502" t="s">
        <v>30</v>
      </c>
      <c r="H1502" t="s">
        <v>31</v>
      </c>
      <c r="I1502" t="s">
        <v>334</v>
      </c>
      <c r="J1502" t="s">
        <v>59</v>
      </c>
      <c r="K1502">
        <v>94122</v>
      </c>
      <c r="L1502" t="s">
        <v>60</v>
      </c>
      <c r="M1502" t="s">
        <v>1591</v>
      </c>
      <c r="N1502" t="s">
        <v>36</v>
      </c>
      <c r="O1502" t="s">
        <v>42</v>
      </c>
      <c r="P1502" t="s">
        <v>1592</v>
      </c>
      <c r="Q1502">
        <v>717.72</v>
      </c>
      <c r="R1502">
        <v>3</v>
      </c>
      <c r="S1502" s="1">
        <v>0.2</v>
      </c>
      <c r="T1502">
        <v>71.772000000000006</v>
      </c>
      <c r="U1502" t="s">
        <v>76</v>
      </c>
      <c r="V1502" s="3">
        <v>0.1</v>
      </c>
      <c r="W1502" s="3">
        <v>2.7866020174998599E-4</v>
      </c>
      <c r="X1502" s="4">
        <v>23.923999999999999</v>
      </c>
      <c r="Y1502" s="1">
        <v>215.316</v>
      </c>
      <c r="Z1502" t="s">
        <v>77</v>
      </c>
      <c r="AA1502">
        <f>Furniture_Sales[[#This Row],[Sales]]-Furniture_Sales[[#This Row],[Profit]]</f>
        <v>645.94799999999998</v>
      </c>
    </row>
    <row r="1503" spans="1:27" x14ac:dyDescent="0.35">
      <c r="A1503" t="s">
        <v>3672</v>
      </c>
      <c r="B1503" s="2">
        <v>41842</v>
      </c>
      <c r="C1503" s="2">
        <v>41844</v>
      </c>
      <c r="D1503" t="s">
        <v>27</v>
      </c>
      <c r="E1503" t="s">
        <v>719</v>
      </c>
      <c r="F1503" t="s">
        <v>720</v>
      </c>
      <c r="G1503" t="s">
        <v>30</v>
      </c>
      <c r="H1503" t="s">
        <v>31</v>
      </c>
      <c r="I1503" t="s">
        <v>334</v>
      </c>
      <c r="J1503" t="s">
        <v>59</v>
      </c>
      <c r="K1503">
        <v>94122</v>
      </c>
      <c r="L1503" t="s">
        <v>60</v>
      </c>
      <c r="M1503" t="s">
        <v>1573</v>
      </c>
      <c r="N1503" t="s">
        <v>36</v>
      </c>
      <c r="O1503" t="s">
        <v>51</v>
      </c>
      <c r="P1503" t="s">
        <v>1574</v>
      </c>
      <c r="Q1503">
        <v>170.352</v>
      </c>
      <c r="R1503">
        <v>3</v>
      </c>
      <c r="S1503" s="1">
        <v>0.2</v>
      </c>
      <c r="T1503">
        <v>19.1646</v>
      </c>
      <c r="U1503" t="s">
        <v>76</v>
      </c>
      <c r="V1503" s="3">
        <v>0.1125</v>
      </c>
      <c r="W1503" s="3">
        <v>1.1740396355780999E-3</v>
      </c>
      <c r="X1503" s="4">
        <v>6.3882000000000003</v>
      </c>
      <c r="Y1503" s="1">
        <v>50.395800000000001</v>
      </c>
      <c r="Z1503" t="s">
        <v>77</v>
      </c>
      <c r="AA1503">
        <f>Furniture_Sales[[#This Row],[Sales]]-Furniture_Sales[[#This Row],[Profit]]</f>
        <v>151.1874</v>
      </c>
    </row>
    <row r="1504" spans="1:27" x14ac:dyDescent="0.35">
      <c r="A1504" t="s">
        <v>3673</v>
      </c>
      <c r="B1504" s="2">
        <v>43016</v>
      </c>
      <c r="C1504" s="2">
        <v>43022</v>
      </c>
      <c r="D1504" t="s">
        <v>45</v>
      </c>
      <c r="E1504" t="s">
        <v>839</v>
      </c>
      <c r="F1504" t="s">
        <v>840</v>
      </c>
      <c r="G1504" t="s">
        <v>30</v>
      </c>
      <c r="H1504" t="s">
        <v>31</v>
      </c>
      <c r="I1504" t="s">
        <v>179</v>
      </c>
      <c r="J1504" t="s">
        <v>126</v>
      </c>
      <c r="K1504">
        <v>10009</v>
      </c>
      <c r="L1504" t="s">
        <v>73</v>
      </c>
      <c r="M1504" t="s">
        <v>501</v>
      </c>
      <c r="N1504" t="s">
        <v>36</v>
      </c>
      <c r="O1504" t="s">
        <v>42</v>
      </c>
      <c r="P1504" t="s">
        <v>502</v>
      </c>
      <c r="Q1504">
        <v>145.76400000000001</v>
      </c>
      <c r="R1504">
        <v>2</v>
      </c>
      <c r="S1504" s="1">
        <v>0.1</v>
      </c>
      <c r="T1504">
        <v>3.2391999999999999</v>
      </c>
      <c r="U1504" t="s">
        <v>135</v>
      </c>
      <c r="V1504" s="3">
        <v>2.2222222222222199E-2</v>
      </c>
      <c r="W1504" s="3">
        <v>6.8604044894486995E-4</v>
      </c>
      <c r="X1504" s="4">
        <v>1.6195999999999999</v>
      </c>
      <c r="Y1504" s="1">
        <v>71.2624</v>
      </c>
      <c r="Z1504" t="s">
        <v>54</v>
      </c>
      <c r="AA1504">
        <f>Furniture_Sales[[#This Row],[Sales]]-Furniture_Sales[[#This Row],[Profit]]</f>
        <v>142.5248</v>
      </c>
    </row>
    <row r="1505" spans="1:27" x14ac:dyDescent="0.35">
      <c r="A1505" t="s">
        <v>3674</v>
      </c>
      <c r="B1505" s="2">
        <v>42846</v>
      </c>
      <c r="C1505" s="2">
        <v>42848</v>
      </c>
      <c r="D1505" t="s">
        <v>93</v>
      </c>
      <c r="E1505" t="s">
        <v>2660</v>
      </c>
      <c r="F1505" t="s">
        <v>2661</v>
      </c>
      <c r="G1505" t="s">
        <v>30</v>
      </c>
      <c r="H1505" t="s">
        <v>31</v>
      </c>
      <c r="I1505" t="s">
        <v>2760</v>
      </c>
      <c r="J1505" t="s">
        <v>1095</v>
      </c>
      <c r="K1505">
        <v>21215</v>
      </c>
      <c r="L1505" t="s">
        <v>73</v>
      </c>
      <c r="M1505" t="s">
        <v>110</v>
      </c>
      <c r="N1505" t="s">
        <v>36</v>
      </c>
      <c r="O1505" t="s">
        <v>42</v>
      </c>
      <c r="P1505" t="s">
        <v>111</v>
      </c>
      <c r="Q1505">
        <v>908.82</v>
      </c>
      <c r="R1505">
        <v>9</v>
      </c>
      <c r="S1505" s="1">
        <v>0</v>
      </c>
      <c r="T1505">
        <v>227.20500000000001</v>
      </c>
      <c r="U1505" t="s">
        <v>76</v>
      </c>
      <c r="V1505" s="3">
        <v>0.25</v>
      </c>
      <c r="W1505" s="3">
        <v>0</v>
      </c>
      <c r="X1505" s="4">
        <v>25.245000000000001</v>
      </c>
      <c r="Y1505" s="1">
        <v>75.734999999999999</v>
      </c>
      <c r="Z1505" t="s">
        <v>119</v>
      </c>
      <c r="AA1505">
        <f>Furniture_Sales[[#This Row],[Sales]]-Furniture_Sales[[#This Row],[Profit]]</f>
        <v>681.61500000000001</v>
      </c>
    </row>
    <row r="1506" spans="1:27" x14ac:dyDescent="0.35">
      <c r="A1506" t="s">
        <v>3675</v>
      </c>
      <c r="B1506" s="2">
        <v>42964</v>
      </c>
      <c r="C1506" s="2">
        <v>42971</v>
      </c>
      <c r="D1506" t="s">
        <v>45</v>
      </c>
      <c r="E1506" t="s">
        <v>2657</v>
      </c>
      <c r="F1506" t="s">
        <v>2658</v>
      </c>
      <c r="G1506" t="s">
        <v>106</v>
      </c>
      <c r="H1506" t="s">
        <v>31</v>
      </c>
      <c r="I1506" t="s">
        <v>107</v>
      </c>
      <c r="J1506" t="s">
        <v>98</v>
      </c>
      <c r="K1506">
        <v>77095</v>
      </c>
      <c r="L1506" t="s">
        <v>99</v>
      </c>
      <c r="M1506" t="s">
        <v>2014</v>
      </c>
      <c r="N1506" t="s">
        <v>36</v>
      </c>
      <c r="O1506" t="s">
        <v>42</v>
      </c>
      <c r="P1506" t="s">
        <v>2015</v>
      </c>
      <c r="Q1506">
        <v>74.591999999999999</v>
      </c>
      <c r="R1506">
        <v>4</v>
      </c>
      <c r="S1506" s="1">
        <v>0.3</v>
      </c>
      <c r="T1506">
        <v>-2.1312000000000002</v>
      </c>
      <c r="U1506" t="s">
        <v>53</v>
      </c>
      <c r="V1506" s="3">
        <v>-2.8571428571428598E-2</v>
      </c>
      <c r="W1506" s="3">
        <v>4.0218790218790202E-3</v>
      </c>
      <c r="X1506" s="4">
        <v>-0.53280000000000005</v>
      </c>
      <c r="Y1506" s="1">
        <v>19.180800000000001</v>
      </c>
      <c r="Z1506" t="s">
        <v>259</v>
      </c>
      <c r="AA1506">
        <f>Furniture_Sales[[#This Row],[Sales]]-Furniture_Sales[[#This Row],[Profit]]</f>
        <v>76.723200000000006</v>
      </c>
    </row>
    <row r="1507" spans="1:27" x14ac:dyDescent="0.35">
      <c r="A1507" t="s">
        <v>3675</v>
      </c>
      <c r="B1507" s="2">
        <v>42964</v>
      </c>
      <c r="C1507" s="2">
        <v>42971</v>
      </c>
      <c r="D1507" t="s">
        <v>45</v>
      </c>
      <c r="E1507" t="s">
        <v>2657</v>
      </c>
      <c r="F1507" t="s">
        <v>2658</v>
      </c>
      <c r="G1507" t="s">
        <v>106</v>
      </c>
      <c r="H1507" t="s">
        <v>31</v>
      </c>
      <c r="I1507" t="s">
        <v>107</v>
      </c>
      <c r="J1507" t="s">
        <v>98</v>
      </c>
      <c r="K1507">
        <v>77095</v>
      </c>
      <c r="L1507" t="s">
        <v>99</v>
      </c>
      <c r="M1507" t="s">
        <v>2287</v>
      </c>
      <c r="N1507" t="s">
        <v>36</v>
      </c>
      <c r="O1507" t="s">
        <v>62</v>
      </c>
      <c r="P1507" t="s">
        <v>2288</v>
      </c>
      <c r="Q1507">
        <v>16.783999999999999</v>
      </c>
      <c r="R1507">
        <v>2</v>
      </c>
      <c r="S1507" s="1">
        <v>0.6</v>
      </c>
      <c r="T1507">
        <v>-22.238800000000001</v>
      </c>
      <c r="U1507" t="s">
        <v>53</v>
      </c>
      <c r="V1507" s="3">
        <v>-1.325</v>
      </c>
      <c r="W1507" s="3">
        <v>3.5748331744518601E-2</v>
      </c>
      <c r="X1507" s="4">
        <v>-11.119400000000001</v>
      </c>
      <c r="Y1507" s="1">
        <v>19.511399999999998</v>
      </c>
      <c r="Z1507" t="s">
        <v>259</v>
      </c>
      <c r="AA1507">
        <f>Furniture_Sales[[#This Row],[Sales]]-Furniture_Sales[[#This Row],[Profit]]</f>
        <v>39.022800000000004</v>
      </c>
    </row>
    <row r="1508" spans="1:27" x14ac:dyDescent="0.35">
      <c r="A1508" t="s">
        <v>3676</v>
      </c>
      <c r="B1508" s="2">
        <v>42686</v>
      </c>
      <c r="C1508" s="2">
        <v>42689</v>
      </c>
      <c r="D1508" t="s">
        <v>93</v>
      </c>
      <c r="E1508" t="s">
        <v>328</v>
      </c>
      <c r="F1508" t="s">
        <v>329</v>
      </c>
      <c r="G1508" t="s">
        <v>106</v>
      </c>
      <c r="H1508" t="s">
        <v>31</v>
      </c>
      <c r="I1508" t="s">
        <v>645</v>
      </c>
      <c r="J1508" t="s">
        <v>59</v>
      </c>
      <c r="K1508">
        <v>92024</v>
      </c>
      <c r="L1508" t="s">
        <v>60</v>
      </c>
      <c r="M1508" t="s">
        <v>2825</v>
      </c>
      <c r="N1508" t="s">
        <v>36</v>
      </c>
      <c r="O1508" t="s">
        <v>51</v>
      </c>
      <c r="P1508" t="s">
        <v>2826</v>
      </c>
      <c r="Q1508">
        <v>674.35199999999998</v>
      </c>
      <c r="R1508">
        <v>3</v>
      </c>
      <c r="S1508" s="1">
        <v>0.2</v>
      </c>
      <c r="T1508">
        <v>-8.4293999999999993</v>
      </c>
      <c r="U1508" t="s">
        <v>39</v>
      </c>
      <c r="V1508" s="3">
        <v>-1.2500000000000001E-2</v>
      </c>
      <c r="W1508" s="3">
        <v>2.9658101406980302E-4</v>
      </c>
      <c r="X1508" s="4">
        <v>-2.8098000000000001</v>
      </c>
      <c r="Y1508" s="1">
        <v>227.59379999999999</v>
      </c>
      <c r="Z1508" t="s">
        <v>40</v>
      </c>
      <c r="AA1508">
        <f>Furniture_Sales[[#This Row],[Sales]]-Furniture_Sales[[#This Row],[Profit]]</f>
        <v>682.78139999999996</v>
      </c>
    </row>
    <row r="1509" spans="1:27" x14ac:dyDescent="0.35">
      <c r="A1509" t="s">
        <v>3677</v>
      </c>
      <c r="B1509" s="2">
        <v>42687</v>
      </c>
      <c r="C1509" s="2">
        <v>42691</v>
      </c>
      <c r="D1509" t="s">
        <v>45</v>
      </c>
      <c r="E1509" t="s">
        <v>3307</v>
      </c>
      <c r="F1509" t="s">
        <v>3308</v>
      </c>
      <c r="G1509" t="s">
        <v>106</v>
      </c>
      <c r="H1509" t="s">
        <v>31</v>
      </c>
      <c r="I1509" t="s">
        <v>197</v>
      </c>
      <c r="J1509" t="s">
        <v>198</v>
      </c>
      <c r="K1509">
        <v>98103</v>
      </c>
      <c r="L1509" t="s">
        <v>60</v>
      </c>
      <c r="M1509" t="s">
        <v>90</v>
      </c>
      <c r="N1509" t="s">
        <v>36</v>
      </c>
      <c r="O1509" t="s">
        <v>62</v>
      </c>
      <c r="P1509" t="s">
        <v>1867</v>
      </c>
      <c r="Q1509">
        <v>19.54</v>
      </c>
      <c r="R1509">
        <v>2</v>
      </c>
      <c r="S1509" s="1">
        <v>0</v>
      </c>
      <c r="T1509">
        <v>7.2298</v>
      </c>
      <c r="U1509" t="s">
        <v>89</v>
      </c>
      <c r="V1509" s="3">
        <v>0.37</v>
      </c>
      <c r="W1509" s="3">
        <v>0</v>
      </c>
      <c r="X1509" s="4">
        <v>3.6149</v>
      </c>
      <c r="Y1509" s="1">
        <v>6.1551</v>
      </c>
      <c r="Z1509" t="s">
        <v>40</v>
      </c>
      <c r="AA1509">
        <f>Furniture_Sales[[#This Row],[Sales]]-Furniture_Sales[[#This Row],[Profit]]</f>
        <v>12.310199999999998</v>
      </c>
    </row>
    <row r="1510" spans="1:27" x14ac:dyDescent="0.35">
      <c r="A1510" t="s">
        <v>3678</v>
      </c>
      <c r="B1510" s="2">
        <v>42701</v>
      </c>
      <c r="C1510" s="2">
        <v>42707</v>
      </c>
      <c r="D1510" t="s">
        <v>45</v>
      </c>
      <c r="E1510" t="s">
        <v>2041</v>
      </c>
      <c r="F1510" t="s">
        <v>2042</v>
      </c>
      <c r="G1510" t="s">
        <v>30</v>
      </c>
      <c r="H1510" t="s">
        <v>31</v>
      </c>
      <c r="I1510" t="s">
        <v>48</v>
      </c>
      <c r="J1510" t="s">
        <v>49</v>
      </c>
      <c r="K1510">
        <v>33311</v>
      </c>
      <c r="L1510" t="s">
        <v>34</v>
      </c>
      <c r="M1510" t="s">
        <v>1265</v>
      </c>
      <c r="N1510" t="s">
        <v>36</v>
      </c>
      <c r="O1510" t="s">
        <v>51</v>
      </c>
      <c r="P1510" t="s">
        <v>1069</v>
      </c>
      <c r="Q1510">
        <v>331.02300000000002</v>
      </c>
      <c r="R1510">
        <v>7</v>
      </c>
      <c r="S1510" s="1">
        <v>0.45</v>
      </c>
      <c r="T1510">
        <v>-114.35339999999999</v>
      </c>
      <c r="U1510" t="s">
        <v>135</v>
      </c>
      <c r="V1510" s="3">
        <v>-0.34545454545454501</v>
      </c>
      <c r="W1510" s="3">
        <v>1.359422154956E-3</v>
      </c>
      <c r="X1510" s="4">
        <v>-16.336200000000002</v>
      </c>
      <c r="Y1510" s="1">
        <v>63.6252</v>
      </c>
      <c r="Z1510" t="s">
        <v>40</v>
      </c>
      <c r="AA1510">
        <f>Furniture_Sales[[#This Row],[Sales]]-Furniture_Sales[[#This Row],[Profit]]</f>
        <v>445.37639999999999</v>
      </c>
    </row>
    <row r="1511" spans="1:27" x14ac:dyDescent="0.35">
      <c r="A1511" t="s">
        <v>3679</v>
      </c>
      <c r="B1511" s="2">
        <v>42671</v>
      </c>
      <c r="C1511" s="2">
        <v>42671</v>
      </c>
      <c r="D1511" t="s">
        <v>431</v>
      </c>
      <c r="E1511" t="s">
        <v>3680</v>
      </c>
      <c r="F1511" t="s">
        <v>3681</v>
      </c>
      <c r="G1511" t="s">
        <v>96</v>
      </c>
      <c r="H1511" t="s">
        <v>31</v>
      </c>
      <c r="I1511" t="s">
        <v>900</v>
      </c>
      <c r="J1511" t="s">
        <v>126</v>
      </c>
      <c r="K1511">
        <v>14609</v>
      </c>
      <c r="L1511" t="s">
        <v>73</v>
      </c>
      <c r="M1511" t="s">
        <v>3682</v>
      </c>
      <c r="N1511" t="s">
        <v>36</v>
      </c>
      <c r="O1511" t="s">
        <v>62</v>
      </c>
      <c r="P1511" t="s">
        <v>3683</v>
      </c>
      <c r="Q1511">
        <v>756.8</v>
      </c>
      <c r="R1511">
        <v>5</v>
      </c>
      <c r="S1511" s="1">
        <v>0</v>
      </c>
      <c r="T1511">
        <v>75.680000000000007</v>
      </c>
      <c r="U1511" t="s">
        <v>436</v>
      </c>
      <c r="V1511" s="3">
        <v>0.1</v>
      </c>
      <c r="W1511" s="3">
        <v>0</v>
      </c>
      <c r="X1511" s="4">
        <v>15.135999999999999</v>
      </c>
      <c r="Y1511" s="1">
        <v>136.22399999999999</v>
      </c>
      <c r="Z1511" t="s">
        <v>54</v>
      </c>
      <c r="AA1511">
        <f>Furniture_Sales[[#This Row],[Sales]]-Furniture_Sales[[#This Row],[Profit]]</f>
        <v>681.11999999999989</v>
      </c>
    </row>
    <row r="1512" spans="1:27" x14ac:dyDescent="0.35">
      <c r="A1512" t="s">
        <v>3684</v>
      </c>
      <c r="B1512" s="2">
        <v>42002</v>
      </c>
      <c r="C1512" s="2">
        <v>42006</v>
      </c>
      <c r="D1512" t="s">
        <v>45</v>
      </c>
      <c r="E1512" t="s">
        <v>2901</v>
      </c>
      <c r="F1512" t="s">
        <v>2902</v>
      </c>
      <c r="G1512" t="s">
        <v>106</v>
      </c>
      <c r="H1512" t="s">
        <v>31</v>
      </c>
      <c r="I1512" t="s">
        <v>3663</v>
      </c>
      <c r="J1512" t="s">
        <v>140</v>
      </c>
      <c r="K1512">
        <v>60174</v>
      </c>
      <c r="L1512" t="s">
        <v>99</v>
      </c>
      <c r="M1512" t="s">
        <v>2883</v>
      </c>
      <c r="N1512" t="s">
        <v>36</v>
      </c>
      <c r="O1512" t="s">
        <v>62</v>
      </c>
      <c r="P1512" t="s">
        <v>2884</v>
      </c>
      <c r="Q1512">
        <v>8.7360000000000007</v>
      </c>
      <c r="R1512">
        <v>3</v>
      </c>
      <c r="S1512" s="1">
        <v>0.6</v>
      </c>
      <c r="T1512">
        <v>-4.8048000000000002</v>
      </c>
      <c r="U1512" t="s">
        <v>89</v>
      </c>
      <c r="V1512" s="3">
        <v>-0.55000000000000004</v>
      </c>
      <c r="W1512" s="3">
        <v>6.8681318681318701E-2</v>
      </c>
      <c r="X1512" s="4">
        <v>-1.6015999999999999</v>
      </c>
      <c r="Y1512" s="1">
        <v>4.5136000000000003</v>
      </c>
      <c r="Z1512" t="s">
        <v>102</v>
      </c>
      <c r="AA1512">
        <f>Furniture_Sales[[#This Row],[Sales]]-Furniture_Sales[[#This Row],[Profit]]</f>
        <v>13.540800000000001</v>
      </c>
    </row>
    <row r="1513" spans="1:27" x14ac:dyDescent="0.35">
      <c r="A1513" t="s">
        <v>3685</v>
      </c>
      <c r="B1513" s="2">
        <v>43010</v>
      </c>
      <c r="C1513" s="2">
        <v>43014</v>
      </c>
      <c r="D1513" t="s">
        <v>45</v>
      </c>
      <c r="E1513" t="s">
        <v>1208</v>
      </c>
      <c r="F1513" t="s">
        <v>1209</v>
      </c>
      <c r="G1513" t="s">
        <v>30</v>
      </c>
      <c r="H1513" t="s">
        <v>31</v>
      </c>
      <c r="I1513" t="s">
        <v>334</v>
      </c>
      <c r="J1513" t="s">
        <v>59</v>
      </c>
      <c r="K1513">
        <v>94109</v>
      </c>
      <c r="L1513" t="s">
        <v>60</v>
      </c>
      <c r="M1513" t="s">
        <v>901</v>
      </c>
      <c r="N1513" t="s">
        <v>36</v>
      </c>
      <c r="O1513" t="s">
        <v>62</v>
      </c>
      <c r="P1513" t="s">
        <v>902</v>
      </c>
      <c r="Q1513">
        <v>17.46</v>
      </c>
      <c r="R1513">
        <v>2</v>
      </c>
      <c r="S1513" s="1">
        <v>0</v>
      </c>
      <c r="T1513">
        <v>5.9363999999999999</v>
      </c>
      <c r="U1513" t="s">
        <v>89</v>
      </c>
      <c r="V1513" s="3">
        <v>0.34</v>
      </c>
      <c r="W1513" s="3">
        <v>0</v>
      </c>
      <c r="X1513" s="4">
        <v>2.9681999999999999</v>
      </c>
      <c r="Y1513" s="1">
        <v>5.7618</v>
      </c>
      <c r="Z1513" t="s">
        <v>54</v>
      </c>
      <c r="AA1513">
        <f>Furniture_Sales[[#This Row],[Sales]]-Furniture_Sales[[#This Row],[Profit]]</f>
        <v>11.523600000000002</v>
      </c>
    </row>
    <row r="1514" spans="1:27" x14ac:dyDescent="0.35">
      <c r="A1514" t="s">
        <v>3686</v>
      </c>
      <c r="B1514" s="2">
        <v>42565</v>
      </c>
      <c r="C1514" s="2">
        <v>42569</v>
      </c>
      <c r="D1514" t="s">
        <v>45</v>
      </c>
      <c r="E1514" t="s">
        <v>2651</v>
      </c>
      <c r="F1514" t="s">
        <v>2652</v>
      </c>
      <c r="G1514" t="s">
        <v>30</v>
      </c>
      <c r="H1514" t="s">
        <v>31</v>
      </c>
      <c r="I1514" t="s">
        <v>334</v>
      </c>
      <c r="J1514" t="s">
        <v>59</v>
      </c>
      <c r="K1514">
        <v>94122</v>
      </c>
      <c r="L1514" t="s">
        <v>60</v>
      </c>
      <c r="M1514" t="s">
        <v>559</v>
      </c>
      <c r="N1514" t="s">
        <v>36</v>
      </c>
      <c r="O1514" t="s">
        <v>62</v>
      </c>
      <c r="P1514" t="s">
        <v>560</v>
      </c>
      <c r="Q1514">
        <v>30.8</v>
      </c>
      <c r="R1514">
        <v>4</v>
      </c>
      <c r="S1514" s="1">
        <v>0</v>
      </c>
      <c r="T1514">
        <v>10.164</v>
      </c>
      <c r="U1514" t="s">
        <v>89</v>
      </c>
      <c r="V1514" s="3">
        <v>0.33</v>
      </c>
      <c r="W1514" s="3">
        <v>0</v>
      </c>
      <c r="X1514" s="4">
        <v>2.5409999999999999</v>
      </c>
      <c r="Y1514" s="1">
        <v>5.1589999999999998</v>
      </c>
      <c r="Z1514" t="s">
        <v>77</v>
      </c>
      <c r="AA1514">
        <f>Furniture_Sales[[#This Row],[Sales]]-Furniture_Sales[[#This Row],[Profit]]</f>
        <v>20.636000000000003</v>
      </c>
    </row>
    <row r="1515" spans="1:27" x14ac:dyDescent="0.35">
      <c r="A1515" t="s">
        <v>3687</v>
      </c>
      <c r="B1515" s="2">
        <v>42437</v>
      </c>
      <c r="C1515" s="2">
        <v>42441</v>
      </c>
      <c r="D1515" t="s">
        <v>45</v>
      </c>
      <c r="E1515" t="s">
        <v>2229</v>
      </c>
      <c r="F1515" t="s">
        <v>2230</v>
      </c>
      <c r="G1515" t="s">
        <v>30</v>
      </c>
      <c r="H1515" t="s">
        <v>31</v>
      </c>
      <c r="I1515" t="s">
        <v>179</v>
      </c>
      <c r="J1515" t="s">
        <v>126</v>
      </c>
      <c r="K1515">
        <v>10011</v>
      </c>
      <c r="L1515" t="s">
        <v>73</v>
      </c>
      <c r="M1515" t="s">
        <v>491</v>
      </c>
      <c r="N1515" t="s">
        <v>36</v>
      </c>
      <c r="O1515" t="s">
        <v>62</v>
      </c>
      <c r="P1515" t="s">
        <v>492</v>
      </c>
      <c r="Q1515">
        <v>113.6</v>
      </c>
      <c r="R1515">
        <v>8</v>
      </c>
      <c r="S1515" s="1">
        <v>0</v>
      </c>
      <c r="T1515">
        <v>44.304000000000002</v>
      </c>
      <c r="U1515" t="s">
        <v>89</v>
      </c>
      <c r="V1515" s="3">
        <v>0.39</v>
      </c>
      <c r="W1515" s="3">
        <v>0</v>
      </c>
      <c r="X1515" s="4">
        <v>5.5380000000000003</v>
      </c>
      <c r="Y1515" s="1">
        <v>8.6620000000000008</v>
      </c>
      <c r="Z1515" t="s">
        <v>201</v>
      </c>
      <c r="AA1515">
        <f>Furniture_Sales[[#This Row],[Sales]]-Furniture_Sales[[#This Row],[Profit]]</f>
        <v>69.295999999999992</v>
      </c>
    </row>
    <row r="1516" spans="1:27" x14ac:dyDescent="0.35">
      <c r="A1516" t="s">
        <v>3688</v>
      </c>
      <c r="B1516" s="2">
        <v>42728</v>
      </c>
      <c r="C1516" s="2">
        <v>42734</v>
      </c>
      <c r="D1516" t="s">
        <v>45</v>
      </c>
      <c r="E1516" t="s">
        <v>3689</v>
      </c>
      <c r="F1516" t="s">
        <v>3690</v>
      </c>
      <c r="G1516" t="s">
        <v>30</v>
      </c>
      <c r="H1516" t="s">
        <v>31</v>
      </c>
      <c r="I1516" t="s">
        <v>1497</v>
      </c>
      <c r="J1516" t="s">
        <v>59</v>
      </c>
      <c r="K1516">
        <v>95123</v>
      </c>
      <c r="L1516" t="s">
        <v>60</v>
      </c>
      <c r="M1516" t="s">
        <v>2164</v>
      </c>
      <c r="N1516" t="s">
        <v>36</v>
      </c>
      <c r="O1516" t="s">
        <v>62</v>
      </c>
      <c r="P1516" t="s">
        <v>2165</v>
      </c>
      <c r="Q1516">
        <v>43.96</v>
      </c>
      <c r="R1516">
        <v>7</v>
      </c>
      <c r="S1516" s="1">
        <v>0</v>
      </c>
      <c r="T1516">
        <v>18.463200000000001</v>
      </c>
      <c r="U1516" t="s">
        <v>135</v>
      </c>
      <c r="V1516" s="3">
        <v>0.42</v>
      </c>
      <c r="W1516" s="3">
        <v>0</v>
      </c>
      <c r="X1516" s="4">
        <v>2.6375999999999999</v>
      </c>
      <c r="Y1516" s="1">
        <v>3.6423999999999999</v>
      </c>
      <c r="Z1516" t="s">
        <v>102</v>
      </c>
      <c r="AA1516">
        <f>Furniture_Sales[[#This Row],[Sales]]-Furniture_Sales[[#This Row],[Profit]]</f>
        <v>25.4968</v>
      </c>
    </row>
    <row r="1517" spans="1:27" x14ac:dyDescent="0.35">
      <c r="A1517" t="s">
        <v>3691</v>
      </c>
      <c r="B1517" s="2">
        <v>42848</v>
      </c>
      <c r="C1517" s="2">
        <v>42850</v>
      </c>
      <c r="D1517" t="s">
        <v>27</v>
      </c>
      <c r="E1517" t="s">
        <v>2615</v>
      </c>
      <c r="F1517" t="s">
        <v>2616</v>
      </c>
      <c r="G1517" t="s">
        <v>30</v>
      </c>
      <c r="H1517" t="s">
        <v>31</v>
      </c>
      <c r="I1517" t="s">
        <v>1191</v>
      </c>
      <c r="J1517" t="s">
        <v>59</v>
      </c>
      <c r="K1517">
        <v>91104</v>
      </c>
      <c r="L1517" t="s">
        <v>60</v>
      </c>
      <c r="M1517" t="s">
        <v>2210</v>
      </c>
      <c r="N1517" t="s">
        <v>36</v>
      </c>
      <c r="O1517" t="s">
        <v>62</v>
      </c>
      <c r="P1517" t="s">
        <v>2211</v>
      </c>
      <c r="Q1517">
        <v>66.36</v>
      </c>
      <c r="R1517">
        <v>7</v>
      </c>
      <c r="S1517" s="1">
        <v>0</v>
      </c>
      <c r="T1517">
        <v>26.544</v>
      </c>
      <c r="U1517" t="s">
        <v>76</v>
      </c>
      <c r="V1517" s="3">
        <v>0.4</v>
      </c>
      <c r="W1517" s="3">
        <v>0</v>
      </c>
      <c r="X1517" s="4">
        <v>3.7919999999999998</v>
      </c>
      <c r="Y1517" s="1">
        <v>5.6879999999999997</v>
      </c>
      <c r="Z1517" t="s">
        <v>119</v>
      </c>
      <c r="AA1517">
        <f>Furniture_Sales[[#This Row],[Sales]]-Furniture_Sales[[#This Row],[Profit]]</f>
        <v>39.816000000000003</v>
      </c>
    </row>
    <row r="1518" spans="1:27" x14ac:dyDescent="0.35">
      <c r="A1518" t="s">
        <v>3691</v>
      </c>
      <c r="B1518" s="2">
        <v>42848</v>
      </c>
      <c r="C1518" s="2">
        <v>42850</v>
      </c>
      <c r="D1518" t="s">
        <v>27</v>
      </c>
      <c r="E1518" t="s">
        <v>2615</v>
      </c>
      <c r="F1518" t="s">
        <v>2616</v>
      </c>
      <c r="G1518" t="s">
        <v>30</v>
      </c>
      <c r="H1518" t="s">
        <v>31</v>
      </c>
      <c r="I1518" t="s">
        <v>1191</v>
      </c>
      <c r="J1518" t="s">
        <v>59</v>
      </c>
      <c r="K1518">
        <v>91104</v>
      </c>
      <c r="L1518" t="s">
        <v>60</v>
      </c>
      <c r="M1518" t="s">
        <v>557</v>
      </c>
      <c r="N1518" t="s">
        <v>36</v>
      </c>
      <c r="O1518" t="s">
        <v>62</v>
      </c>
      <c r="P1518" t="s">
        <v>3131</v>
      </c>
      <c r="Q1518">
        <v>24.14</v>
      </c>
      <c r="R1518">
        <v>2</v>
      </c>
      <c r="S1518" s="1">
        <v>0</v>
      </c>
      <c r="T1518">
        <v>7.9661999999999997</v>
      </c>
      <c r="U1518" t="s">
        <v>76</v>
      </c>
      <c r="V1518" s="3">
        <v>0.33</v>
      </c>
      <c r="W1518" s="3">
        <v>0</v>
      </c>
      <c r="X1518" s="4">
        <v>3.9830999999999999</v>
      </c>
      <c r="Y1518" s="1">
        <v>8.0869</v>
      </c>
      <c r="Z1518" t="s">
        <v>119</v>
      </c>
      <c r="AA1518">
        <f>Furniture_Sales[[#This Row],[Sales]]-Furniture_Sales[[#This Row],[Profit]]</f>
        <v>16.1738</v>
      </c>
    </row>
    <row r="1519" spans="1:27" x14ac:dyDescent="0.35">
      <c r="A1519" t="s">
        <v>3692</v>
      </c>
      <c r="B1519" s="2">
        <v>42964</v>
      </c>
      <c r="C1519" s="2">
        <v>42969</v>
      </c>
      <c r="D1519" t="s">
        <v>27</v>
      </c>
      <c r="E1519" t="s">
        <v>2304</v>
      </c>
      <c r="F1519" t="s">
        <v>2305</v>
      </c>
      <c r="G1519" t="s">
        <v>30</v>
      </c>
      <c r="H1519" t="s">
        <v>31</v>
      </c>
      <c r="I1519" t="s">
        <v>71</v>
      </c>
      <c r="J1519" t="s">
        <v>72</v>
      </c>
      <c r="K1519">
        <v>19134</v>
      </c>
      <c r="L1519" t="s">
        <v>73</v>
      </c>
      <c r="M1519" t="s">
        <v>607</v>
      </c>
      <c r="N1519" t="s">
        <v>36</v>
      </c>
      <c r="O1519" t="s">
        <v>42</v>
      </c>
      <c r="P1519" t="s">
        <v>608</v>
      </c>
      <c r="Q1519">
        <v>4416.174</v>
      </c>
      <c r="R1519">
        <v>9</v>
      </c>
      <c r="S1519" s="1">
        <v>0.3</v>
      </c>
      <c r="T1519">
        <v>-630.88199999999995</v>
      </c>
      <c r="U1519" t="s">
        <v>64</v>
      </c>
      <c r="V1519" s="3">
        <v>-0.14285714285714299</v>
      </c>
      <c r="W1519" s="3">
        <v>6.7932105936043303E-5</v>
      </c>
      <c r="X1519" s="4">
        <v>-70.097999999999999</v>
      </c>
      <c r="Y1519" s="1">
        <v>560.78399999999999</v>
      </c>
      <c r="Z1519" t="s">
        <v>259</v>
      </c>
      <c r="AA1519">
        <f>Furniture_Sales[[#This Row],[Sales]]-Furniture_Sales[[#This Row],[Profit]]</f>
        <v>5047.0559999999996</v>
      </c>
    </row>
    <row r="1520" spans="1:27" x14ac:dyDescent="0.35">
      <c r="A1520" t="s">
        <v>3693</v>
      </c>
      <c r="B1520" s="2">
        <v>41701</v>
      </c>
      <c r="C1520" s="2">
        <v>41706</v>
      </c>
      <c r="D1520" t="s">
        <v>45</v>
      </c>
      <c r="E1520" t="s">
        <v>3694</v>
      </c>
      <c r="F1520" t="s">
        <v>3695</v>
      </c>
      <c r="G1520" t="s">
        <v>96</v>
      </c>
      <c r="H1520" t="s">
        <v>31</v>
      </c>
      <c r="I1520" t="s">
        <v>353</v>
      </c>
      <c r="J1520" t="s">
        <v>237</v>
      </c>
      <c r="K1520">
        <v>43229</v>
      </c>
      <c r="L1520" t="s">
        <v>73</v>
      </c>
      <c r="M1520" t="s">
        <v>462</v>
      </c>
      <c r="N1520" t="s">
        <v>36</v>
      </c>
      <c r="O1520" t="s">
        <v>37</v>
      </c>
      <c r="P1520" t="s">
        <v>463</v>
      </c>
      <c r="Q1520">
        <v>302.45</v>
      </c>
      <c r="R1520">
        <v>5</v>
      </c>
      <c r="S1520" s="1">
        <v>0.5</v>
      </c>
      <c r="T1520">
        <v>-199.61699999999999</v>
      </c>
      <c r="U1520" t="s">
        <v>64</v>
      </c>
      <c r="V1520" s="3">
        <v>-0.66</v>
      </c>
      <c r="W1520" s="3">
        <v>1.653165812531E-3</v>
      </c>
      <c r="X1520" s="4">
        <v>-39.923400000000001</v>
      </c>
      <c r="Y1520" s="1">
        <v>100.4134</v>
      </c>
      <c r="Z1520" t="s">
        <v>201</v>
      </c>
      <c r="AA1520">
        <f>Furniture_Sales[[#This Row],[Sales]]-Furniture_Sales[[#This Row],[Profit]]</f>
        <v>502.06700000000001</v>
      </c>
    </row>
    <row r="1521" spans="1:27" x14ac:dyDescent="0.35">
      <c r="A1521" t="s">
        <v>3696</v>
      </c>
      <c r="B1521" s="2">
        <v>42520</v>
      </c>
      <c r="C1521" s="2">
        <v>42525</v>
      </c>
      <c r="D1521" t="s">
        <v>45</v>
      </c>
      <c r="E1521" t="s">
        <v>2198</v>
      </c>
      <c r="F1521" t="s">
        <v>2199</v>
      </c>
      <c r="G1521" t="s">
        <v>106</v>
      </c>
      <c r="H1521" t="s">
        <v>31</v>
      </c>
      <c r="I1521" t="s">
        <v>3697</v>
      </c>
      <c r="J1521" t="s">
        <v>244</v>
      </c>
      <c r="K1521">
        <v>54880</v>
      </c>
      <c r="L1521" t="s">
        <v>99</v>
      </c>
      <c r="M1521" t="s">
        <v>1601</v>
      </c>
      <c r="N1521" t="s">
        <v>36</v>
      </c>
      <c r="O1521" t="s">
        <v>62</v>
      </c>
      <c r="P1521" t="s">
        <v>1602</v>
      </c>
      <c r="Q1521">
        <v>47.4</v>
      </c>
      <c r="R1521">
        <v>5</v>
      </c>
      <c r="S1521" s="1">
        <v>0</v>
      </c>
      <c r="T1521">
        <v>21.33</v>
      </c>
      <c r="U1521" t="s">
        <v>64</v>
      </c>
      <c r="V1521" s="3">
        <v>0.45</v>
      </c>
      <c r="W1521" s="3">
        <v>0</v>
      </c>
      <c r="X1521" s="4">
        <v>4.266</v>
      </c>
      <c r="Y1521" s="1">
        <v>5.2140000000000004</v>
      </c>
      <c r="Z1521" t="s">
        <v>167</v>
      </c>
      <c r="AA1521">
        <f>Furniture_Sales[[#This Row],[Sales]]-Furniture_Sales[[#This Row],[Profit]]</f>
        <v>26.07</v>
      </c>
    </row>
    <row r="1522" spans="1:27" x14ac:dyDescent="0.35">
      <c r="A1522" t="s">
        <v>3698</v>
      </c>
      <c r="B1522" s="2">
        <v>41966</v>
      </c>
      <c r="C1522" s="2">
        <v>41969</v>
      </c>
      <c r="D1522" t="s">
        <v>27</v>
      </c>
      <c r="E1522" t="s">
        <v>1310</v>
      </c>
      <c r="F1522" t="s">
        <v>1311</v>
      </c>
      <c r="G1522" t="s">
        <v>96</v>
      </c>
      <c r="H1522" t="s">
        <v>31</v>
      </c>
      <c r="I1522" t="s">
        <v>107</v>
      </c>
      <c r="J1522" t="s">
        <v>98</v>
      </c>
      <c r="K1522">
        <v>77095</v>
      </c>
      <c r="L1522" t="s">
        <v>99</v>
      </c>
      <c r="M1522" t="s">
        <v>1170</v>
      </c>
      <c r="N1522" t="s">
        <v>36</v>
      </c>
      <c r="O1522" t="s">
        <v>42</v>
      </c>
      <c r="P1522" t="s">
        <v>1171</v>
      </c>
      <c r="Q1522">
        <v>155.37200000000001</v>
      </c>
      <c r="R1522">
        <v>2</v>
      </c>
      <c r="S1522" s="1">
        <v>0.3</v>
      </c>
      <c r="T1522">
        <v>-35.513599999999997</v>
      </c>
      <c r="U1522" t="s">
        <v>39</v>
      </c>
      <c r="V1522" s="3">
        <v>-0.22857142857142901</v>
      </c>
      <c r="W1522" s="3">
        <v>1.9308498313724499E-3</v>
      </c>
      <c r="X1522" s="4">
        <v>-17.756799999999998</v>
      </c>
      <c r="Y1522" s="1">
        <v>95.442800000000005</v>
      </c>
      <c r="Z1522" t="s">
        <v>40</v>
      </c>
      <c r="AA1522">
        <f>Furniture_Sales[[#This Row],[Sales]]-Furniture_Sales[[#This Row],[Profit]]</f>
        <v>190.88560000000001</v>
      </c>
    </row>
    <row r="1523" spans="1:27" x14ac:dyDescent="0.35">
      <c r="A1523" t="s">
        <v>3699</v>
      </c>
      <c r="B1523" s="2">
        <v>42383</v>
      </c>
      <c r="C1523" s="2">
        <v>42389</v>
      </c>
      <c r="D1523" t="s">
        <v>45</v>
      </c>
      <c r="E1523" t="s">
        <v>455</v>
      </c>
      <c r="F1523" t="s">
        <v>456</v>
      </c>
      <c r="G1523" t="s">
        <v>30</v>
      </c>
      <c r="H1523" t="s">
        <v>31</v>
      </c>
      <c r="I1523" t="s">
        <v>515</v>
      </c>
      <c r="J1523" t="s">
        <v>1042</v>
      </c>
      <c r="K1523">
        <v>28027</v>
      </c>
      <c r="L1523" t="s">
        <v>34</v>
      </c>
      <c r="M1523" t="s">
        <v>3700</v>
      </c>
      <c r="N1523" t="s">
        <v>36</v>
      </c>
      <c r="O1523" t="s">
        <v>62</v>
      </c>
      <c r="P1523" t="s">
        <v>3701</v>
      </c>
      <c r="Q1523">
        <v>315.77600000000001</v>
      </c>
      <c r="R1523">
        <v>8</v>
      </c>
      <c r="S1523" s="1">
        <v>0.2</v>
      </c>
      <c r="T1523">
        <v>31.5776</v>
      </c>
      <c r="U1523" t="s">
        <v>135</v>
      </c>
      <c r="V1523" s="3">
        <v>0.1</v>
      </c>
      <c r="W1523" s="3">
        <v>6.3336035670855302E-4</v>
      </c>
      <c r="X1523" s="4">
        <v>3.9472</v>
      </c>
      <c r="Y1523" s="1">
        <v>35.524799999999999</v>
      </c>
      <c r="Z1523" t="s">
        <v>175</v>
      </c>
      <c r="AA1523">
        <f>Furniture_Sales[[#This Row],[Sales]]-Furniture_Sales[[#This Row],[Profit]]</f>
        <v>284.19839999999999</v>
      </c>
    </row>
    <row r="1524" spans="1:27" x14ac:dyDescent="0.35">
      <c r="A1524" t="s">
        <v>3702</v>
      </c>
      <c r="B1524" s="2">
        <v>42629</v>
      </c>
      <c r="C1524" s="2">
        <v>42635</v>
      </c>
      <c r="D1524" t="s">
        <v>45</v>
      </c>
      <c r="E1524" t="s">
        <v>2503</v>
      </c>
      <c r="F1524" t="s">
        <v>2504</v>
      </c>
      <c r="G1524" t="s">
        <v>96</v>
      </c>
      <c r="H1524" t="s">
        <v>31</v>
      </c>
      <c r="I1524" t="s">
        <v>1497</v>
      </c>
      <c r="J1524" t="s">
        <v>59</v>
      </c>
      <c r="K1524">
        <v>95123</v>
      </c>
      <c r="L1524" t="s">
        <v>60</v>
      </c>
      <c r="M1524" t="s">
        <v>1554</v>
      </c>
      <c r="N1524" t="s">
        <v>36</v>
      </c>
      <c r="O1524" t="s">
        <v>37</v>
      </c>
      <c r="P1524" t="s">
        <v>1555</v>
      </c>
      <c r="Q1524">
        <v>273.666</v>
      </c>
      <c r="R1524">
        <v>2</v>
      </c>
      <c r="S1524" s="1">
        <v>0.15</v>
      </c>
      <c r="T1524">
        <v>-12.878399999999999</v>
      </c>
      <c r="U1524" t="s">
        <v>135</v>
      </c>
      <c r="V1524" s="3">
        <v>-4.7058823529411799E-2</v>
      </c>
      <c r="W1524" s="3">
        <v>5.4811339369888797E-4</v>
      </c>
      <c r="X1524" s="4">
        <v>-6.4391999999999996</v>
      </c>
      <c r="Y1524" s="1">
        <v>143.2722</v>
      </c>
      <c r="Z1524" t="s">
        <v>83</v>
      </c>
      <c r="AA1524">
        <f>Furniture_Sales[[#This Row],[Sales]]-Furniture_Sales[[#This Row],[Profit]]</f>
        <v>286.5444</v>
      </c>
    </row>
    <row r="1525" spans="1:27" x14ac:dyDescent="0.35">
      <c r="A1525" t="s">
        <v>3703</v>
      </c>
      <c r="B1525" s="2">
        <v>42321</v>
      </c>
      <c r="C1525" s="2">
        <v>42325</v>
      </c>
      <c r="D1525" t="s">
        <v>45</v>
      </c>
      <c r="E1525" t="s">
        <v>3704</v>
      </c>
      <c r="F1525" t="s">
        <v>3705</v>
      </c>
      <c r="G1525" t="s">
        <v>106</v>
      </c>
      <c r="H1525" t="s">
        <v>31</v>
      </c>
      <c r="I1525" t="s">
        <v>3706</v>
      </c>
      <c r="J1525" t="s">
        <v>3707</v>
      </c>
      <c r="K1525">
        <v>59601</v>
      </c>
      <c r="L1525" t="s">
        <v>60</v>
      </c>
      <c r="M1525" t="s">
        <v>841</v>
      </c>
      <c r="N1525" t="s">
        <v>36</v>
      </c>
      <c r="O1525" t="s">
        <v>62</v>
      </c>
      <c r="P1525" t="s">
        <v>842</v>
      </c>
      <c r="Q1525">
        <v>63.98</v>
      </c>
      <c r="R1525">
        <v>7</v>
      </c>
      <c r="S1525" s="1">
        <v>0</v>
      </c>
      <c r="T1525">
        <v>21.7532</v>
      </c>
      <c r="U1525" t="s">
        <v>89</v>
      </c>
      <c r="V1525" s="3">
        <v>0.34</v>
      </c>
      <c r="W1525" s="3">
        <v>0</v>
      </c>
      <c r="X1525" s="4">
        <v>3.1076000000000001</v>
      </c>
      <c r="Y1525" s="1">
        <v>6.0324</v>
      </c>
      <c r="Z1525" t="s">
        <v>40</v>
      </c>
      <c r="AA1525">
        <f>Furniture_Sales[[#This Row],[Sales]]-Furniture_Sales[[#This Row],[Profit]]</f>
        <v>42.226799999999997</v>
      </c>
    </row>
    <row r="1526" spans="1:27" x14ac:dyDescent="0.35">
      <c r="A1526" t="s">
        <v>3708</v>
      </c>
      <c r="B1526" s="2">
        <v>42987</v>
      </c>
      <c r="C1526" s="2">
        <v>42991</v>
      </c>
      <c r="D1526" t="s">
        <v>45</v>
      </c>
      <c r="E1526" t="s">
        <v>1176</v>
      </c>
      <c r="F1526" t="s">
        <v>1177</v>
      </c>
      <c r="G1526" t="s">
        <v>30</v>
      </c>
      <c r="H1526" t="s">
        <v>31</v>
      </c>
      <c r="I1526" t="s">
        <v>699</v>
      </c>
      <c r="J1526" t="s">
        <v>237</v>
      </c>
      <c r="K1526">
        <v>44105</v>
      </c>
      <c r="L1526" t="s">
        <v>73</v>
      </c>
      <c r="M1526" t="s">
        <v>602</v>
      </c>
      <c r="N1526" t="s">
        <v>36</v>
      </c>
      <c r="O1526" t="s">
        <v>62</v>
      </c>
      <c r="P1526" t="s">
        <v>603</v>
      </c>
      <c r="Q1526">
        <v>66.111999999999995</v>
      </c>
      <c r="R1526">
        <v>2</v>
      </c>
      <c r="S1526" s="1">
        <v>0.2</v>
      </c>
      <c r="T1526">
        <v>-9.0904000000000007</v>
      </c>
      <c r="U1526" t="s">
        <v>89</v>
      </c>
      <c r="V1526" s="3">
        <v>-0.13750000000000001</v>
      </c>
      <c r="W1526" s="3">
        <v>3.0251694094869299E-3</v>
      </c>
      <c r="X1526" s="4">
        <v>-4.5452000000000004</v>
      </c>
      <c r="Y1526" s="1">
        <v>37.601199999999999</v>
      </c>
      <c r="Z1526" t="s">
        <v>83</v>
      </c>
      <c r="AA1526">
        <f>Furniture_Sales[[#This Row],[Sales]]-Furniture_Sales[[#This Row],[Profit]]</f>
        <v>75.202399999999997</v>
      </c>
    </row>
    <row r="1527" spans="1:27" x14ac:dyDescent="0.35">
      <c r="A1527" t="s">
        <v>3709</v>
      </c>
      <c r="B1527" s="2">
        <v>42541</v>
      </c>
      <c r="C1527" s="2">
        <v>42546</v>
      </c>
      <c r="D1527" t="s">
        <v>45</v>
      </c>
      <c r="E1527" t="s">
        <v>2765</v>
      </c>
      <c r="F1527" t="s">
        <v>2766</v>
      </c>
      <c r="G1527" t="s">
        <v>96</v>
      </c>
      <c r="H1527" t="s">
        <v>31</v>
      </c>
      <c r="I1527" t="s">
        <v>3022</v>
      </c>
      <c r="J1527" t="s">
        <v>1528</v>
      </c>
      <c r="K1527">
        <v>73120</v>
      </c>
      <c r="L1527" t="s">
        <v>99</v>
      </c>
      <c r="M1527" t="s">
        <v>1317</v>
      </c>
      <c r="N1527" t="s">
        <v>36</v>
      </c>
      <c r="O1527" t="s">
        <v>62</v>
      </c>
      <c r="P1527" t="s">
        <v>2028</v>
      </c>
      <c r="Q1527">
        <v>57.69</v>
      </c>
      <c r="R1527">
        <v>3</v>
      </c>
      <c r="S1527" s="1">
        <v>0</v>
      </c>
      <c r="T1527">
        <v>23.652899999999999</v>
      </c>
      <c r="U1527" t="s">
        <v>64</v>
      </c>
      <c r="V1527" s="3">
        <v>0.41</v>
      </c>
      <c r="W1527" s="3">
        <v>0</v>
      </c>
      <c r="X1527" s="4">
        <v>7.8842999999999996</v>
      </c>
      <c r="Y1527" s="1">
        <v>11.345700000000001</v>
      </c>
      <c r="Z1527" t="s">
        <v>65</v>
      </c>
      <c r="AA1527">
        <f>Furniture_Sales[[#This Row],[Sales]]-Furniture_Sales[[#This Row],[Profit]]</f>
        <v>34.037099999999995</v>
      </c>
    </row>
    <row r="1528" spans="1:27" x14ac:dyDescent="0.35">
      <c r="A1528" t="s">
        <v>3710</v>
      </c>
      <c r="B1528" s="2">
        <v>42392</v>
      </c>
      <c r="C1528" s="2">
        <v>42398</v>
      </c>
      <c r="D1528" t="s">
        <v>45</v>
      </c>
      <c r="E1528" t="s">
        <v>3711</v>
      </c>
      <c r="F1528" t="s">
        <v>3712</v>
      </c>
      <c r="G1528" t="s">
        <v>30</v>
      </c>
      <c r="H1528" t="s">
        <v>31</v>
      </c>
      <c r="I1528" t="s">
        <v>58</v>
      </c>
      <c r="J1528" t="s">
        <v>59</v>
      </c>
      <c r="K1528">
        <v>90036</v>
      </c>
      <c r="L1528" t="s">
        <v>60</v>
      </c>
      <c r="M1528" t="s">
        <v>2907</v>
      </c>
      <c r="N1528" t="s">
        <v>36</v>
      </c>
      <c r="O1528" t="s">
        <v>62</v>
      </c>
      <c r="P1528" t="s">
        <v>2908</v>
      </c>
      <c r="Q1528">
        <v>59.99</v>
      </c>
      <c r="R1528">
        <v>7</v>
      </c>
      <c r="S1528" s="1">
        <v>0</v>
      </c>
      <c r="T1528">
        <v>21.596399999999999</v>
      </c>
      <c r="U1528" t="s">
        <v>135</v>
      </c>
      <c r="V1528" s="3">
        <v>0.36</v>
      </c>
      <c r="W1528" s="3">
        <v>0</v>
      </c>
      <c r="X1528" s="4">
        <v>3.0851999999999999</v>
      </c>
      <c r="Y1528" s="1">
        <v>5.4847999999999999</v>
      </c>
      <c r="Z1528" t="s">
        <v>175</v>
      </c>
      <c r="AA1528">
        <f>Furniture_Sales[[#This Row],[Sales]]-Furniture_Sales[[#This Row],[Profit]]</f>
        <v>38.393600000000006</v>
      </c>
    </row>
    <row r="1529" spans="1:27" x14ac:dyDescent="0.35">
      <c r="A1529" t="s">
        <v>3713</v>
      </c>
      <c r="B1529" s="2">
        <v>42150</v>
      </c>
      <c r="C1529" s="2">
        <v>42155</v>
      </c>
      <c r="D1529" t="s">
        <v>45</v>
      </c>
      <c r="E1529" t="s">
        <v>2357</v>
      </c>
      <c r="F1529" t="s">
        <v>2358</v>
      </c>
      <c r="G1529" t="s">
        <v>30</v>
      </c>
      <c r="H1529" t="s">
        <v>31</v>
      </c>
      <c r="I1529" t="s">
        <v>3714</v>
      </c>
      <c r="J1529" t="s">
        <v>198</v>
      </c>
      <c r="K1529">
        <v>98006</v>
      </c>
      <c r="L1529" t="s">
        <v>60</v>
      </c>
      <c r="M1529" t="s">
        <v>654</v>
      </c>
      <c r="N1529" t="s">
        <v>36</v>
      </c>
      <c r="O1529" t="s">
        <v>62</v>
      </c>
      <c r="P1529" t="s">
        <v>655</v>
      </c>
      <c r="Q1529">
        <v>20.239999999999998</v>
      </c>
      <c r="R1529">
        <v>1</v>
      </c>
      <c r="S1529" s="1">
        <v>0</v>
      </c>
      <c r="T1529">
        <v>7.8936000000000002</v>
      </c>
      <c r="U1529" t="s">
        <v>64</v>
      </c>
      <c r="V1529" s="3">
        <v>0.39</v>
      </c>
      <c r="W1529" s="3">
        <v>0</v>
      </c>
      <c r="X1529" s="4">
        <v>7.8936000000000002</v>
      </c>
      <c r="Y1529" s="1">
        <v>12.346399999999999</v>
      </c>
      <c r="Z1529" t="s">
        <v>167</v>
      </c>
      <c r="AA1529">
        <f>Furniture_Sales[[#This Row],[Sales]]-Furniture_Sales[[#This Row],[Profit]]</f>
        <v>12.346399999999999</v>
      </c>
    </row>
    <row r="1530" spans="1:27" x14ac:dyDescent="0.35">
      <c r="A1530" t="s">
        <v>3715</v>
      </c>
      <c r="B1530" s="2">
        <v>41961</v>
      </c>
      <c r="C1530" s="2">
        <v>41964</v>
      </c>
      <c r="D1530" t="s">
        <v>93</v>
      </c>
      <c r="E1530" t="s">
        <v>2843</v>
      </c>
      <c r="F1530" t="s">
        <v>2844</v>
      </c>
      <c r="G1530" t="s">
        <v>30</v>
      </c>
      <c r="H1530" t="s">
        <v>31</v>
      </c>
      <c r="I1530" t="s">
        <v>3716</v>
      </c>
      <c r="J1530" t="s">
        <v>140</v>
      </c>
      <c r="K1530">
        <v>60016</v>
      </c>
      <c r="L1530" t="s">
        <v>99</v>
      </c>
      <c r="M1530" t="s">
        <v>374</v>
      </c>
      <c r="N1530" t="s">
        <v>36</v>
      </c>
      <c r="O1530" t="s">
        <v>51</v>
      </c>
      <c r="P1530" t="s">
        <v>375</v>
      </c>
      <c r="Q1530">
        <v>292.10000000000002</v>
      </c>
      <c r="R1530">
        <v>4</v>
      </c>
      <c r="S1530" s="1">
        <v>0.5</v>
      </c>
      <c r="T1530">
        <v>-175.26</v>
      </c>
      <c r="U1530" t="s">
        <v>39</v>
      </c>
      <c r="V1530" s="3">
        <v>-0.6</v>
      </c>
      <c r="W1530" s="3">
        <v>1.71174255391989E-3</v>
      </c>
      <c r="X1530" s="4">
        <v>-43.814999999999998</v>
      </c>
      <c r="Y1530" s="1">
        <v>116.84</v>
      </c>
      <c r="Z1530" t="s">
        <v>40</v>
      </c>
      <c r="AA1530">
        <f>Furniture_Sales[[#This Row],[Sales]]-Furniture_Sales[[#This Row],[Profit]]</f>
        <v>467.36</v>
      </c>
    </row>
    <row r="1531" spans="1:27" x14ac:dyDescent="0.35">
      <c r="A1531" t="s">
        <v>3715</v>
      </c>
      <c r="B1531" s="2">
        <v>41961</v>
      </c>
      <c r="C1531" s="2">
        <v>41964</v>
      </c>
      <c r="D1531" t="s">
        <v>93</v>
      </c>
      <c r="E1531" t="s">
        <v>2843</v>
      </c>
      <c r="F1531" t="s">
        <v>2844</v>
      </c>
      <c r="G1531" t="s">
        <v>30</v>
      </c>
      <c r="H1531" t="s">
        <v>31</v>
      </c>
      <c r="I1531" t="s">
        <v>3716</v>
      </c>
      <c r="J1531" t="s">
        <v>140</v>
      </c>
      <c r="K1531">
        <v>60016</v>
      </c>
      <c r="L1531" t="s">
        <v>99</v>
      </c>
      <c r="M1531" t="s">
        <v>2146</v>
      </c>
      <c r="N1531" t="s">
        <v>36</v>
      </c>
      <c r="O1531" t="s">
        <v>62</v>
      </c>
      <c r="P1531" t="s">
        <v>2147</v>
      </c>
      <c r="Q1531">
        <v>8.5440000000000005</v>
      </c>
      <c r="R1531">
        <v>2</v>
      </c>
      <c r="S1531" s="1">
        <v>0.6</v>
      </c>
      <c r="T1531">
        <v>-7.476</v>
      </c>
      <c r="U1531" t="s">
        <v>39</v>
      </c>
      <c r="V1531" s="3">
        <v>-0.875</v>
      </c>
      <c r="W1531" s="3">
        <v>7.02247191011236E-2</v>
      </c>
      <c r="X1531" s="4">
        <v>-3.738</v>
      </c>
      <c r="Y1531" s="1">
        <v>8.01</v>
      </c>
      <c r="Z1531" t="s">
        <v>40</v>
      </c>
      <c r="AA1531">
        <f>Furniture_Sales[[#This Row],[Sales]]-Furniture_Sales[[#This Row],[Profit]]</f>
        <v>16.02</v>
      </c>
    </row>
    <row r="1532" spans="1:27" x14ac:dyDescent="0.35">
      <c r="A1532" t="s">
        <v>3715</v>
      </c>
      <c r="B1532" s="2">
        <v>41961</v>
      </c>
      <c r="C1532" s="2">
        <v>41964</v>
      </c>
      <c r="D1532" t="s">
        <v>93</v>
      </c>
      <c r="E1532" t="s">
        <v>2843</v>
      </c>
      <c r="F1532" t="s">
        <v>2844</v>
      </c>
      <c r="G1532" t="s">
        <v>30</v>
      </c>
      <c r="H1532" t="s">
        <v>31</v>
      </c>
      <c r="I1532" t="s">
        <v>3716</v>
      </c>
      <c r="J1532" t="s">
        <v>140</v>
      </c>
      <c r="K1532">
        <v>60016</v>
      </c>
      <c r="L1532" t="s">
        <v>99</v>
      </c>
      <c r="M1532" t="s">
        <v>2821</v>
      </c>
      <c r="N1532" t="s">
        <v>36</v>
      </c>
      <c r="O1532" t="s">
        <v>37</v>
      </c>
      <c r="P1532" t="s">
        <v>2822</v>
      </c>
      <c r="Q1532">
        <v>424.11599999999999</v>
      </c>
      <c r="R1532">
        <v>6</v>
      </c>
      <c r="S1532" s="1">
        <v>0.3</v>
      </c>
      <c r="T1532">
        <v>-30.294</v>
      </c>
      <c r="U1532" t="s">
        <v>39</v>
      </c>
      <c r="V1532" s="3">
        <v>-7.1428571428571397E-2</v>
      </c>
      <c r="W1532" s="3">
        <v>7.0735364853011901E-4</v>
      </c>
      <c r="X1532" s="4">
        <v>-5.0490000000000004</v>
      </c>
      <c r="Y1532" s="1">
        <v>75.734999999999999</v>
      </c>
      <c r="Z1532" t="s">
        <v>40</v>
      </c>
      <c r="AA1532">
        <f>Furniture_Sales[[#This Row],[Sales]]-Furniture_Sales[[#This Row],[Profit]]</f>
        <v>454.40999999999997</v>
      </c>
    </row>
    <row r="1533" spans="1:27" x14ac:dyDescent="0.35">
      <c r="A1533" t="s">
        <v>3717</v>
      </c>
      <c r="B1533" s="2">
        <v>42982</v>
      </c>
      <c r="C1533" s="2">
        <v>42986</v>
      </c>
      <c r="D1533" t="s">
        <v>45</v>
      </c>
      <c r="E1533" t="s">
        <v>3718</v>
      </c>
      <c r="F1533" t="s">
        <v>3719</v>
      </c>
      <c r="G1533" t="s">
        <v>30</v>
      </c>
      <c r="H1533" t="s">
        <v>31</v>
      </c>
      <c r="I1533" t="s">
        <v>1126</v>
      </c>
      <c r="J1533" t="s">
        <v>49</v>
      </c>
      <c r="K1533">
        <v>33437</v>
      </c>
      <c r="L1533" t="s">
        <v>34</v>
      </c>
      <c r="M1533" t="s">
        <v>257</v>
      </c>
      <c r="N1533" t="s">
        <v>36</v>
      </c>
      <c r="O1533" t="s">
        <v>42</v>
      </c>
      <c r="P1533" t="s">
        <v>258</v>
      </c>
      <c r="Q1533">
        <v>97.183999999999997</v>
      </c>
      <c r="R1533">
        <v>2</v>
      </c>
      <c r="S1533" s="1">
        <v>0.2</v>
      </c>
      <c r="T1533">
        <v>6.0739999999999998</v>
      </c>
      <c r="U1533" t="s">
        <v>89</v>
      </c>
      <c r="V1533" s="3">
        <v>6.25E-2</v>
      </c>
      <c r="W1533" s="3">
        <v>2.057951926243E-3</v>
      </c>
      <c r="X1533" s="4">
        <v>3.0369999999999999</v>
      </c>
      <c r="Y1533" s="1">
        <v>45.555</v>
      </c>
      <c r="Z1533" t="s">
        <v>83</v>
      </c>
      <c r="AA1533">
        <f>Furniture_Sales[[#This Row],[Sales]]-Furniture_Sales[[#This Row],[Profit]]</f>
        <v>91.11</v>
      </c>
    </row>
    <row r="1534" spans="1:27" x14ac:dyDescent="0.35">
      <c r="A1534" t="s">
        <v>3720</v>
      </c>
      <c r="B1534" s="2">
        <v>41727</v>
      </c>
      <c r="C1534" s="2">
        <v>41731</v>
      </c>
      <c r="D1534" t="s">
        <v>45</v>
      </c>
      <c r="E1534" t="s">
        <v>2729</v>
      </c>
      <c r="F1534" t="s">
        <v>2730</v>
      </c>
      <c r="G1534" t="s">
        <v>30</v>
      </c>
      <c r="H1534" t="s">
        <v>31</v>
      </c>
      <c r="I1534" t="s">
        <v>2484</v>
      </c>
      <c r="J1534" t="s">
        <v>98</v>
      </c>
      <c r="K1534">
        <v>75023</v>
      </c>
      <c r="L1534" t="s">
        <v>99</v>
      </c>
      <c r="M1534" t="s">
        <v>527</v>
      </c>
      <c r="N1534" t="s">
        <v>36</v>
      </c>
      <c r="O1534" t="s">
        <v>51</v>
      </c>
      <c r="P1534" t="s">
        <v>528</v>
      </c>
      <c r="Q1534">
        <v>890.84100000000001</v>
      </c>
      <c r="R1534">
        <v>3</v>
      </c>
      <c r="S1534" s="1">
        <v>0.3</v>
      </c>
      <c r="T1534">
        <v>-152.71559999999999</v>
      </c>
      <c r="U1534" t="s">
        <v>89</v>
      </c>
      <c r="V1534" s="3">
        <v>-0.17142857142857101</v>
      </c>
      <c r="W1534" s="3">
        <v>3.3676043199628198E-4</v>
      </c>
      <c r="X1534" s="4">
        <v>-50.905200000000001</v>
      </c>
      <c r="Y1534" s="1">
        <v>347.85219999999998</v>
      </c>
      <c r="Z1534" t="s">
        <v>201</v>
      </c>
      <c r="AA1534">
        <f>Furniture_Sales[[#This Row],[Sales]]-Furniture_Sales[[#This Row],[Profit]]</f>
        <v>1043.5565999999999</v>
      </c>
    </row>
    <row r="1535" spans="1:27" x14ac:dyDescent="0.35">
      <c r="A1535" t="s">
        <v>3721</v>
      </c>
      <c r="B1535" s="2">
        <v>42679</v>
      </c>
      <c r="C1535" s="2">
        <v>42681</v>
      </c>
      <c r="D1535" t="s">
        <v>27</v>
      </c>
      <c r="E1535" t="s">
        <v>332</v>
      </c>
      <c r="F1535" t="s">
        <v>333</v>
      </c>
      <c r="G1535" t="s">
        <v>30</v>
      </c>
      <c r="H1535" t="s">
        <v>31</v>
      </c>
      <c r="I1535" t="s">
        <v>1497</v>
      </c>
      <c r="J1535" t="s">
        <v>59</v>
      </c>
      <c r="K1535">
        <v>95123</v>
      </c>
      <c r="L1535" t="s">
        <v>60</v>
      </c>
      <c r="M1535" t="s">
        <v>2200</v>
      </c>
      <c r="N1535" t="s">
        <v>36</v>
      </c>
      <c r="O1535" t="s">
        <v>42</v>
      </c>
      <c r="P1535" t="s">
        <v>2201</v>
      </c>
      <c r="Q1535">
        <v>113.88800000000001</v>
      </c>
      <c r="R1535">
        <v>2</v>
      </c>
      <c r="S1535" s="1">
        <v>0.2</v>
      </c>
      <c r="T1535">
        <v>9.9651999999999994</v>
      </c>
      <c r="U1535" t="s">
        <v>76</v>
      </c>
      <c r="V1535" s="3">
        <v>8.7499999999999994E-2</v>
      </c>
      <c r="W1535" s="3">
        <v>1.7561112672098899E-3</v>
      </c>
      <c r="X1535" s="4">
        <v>4.9825999999999997</v>
      </c>
      <c r="Y1535" s="1">
        <v>51.961399999999998</v>
      </c>
      <c r="Z1535" t="s">
        <v>40</v>
      </c>
      <c r="AA1535">
        <f>Furniture_Sales[[#This Row],[Sales]]-Furniture_Sales[[#This Row],[Profit]]</f>
        <v>103.92280000000001</v>
      </c>
    </row>
    <row r="1536" spans="1:27" x14ac:dyDescent="0.35">
      <c r="A1536" t="s">
        <v>3722</v>
      </c>
      <c r="B1536" s="2">
        <v>42659</v>
      </c>
      <c r="C1536" s="2">
        <v>42663</v>
      </c>
      <c r="D1536" t="s">
        <v>45</v>
      </c>
      <c r="E1536" t="s">
        <v>788</v>
      </c>
      <c r="F1536" t="s">
        <v>789</v>
      </c>
      <c r="G1536" t="s">
        <v>96</v>
      </c>
      <c r="H1536" t="s">
        <v>31</v>
      </c>
      <c r="I1536" t="s">
        <v>179</v>
      </c>
      <c r="J1536" t="s">
        <v>126</v>
      </c>
      <c r="K1536">
        <v>10011</v>
      </c>
      <c r="L1536" t="s">
        <v>73</v>
      </c>
      <c r="M1536" t="s">
        <v>66</v>
      </c>
      <c r="N1536" t="s">
        <v>36</v>
      </c>
      <c r="O1536" t="s">
        <v>51</v>
      </c>
      <c r="P1536" t="s">
        <v>67</v>
      </c>
      <c r="Q1536">
        <v>142.18199999999999</v>
      </c>
      <c r="R1536">
        <v>1</v>
      </c>
      <c r="S1536" s="1">
        <v>0.4</v>
      </c>
      <c r="T1536">
        <v>-37.915199999999999</v>
      </c>
      <c r="U1536" t="s">
        <v>89</v>
      </c>
      <c r="V1536" s="3">
        <v>-0.266666666666667</v>
      </c>
      <c r="W1536" s="3">
        <v>2.81329563517182E-3</v>
      </c>
      <c r="X1536" s="4">
        <v>-37.915199999999999</v>
      </c>
      <c r="Y1536" s="1">
        <v>180.09719999999999</v>
      </c>
      <c r="Z1536" t="s">
        <v>54</v>
      </c>
      <c r="AA1536">
        <f>Furniture_Sales[[#This Row],[Sales]]-Furniture_Sales[[#This Row],[Profit]]</f>
        <v>180.09719999999999</v>
      </c>
    </row>
    <row r="1537" spans="1:27" x14ac:dyDescent="0.35">
      <c r="A1537" t="s">
        <v>3723</v>
      </c>
      <c r="B1537" s="2">
        <v>43065</v>
      </c>
      <c r="C1537" s="2">
        <v>43068</v>
      </c>
      <c r="D1537" t="s">
        <v>27</v>
      </c>
      <c r="E1537" t="s">
        <v>3724</v>
      </c>
      <c r="F1537" t="s">
        <v>3725</v>
      </c>
      <c r="G1537" t="s">
        <v>30</v>
      </c>
      <c r="H1537" t="s">
        <v>31</v>
      </c>
      <c r="I1537" t="s">
        <v>179</v>
      </c>
      <c r="J1537" t="s">
        <v>126</v>
      </c>
      <c r="K1537">
        <v>10009</v>
      </c>
      <c r="L1537" t="s">
        <v>73</v>
      </c>
      <c r="M1537" t="s">
        <v>1715</v>
      </c>
      <c r="N1537" t="s">
        <v>36</v>
      </c>
      <c r="O1537" t="s">
        <v>62</v>
      </c>
      <c r="P1537" t="s">
        <v>1716</v>
      </c>
      <c r="Q1537">
        <v>135.30000000000001</v>
      </c>
      <c r="R1537">
        <v>5</v>
      </c>
      <c r="S1537" s="1">
        <v>0</v>
      </c>
      <c r="T1537">
        <v>37.884</v>
      </c>
      <c r="U1537" t="s">
        <v>39</v>
      </c>
      <c r="V1537" s="3">
        <v>0.28000000000000003</v>
      </c>
      <c r="W1537" s="3">
        <v>0</v>
      </c>
      <c r="X1537" s="4">
        <v>7.5768000000000004</v>
      </c>
      <c r="Y1537" s="1">
        <v>19.4832</v>
      </c>
      <c r="Z1537" t="s">
        <v>40</v>
      </c>
      <c r="AA1537">
        <f>Furniture_Sales[[#This Row],[Sales]]-Furniture_Sales[[#This Row],[Profit]]</f>
        <v>97.416000000000011</v>
      </c>
    </row>
    <row r="1538" spans="1:27" x14ac:dyDescent="0.35">
      <c r="A1538" t="s">
        <v>3726</v>
      </c>
      <c r="B1538" s="2">
        <v>43074</v>
      </c>
      <c r="C1538" s="2">
        <v>43077</v>
      </c>
      <c r="D1538" t="s">
        <v>93</v>
      </c>
      <c r="E1538" t="s">
        <v>634</v>
      </c>
      <c r="F1538" t="s">
        <v>635</v>
      </c>
      <c r="G1538" t="s">
        <v>30</v>
      </c>
      <c r="H1538" t="s">
        <v>31</v>
      </c>
      <c r="I1538" t="s">
        <v>179</v>
      </c>
      <c r="J1538" t="s">
        <v>126</v>
      </c>
      <c r="K1538">
        <v>10024</v>
      </c>
      <c r="L1538" t="s">
        <v>73</v>
      </c>
      <c r="M1538" t="s">
        <v>192</v>
      </c>
      <c r="N1538" t="s">
        <v>36</v>
      </c>
      <c r="O1538" t="s">
        <v>62</v>
      </c>
      <c r="P1538" t="s">
        <v>193</v>
      </c>
      <c r="Q1538">
        <v>41.96</v>
      </c>
      <c r="R1538">
        <v>2</v>
      </c>
      <c r="S1538" s="1">
        <v>0</v>
      </c>
      <c r="T1538">
        <v>10.909599999999999</v>
      </c>
      <c r="U1538" t="s">
        <v>39</v>
      </c>
      <c r="V1538" s="3">
        <v>0.26</v>
      </c>
      <c r="W1538" s="3">
        <v>0</v>
      </c>
      <c r="X1538" s="4">
        <v>5.4547999999999996</v>
      </c>
      <c r="Y1538" s="1">
        <v>15.5252</v>
      </c>
      <c r="Z1538" t="s">
        <v>102</v>
      </c>
      <c r="AA1538">
        <f>Furniture_Sales[[#This Row],[Sales]]-Furniture_Sales[[#This Row],[Profit]]</f>
        <v>31.050400000000003</v>
      </c>
    </row>
    <row r="1539" spans="1:27" x14ac:dyDescent="0.35">
      <c r="A1539" t="s">
        <v>3727</v>
      </c>
      <c r="B1539" s="2">
        <v>41716</v>
      </c>
      <c r="C1539" s="2">
        <v>41722</v>
      </c>
      <c r="D1539" t="s">
        <v>45</v>
      </c>
      <c r="E1539" t="s">
        <v>907</v>
      </c>
      <c r="F1539" t="s">
        <v>908</v>
      </c>
      <c r="G1539" t="s">
        <v>106</v>
      </c>
      <c r="H1539" t="s">
        <v>31</v>
      </c>
      <c r="I1539" t="s">
        <v>3728</v>
      </c>
      <c r="J1539" t="s">
        <v>59</v>
      </c>
      <c r="K1539">
        <v>91505</v>
      </c>
      <c r="L1539" t="s">
        <v>60</v>
      </c>
      <c r="M1539" t="s">
        <v>1790</v>
      </c>
      <c r="N1539" t="s">
        <v>36</v>
      </c>
      <c r="O1539" t="s">
        <v>62</v>
      </c>
      <c r="P1539" t="s">
        <v>1791</v>
      </c>
      <c r="Q1539">
        <v>111</v>
      </c>
      <c r="R1539">
        <v>2</v>
      </c>
      <c r="S1539" s="1">
        <v>0</v>
      </c>
      <c r="T1539">
        <v>14.43</v>
      </c>
      <c r="U1539" t="s">
        <v>135</v>
      </c>
      <c r="V1539" s="3">
        <v>0.13</v>
      </c>
      <c r="W1539" s="3">
        <v>0</v>
      </c>
      <c r="X1539" s="4">
        <v>7.2149999999999999</v>
      </c>
      <c r="Y1539" s="1">
        <v>48.284999999999997</v>
      </c>
      <c r="Z1539" t="s">
        <v>201</v>
      </c>
      <c r="AA1539">
        <f>Furniture_Sales[[#This Row],[Sales]]-Furniture_Sales[[#This Row],[Profit]]</f>
        <v>96.57</v>
      </c>
    </row>
    <row r="1540" spans="1:27" x14ac:dyDescent="0.35">
      <c r="A1540" t="s">
        <v>3729</v>
      </c>
      <c r="B1540" s="2">
        <v>42686</v>
      </c>
      <c r="C1540" s="2">
        <v>42687</v>
      </c>
      <c r="D1540" t="s">
        <v>93</v>
      </c>
      <c r="E1540" t="s">
        <v>3730</v>
      </c>
      <c r="F1540" t="s">
        <v>3731</v>
      </c>
      <c r="G1540" t="s">
        <v>96</v>
      </c>
      <c r="H1540" t="s">
        <v>31</v>
      </c>
      <c r="I1540" t="s">
        <v>139</v>
      </c>
      <c r="J1540" t="s">
        <v>140</v>
      </c>
      <c r="K1540">
        <v>60623</v>
      </c>
      <c r="L1540" t="s">
        <v>99</v>
      </c>
      <c r="M1540" t="s">
        <v>1601</v>
      </c>
      <c r="N1540" t="s">
        <v>36</v>
      </c>
      <c r="O1540" t="s">
        <v>62</v>
      </c>
      <c r="P1540" t="s">
        <v>1602</v>
      </c>
      <c r="Q1540">
        <v>22.751999999999999</v>
      </c>
      <c r="R1540">
        <v>6</v>
      </c>
      <c r="S1540" s="1">
        <v>0.6</v>
      </c>
      <c r="T1540">
        <v>-8.532</v>
      </c>
      <c r="U1540" t="s">
        <v>129</v>
      </c>
      <c r="V1540" s="3">
        <v>-0.375</v>
      </c>
      <c r="W1540" s="3">
        <v>2.63713080168776E-2</v>
      </c>
      <c r="X1540" s="4">
        <v>-1.4219999999999999</v>
      </c>
      <c r="Y1540" s="1">
        <v>5.2140000000000004</v>
      </c>
      <c r="Z1540" t="s">
        <v>40</v>
      </c>
      <c r="AA1540">
        <f>Furniture_Sales[[#This Row],[Sales]]-Furniture_Sales[[#This Row],[Profit]]</f>
        <v>31.283999999999999</v>
      </c>
    </row>
    <row r="1541" spans="1:27" x14ac:dyDescent="0.35">
      <c r="A1541" t="s">
        <v>3732</v>
      </c>
      <c r="B1541" s="2">
        <v>42105</v>
      </c>
      <c r="C1541" s="2">
        <v>42111</v>
      </c>
      <c r="D1541" t="s">
        <v>45</v>
      </c>
      <c r="E1541" t="s">
        <v>2399</v>
      </c>
      <c r="F1541" t="s">
        <v>2400</v>
      </c>
      <c r="G1541" t="s">
        <v>30</v>
      </c>
      <c r="H1541" t="s">
        <v>31</v>
      </c>
      <c r="I1541" t="s">
        <v>309</v>
      </c>
      <c r="J1541" t="s">
        <v>49</v>
      </c>
      <c r="K1541">
        <v>33614</v>
      </c>
      <c r="L1541" t="s">
        <v>34</v>
      </c>
      <c r="M1541" t="s">
        <v>572</v>
      </c>
      <c r="N1541" t="s">
        <v>36</v>
      </c>
      <c r="O1541" t="s">
        <v>62</v>
      </c>
      <c r="P1541" t="s">
        <v>573</v>
      </c>
      <c r="Q1541">
        <v>67.36</v>
      </c>
      <c r="R1541">
        <v>2</v>
      </c>
      <c r="S1541" s="1">
        <v>0.2</v>
      </c>
      <c r="T1541">
        <v>10.103999999999999</v>
      </c>
      <c r="U1541" t="s">
        <v>135</v>
      </c>
      <c r="V1541" s="3">
        <v>0.15</v>
      </c>
      <c r="W1541" s="3">
        <v>2.9691211401425199E-3</v>
      </c>
      <c r="X1541" s="4">
        <v>5.0519999999999996</v>
      </c>
      <c r="Y1541" s="1">
        <v>28.628</v>
      </c>
      <c r="Z1541" t="s">
        <v>119</v>
      </c>
      <c r="AA1541">
        <f>Furniture_Sales[[#This Row],[Sales]]-Furniture_Sales[[#This Row],[Profit]]</f>
        <v>57.256</v>
      </c>
    </row>
    <row r="1542" spans="1:27" x14ac:dyDescent="0.35">
      <c r="A1542" t="s">
        <v>3732</v>
      </c>
      <c r="B1542" s="2">
        <v>42105</v>
      </c>
      <c r="C1542" s="2">
        <v>42111</v>
      </c>
      <c r="D1542" t="s">
        <v>45</v>
      </c>
      <c r="E1542" t="s">
        <v>2399</v>
      </c>
      <c r="F1542" t="s">
        <v>2400</v>
      </c>
      <c r="G1542" t="s">
        <v>30</v>
      </c>
      <c r="H1542" t="s">
        <v>31</v>
      </c>
      <c r="I1542" t="s">
        <v>309</v>
      </c>
      <c r="J1542" t="s">
        <v>49</v>
      </c>
      <c r="K1542">
        <v>33614</v>
      </c>
      <c r="L1542" t="s">
        <v>34</v>
      </c>
      <c r="M1542" t="s">
        <v>289</v>
      </c>
      <c r="N1542" t="s">
        <v>36</v>
      </c>
      <c r="O1542" t="s">
        <v>62</v>
      </c>
      <c r="P1542" t="s">
        <v>290</v>
      </c>
      <c r="Q1542">
        <v>54.527999999999999</v>
      </c>
      <c r="R1542">
        <v>3</v>
      </c>
      <c r="S1542" s="1">
        <v>0.2</v>
      </c>
      <c r="T1542">
        <v>14.313599999999999</v>
      </c>
      <c r="U1542" t="s">
        <v>135</v>
      </c>
      <c r="V1542" s="3">
        <v>0.26250000000000001</v>
      </c>
      <c r="W1542" s="3">
        <v>3.6678403755868601E-3</v>
      </c>
      <c r="X1542" s="4">
        <v>4.7712000000000003</v>
      </c>
      <c r="Y1542" s="1">
        <v>13.4048</v>
      </c>
      <c r="Z1542" t="s">
        <v>119</v>
      </c>
      <c r="AA1542">
        <f>Furniture_Sales[[#This Row],[Sales]]-Furniture_Sales[[#This Row],[Profit]]</f>
        <v>40.214399999999998</v>
      </c>
    </row>
    <row r="1543" spans="1:27" x14ac:dyDescent="0.35">
      <c r="A1543" t="s">
        <v>3733</v>
      </c>
      <c r="B1543" s="2">
        <v>42363</v>
      </c>
      <c r="C1543" s="2">
        <v>42368</v>
      </c>
      <c r="D1543" t="s">
        <v>45</v>
      </c>
      <c r="E1543" t="s">
        <v>1812</v>
      </c>
      <c r="F1543" t="s">
        <v>1813</v>
      </c>
      <c r="G1543" t="s">
        <v>30</v>
      </c>
      <c r="H1543" t="s">
        <v>31</v>
      </c>
      <c r="I1543" t="s">
        <v>179</v>
      </c>
      <c r="J1543" t="s">
        <v>126</v>
      </c>
      <c r="K1543">
        <v>10024</v>
      </c>
      <c r="L1543" t="s">
        <v>73</v>
      </c>
      <c r="M1543" t="s">
        <v>266</v>
      </c>
      <c r="N1543" t="s">
        <v>36</v>
      </c>
      <c r="O1543" t="s">
        <v>37</v>
      </c>
      <c r="P1543" t="s">
        <v>267</v>
      </c>
      <c r="Q1543">
        <v>449.56799999999998</v>
      </c>
      <c r="R1543">
        <v>2</v>
      </c>
      <c r="S1543" s="1">
        <v>0.2</v>
      </c>
      <c r="T1543">
        <v>56.195999999999998</v>
      </c>
      <c r="U1543" t="s">
        <v>64</v>
      </c>
      <c r="V1543" s="3">
        <v>0.125</v>
      </c>
      <c r="W1543" s="3">
        <v>4.4487152110470502E-4</v>
      </c>
      <c r="X1543" s="4">
        <v>28.097999999999999</v>
      </c>
      <c r="Y1543" s="1">
        <v>196.68600000000001</v>
      </c>
      <c r="Z1543" t="s">
        <v>102</v>
      </c>
      <c r="AA1543">
        <f>Furniture_Sales[[#This Row],[Sales]]-Furniture_Sales[[#This Row],[Profit]]</f>
        <v>393.37199999999996</v>
      </c>
    </row>
    <row r="1544" spans="1:27" x14ac:dyDescent="0.35">
      <c r="A1544" t="s">
        <v>3734</v>
      </c>
      <c r="B1544" s="2">
        <v>41993</v>
      </c>
      <c r="C1544" s="2">
        <v>41996</v>
      </c>
      <c r="D1544" t="s">
        <v>27</v>
      </c>
      <c r="E1544" t="s">
        <v>2351</v>
      </c>
      <c r="F1544" t="s">
        <v>2352</v>
      </c>
      <c r="G1544" t="s">
        <v>96</v>
      </c>
      <c r="H1544" t="s">
        <v>31</v>
      </c>
      <c r="I1544" t="s">
        <v>179</v>
      </c>
      <c r="J1544" t="s">
        <v>126</v>
      </c>
      <c r="K1544">
        <v>10035</v>
      </c>
      <c r="L1544" t="s">
        <v>73</v>
      </c>
      <c r="M1544" t="s">
        <v>2200</v>
      </c>
      <c r="N1544" t="s">
        <v>36</v>
      </c>
      <c r="O1544" t="s">
        <v>42</v>
      </c>
      <c r="P1544" t="s">
        <v>2201</v>
      </c>
      <c r="Q1544">
        <v>192.18600000000001</v>
      </c>
      <c r="R1544">
        <v>3</v>
      </c>
      <c r="S1544" s="1">
        <v>0.1</v>
      </c>
      <c r="T1544">
        <v>36.3018</v>
      </c>
      <c r="U1544" t="s">
        <v>39</v>
      </c>
      <c r="V1544" s="3">
        <v>0.18888888888888899</v>
      </c>
      <c r="W1544" s="3">
        <v>5.2032926435848599E-4</v>
      </c>
      <c r="X1544" s="4">
        <v>12.1006</v>
      </c>
      <c r="Y1544" s="1">
        <v>51.961399999999998</v>
      </c>
      <c r="Z1544" t="s">
        <v>102</v>
      </c>
      <c r="AA1544">
        <f>Furniture_Sales[[#This Row],[Sales]]-Furniture_Sales[[#This Row],[Profit]]</f>
        <v>155.88420000000002</v>
      </c>
    </row>
    <row r="1545" spans="1:27" x14ac:dyDescent="0.35">
      <c r="A1545" t="s">
        <v>3735</v>
      </c>
      <c r="B1545" s="2">
        <v>41846</v>
      </c>
      <c r="C1545" s="2">
        <v>41852</v>
      </c>
      <c r="D1545" t="s">
        <v>45</v>
      </c>
      <c r="E1545" t="s">
        <v>1374</v>
      </c>
      <c r="F1545" t="s">
        <v>1375</v>
      </c>
      <c r="G1545" t="s">
        <v>30</v>
      </c>
      <c r="H1545" t="s">
        <v>31</v>
      </c>
      <c r="I1545" t="s">
        <v>2144</v>
      </c>
      <c r="J1545" t="s">
        <v>673</v>
      </c>
      <c r="K1545">
        <v>30318</v>
      </c>
      <c r="L1545" t="s">
        <v>34</v>
      </c>
      <c r="M1545" t="s">
        <v>1771</v>
      </c>
      <c r="N1545" t="s">
        <v>36</v>
      </c>
      <c r="O1545" t="s">
        <v>42</v>
      </c>
      <c r="P1545" t="s">
        <v>1772</v>
      </c>
      <c r="Q1545">
        <v>67.88</v>
      </c>
      <c r="R1545">
        <v>2</v>
      </c>
      <c r="S1545" s="1">
        <v>0</v>
      </c>
      <c r="T1545">
        <v>18.3276</v>
      </c>
      <c r="U1545" t="s">
        <v>135</v>
      </c>
      <c r="V1545" s="3">
        <v>0.27</v>
      </c>
      <c r="W1545" s="3">
        <v>0</v>
      </c>
      <c r="X1545" s="4">
        <v>9.1638000000000002</v>
      </c>
      <c r="Y1545" s="1">
        <v>24.776199999999999</v>
      </c>
      <c r="Z1545" t="s">
        <v>77</v>
      </c>
      <c r="AA1545">
        <f>Furniture_Sales[[#This Row],[Sales]]-Furniture_Sales[[#This Row],[Profit]]</f>
        <v>49.552399999999992</v>
      </c>
    </row>
    <row r="1546" spans="1:27" x14ac:dyDescent="0.35">
      <c r="A1546" t="s">
        <v>3735</v>
      </c>
      <c r="B1546" s="2">
        <v>41846</v>
      </c>
      <c r="C1546" s="2">
        <v>41852</v>
      </c>
      <c r="D1546" t="s">
        <v>45</v>
      </c>
      <c r="E1546" t="s">
        <v>1374</v>
      </c>
      <c r="F1546" t="s">
        <v>1375</v>
      </c>
      <c r="G1546" t="s">
        <v>30</v>
      </c>
      <c r="H1546" t="s">
        <v>31</v>
      </c>
      <c r="I1546" t="s">
        <v>2144</v>
      </c>
      <c r="J1546" t="s">
        <v>673</v>
      </c>
      <c r="K1546">
        <v>30318</v>
      </c>
      <c r="L1546" t="s">
        <v>34</v>
      </c>
      <c r="M1546" t="s">
        <v>2907</v>
      </c>
      <c r="N1546" t="s">
        <v>36</v>
      </c>
      <c r="O1546" t="s">
        <v>62</v>
      </c>
      <c r="P1546" t="s">
        <v>2908</v>
      </c>
      <c r="Q1546">
        <v>25.71</v>
      </c>
      <c r="R1546">
        <v>3</v>
      </c>
      <c r="S1546" s="1">
        <v>0</v>
      </c>
      <c r="T1546">
        <v>9.2555999999999994</v>
      </c>
      <c r="U1546" t="s">
        <v>135</v>
      </c>
      <c r="V1546" s="3">
        <v>0.36</v>
      </c>
      <c r="W1546" s="3">
        <v>0</v>
      </c>
      <c r="X1546" s="4">
        <v>3.0851999999999999</v>
      </c>
      <c r="Y1546" s="1">
        <v>5.4847999999999999</v>
      </c>
      <c r="Z1546" t="s">
        <v>77</v>
      </c>
      <c r="AA1546">
        <f>Furniture_Sales[[#This Row],[Sales]]-Furniture_Sales[[#This Row],[Profit]]</f>
        <v>16.4544</v>
      </c>
    </row>
    <row r="1547" spans="1:27" x14ac:dyDescent="0.35">
      <c r="A1547" t="s">
        <v>3736</v>
      </c>
      <c r="B1547" s="2">
        <v>43080</v>
      </c>
      <c r="C1547" s="2">
        <v>43086</v>
      </c>
      <c r="D1547" t="s">
        <v>45</v>
      </c>
      <c r="E1547" t="s">
        <v>2222</v>
      </c>
      <c r="F1547" t="s">
        <v>2223</v>
      </c>
      <c r="G1547" t="s">
        <v>96</v>
      </c>
      <c r="H1547" t="s">
        <v>31</v>
      </c>
      <c r="I1547" t="s">
        <v>612</v>
      </c>
      <c r="J1547" t="s">
        <v>49</v>
      </c>
      <c r="K1547">
        <v>32216</v>
      </c>
      <c r="L1547" t="s">
        <v>34</v>
      </c>
      <c r="M1547" t="s">
        <v>272</v>
      </c>
      <c r="N1547" t="s">
        <v>36</v>
      </c>
      <c r="O1547" t="s">
        <v>51</v>
      </c>
      <c r="P1547" t="s">
        <v>273</v>
      </c>
      <c r="Q1547">
        <v>721.875</v>
      </c>
      <c r="R1547">
        <v>6</v>
      </c>
      <c r="S1547" s="1">
        <v>0.45</v>
      </c>
      <c r="T1547">
        <v>-420</v>
      </c>
      <c r="U1547" t="s">
        <v>135</v>
      </c>
      <c r="V1547" s="3">
        <v>-0.58181818181818201</v>
      </c>
      <c r="W1547" s="3">
        <v>6.2337662337662303E-4</v>
      </c>
      <c r="X1547" s="4">
        <v>-70</v>
      </c>
      <c r="Y1547" s="1">
        <v>190.3125</v>
      </c>
      <c r="Z1547" t="s">
        <v>102</v>
      </c>
      <c r="AA1547">
        <f>Furniture_Sales[[#This Row],[Sales]]-Furniture_Sales[[#This Row],[Profit]]</f>
        <v>1141.875</v>
      </c>
    </row>
    <row r="1548" spans="1:27" x14ac:dyDescent="0.35">
      <c r="A1548" t="s">
        <v>3736</v>
      </c>
      <c r="B1548" s="2">
        <v>43080</v>
      </c>
      <c r="C1548" s="2">
        <v>43086</v>
      </c>
      <c r="D1548" t="s">
        <v>45</v>
      </c>
      <c r="E1548" t="s">
        <v>2222</v>
      </c>
      <c r="F1548" t="s">
        <v>2223</v>
      </c>
      <c r="G1548" t="s">
        <v>96</v>
      </c>
      <c r="H1548" t="s">
        <v>31</v>
      </c>
      <c r="I1548" t="s">
        <v>612</v>
      </c>
      <c r="J1548" t="s">
        <v>49</v>
      </c>
      <c r="K1548">
        <v>32216</v>
      </c>
      <c r="L1548" t="s">
        <v>34</v>
      </c>
      <c r="M1548" t="s">
        <v>516</v>
      </c>
      <c r="N1548" t="s">
        <v>36</v>
      </c>
      <c r="O1548" t="s">
        <v>42</v>
      </c>
      <c r="P1548" t="s">
        <v>517</v>
      </c>
      <c r="Q1548">
        <v>64.784000000000006</v>
      </c>
      <c r="R1548">
        <v>1</v>
      </c>
      <c r="S1548" s="1">
        <v>0.2</v>
      </c>
      <c r="T1548">
        <v>-12.147</v>
      </c>
      <c r="U1548" t="s">
        <v>135</v>
      </c>
      <c r="V1548" s="3">
        <v>-0.1875</v>
      </c>
      <c r="W1548" s="3">
        <v>3.0871820202519099E-3</v>
      </c>
      <c r="X1548" s="4">
        <v>-12.147</v>
      </c>
      <c r="Y1548" s="1">
        <v>76.930999999999997</v>
      </c>
      <c r="Z1548" t="s">
        <v>102</v>
      </c>
      <c r="AA1548">
        <f>Furniture_Sales[[#This Row],[Sales]]-Furniture_Sales[[#This Row],[Profit]]</f>
        <v>76.931000000000012</v>
      </c>
    </row>
    <row r="1549" spans="1:27" x14ac:dyDescent="0.35">
      <c r="A1549" t="s">
        <v>3737</v>
      </c>
      <c r="B1549" s="2">
        <v>42652</v>
      </c>
      <c r="C1549" s="2">
        <v>42657</v>
      </c>
      <c r="D1549" t="s">
        <v>45</v>
      </c>
      <c r="E1549" t="s">
        <v>3442</v>
      </c>
      <c r="F1549" t="s">
        <v>3443</v>
      </c>
      <c r="G1549" t="s">
        <v>106</v>
      </c>
      <c r="H1549" t="s">
        <v>31</v>
      </c>
      <c r="I1549" t="s">
        <v>525</v>
      </c>
      <c r="J1549" t="s">
        <v>526</v>
      </c>
      <c r="K1549">
        <v>85023</v>
      </c>
      <c r="L1549" t="s">
        <v>60</v>
      </c>
      <c r="M1549" t="s">
        <v>1397</v>
      </c>
      <c r="N1549" t="s">
        <v>36</v>
      </c>
      <c r="O1549" t="s">
        <v>62</v>
      </c>
      <c r="P1549" t="s">
        <v>1398</v>
      </c>
      <c r="Q1549">
        <v>169.56800000000001</v>
      </c>
      <c r="R1549">
        <v>2</v>
      </c>
      <c r="S1549" s="1">
        <v>0.2</v>
      </c>
      <c r="T1549">
        <v>0</v>
      </c>
      <c r="U1549" t="s">
        <v>64</v>
      </c>
      <c r="V1549" s="3">
        <v>0</v>
      </c>
      <c r="W1549" s="3">
        <v>1.1794678241177599E-3</v>
      </c>
      <c r="X1549" s="4">
        <v>0</v>
      </c>
      <c r="Y1549" s="1">
        <v>84.784000000000006</v>
      </c>
      <c r="Z1549" t="s">
        <v>54</v>
      </c>
      <c r="AA1549">
        <f>Furniture_Sales[[#This Row],[Sales]]-Furniture_Sales[[#This Row],[Profit]]</f>
        <v>169.56800000000001</v>
      </c>
    </row>
    <row r="1550" spans="1:27" x14ac:dyDescent="0.35">
      <c r="A1550" t="s">
        <v>3738</v>
      </c>
      <c r="B1550" s="2">
        <v>42003</v>
      </c>
      <c r="C1550" s="2">
        <v>42007</v>
      </c>
      <c r="D1550" t="s">
        <v>27</v>
      </c>
      <c r="E1550" t="s">
        <v>3739</v>
      </c>
      <c r="F1550" t="s">
        <v>3740</v>
      </c>
      <c r="G1550" t="s">
        <v>96</v>
      </c>
      <c r="H1550" t="s">
        <v>31</v>
      </c>
      <c r="I1550" t="s">
        <v>71</v>
      </c>
      <c r="J1550" t="s">
        <v>72</v>
      </c>
      <c r="K1550">
        <v>19143</v>
      </c>
      <c r="L1550" t="s">
        <v>73</v>
      </c>
      <c r="M1550" t="s">
        <v>416</v>
      </c>
      <c r="N1550" t="s">
        <v>36</v>
      </c>
      <c r="O1550" t="s">
        <v>51</v>
      </c>
      <c r="P1550" t="s">
        <v>417</v>
      </c>
      <c r="Q1550">
        <v>523.76400000000001</v>
      </c>
      <c r="R1550">
        <v>3</v>
      </c>
      <c r="S1550" s="1">
        <v>0.4</v>
      </c>
      <c r="T1550">
        <v>-192.04679999999999</v>
      </c>
      <c r="U1550" t="s">
        <v>89</v>
      </c>
      <c r="V1550" s="3">
        <v>-0.36666666666666697</v>
      </c>
      <c r="W1550" s="3">
        <v>7.6370273634690402E-4</v>
      </c>
      <c r="X1550" s="4">
        <v>-64.015600000000006</v>
      </c>
      <c r="Y1550" s="1">
        <v>238.6036</v>
      </c>
      <c r="Z1550" t="s">
        <v>102</v>
      </c>
      <c r="AA1550">
        <f>Furniture_Sales[[#This Row],[Sales]]-Furniture_Sales[[#This Row],[Profit]]</f>
        <v>715.81079999999997</v>
      </c>
    </row>
    <row r="1551" spans="1:27" x14ac:dyDescent="0.35">
      <c r="A1551" t="s">
        <v>3741</v>
      </c>
      <c r="B1551" s="2">
        <v>42472</v>
      </c>
      <c r="C1551" s="2">
        <v>42474</v>
      </c>
      <c r="D1551" t="s">
        <v>93</v>
      </c>
      <c r="E1551" t="s">
        <v>2012</v>
      </c>
      <c r="F1551" t="s">
        <v>2013</v>
      </c>
      <c r="G1551" t="s">
        <v>30</v>
      </c>
      <c r="H1551" t="s">
        <v>31</v>
      </c>
      <c r="I1551" t="s">
        <v>58</v>
      </c>
      <c r="J1551" t="s">
        <v>59</v>
      </c>
      <c r="K1551">
        <v>90036</v>
      </c>
      <c r="L1551" t="s">
        <v>60</v>
      </c>
      <c r="M1551" t="s">
        <v>516</v>
      </c>
      <c r="N1551" t="s">
        <v>36</v>
      </c>
      <c r="O1551" t="s">
        <v>42</v>
      </c>
      <c r="P1551" t="s">
        <v>517</v>
      </c>
      <c r="Q1551">
        <v>194.352</v>
      </c>
      <c r="R1551">
        <v>3</v>
      </c>
      <c r="S1551" s="1">
        <v>0.2</v>
      </c>
      <c r="T1551">
        <v>-36.441000000000003</v>
      </c>
      <c r="U1551" t="s">
        <v>76</v>
      </c>
      <c r="V1551" s="3">
        <v>-0.1875</v>
      </c>
      <c r="W1551" s="3">
        <v>1.0290606734173E-3</v>
      </c>
      <c r="X1551" s="4">
        <v>-12.147</v>
      </c>
      <c r="Y1551" s="1">
        <v>76.930999999999997</v>
      </c>
      <c r="Z1551" t="s">
        <v>119</v>
      </c>
      <c r="AA1551">
        <f>Furniture_Sales[[#This Row],[Sales]]-Furniture_Sales[[#This Row],[Profit]]</f>
        <v>230.79300000000001</v>
      </c>
    </row>
    <row r="1552" spans="1:27" x14ac:dyDescent="0.35">
      <c r="A1552" t="s">
        <v>3742</v>
      </c>
      <c r="B1552" s="2">
        <v>42702</v>
      </c>
      <c r="C1552" s="2">
        <v>42708</v>
      </c>
      <c r="D1552" t="s">
        <v>45</v>
      </c>
      <c r="E1552" t="s">
        <v>292</v>
      </c>
      <c r="F1552" t="s">
        <v>293</v>
      </c>
      <c r="G1552" t="s">
        <v>96</v>
      </c>
      <c r="H1552" t="s">
        <v>31</v>
      </c>
      <c r="I1552" t="s">
        <v>71</v>
      </c>
      <c r="J1552" t="s">
        <v>72</v>
      </c>
      <c r="K1552">
        <v>19140</v>
      </c>
      <c r="L1552" t="s">
        <v>73</v>
      </c>
      <c r="M1552" t="s">
        <v>596</v>
      </c>
      <c r="N1552" t="s">
        <v>36</v>
      </c>
      <c r="O1552" t="s">
        <v>42</v>
      </c>
      <c r="P1552" t="s">
        <v>597</v>
      </c>
      <c r="Q1552">
        <v>347.80200000000002</v>
      </c>
      <c r="R1552">
        <v>7</v>
      </c>
      <c r="S1552" s="1">
        <v>0.3</v>
      </c>
      <c r="T1552">
        <v>-24.843</v>
      </c>
      <c r="U1552" t="s">
        <v>135</v>
      </c>
      <c r="V1552" s="3">
        <v>-7.1428571428571397E-2</v>
      </c>
      <c r="W1552" s="3">
        <v>8.6255973226145898E-4</v>
      </c>
      <c r="X1552" s="4">
        <v>-3.5489999999999999</v>
      </c>
      <c r="Y1552" s="1">
        <v>53.234999999999999</v>
      </c>
      <c r="Z1552" t="s">
        <v>40</v>
      </c>
      <c r="AA1552">
        <f>Furniture_Sales[[#This Row],[Sales]]-Furniture_Sales[[#This Row],[Profit]]</f>
        <v>372.64500000000004</v>
      </c>
    </row>
    <row r="1553" spans="1:27" x14ac:dyDescent="0.35">
      <c r="A1553" t="s">
        <v>3743</v>
      </c>
      <c r="B1553" s="2">
        <v>42626</v>
      </c>
      <c r="C1553" s="2">
        <v>42631</v>
      </c>
      <c r="D1553" t="s">
        <v>45</v>
      </c>
      <c r="E1553" t="s">
        <v>2931</v>
      </c>
      <c r="F1553" t="s">
        <v>2932</v>
      </c>
      <c r="G1553" t="s">
        <v>30</v>
      </c>
      <c r="H1553" t="s">
        <v>31</v>
      </c>
      <c r="I1553" t="s">
        <v>846</v>
      </c>
      <c r="J1553" t="s">
        <v>847</v>
      </c>
      <c r="K1553">
        <v>68104</v>
      </c>
      <c r="L1553" t="s">
        <v>99</v>
      </c>
      <c r="M1553" t="s">
        <v>100</v>
      </c>
      <c r="N1553" t="s">
        <v>36</v>
      </c>
      <c r="O1553" t="s">
        <v>62</v>
      </c>
      <c r="P1553" t="s">
        <v>101</v>
      </c>
      <c r="Q1553">
        <v>1336.44</v>
      </c>
      <c r="R1553">
        <v>14</v>
      </c>
      <c r="S1553" s="1">
        <v>0</v>
      </c>
      <c r="T1553">
        <v>387.56760000000003</v>
      </c>
      <c r="U1553" t="s">
        <v>64</v>
      </c>
      <c r="V1553" s="3">
        <v>0.28999999999999998</v>
      </c>
      <c r="W1553" s="3">
        <v>0</v>
      </c>
      <c r="X1553" s="4">
        <v>27.683399999999999</v>
      </c>
      <c r="Y1553" s="1">
        <v>67.776600000000002</v>
      </c>
      <c r="Z1553" t="s">
        <v>83</v>
      </c>
      <c r="AA1553">
        <f>Furniture_Sales[[#This Row],[Sales]]-Furniture_Sales[[#This Row],[Profit]]</f>
        <v>948.87239999999997</v>
      </c>
    </row>
    <row r="1554" spans="1:27" x14ac:dyDescent="0.35">
      <c r="A1554" t="s">
        <v>3744</v>
      </c>
      <c r="B1554" s="2">
        <v>43068</v>
      </c>
      <c r="C1554" s="2">
        <v>43072</v>
      </c>
      <c r="D1554" t="s">
        <v>45</v>
      </c>
      <c r="E1554" t="s">
        <v>2354</v>
      </c>
      <c r="F1554" t="s">
        <v>2355</v>
      </c>
      <c r="G1554" t="s">
        <v>30</v>
      </c>
      <c r="H1554" t="s">
        <v>31</v>
      </c>
      <c r="I1554" t="s">
        <v>2275</v>
      </c>
      <c r="J1554" t="s">
        <v>147</v>
      </c>
      <c r="K1554">
        <v>37421</v>
      </c>
      <c r="L1554" t="s">
        <v>34</v>
      </c>
      <c r="M1554" t="s">
        <v>41</v>
      </c>
      <c r="N1554" t="s">
        <v>36</v>
      </c>
      <c r="O1554" t="s">
        <v>42</v>
      </c>
      <c r="P1554" t="s">
        <v>43</v>
      </c>
      <c r="Q1554">
        <v>390.36799999999999</v>
      </c>
      <c r="R1554">
        <v>2</v>
      </c>
      <c r="S1554" s="1">
        <v>0.2</v>
      </c>
      <c r="T1554">
        <v>48.795999999999999</v>
      </c>
      <c r="U1554" t="s">
        <v>89</v>
      </c>
      <c r="V1554" s="3">
        <v>0.125</v>
      </c>
      <c r="W1554" s="3">
        <v>5.1233707680957495E-4</v>
      </c>
      <c r="X1554" s="4">
        <v>24.398</v>
      </c>
      <c r="Y1554" s="1">
        <v>170.786</v>
      </c>
      <c r="Z1554" t="s">
        <v>40</v>
      </c>
      <c r="AA1554">
        <f>Furniture_Sales[[#This Row],[Sales]]-Furniture_Sales[[#This Row],[Profit]]</f>
        <v>341.572</v>
      </c>
    </row>
    <row r="1555" spans="1:27" x14ac:dyDescent="0.35">
      <c r="A1555" t="s">
        <v>3744</v>
      </c>
      <c r="B1555" s="2">
        <v>43068</v>
      </c>
      <c r="C1555" s="2">
        <v>43072</v>
      </c>
      <c r="D1555" t="s">
        <v>45</v>
      </c>
      <c r="E1555" t="s">
        <v>2354</v>
      </c>
      <c r="F1555" t="s">
        <v>2355</v>
      </c>
      <c r="G1555" t="s">
        <v>30</v>
      </c>
      <c r="H1555" t="s">
        <v>31</v>
      </c>
      <c r="I1555" t="s">
        <v>2275</v>
      </c>
      <c r="J1555" t="s">
        <v>147</v>
      </c>
      <c r="K1555">
        <v>37421</v>
      </c>
      <c r="L1555" t="s">
        <v>34</v>
      </c>
      <c r="M1555" t="s">
        <v>314</v>
      </c>
      <c r="N1555" t="s">
        <v>36</v>
      </c>
      <c r="O1555" t="s">
        <v>62</v>
      </c>
      <c r="P1555" t="s">
        <v>2592</v>
      </c>
      <c r="Q1555">
        <v>101.52</v>
      </c>
      <c r="R1555">
        <v>5</v>
      </c>
      <c r="S1555" s="1">
        <v>0.2</v>
      </c>
      <c r="T1555">
        <v>19.035</v>
      </c>
      <c r="U1555" t="s">
        <v>89</v>
      </c>
      <c r="V1555" s="3">
        <v>0.1875</v>
      </c>
      <c r="W1555" s="3">
        <v>1.97005516154452E-3</v>
      </c>
      <c r="X1555" s="4">
        <v>3.8069999999999999</v>
      </c>
      <c r="Y1555" s="1">
        <v>16.497</v>
      </c>
      <c r="Z1555" t="s">
        <v>40</v>
      </c>
      <c r="AA1555">
        <f>Furniture_Sales[[#This Row],[Sales]]-Furniture_Sales[[#This Row],[Profit]]</f>
        <v>82.484999999999999</v>
      </c>
    </row>
    <row r="1556" spans="1:27" x14ac:dyDescent="0.35">
      <c r="A1556" t="s">
        <v>3745</v>
      </c>
      <c r="B1556" s="2">
        <v>42729</v>
      </c>
      <c r="C1556" s="2">
        <v>42734</v>
      </c>
      <c r="D1556" t="s">
        <v>45</v>
      </c>
      <c r="E1556" t="s">
        <v>3200</v>
      </c>
      <c r="F1556" t="s">
        <v>3201</v>
      </c>
      <c r="G1556" t="s">
        <v>96</v>
      </c>
      <c r="H1556" t="s">
        <v>31</v>
      </c>
      <c r="I1556" t="s">
        <v>179</v>
      </c>
      <c r="J1556" t="s">
        <v>126</v>
      </c>
      <c r="K1556">
        <v>10024</v>
      </c>
      <c r="L1556" t="s">
        <v>73</v>
      </c>
      <c r="M1556" t="s">
        <v>1253</v>
      </c>
      <c r="N1556" t="s">
        <v>36</v>
      </c>
      <c r="O1556" t="s">
        <v>51</v>
      </c>
      <c r="P1556" t="s">
        <v>1254</v>
      </c>
      <c r="Q1556">
        <v>313.17599999999999</v>
      </c>
      <c r="R1556">
        <v>2</v>
      </c>
      <c r="S1556" s="1">
        <v>0.4</v>
      </c>
      <c r="T1556">
        <v>-120.0508</v>
      </c>
      <c r="U1556" t="s">
        <v>64</v>
      </c>
      <c r="V1556" s="3">
        <v>-0.38333333333333303</v>
      </c>
      <c r="W1556" s="3">
        <v>1.2772370807469301E-3</v>
      </c>
      <c r="X1556" s="4">
        <v>-60.025399999999998</v>
      </c>
      <c r="Y1556" s="1">
        <v>216.61340000000001</v>
      </c>
      <c r="Z1556" t="s">
        <v>102</v>
      </c>
      <c r="AA1556">
        <f>Furniture_Sales[[#This Row],[Sales]]-Furniture_Sales[[#This Row],[Profit]]</f>
        <v>433.22679999999997</v>
      </c>
    </row>
    <row r="1557" spans="1:27" x14ac:dyDescent="0.35">
      <c r="A1557" t="s">
        <v>3745</v>
      </c>
      <c r="B1557" s="2">
        <v>42729</v>
      </c>
      <c r="C1557" s="2">
        <v>42734</v>
      </c>
      <c r="D1557" t="s">
        <v>45</v>
      </c>
      <c r="E1557" t="s">
        <v>3200</v>
      </c>
      <c r="F1557" t="s">
        <v>3201</v>
      </c>
      <c r="G1557" t="s">
        <v>96</v>
      </c>
      <c r="H1557" t="s">
        <v>31</v>
      </c>
      <c r="I1557" t="s">
        <v>179</v>
      </c>
      <c r="J1557" t="s">
        <v>126</v>
      </c>
      <c r="K1557">
        <v>10024</v>
      </c>
      <c r="L1557" t="s">
        <v>73</v>
      </c>
      <c r="M1557" t="s">
        <v>801</v>
      </c>
      <c r="N1557" t="s">
        <v>36</v>
      </c>
      <c r="O1557" t="s">
        <v>42</v>
      </c>
      <c r="P1557" t="s">
        <v>802</v>
      </c>
      <c r="Q1557">
        <v>866.64599999999996</v>
      </c>
      <c r="R1557">
        <v>3</v>
      </c>
      <c r="S1557" s="1">
        <v>0.1</v>
      </c>
      <c r="T1557">
        <v>173.32919999999999</v>
      </c>
      <c r="U1557" t="s">
        <v>64</v>
      </c>
      <c r="V1557" s="3">
        <v>0.2</v>
      </c>
      <c r="W1557" s="3">
        <v>1.1538736692951899E-4</v>
      </c>
      <c r="X1557" s="4">
        <v>57.776400000000002</v>
      </c>
      <c r="Y1557" s="1">
        <v>231.10560000000001</v>
      </c>
      <c r="Z1557" t="s">
        <v>102</v>
      </c>
      <c r="AA1557">
        <f>Furniture_Sales[[#This Row],[Sales]]-Furniture_Sales[[#This Row],[Profit]]</f>
        <v>693.31679999999994</v>
      </c>
    </row>
    <row r="1558" spans="1:27" x14ac:dyDescent="0.35">
      <c r="A1558" t="s">
        <v>3746</v>
      </c>
      <c r="B1558" s="2">
        <v>42621</v>
      </c>
      <c r="C1558" s="2">
        <v>42626</v>
      </c>
      <c r="D1558" t="s">
        <v>45</v>
      </c>
      <c r="E1558" t="s">
        <v>1684</v>
      </c>
      <c r="F1558" t="s">
        <v>1685</v>
      </c>
      <c r="G1558" t="s">
        <v>30</v>
      </c>
      <c r="H1558" t="s">
        <v>31</v>
      </c>
      <c r="I1558" t="s">
        <v>197</v>
      </c>
      <c r="J1558" t="s">
        <v>198</v>
      </c>
      <c r="K1558">
        <v>98103</v>
      </c>
      <c r="L1558" t="s">
        <v>60</v>
      </c>
      <c r="M1558" t="s">
        <v>613</v>
      </c>
      <c r="N1558" t="s">
        <v>36</v>
      </c>
      <c r="O1558" t="s">
        <v>62</v>
      </c>
      <c r="P1558" t="s">
        <v>614</v>
      </c>
      <c r="Q1558">
        <v>43.13</v>
      </c>
      <c r="R1558">
        <v>1</v>
      </c>
      <c r="S1558" s="1">
        <v>0</v>
      </c>
      <c r="T1558">
        <v>14.664199999999999</v>
      </c>
      <c r="U1558" t="s">
        <v>64</v>
      </c>
      <c r="V1558" s="3">
        <v>0.34</v>
      </c>
      <c r="W1558" s="3">
        <v>0</v>
      </c>
      <c r="X1558" s="4">
        <v>14.664199999999999</v>
      </c>
      <c r="Y1558" s="1">
        <v>28.465800000000002</v>
      </c>
      <c r="Z1558" t="s">
        <v>83</v>
      </c>
      <c r="AA1558">
        <f>Furniture_Sales[[#This Row],[Sales]]-Furniture_Sales[[#This Row],[Profit]]</f>
        <v>28.465800000000002</v>
      </c>
    </row>
    <row r="1559" spans="1:27" x14ac:dyDescent="0.35">
      <c r="A1559" t="s">
        <v>3747</v>
      </c>
      <c r="B1559" s="2">
        <v>42138</v>
      </c>
      <c r="C1559" s="2">
        <v>42143</v>
      </c>
      <c r="D1559" t="s">
        <v>45</v>
      </c>
      <c r="E1559" t="s">
        <v>1074</v>
      </c>
      <c r="F1559" t="s">
        <v>1075</v>
      </c>
      <c r="G1559" t="s">
        <v>96</v>
      </c>
      <c r="H1559" t="s">
        <v>31</v>
      </c>
      <c r="I1559" t="s">
        <v>3748</v>
      </c>
      <c r="J1559" t="s">
        <v>59</v>
      </c>
      <c r="K1559">
        <v>93010</v>
      </c>
      <c r="L1559" t="s">
        <v>60</v>
      </c>
      <c r="M1559" t="s">
        <v>716</v>
      </c>
      <c r="N1559" t="s">
        <v>36</v>
      </c>
      <c r="O1559" t="s">
        <v>37</v>
      </c>
      <c r="P1559" t="s">
        <v>717</v>
      </c>
      <c r="Q1559">
        <v>509.95749999999998</v>
      </c>
      <c r="R1559">
        <v>5</v>
      </c>
      <c r="S1559" s="1">
        <v>0.15</v>
      </c>
      <c r="T1559">
        <v>41.996499999999997</v>
      </c>
      <c r="U1559" t="s">
        <v>64</v>
      </c>
      <c r="V1559" s="3">
        <v>8.2352941176470601E-2</v>
      </c>
      <c r="W1559" s="3">
        <v>2.9414215890539899E-4</v>
      </c>
      <c r="X1559" s="4">
        <v>8.3993000000000002</v>
      </c>
      <c r="Y1559" s="1">
        <v>93.592200000000005</v>
      </c>
      <c r="Z1559" t="s">
        <v>167</v>
      </c>
      <c r="AA1559">
        <f>Furniture_Sales[[#This Row],[Sales]]-Furniture_Sales[[#This Row],[Profit]]</f>
        <v>467.96100000000001</v>
      </c>
    </row>
    <row r="1560" spans="1:27" x14ac:dyDescent="0.35">
      <c r="A1560" t="s">
        <v>3747</v>
      </c>
      <c r="B1560" s="2">
        <v>42138</v>
      </c>
      <c r="C1560" s="2">
        <v>42143</v>
      </c>
      <c r="D1560" t="s">
        <v>45</v>
      </c>
      <c r="E1560" t="s">
        <v>1074</v>
      </c>
      <c r="F1560" t="s">
        <v>1075</v>
      </c>
      <c r="G1560" t="s">
        <v>96</v>
      </c>
      <c r="H1560" t="s">
        <v>31</v>
      </c>
      <c r="I1560" t="s">
        <v>3748</v>
      </c>
      <c r="J1560" t="s">
        <v>59</v>
      </c>
      <c r="K1560">
        <v>93010</v>
      </c>
      <c r="L1560" t="s">
        <v>60</v>
      </c>
      <c r="M1560" t="s">
        <v>646</v>
      </c>
      <c r="N1560" t="s">
        <v>36</v>
      </c>
      <c r="O1560" t="s">
        <v>62</v>
      </c>
      <c r="P1560" t="s">
        <v>647</v>
      </c>
      <c r="Q1560">
        <v>122.91</v>
      </c>
      <c r="R1560">
        <v>3</v>
      </c>
      <c r="S1560" s="1">
        <v>0</v>
      </c>
      <c r="T1560">
        <v>34.4148</v>
      </c>
      <c r="U1560" t="s">
        <v>64</v>
      </c>
      <c r="V1560" s="3">
        <v>0.28000000000000003</v>
      </c>
      <c r="W1560" s="3">
        <v>0</v>
      </c>
      <c r="X1560" s="4">
        <v>11.4716</v>
      </c>
      <c r="Y1560" s="1">
        <v>29.4984</v>
      </c>
      <c r="Z1560" t="s">
        <v>167</v>
      </c>
      <c r="AA1560">
        <f>Furniture_Sales[[#This Row],[Sales]]-Furniture_Sales[[#This Row],[Profit]]</f>
        <v>88.495199999999997</v>
      </c>
    </row>
    <row r="1561" spans="1:27" x14ac:dyDescent="0.35">
      <c r="A1561" t="s">
        <v>3747</v>
      </c>
      <c r="B1561" s="2">
        <v>42138</v>
      </c>
      <c r="C1561" s="2">
        <v>42143</v>
      </c>
      <c r="D1561" t="s">
        <v>45</v>
      </c>
      <c r="E1561" t="s">
        <v>1074</v>
      </c>
      <c r="F1561" t="s">
        <v>1075</v>
      </c>
      <c r="G1561" t="s">
        <v>96</v>
      </c>
      <c r="H1561" t="s">
        <v>31</v>
      </c>
      <c r="I1561" t="s">
        <v>3748</v>
      </c>
      <c r="J1561" t="s">
        <v>59</v>
      </c>
      <c r="K1561">
        <v>93010</v>
      </c>
      <c r="L1561" t="s">
        <v>60</v>
      </c>
      <c r="M1561" t="s">
        <v>1662</v>
      </c>
      <c r="N1561" t="s">
        <v>36</v>
      </c>
      <c r="O1561" t="s">
        <v>42</v>
      </c>
      <c r="P1561" t="s">
        <v>1663</v>
      </c>
      <c r="Q1561">
        <v>97.567999999999998</v>
      </c>
      <c r="R1561">
        <v>2</v>
      </c>
      <c r="S1561" s="1">
        <v>0.2</v>
      </c>
      <c r="T1561">
        <v>-6.0979999999999999</v>
      </c>
      <c r="U1561" t="s">
        <v>64</v>
      </c>
      <c r="V1561" s="3">
        <v>-6.25E-2</v>
      </c>
      <c r="W1561" s="3">
        <v>2.04985241062644E-3</v>
      </c>
      <c r="X1561" s="4">
        <v>-3.0489999999999999</v>
      </c>
      <c r="Y1561" s="1">
        <v>51.832999999999998</v>
      </c>
      <c r="Z1561" t="s">
        <v>167</v>
      </c>
      <c r="AA1561">
        <f>Furniture_Sales[[#This Row],[Sales]]-Furniture_Sales[[#This Row],[Profit]]</f>
        <v>103.666</v>
      </c>
    </row>
    <row r="1562" spans="1:27" x14ac:dyDescent="0.35">
      <c r="A1562" t="s">
        <v>3747</v>
      </c>
      <c r="B1562" s="2">
        <v>42138</v>
      </c>
      <c r="C1562" s="2">
        <v>42143</v>
      </c>
      <c r="D1562" t="s">
        <v>45</v>
      </c>
      <c r="E1562" t="s">
        <v>1074</v>
      </c>
      <c r="F1562" t="s">
        <v>1075</v>
      </c>
      <c r="G1562" t="s">
        <v>96</v>
      </c>
      <c r="H1562" t="s">
        <v>31</v>
      </c>
      <c r="I1562" t="s">
        <v>3748</v>
      </c>
      <c r="J1562" t="s">
        <v>59</v>
      </c>
      <c r="K1562">
        <v>93010</v>
      </c>
      <c r="L1562" t="s">
        <v>60</v>
      </c>
      <c r="M1562" t="s">
        <v>2340</v>
      </c>
      <c r="N1562" t="s">
        <v>36</v>
      </c>
      <c r="O1562" t="s">
        <v>42</v>
      </c>
      <c r="P1562" t="s">
        <v>2341</v>
      </c>
      <c r="Q1562">
        <v>722.35199999999998</v>
      </c>
      <c r="R1562">
        <v>3</v>
      </c>
      <c r="S1562" s="1">
        <v>0.2</v>
      </c>
      <c r="T1562">
        <v>81.264600000000002</v>
      </c>
      <c r="U1562" t="s">
        <v>64</v>
      </c>
      <c r="V1562" s="3">
        <v>0.1125</v>
      </c>
      <c r="W1562" s="3">
        <v>2.7687332491638402E-4</v>
      </c>
      <c r="X1562" s="4">
        <v>27.088200000000001</v>
      </c>
      <c r="Y1562" s="1">
        <v>213.69579999999999</v>
      </c>
      <c r="Z1562" t="s">
        <v>167</v>
      </c>
      <c r="AA1562">
        <f>Furniture_Sales[[#This Row],[Sales]]-Furniture_Sales[[#This Row],[Profit]]</f>
        <v>641.0874</v>
      </c>
    </row>
    <row r="1563" spans="1:27" x14ac:dyDescent="0.35">
      <c r="A1563" t="s">
        <v>3749</v>
      </c>
      <c r="B1563" s="2">
        <v>42520</v>
      </c>
      <c r="C1563" s="2">
        <v>42527</v>
      </c>
      <c r="D1563" t="s">
        <v>45</v>
      </c>
      <c r="E1563" t="s">
        <v>2314</v>
      </c>
      <c r="F1563" t="s">
        <v>2315</v>
      </c>
      <c r="G1563" t="s">
        <v>96</v>
      </c>
      <c r="H1563" t="s">
        <v>31</v>
      </c>
      <c r="I1563" t="s">
        <v>58</v>
      </c>
      <c r="J1563" t="s">
        <v>59</v>
      </c>
      <c r="K1563">
        <v>90032</v>
      </c>
      <c r="L1563" t="s">
        <v>60</v>
      </c>
      <c r="M1563" t="s">
        <v>2287</v>
      </c>
      <c r="N1563" t="s">
        <v>36</v>
      </c>
      <c r="O1563" t="s">
        <v>62</v>
      </c>
      <c r="P1563" t="s">
        <v>2288</v>
      </c>
      <c r="Q1563">
        <v>167.84</v>
      </c>
      <c r="R1563">
        <v>8</v>
      </c>
      <c r="S1563" s="1">
        <v>0</v>
      </c>
      <c r="T1563">
        <v>11.748799999999999</v>
      </c>
      <c r="U1563" t="s">
        <v>53</v>
      </c>
      <c r="V1563" s="3">
        <v>7.0000000000000007E-2</v>
      </c>
      <c r="W1563" s="3">
        <v>0</v>
      </c>
      <c r="X1563" s="4">
        <v>1.4685999999999999</v>
      </c>
      <c r="Y1563" s="1">
        <v>19.511399999999998</v>
      </c>
      <c r="Z1563" t="s">
        <v>167</v>
      </c>
      <c r="AA1563">
        <f>Furniture_Sales[[#This Row],[Sales]]-Furniture_Sales[[#This Row],[Profit]]</f>
        <v>156.09120000000001</v>
      </c>
    </row>
    <row r="1564" spans="1:27" x14ac:dyDescent="0.35">
      <c r="A1564" t="s">
        <v>3750</v>
      </c>
      <c r="B1564" s="2">
        <v>41737</v>
      </c>
      <c r="C1564" s="2">
        <v>41741</v>
      </c>
      <c r="D1564" t="s">
        <v>45</v>
      </c>
      <c r="E1564" t="s">
        <v>978</v>
      </c>
      <c r="F1564" t="s">
        <v>979</v>
      </c>
      <c r="G1564" t="s">
        <v>30</v>
      </c>
      <c r="H1564" t="s">
        <v>31</v>
      </c>
      <c r="I1564" t="s">
        <v>2537</v>
      </c>
      <c r="J1564" t="s">
        <v>237</v>
      </c>
      <c r="K1564">
        <v>43615</v>
      </c>
      <c r="L1564" t="s">
        <v>73</v>
      </c>
      <c r="M1564" t="s">
        <v>2837</v>
      </c>
      <c r="N1564" t="s">
        <v>36</v>
      </c>
      <c r="O1564" t="s">
        <v>51</v>
      </c>
      <c r="P1564" t="s">
        <v>2838</v>
      </c>
      <c r="Q1564">
        <v>172.11</v>
      </c>
      <c r="R1564">
        <v>1</v>
      </c>
      <c r="S1564" s="1">
        <v>0.4</v>
      </c>
      <c r="T1564">
        <v>-94.660499999999999</v>
      </c>
      <c r="U1564" t="s">
        <v>89</v>
      </c>
      <c r="V1564" s="3">
        <v>-0.55000000000000004</v>
      </c>
      <c r="W1564" s="3">
        <v>2.3240950554877702E-3</v>
      </c>
      <c r="X1564" s="4">
        <v>-94.660499999999999</v>
      </c>
      <c r="Y1564" s="1">
        <v>266.77050000000003</v>
      </c>
      <c r="Z1564" t="s">
        <v>119</v>
      </c>
      <c r="AA1564">
        <f>Furniture_Sales[[#This Row],[Sales]]-Furniture_Sales[[#This Row],[Profit]]</f>
        <v>266.77050000000003</v>
      </c>
    </row>
    <row r="1565" spans="1:27" x14ac:dyDescent="0.35">
      <c r="A1565" t="s">
        <v>3751</v>
      </c>
      <c r="B1565" s="2">
        <v>42885</v>
      </c>
      <c r="C1565" s="2">
        <v>42889</v>
      </c>
      <c r="D1565" t="s">
        <v>45</v>
      </c>
      <c r="E1565" t="s">
        <v>2901</v>
      </c>
      <c r="F1565" t="s">
        <v>2902</v>
      </c>
      <c r="G1565" t="s">
        <v>106</v>
      </c>
      <c r="H1565" t="s">
        <v>31</v>
      </c>
      <c r="I1565" t="s">
        <v>3752</v>
      </c>
      <c r="J1565" t="s">
        <v>1523</v>
      </c>
      <c r="K1565">
        <v>97224</v>
      </c>
      <c r="L1565" t="s">
        <v>60</v>
      </c>
      <c r="M1565" t="s">
        <v>3551</v>
      </c>
      <c r="N1565" t="s">
        <v>36</v>
      </c>
      <c r="O1565" t="s">
        <v>62</v>
      </c>
      <c r="P1565" t="s">
        <v>3552</v>
      </c>
      <c r="Q1565">
        <v>13.592000000000001</v>
      </c>
      <c r="R1565">
        <v>1</v>
      </c>
      <c r="S1565" s="1">
        <v>0.2</v>
      </c>
      <c r="T1565">
        <v>-0.33979999999999999</v>
      </c>
      <c r="U1565" t="s">
        <v>89</v>
      </c>
      <c r="V1565" s="3">
        <v>-2.5000000000000001E-2</v>
      </c>
      <c r="W1565" s="3">
        <v>1.47145379635079E-2</v>
      </c>
      <c r="X1565" s="4">
        <v>-0.33979999999999999</v>
      </c>
      <c r="Y1565" s="1">
        <v>13.931800000000001</v>
      </c>
      <c r="Z1565" t="s">
        <v>167</v>
      </c>
      <c r="AA1565">
        <f>Furniture_Sales[[#This Row],[Sales]]-Furniture_Sales[[#This Row],[Profit]]</f>
        <v>13.931800000000001</v>
      </c>
    </row>
    <row r="1566" spans="1:27" x14ac:dyDescent="0.35">
      <c r="A1566" t="s">
        <v>3753</v>
      </c>
      <c r="B1566" s="2">
        <v>42442</v>
      </c>
      <c r="C1566" s="2">
        <v>42444</v>
      </c>
      <c r="D1566" t="s">
        <v>27</v>
      </c>
      <c r="E1566" t="s">
        <v>2079</v>
      </c>
      <c r="F1566" t="s">
        <v>2080</v>
      </c>
      <c r="G1566" t="s">
        <v>96</v>
      </c>
      <c r="H1566" t="s">
        <v>31</v>
      </c>
      <c r="I1566" t="s">
        <v>71</v>
      </c>
      <c r="J1566" t="s">
        <v>72</v>
      </c>
      <c r="K1566">
        <v>19134</v>
      </c>
      <c r="L1566" t="s">
        <v>73</v>
      </c>
      <c r="M1566" t="s">
        <v>252</v>
      </c>
      <c r="N1566" t="s">
        <v>36</v>
      </c>
      <c r="O1566" t="s">
        <v>42</v>
      </c>
      <c r="P1566" t="s">
        <v>253</v>
      </c>
      <c r="Q1566">
        <v>386.68</v>
      </c>
      <c r="R1566">
        <v>2</v>
      </c>
      <c r="S1566" s="1">
        <v>0.3</v>
      </c>
      <c r="T1566">
        <v>-5.524</v>
      </c>
      <c r="U1566" t="s">
        <v>76</v>
      </c>
      <c r="V1566" s="3">
        <v>-1.4285714285714299E-2</v>
      </c>
      <c r="W1566" s="3">
        <v>7.7583531602358501E-4</v>
      </c>
      <c r="X1566" s="4">
        <v>-2.762</v>
      </c>
      <c r="Y1566" s="1">
        <v>196.102</v>
      </c>
      <c r="Z1566" t="s">
        <v>201</v>
      </c>
      <c r="AA1566">
        <f>Furniture_Sales[[#This Row],[Sales]]-Furniture_Sales[[#This Row],[Profit]]</f>
        <v>392.20400000000001</v>
      </c>
    </row>
    <row r="1567" spans="1:27" x14ac:dyDescent="0.35">
      <c r="A1567" t="s">
        <v>3754</v>
      </c>
      <c r="B1567" s="2">
        <v>42835</v>
      </c>
      <c r="C1567" s="2">
        <v>42839</v>
      </c>
      <c r="D1567" t="s">
        <v>45</v>
      </c>
      <c r="E1567" t="s">
        <v>269</v>
      </c>
      <c r="F1567" t="s">
        <v>270</v>
      </c>
      <c r="G1567" t="s">
        <v>30</v>
      </c>
      <c r="H1567" t="s">
        <v>31</v>
      </c>
      <c r="I1567" t="s">
        <v>71</v>
      </c>
      <c r="J1567" t="s">
        <v>72</v>
      </c>
      <c r="K1567">
        <v>19143</v>
      </c>
      <c r="L1567" t="s">
        <v>73</v>
      </c>
      <c r="M1567" t="s">
        <v>876</v>
      </c>
      <c r="N1567" t="s">
        <v>36</v>
      </c>
      <c r="O1567" t="s">
        <v>62</v>
      </c>
      <c r="P1567" t="s">
        <v>877</v>
      </c>
      <c r="Q1567">
        <v>36.671999999999997</v>
      </c>
      <c r="R1567">
        <v>3</v>
      </c>
      <c r="S1567" s="1">
        <v>0.2</v>
      </c>
      <c r="T1567">
        <v>6.4176000000000002</v>
      </c>
      <c r="U1567" t="s">
        <v>89</v>
      </c>
      <c r="V1567" s="3">
        <v>0.17499999999999999</v>
      </c>
      <c r="W1567" s="3">
        <v>5.45375218150087E-3</v>
      </c>
      <c r="X1567" s="4">
        <v>2.1392000000000002</v>
      </c>
      <c r="Y1567" s="1">
        <v>10.0848</v>
      </c>
      <c r="Z1567" t="s">
        <v>119</v>
      </c>
      <c r="AA1567">
        <f>Furniture_Sales[[#This Row],[Sales]]-Furniture_Sales[[#This Row],[Profit]]</f>
        <v>30.254399999999997</v>
      </c>
    </row>
    <row r="1568" spans="1:27" x14ac:dyDescent="0.35">
      <c r="A1568" t="s">
        <v>3755</v>
      </c>
      <c r="B1568" s="2">
        <v>42546</v>
      </c>
      <c r="C1568" s="2">
        <v>42548</v>
      </c>
      <c r="D1568" t="s">
        <v>27</v>
      </c>
      <c r="E1568" t="s">
        <v>1176</v>
      </c>
      <c r="F1568" t="s">
        <v>1177</v>
      </c>
      <c r="G1568" t="s">
        <v>30</v>
      </c>
      <c r="H1568" t="s">
        <v>31</v>
      </c>
      <c r="I1568" t="s">
        <v>107</v>
      </c>
      <c r="J1568" t="s">
        <v>98</v>
      </c>
      <c r="K1568">
        <v>77070</v>
      </c>
      <c r="L1568" t="s">
        <v>99</v>
      </c>
      <c r="M1568" t="s">
        <v>141</v>
      </c>
      <c r="N1568" t="s">
        <v>36</v>
      </c>
      <c r="O1568" t="s">
        <v>42</v>
      </c>
      <c r="P1568" t="s">
        <v>142</v>
      </c>
      <c r="Q1568">
        <v>85.245999999999995</v>
      </c>
      <c r="R1568">
        <v>2</v>
      </c>
      <c r="S1568" s="1">
        <v>0.3</v>
      </c>
      <c r="T1568">
        <v>-6.0890000000000004</v>
      </c>
      <c r="U1568" t="s">
        <v>76</v>
      </c>
      <c r="V1568" s="3">
        <v>-7.1428571428571397E-2</v>
      </c>
      <c r="W1568" s="3">
        <v>3.5192267085845698E-3</v>
      </c>
      <c r="X1568" s="4">
        <v>-3.0445000000000002</v>
      </c>
      <c r="Y1568" s="1">
        <v>45.667499999999997</v>
      </c>
      <c r="Z1568" t="s">
        <v>65</v>
      </c>
      <c r="AA1568">
        <f>Furniture_Sales[[#This Row],[Sales]]-Furniture_Sales[[#This Row],[Profit]]</f>
        <v>91.334999999999994</v>
      </c>
    </row>
    <row r="1569" spans="1:27" x14ac:dyDescent="0.35">
      <c r="A1569" t="s">
        <v>3755</v>
      </c>
      <c r="B1569" s="2">
        <v>42546</v>
      </c>
      <c r="C1569" s="2">
        <v>42548</v>
      </c>
      <c r="D1569" t="s">
        <v>27</v>
      </c>
      <c r="E1569" t="s">
        <v>1176</v>
      </c>
      <c r="F1569" t="s">
        <v>1177</v>
      </c>
      <c r="G1569" t="s">
        <v>30</v>
      </c>
      <c r="H1569" t="s">
        <v>31</v>
      </c>
      <c r="I1569" t="s">
        <v>107</v>
      </c>
      <c r="J1569" t="s">
        <v>98</v>
      </c>
      <c r="K1569">
        <v>77070</v>
      </c>
      <c r="L1569" t="s">
        <v>99</v>
      </c>
      <c r="M1569" t="s">
        <v>2442</v>
      </c>
      <c r="N1569" t="s">
        <v>36</v>
      </c>
      <c r="O1569" t="s">
        <v>62</v>
      </c>
      <c r="P1569" t="s">
        <v>2443</v>
      </c>
      <c r="Q1569">
        <v>32.712000000000003</v>
      </c>
      <c r="R1569">
        <v>2</v>
      </c>
      <c r="S1569" s="1">
        <v>0.6</v>
      </c>
      <c r="T1569">
        <v>-26.169599999999999</v>
      </c>
      <c r="U1569" t="s">
        <v>76</v>
      </c>
      <c r="V1569" s="3">
        <v>-0.8</v>
      </c>
      <c r="W1569" s="3">
        <v>1.83418928833456E-2</v>
      </c>
      <c r="X1569" s="4">
        <v>-13.0848</v>
      </c>
      <c r="Y1569" s="1">
        <v>29.440799999999999</v>
      </c>
      <c r="Z1569" t="s">
        <v>65</v>
      </c>
      <c r="AA1569">
        <f>Furniture_Sales[[#This Row],[Sales]]-Furniture_Sales[[#This Row],[Profit]]</f>
        <v>58.881600000000006</v>
      </c>
    </row>
    <row r="1570" spans="1:27" x14ac:dyDescent="0.35">
      <c r="A1570" t="s">
        <v>3756</v>
      </c>
      <c r="B1570" s="2">
        <v>42087</v>
      </c>
      <c r="C1570" s="2">
        <v>42090</v>
      </c>
      <c r="D1570" t="s">
        <v>27</v>
      </c>
      <c r="E1570" t="s">
        <v>2064</v>
      </c>
      <c r="F1570" t="s">
        <v>2065</v>
      </c>
      <c r="G1570" t="s">
        <v>96</v>
      </c>
      <c r="H1570" t="s">
        <v>31</v>
      </c>
      <c r="I1570" t="s">
        <v>3757</v>
      </c>
      <c r="J1570" t="s">
        <v>198</v>
      </c>
      <c r="K1570">
        <v>98042</v>
      </c>
      <c r="L1570" t="s">
        <v>60</v>
      </c>
      <c r="M1570" t="s">
        <v>2132</v>
      </c>
      <c r="N1570" t="s">
        <v>36</v>
      </c>
      <c r="O1570" t="s">
        <v>62</v>
      </c>
      <c r="P1570" t="s">
        <v>2133</v>
      </c>
      <c r="Q1570">
        <v>46.9</v>
      </c>
      <c r="R1570">
        <v>5</v>
      </c>
      <c r="S1570" s="1">
        <v>0</v>
      </c>
      <c r="T1570">
        <v>13.132</v>
      </c>
      <c r="U1570" t="s">
        <v>39</v>
      </c>
      <c r="V1570" s="3">
        <v>0.28000000000000003</v>
      </c>
      <c r="W1570" s="3">
        <v>0</v>
      </c>
      <c r="X1570" s="4">
        <v>2.6263999999999998</v>
      </c>
      <c r="Y1570" s="1">
        <v>6.7535999999999996</v>
      </c>
      <c r="Z1570" t="s">
        <v>201</v>
      </c>
      <c r="AA1570">
        <f>Furniture_Sales[[#This Row],[Sales]]-Furniture_Sales[[#This Row],[Profit]]</f>
        <v>33.768000000000001</v>
      </c>
    </row>
    <row r="1571" spans="1:27" x14ac:dyDescent="0.35">
      <c r="A1571" t="s">
        <v>3758</v>
      </c>
      <c r="B1571" s="2">
        <v>42980</v>
      </c>
      <c r="C1571" s="2">
        <v>42984</v>
      </c>
      <c r="D1571" t="s">
        <v>45</v>
      </c>
      <c r="E1571" t="s">
        <v>1512</v>
      </c>
      <c r="F1571" t="s">
        <v>1513</v>
      </c>
      <c r="G1571" t="s">
        <v>30</v>
      </c>
      <c r="H1571" t="s">
        <v>31</v>
      </c>
      <c r="I1571" t="s">
        <v>58</v>
      </c>
      <c r="J1571" t="s">
        <v>59</v>
      </c>
      <c r="K1571">
        <v>90049</v>
      </c>
      <c r="L1571" t="s">
        <v>60</v>
      </c>
      <c r="M1571" t="s">
        <v>1471</v>
      </c>
      <c r="N1571" t="s">
        <v>36</v>
      </c>
      <c r="O1571" t="s">
        <v>51</v>
      </c>
      <c r="P1571" t="s">
        <v>1472</v>
      </c>
      <c r="Q1571">
        <v>236.52799999999999</v>
      </c>
      <c r="R1571">
        <v>2</v>
      </c>
      <c r="S1571" s="1">
        <v>0.2</v>
      </c>
      <c r="T1571">
        <v>-2.9565999999999999</v>
      </c>
      <c r="U1571" t="s">
        <v>89</v>
      </c>
      <c r="V1571" s="3">
        <v>-1.2500000000000001E-2</v>
      </c>
      <c r="W1571" s="3">
        <v>8.4556585266860602E-4</v>
      </c>
      <c r="X1571" s="4">
        <v>-1.4782999999999999</v>
      </c>
      <c r="Y1571" s="1">
        <v>119.7423</v>
      </c>
      <c r="Z1571" t="s">
        <v>83</v>
      </c>
      <c r="AA1571">
        <f>Furniture_Sales[[#This Row],[Sales]]-Furniture_Sales[[#This Row],[Profit]]</f>
        <v>239.4846</v>
      </c>
    </row>
    <row r="1572" spans="1:27" x14ac:dyDescent="0.35">
      <c r="A1572" t="s">
        <v>3759</v>
      </c>
      <c r="B1572" s="2">
        <v>42769</v>
      </c>
      <c r="C1572" s="2">
        <v>42773</v>
      </c>
      <c r="D1572" t="s">
        <v>27</v>
      </c>
      <c r="E1572" t="s">
        <v>2495</v>
      </c>
      <c r="F1572" t="s">
        <v>2496</v>
      </c>
      <c r="G1572" t="s">
        <v>106</v>
      </c>
      <c r="H1572" t="s">
        <v>31</v>
      </c>
      <c r="I1572" t="s">
        <v>139</v>
      </c>
      <c r="J1572" t="s">
        <v>140</v>
      </c>
      <c r="K1572">
        <v>60610</v>
      </c>
      <c r="L1572" t="s">
        <v>99</v>
      </c>
      <c r="M1572" t="s">
        <v>1790</v>
      </c>
      <c r="N1572" t="s">
        <v>36</v>
      </c>
      <c r="O1572" t="s">
        <v>62</v>
      </c>
      <c r="P1572" t="s">
        <v>1791</v>
      </c>
      <c r="Q1572">
        <v>22.2</v>
      </c>
      <c r="R1572">
        <v>1</v>
      </c>
      <c r="S1572" s="1">
        <v>0.6</v>
      </c>
      <c r="T1572">
        <v>-26.085000000000001</v>
      </c>
      <c r="U1572" t="s">
        <v>89</v>
      </c>
      <c r="V1572" s="3">
        <v>-1.175</v>
      </c>
      <c r="W1572" s="3">
        <v>2.7027027027027001E-2</v>
      </c>
      <c r="X1572" s="4">
        <v>-26.085000000000001</v>
      </c>
      <c r="Y1572" s="1">
        <v>48.284999999999997</v>
      </c>
      <c r="Z1572" t="s">
        <v>303</v>
      </c>
      <c r="AA1572">
        <f>Furniture_Sales[[#This Row],[Sales]]-Furniture_Sales[[#This Row],[Profit]]</f>
        <v>48.284999999999997</v>
      </c>
    </row>
    <row r="1573" spans="1:27" x14ac:dyDescent="0.35">
      <c r="A1573" t="s">
        <v>3760</v>
      </c>
      <c r="B1573" s="2">
        <v>43050</v>
      </c>
      <c r="C1573" s="2">
        <v>43053</v>
      </c>
      <c r="D1573" t="s">
        <v>93</v>
      </c>
      <c r="E1573" t="s">
        <v>2113</v>
      </c>
      <c r="F1573" t="s">
        <v>2114</v>
      </c>
      <c r="G1573" t="s">
        <v>30</v>
      </c>
      <c r="H1573" t="s">
        <v>31</v>
      </c>
      <c r="I1573" t="s">
        <v>3130</v>
      </c>
      <c r="J1573" t="s">
        <v>147</v>
      </c>
      <c r="K1573">
        <v>37918</v>
      </c>
      <c r="L1573" t="s">
        <v>34</v>
      </c>
      <c r="M1573" t="s">
        <v>836</v>
      </c>
      <c r="N1573" t="s">
        <v>36</v>
      </c>
      <c r="O1573" t="s">
        <v>62</v>
      </c>
      <c r="P1573" t="s">
        <v>837</v>
      </c>
      <c r="Q1573">
        <v>88.92</v>
      </c>
      <c r="R1573">
        <v>5</v>
      </c>
      <c r="S1573" s="1">
        <v>0.2</v>
      </c>
      <c r="T1573">
        <v>14.4495</v>
      </c>
      <c r="U1573" t="s">
        <v>39</v>
      </c>
      <c r="V1573" s="3">
        <v>0.16250000000000001</v>
      </c>
      <c r="W1573" s="3">
        <v>2.2492127755285602E-3</v>
      </c>
      <c r="X1573" s="4">
        <v>2.8898999999999999</v>
      </c>
      <c r="Y1573" s="1">
        <v>14.8941</v>
      </c>
      <c r="Z1573" t="s">
        <v>40</v>
      </c>
      <c r="AA1573">
        <f>Furniture_Sales[[#This Row],[Sales]]-Furniture_Sales[[#This Row],[Profit]]</f>
        <v>74.470500000000001</v>
      </c>
    </row>
    <row r="1574" spans="1:27" x14ac:dyDescent="0.35">
      <c r="A1574" t="s">
        <v>3761</v>
      </c>
      <c r="B1574" s="2">
        <v>42995</v>
      </c>
      <c r="C1574" s="2">
        <v>43000</v>
      </c>
      <c r="D1574" t="s">
        <v>27</v>
      </c>
      <c r="E1574" t="s">
        <v>1788</v>
      </c>
      <c r="F1574" t="s">
        <v>1789</v>
      </c>
      <c r="G1574" t="s">
        <v>106</v>
      </c>
      <c r="H1574" t="s">
        <v>31</v>
      </c>
      <c r="I1574" t="s">
        <v>107</v>
      </c>
      <c r="J1574" t="s">
        <v>98</v>
      </c>
      <c r="K1574">
        <v>77036</v>
      </c>
      <c r="L1574" t="s">
        <v>99</v>
      </c>
      <c r="M1574" t="s">
        <v>1623</v>
      </c>
      <c r="N1574" t="s">
        <v>36</v>
      </c>
      <c r="O1574" t="s">
        <v>42</v>
      </c>
      <c r="P1574" t="s">
        <v>1624</v>
      </c>
      <c r="Q1574">
        <v>318.43</v>
      </c>
      <c r="R1574">
        <v>5</v>
      </c>
      <c r="S1574" s="1">
        <v>0.3</v>
      </c>
      <c r="T1574">
        <v>-77.332999999999998</v>
      </c>
      <c r="U1574" t="s">
        <v>64</v>
      </c>
      <c r="V1574" s="3">
        <v>-0.24285714285714299</v>
      </c>
      <c r="W1574" s="3">
        <v>9.4212228747291395E-4</v>
      </c>
      <c r="X1574" s="4">
        <v>-15.4666</v>
      </c>
      <c r="Y1574" s="1">
        <v>79.152600000000007</v>
      </c>
      <c r="Z1574" t="s">
        <v>83</v>
      </c>
      <c r="AA1574">
        <f>Furniture_Sales[[#This Row],[Sales]]-Furniture_Sales[[#This Row],[Profit]]</f>
        <v>395.76300000000003</v>
      </c>
    </row>
    <row r="1575" spans="1:27" x14ac:dyDescent="0.35">
      <c r="A1575" t="s">
        <v>3762</v>
      </c>
      <c r="B1575" s="2">
        <v>42110</v>
      </c>
      <c r="C1575" s="2">
        <v>42112</v>
      </c>
      <c r="D1575" t="s">
        <v>93</v>
      </c>
      <c r="E1575" t="s">
        <v>898</v>
      </c>
      <c r="F1575" t="s">
        <v>899</v>
      </c>
      <c r="G1575" t="s">
        <v>30</v>
      </c>
      <c r="H1575" t="s">
        <v>31</v>
      </c>
      <c r="I1575" t="s">
        <v>721</v>
      </c>
      <c r="J1575" t="s">
        <v>722</v>
      </c>
      <c r="K1575">
        <v>22980</v>
      </c>
      <c r="L1575" t="s">
        <v>34</v>
      </c>
      <c r="M1575" t="s">
        <v>1837</v>
      </c>
      <c r="N1575" t="s">
        <v>36</v>
      </c>
      <c r="O1575" t="s">
        <v>62</v>
      </c>
      <c r="P1575" t="s">
        <v>1838</v>
      </c>
      <c r="Q1575">
        <v>1196.8599999999999</v>
      </c>
      <c r="R1575">
        <v>7</v>
      </c>
      <c r="S1575" s="1">
        <v>0</v>
      </c>
      <c r="T1575">
        <v>119.68600000000001</v>
      </c>
      <c r="U1575" t="s">
        <v>76</v>
      </c>
      <c r="V1575" s="3">
        <v>0.1</v>
      </c>
      <c r="W1575" s="3">
        <v>0</v>
      </c>
      <c r="X1575" s="4">
        <v>17.097999999999999</v>
      </c>
      <c r="Y1575" s="1">
        <v>153.88200000000001</v>
      </c>
      <c r="Z1575" t="s">
        <v>119</v>
      </c>
      <c r="AA1575">
        <f>Furniture_Sales[[#This Row],[Sales]]-Furniture_Sales[[#This Row],[Profit]]</f>
        <v>1077.174</v>
      </c>
    </row>
    <row r="1576" spans="1:27" x14ac:dyDescent="0.35">
      <c r="A1576" t="s">
        <v>3762</v>
      </c>
      <c r="B1576" s="2">
        <v>42110</v>
      </c>
      <c r="C1576" s="2">
        <v>42112</v>
      </c>
      <c r="D1576" t="s">
        <v>93</v>
      </c>
      <c r="E1576" t="s">
        <v>898</v>
      </c>
      <c r="F1576" t="s">
        <v>899</v>
      </c>
      <c r="G1576" t="s">
        <v>30</v>
      </c>
      <c r="H1576" t="s">
        <v>31</v>
      </c>
      <c r="I1576" t="s">
        <v>721</v>
      </c>
      <c r="J1576" t="s">
        <v>722</v>
      </c>
      <c r="K1576">
        <v>22980</v>
      </c>
      <c r="L1576" t="s">
        <v>34</v>
      </c>
      <c r="M1576" t="s">
        <v>866</v>
      </c>
      <c r="N1576" t="s">
        <v>36</v>
      </c>
      <c r="O1576" t="s">
        <v>37</v>
      </c>
      <c r="P1576" t="s">
        <v>867</v>
      </c>
      <c r="Q1576">
        <v>523.26</v>
      </c>
      <c r="R1576">
        <v>9</v>
      </c>
      <c r="S1576" s="1">
        <v>0</v>
      </c>
      <c r="T1576">
        <v>125.58240000000001</v>
      </c>
      <c r="U1576" t="s">
        <v>76</v>
      </c>
      <c r="V1576" s="3">
        <v>0.24</v>
      </c>
      <c r="W1576" s="3">
        <v>0</v>
      </c>
      <c r="X1576" s="4">
        <v>13.9536</v>
      </c>
      <c r="Y1576" s="1">
        <v>44.186399999999999</v>
      </c>
      <c r="Z1576" t="s">
        <v>119</v>
      </c>
      <c r="AA1576">
        <f>Furniture_Sales[[#This Row],[Sales]]-Furniture_Sales[[#This Row],[Profit]]</f>
        <v>397.67759999999998</v>
      </c>
    </row>
    <row r="1577" spans="1:27" x14ac:dyDescent="0.35">
      <c r="A1577" t="s">
        <v>3763</v>
      </c>
      <c r="B1577" s="2">
        <v>43050</v>
      </c>
      <c r="C1577" s="2">
        <v>43054</v>
      </c>
      <c r="D1577" t="s">
        <v>27</v>
      </c>
      <c r="E1577" t="s">
        <v>3387</v>
      </c>
      <c r="F1577" t="s">
        <v>3388</v>
      </c>
      <c r="G1577" t="s">
        <v>106</v>
      </c>
      <c r="H1577" t="s">
        <v>31</v>
      </c>
      <c r="I1577" t="s">
        <v>58</v>
      </c>
      <c r="J1577" t="s">
        <v>59</v>
      </c>
      <c r="K1577">
        <v>90045</v>
      </c>
      <c r="L1577" t="s">
        <v>60</v>
      </c>
      <c r="M1577" t="s">
        <v>901</v>
      </c>
      <c r="N1577" t="s">
        <v>36</v>
      </c>
      <c r="O1577" t="s">
        <v>62</v>
      </c>
      <c r="P1577" t="s">
        <v>902</v>
      </c>
      <c r="Q1577">
        <v>34.92</v>
      </c>
      <c r="R1577">
        <v>4</v>
      </c>
      <c r="S1577" s="1">
        <v>0</v>
      </c>
      <c r="T1577">
        <v>11.8728</v>
      </c>
      <c r="U1577" t="s">
        <v>89</v>
      </c>
      <c r="V1577" s="3">
        <v>0.34</v>
      </c>
      <c r="W1577" s="3">
        <v>0</v>
      </c>
      <c r="X1577" s="4">
        <v>2.9681999999999999</v>
      </c>
      <c r="Y1577" s="1">
        <v>5.7618</v>
      </c>
      <c r="Z1577" t="s">
        <v>40</v>
      </c>
      <c r="AA1577">
        <f>Furniture_Sales[[#This Row],[Sales]]-Furniture_Sales[[#This Row],[Profit]]</f>
        <v>23.047200000000004</v>
      </c>
    </row>
    <row r="1578" spans="1:27" x14ac:dyDescent="0.35">
      <c r="A1578" t="s">
        <v>3764</v>
      </c>
      <c r="B1578" s="2">
        <v>41897</v>
      </c>
      <c r="C1578" s="2">
        <v>41902</v>
      </c>
      <c r="D1578" t="s">
        <v>45</v>
      </c>
      <c r="E1578" t="s">
        <v>3765</v>
      </c>
      <c r="F1578" t="s">
        <v>3766</v>
      </c>
      <c r="G1578" t="s">
        <v>30</v>
      </c>
      <c r="H1578" t="s">
        <v>31</v>
      </c>
      <c r="I1578" t="s">
        <v>179</v>
      </c>
      <c r="J1578" t="s">
        <v>126</v>
      </c>
      <c r="K1578">
        <v>10011</v>
      </c>
      <c r="L1578" t="s">
        <v>73</v>
      </c>
      <c r="M1578" t="s">
        <v>1354</v>
      </c>
      <c r="N1578" t="s">
        <v>36</v>
      </c>
      <c r="O1578" t="s">
        <v>62</v>
      </c>
      <c r="P1578" t="s">
        <v>1355</v>
      </c>
      <c r="Q1578">
        <v>14.56</v>
      </c>
      <c r="R1578">
        <v>2</v>
      </c>
      <c r="S1578" s="1">
        <v>0</v>
      </c>
      <c r="T1578">
        <v>6.2607999999999997</v>
      </c>
      <c r="U1578" t="s">
        <v>64</v>
      </c>
      <c r="V1578" s="3">
        <v>0.43</v>
      </c>
      <c r="W1578" s="3">
        <v>0</v>
      </c>
      <c r="X1578" s="4">
        <v>3.1303999999999998</v>
      </c>
      <c r="Y1578" s="1">
        <v>4.1496000000000004</v>
      </c>
      <c r="Z1578" t="s">
        <v>83</v>
      </c>
      <c r="AA1578">
        <f>Furniture_Sales[[#This Row],[Sales]]-Furniture_Sales[[#This Row],[Profit]]</f>
        <v>8.2992000000000008</v>
      </c>
    </row>
    <row r="1579" spans="1:27" x14ac:dyDescent="0.35">
      <c r="A1579" t="s">
        <v>3767</v>
      </c>
      <c r="B1579" s="2">
        <v>41645</v>
      </c>
      <c r="C1579" s="2">
        <v>41649</v>
      </c>
      <c r="D1579" t="s">
        <v>45</v>
      </c>
      <c r="E1579" t="s">
        <v>1288</v>
      </c>
      <c r="F1579" t="s">
        <v>1289</v>
      </c>
      <c r="G1579" t="s">
        <v>106</v>
      </c>
      <c r="H1579" t="s">
        <v>31</v>
      </c>
      <c r="I1579" t="s">
        <v>32</v>
      </c>
      <c r="J1579" t="s">
        <v>33</v>
      </c>
      <c r="K1579">
        <v>42420</v>
      </c>
      <c r="L1579" t="s">
        <v>34</v>
      </c>
      <c r="M1579" t="s">
        <v>212</v>
      </c>
      <c r="N1579" t="s">
        <v>36</v>
      </c>
      <c r="O1579" t="s">
        <v>42</v>
      </c>
      <c r="P1579" t="s">
        <v>213</v>
      </c>
      <c r="Q1579">
        <v>2573.8200000000002</v>
      </c>
      <c r="R1579">
        <v>9</v>
      </c>
      <c r="S1579" s="1">
        <v>0</v>
      </c>
      <c r="T1579">
        <v>746.40779999999995</v>
      </c>
      <c r="U1579" t="s">
        <v>89</v>
      </c>
      <c r="V1579" s="3">
        <v>0.28999999999999998</v>
      </c>
      <c r="W1579" s="3">
        <v>0</v>
      </c>
      <c r="X1579" s="4">
        <v>82.934200000000004</v>
      </c>
      <c r="Y1579" s="1">
        <v>203.04580000000001</v>
      </c>
      <c r="Z1579" t="s">
        <v>175</v>
      </c>
      <c r="AA1579">
        <f>Furniture_Sales[[#This Row],[Sales]]-Furniture_Sales[[#This Row],[Profit]]</f>
        <v>1827.4122000000002</v>
      </c>
    </row>
    <row r="1580" spans="1:27" x14ac:dyDescent="0.35">
      <c r="A1580" t="s">
        <v>3768</v>
      </c>
      <c r="B1580" s="2">
        <v>41988</v>
      </c>
      <c r="C1580" s="2">
        <v>41990</v>
      </c>
      <c r="D1580" t="s">
        <v>27</v>
      </c>
      <c r="E1580" t="s">
        <v>509</v>
      </c>
      <c r="F1580" t="s">
        <v>510</v>
      </c>
      <c r="G1580" t="s">
        <v>96</v>
      </c>
      <c r="H1580" t="s">
        <v>31</v>
      </c>
      <c r="I1580" t="s">
        <v>71</v>
      </c>
      <c r="J1580" t="s">
        <v>72</v>
      </c>
      <c r="K1580">
        <v>19140</v>
      </c>
      <c r="L1580" t="s">
        <v>73</v>
      </c>
      <c r="M1580" t="s">
        <v>1623</v>
      </c>
      <c r="N1580" t="s">
        <v>36</v>
      </c>
      <c r="O1580" t="s">
        <v>42</v>
      </c>
      <c r="P1580" t="s">
        <v>1624</v>
      </c>
      <c r="Q1580">
        <v>445.80200000000002</v>
      </c>
      <c r="R1580">
        <v>7</v>
      </c>
      <c r="S1580" s="1">
        <v>0.3</v>
      </c>
      <c r="T1580">
        <v>-108.2662</v>
      </c>
      <c r="U1580" t="s">
        <v>76</v>
      </c>
      <c r="V1580" s="3">
        <v>-0.24285714285714299</v>
      </c>
      <c r="W1580" s="3">
        <v>6.7294449105208102E-4</v>
      </c>
      <c r="X1580" s="4">
        <v>-15.4666</v>
      </c>
      <c r="Y1580" s="1">
        <v>79.152600000000007</v>
      </c>
      <c r="Z1580" t="s">
        <v>102</v>
      </c>
      <c r="AA1580">
        <f>Furniture_Sales[[#This Row],[Sales]]-Furniture_Sales[[#This Row],[Profit]]</f>
        <v>554.06820000000005</v>
      </c>
    </row>
    <row r="1581" spans="1:27" x14ac:dyDescent="0.35">
      <c r="A1581" t="s">
        <v>3769</v>
      </c>
      <c r="B1581" s="2">
        <v>42357</v>
      </c>
      <c r="C1581" s="2">
        <v>42362</v>
      </c>
      <c r="D1581" t="s">
        <v>27</v>
      </c>
      <c r="E1581" t="s">
        <v>895</v>
      </c>
      <c r="F1581" t="s">
        <v>896</v>
      </c>
      <c r="G1581" t="s">
        <v>106</v>
      </c>
      <c r="H1581" t="s">
        <v>31</v>
      </c>
      <c r="I1581" t="s">
        <v>747</v>
      </c>
      <c r="J1581" t="s">
        <v>890</v>
      </c>
      <c r="K1581">
        <v>3820</v>
      </c>
      <c r="L1581" t="s">
        <v>73</v>
      </c>
      <c r="M1581" t="s">
        <v>312</v>
      </c>
      <c r="N1581" t="s">
        <v>36</v>
      </c>
      <c r="O1581" t="s">
        <v>51</v>
      </c>
      <c r="P1581" t="s">
        <v>313</v>
      </c>
      <c r="Q1581">
        <v>1053.164</v>
      </c>
      <c r="R1581">
        <v>4</v>
      </c>
      <c r="S1581" s="1">
        <v>0.3</v>
      </c>
      <c r="T1581">
        <v>-105.3164</v>
      </c>
      <c r="U1581" t="s">
        <v>64</v>
      </c>
      <c r="V1581" s="3">
        <v>-0.1</v>
      </c>
      <c r="W1581" s="3">
        <v>2.84855919875727E-4</v>
      </c>
      <c r="X1581" s="4">
        <v>-26.3291</v>
      </c>
      <c r="Y1581" s="1">
        <v>289.62009999999998</v>
      </c>
      <c r="Z1581" t="s">
        <v>102</v>
      </c>
      <c r="AA1581">
        <f>Furniture_Sales[[#This Row],[Sales]]-Furniture_Sales[[#This Row],[Profit]]</f>
        <v>1158.4803999999999</v>
      </c>
    </row>
    <row r="1582" spans="1:27" x14ac:dyDescent="0.35">
      <c r="A1582" t="s">
        <v>3770</v>
      </c>
      <c r="B1582" s="2">
        <v>42257</v>
      </c>
      <c r="C1582" s="2">
        <v>42263</v>
      </c>
      <c r="D1582" t="s">
        <v>45</v>
      </c>
      <c r="E1582" t="s">
        <v>1541</v>
      </c>
      <c r="F1582" t="s">
        <v>1542</v>
      </c>
      <c r="G1582" t="s">
        <v>96</v>
      </c>
      <c r="H1582" t="s">
        <v>31</v>
      </c>
      <c r="I1582" t="s">
        <v>58</v>
      </c>
      <c r="J1582" t="s">
        <v>59</v>
      </c>
      <c r="K1582">
        <v>90032</v>
      </c>
      <c r="L1582" t="s">
        <v>60</v>
      </c>
      <c r="M1582" t="s">
        <v>173</v>
      </c>
      <c r="N1582" t="s">
        <v>36</v>
      </c>
      <c r="O1582" t="s">
        <v>62</v>
      </c>
      <c r="P1582" t="s">
        <v>174</v>
      </c>
      <c r="Q1582">
        <v>106.68</v>
      </c>
      <c r="R1582">
        <v>6</v>
      </c>
      <c r="S1582" s="1">
        <v>0</v>
      </c>
      <c r="T1582">
        <v>33.070799999999998</v>
      </c>
      <c r="U1582" t="s">
        <v>135</v>
      </c>
      <c r="V1582" s="3">
        <v>0.31</v>
      </c>
      <c r="W1582" s="3">
        <v>0</v>
      </c>
      <c r="X1582" s="4">
        <v>5.5118</v>
      </c>
      <c r="Y1582" s="1">
        <v>12.2682</v>
      </c>
      <c r="Z1582" t="s">
        <v>83</v>
      </c>
      <c r="AA1582">
        <f>Furniture_Sales[[#This Row],[Sales]]-Furniture_Sales[[#This Row],[Profit]]</f>
        <v>73.609200000000016</v>
      </c>
    </row>
    <row r="1583" spans="1:27" x14ac:dyDescent="0.35">
      <c r="A1583" t="s">
        <v>3771</v>
      </c>
      <c r="B1583" s="2">
        <v>42989</v>
      </c>
      <c r="C1583" s="2">
        <v>42994</v>
      </c>
      <c r="D1583" t="s">
        <v>45</v>
      </c>
      <c r="E1583" t="s">
        <v>3772</v>
      </c>
      <c r="F1583" t="s">
        <v>3773</v>
      </c>
      <c r="G1583" t="s">
        <v>30</v>
      </c>
      <c r="H1583" t="s">
        <v>31</v>
      </c>
      <c r="I1583" t="s">
        <v>107</v>
      </c>
      <c r="J1583" t="s">
        <v>98</v>
      </c>
      <c r="K1583">
        <v>77070</v>
      </c>
      <c r="L1583" t="s">
        <v>99</v>
      </c>
      <c r="M1583" t="s">
        <v>1633</v>
      </c>
      <c r="N1583" t="s">
        <v>36</v>
      </c>
      <c r="O1583" t="s">
        <v>51</v>
      </c>
      <c r="P1583" t="s">
        <v>1634</v>
      </c>
      <c r="Q1583">
        <v>512.19000000000005</v>
      </c>
      <c r="R1583">
        <v>5</v>
      </c>
      <c r="S1583" s="1">
        <v>0.3</v>
      </c>
      <c r="T1583">
        <v>-65.852999999999994</v>
      </c>
      <c r="U1583" t="s">
        <v>64</v>
      </c>
      <c r="V1583" s="3">
        <v>-0.128571428571429</v>
      </c>
      <c r="W1583" s="3">
        <v>5.8572014291571504E-4</v>
      </c>
      <c r="X1583" s="4">
        <v>-13.1706</v>
      </c>
      <c r="Y1583" s="1">
        <v>115.6086</v>
      </c>
      <c r="Z1583" t="s">
        <v>83</v>
      </c>
      <c r="AA1583">
        <f>Furniture_Sales[[#This Row],[Sales]]-Furniture_Sales[[#This Row],[Profit]]</f>
        <v>578.04300000000001</v>
      </c>
    </row>
    <row r="1584" spans="1:27" x14ac:dyDescent="0.35">
      <c r="A1584" t="s">
        <v>3774</v>
      </c>
      <c r="B1584" s="2">
        <v>42930</v>
      </c>
      <c r="C1584" s="2">
        <v>42934</v>
      </c>
      <c r="D1584" t="s">
        <v>45</v>
      </c>
      <c r="E1584" t="s">
        <v>3775</v>
      </c>
      <c r="F1584" t="s">
        <v>3776</v>
      </c>
      <c r="G1584" t="s">
        <v>30</v>
      </c>
      <c r="H1584" t="s">
        <v>31</v>
      </c>
      <c r="I1584" t="s">
        <v>3777</v>
      </c>
      <c r="J1584" t="s">
        <v>59</v>
      </c>
      <c r="K1584">
        <v>92683</v>
      </c>
      <c r="L1584" t="s">
        <v>60</v>
      </c>
      <c r="M1584" t="s">
        <v>926</v>
      </c>
      <c r="N1584" t="s">
        <v>36</v>
      </c>
      <c r="O1584" t="s">
        <v>62</v>
      </c>
      <c r="P1584" t="s">
        <v>927</v>
      </c>
      <c r="Q1584">
        <v>276.69</v>
      </c>
      <c r="R1584">
        <v>3</v>
      </c>
      <c r="S1584" s="1">
        <v>0</v>
      </c>
      <c r="T1584">
        <v>49.804200000000002</v>
      </c>
      <c r="U1584" t="s">
        <v>89</v>
      </c>
      <c r="V1584" s="3">
        <v>0.18</v>
      </c>
      <c r="W1584" s="3">
        <v>0</v>
      </c>
      <c r="X1584" s="4">
        <v>16.601400000000002</v>
      </c>
      <c r="Y1584" s="1">
        <v>75.628600000000006</v>
      </c>
      <c r="Z1584" t="s">
        <v>77</v>
      </c>
      <c r="AA1584">
        <f>Furniture_Sales[[#This Row],[Sales]]-Furniture_Sales[[#This Row],[Profit]]</f>
        <v>226.88579999999999</v>
      </c>
    </row>
    <row r="1585" spans="1:27" x14ac:dyDescent="0.35">
      <c r="A1585" t="s">
        <v>3774</v>
      </c>
      <c r="B1585" s="2">
        <v>42930</v>
      </c>
      <c r="C1585" s="2">
        <v>42934</v>
      </c>
      <c r="D1585" t="s">
        <v>45</v>
      </c>
      <c r="E1585" t="s">
        <v>3775</v>
      </c>
      <c r="F1585" t="s">
        <v>3776</v>
      </c>
      <c r="G1585" t="s">
        <v>30</v>
      </c>
      <c r="H1585" t="s">
        <v>31</v>
      </c>
      <c r="I1585" t="s">
        <v>3777</v>
      </c>
      <c r="J1585" t="s">
        <v>59</v>
      </c>
      <c r="K1585">
        <v>92683</v>
      </c>
      <c r="L1585" t="s">
        <v>60</v>
      </c>
      <c r="M1585" t="s">
        <v>277</v>
      </c>
      <c r="N1585" t="s">
        <v>36</v>
      </c>
      <c r="O1585" t="s">
        <v>62</v>
      </c>
      <c r="P1585" t="s">
        <v>278</v>
      </c>
      <c r="Q1585">
        <v>18.84</v>
      </c>
      <c r="R1585">
        <v>3</v>
      </c>
      <c r="S1585" s="1">
        <v>0</v>
      </c>
      <c r="T1585">
        <v>7.9127999999999998</v>
      </c>
      <c r="U1585" t="s">
        <v>89</v>
      </c>
      <c r="V1585" s="3">
        <v>0.42</v>
      </c>
      <c r="W1585" s="3">
        <v>0</v>
      </c>
      <c r="X1585" s="4">
        <v>2.6375999999999999</v>
      </c>
      <c r="Y1585" s="1">
        <v>3.6423999999999999</v>
      </c>
      <c r="Z1585" t="s">
        <v>77</v>
      </c>
      <c r="AA1585">
        <f>Furniture_Sales[[#This Row],[Sales]]-Furniture_Sales[[#This Row],[Profit]]</f>
        <v>10.927199999999999</v>
      </c>
    </row>
    <row r="1586" spans="1:27" x14ac:dyDescent="0.35">
      <c r="A1586" t="s">
        <v>3778</v>
      </c>
      <c r="B1586" s="2">
        <v>42930</v>
      </c>
      <c r="C1586" s="2">
        <v>42934</v>
      </c>
      <c r="D1586" t="s">
        <v>45</v>
      </c>
      <c r="E1586" t="s">
        <v>2814</v>
      </c>
      <c r="F1586" t="s">
        <v>2815</v>
      </c>
      <c r="G1586" t="s">
        <v>30</v>
      </c>
      <c r="H1586" t="s">
        <v>31</v>
      </c>
      <c r="I1586" t="s">
        <v>353</v>
      </c>
      <c r="J1586" t="s">
        <v>237</v>
      </c>
      <c r="K1586">
        <v>43229</v>
      </c>
      <c r="L1586" t="s">
        <v>73</v>
      </c>
      <c r="M1586" t="s">
        <v>1406</v>
      </c>
      <c r="N1586" t="s">
        <v>36</v>
      </c>
      <c r="O1586" t="s">
        <v>62</v>
      </c>
      <c r="P1586" t="s">
        <v>1407</v>
      </c>
      <c r="Q1586">
        <v>396.92</v>
      </c>
      <c r="R1586">
        <v>5</v>
      </c>
      <c r="S1586" s="1">
        <v>0.2</v>
      </c>
      <c r="T1586">
        <v>148.845</v>
      </c>
      <c r="U1586" t="s">
        <v>89</v>
      </c>
      <c r="V1586" s="3">
        <v>0.375</v>
      </c>
      <c r="W1586" s="3">
        <v>5.0387987503779097E-4</v>
      </c>
      <c r="X1586" s="4">
        <v>29.768999999999998</v>
      </c>
      <c r="Y1586" s="1">
        <v>49.615000000000002</v>
      </c>
      <c r="Z1586" t="s">
        <v>77</v>
      </c>
      <c r="AA1586">
        <f>Furniture_Sales[[#This Row],[Sales]]-Furniture_Sales[[#This Row],[Profit]]</f>
        <v>248.07500000000002</v>
      </c>
    </row>
    <row r="1587" spans="1:27" x14ac:dyDescent="0.35">
      <c r="A1587" t="s">
        <v>3779</v>
      </c>
      <c r="B1587" s="2">
        <v>42618</v>
      </c>
      <c r="C1587" s="2">
        <v>42624</v>
      </c>
      <c r="D1587" t="s">
        <v>45</v>
      </c>
      <c r="E1587" t="s">
        <v>1389</v>
      </c>
      <c r="F1587" t="s">
        <v>1390</v>
      </c>
      <c r="G1587" t="s">
        <v>30</v>
      </c>
      <c r="H1587" t="s">
        <v>31</v>
      </c>
      <c r="I1587" t="s">
        <v>821</v>
      </c>
      <c r="J1587" t="s">
        <v>237</v>
      </c>
      <c r="K1587">
        <v>43130</v>
      </c>
      <c r="L1587" t="s">
        <v>73</v>
      </c>
      <c r="M1587" t="s">
        <v>304</v>
      </c>
      <c r="N1587" t="s">
        <v>36</v>
      </c>
      <c r="O1587" t="s">
        <v>42</v>
      </c>
      <c r="P1587" t="s">
        <v>305</v>
      </c>
      <c r="Q1587">
        <v>85.245999999999995</v>
      </c>
      <c r="R1587">
        <v>2</v>
      </c>
      <c r="S1587" s="1">
        <v>0.3</v>
      </c>
      <c r="T1587">
        <v>-1.2178</v>
      </c>
      <c r="U1587" t="s">
        <v>135</v>
      </c>
      <c r="V1587" s="3">
        <v>-1.4285714285714299E-2</v>
      </c>
      <c r="W1587" s="3">
        <v>3.5192267085845698E-3</v>
      </c>
      <c r="X1587" s="4">
        <v>-0.6089</v>
      </c>
      <c r="Y1587" s="1">
        <v>43.231900000000003</v>
      </c>
      <c r="Z1587" t="s">
        <v>83</v>
      </c>
      <c r="AA1587">
        <f>Furniture_Sales[[#This Row],[Sales]]-Furniture_Sales[[#This Row],[Profit]]</f>
        <v>86.463799999999992</v>
      </c>
    </row>
    <row r="1588" spans="1:27" x14ac:dyDescent="0.35">
      <c r="A1588" t="s">
        <v>3780</v>
      </c>
      <c r="B1588" s="2">
        <v>41892</v>
      </c>
      <c r="C1588" s="2">
        <v>41898</v>
      </c>
      <c r="D1588" t="s">
        <v>45</v>
      </c>
      <c r="E1588" t="s">
        <v>2232</v>
      </c>
      <c r="F1588" t="s">
        <v>2233</v>
      </c>
      <c r="G1588" t="s">
        <v>30</v>
      </c>
      <c r="H1588" t="s">
        <v>31</v>
      </c>
      <c r="I1588" t="s">
        <v>2265</v>
      </c>
      <c r="J1588" t="s">
        <v>1523</v>
      </c>
      <c r="K1588">
        <v>97030</v>
      </c>
      <c r="L1588" t="s">
        <v>60</v>
      </c>
      <c r="M1588" t="s">
        <v>1101</v>
      </c>
      <c r="N1588" t="s">
        <v>36</v>
      </c>
      <c r="O1588" t="s">
        <v>42</v>
      </c>
      <c r="P1588" t="s">
        <v>1102</v>
      </c>
      <c r="Q1588">
        <v>1487.04</v>
      </c>
      <c r="R1588">
        <v>5</v>
      </c>
      <c r="S1588" s="1">
        <v>0.2</v>
      </c>
      <c r="T1588">
        <v>148.70400000000001</v>
      </c>
      <c r="U1588" t="s">
        <v>135</v>
      </c>
      <c r="V1588" s="3">
        <v>0.1</v>
      </c>
      <c r="W1588" s="3">
        <v>1.34495373359156E-4</v>
      </c>
      <c r="X1588" s="4">
        <v>29.7408</v>
      </c>
      <c r="Y1588" s="1">
        <v>267.66719999999998</v>
      </c>
      <c r="Z1588" t="s">
        <v>83</v>
      </c>
      <c r="AA1588">
        <f>Furniture_Sales[[#This Row],[Sales]]-Furniture_Sales[[#This Row],[Profit]]</f>
        <v>1338.336</v>
      </c>
    </row>
    <row r="1589" spans="1:27" x14ac:dyDescent="0.35">
      <c r="A1589" t="s">
        <v>3781</v>
      </c>
      <c r="B1589" s="2">
        <v>43004</v>
      </c>
      <c r="C1589" s="2">
        <v>43004</v>
      </c>
      <c r="D1589" t="s">
        <v>431</v>
      </c>
      <c r="E1589" t="s">
        <v>3328</v>
      </c>
      <c r="F1589" t="s">
        <v>3329</v>
      </c>
      <c r="G1589" t="s">
        <v>96</v>
      </c>
      <c r="H1589" t="s">
        <v>31</v>
      </c>
      <c r="I1589" t="s">
        <v>334</v>
      </c>
      <c r="J1589" t="s">
        <v>59</v>
      </c>
      <c r="K1589">
        <v>94109</v>
      </c>
      <c r="L1589" t="s">
        <v>60</v>
      </c>
      <c r="M1589" t="s">
        <v>2017</v>
      </c>
      <c r="N1589" t="s">
        <v>36</v>
      </c>
      <c r="O1589" t="s">
        <v>62</v>
      </c>
      <c r="P1589" t="s">
        <v>2018</v>
      </c>
      <c r="Q1589">
        <v>9.24</v>
      </c>
      <c r="R1589">
        <v>3</v>
      </c>
      <c r="S1589" s="1">
        <v>0</v>
      </c>
      <c r="T1589">
        <v>2.9567999999999999</v>
      </c>
      <c r="U1589" t="s">
        <v>436</v>
      </c>
      <c r="V1589" s="3">
        <v>0.32</v>
      </c>
      <c r="W1589" s="3">
        <v>0</v>
      </c>
      <c r="X1589" s="4">
        <v>0.98560000000000003</v>
      </c>
      <c r="Y1589" s="1">
        <v>2.0943999999999998</v>
      </c>
      <c r="Z1589" t="s">
        <v>83</v>
      </c>
      <c r="AA1589">
        <f>Furniture_Sales[[#This Row],[Sales]]-Furniture_Sales[[#This Row],[Profit]]</f>
        <v>6.2832000000000008</v>
      </c>
    </row>
    <row r="1590" spans="1:27" x14ac:dyDescent="0.35">
      <c r="A1590" t="s">
        <v>3782</v>
      </c>
      <c r="B1590" s="2">
        <v>42538</v>
      </c>
      <c r="C1590" s="2">
        <v>42540</v>
      </c>
      <c r="D1590" t="s">
        <v>93</v>
      </c>
      <c r="E1590" t="s">
        <v>227</v>
      </c>
      <c r="F1590" t="s">
        <v>228</v>
      </c>
      <c r="G1590" t="s">
        <v>30</v>
      </c>
      <c r="H1590" t="s">
        <v>31</v>
      </c>
      <c r="I1590" t="s">
        <v>3783</v>
      </c>
      <c r="J1590" t="s">
        <v>186</v>
      </c>
      <c r="K1590">
        <v>80501</v>
      </c>
      <c r="L1590" t="s">
        <v>60</v>
      </c>
      <c r="M1590" t="s">
        <v>1859</v>
      </c>
      <c r="N1590" t="s">
        <v>36</v>
      </c>
      <c r="O1590" t="s">
        <v>62</v>
      </c>
      <c r="P1590" t="s">
        <v>1860</v>
      </c>
      <c r="Q1590">
        <v>266.35199999999998</v>
      </c>
      <c r="R1590">
        <v>3</v>
      </c>
      <c r="S1590" s="1">
        <v>0.2</v>
      </c>
      <c r="T1590">
        <v>-13.317600000000001</v>
      </c>
      <c r="U1590" t="s">
        <v>76</v>
      </c>
      <c r="V1590" s="3">
        <v>-0.05</v>
      </c>
      <c r="W1590" s="3">
        <v>7.5088604553372998E-4</v>
      </c>
      <c r="X1590" s="4">
        <v>-4.4391999999999996</v>
      </c>
      <c r="Y1590" s="1">
        <v>93.223200000000006</v>
      </c>
      <c r="Z1590" t="s">
        <v>65</v>
      </c>
      <c r="AA1590">
        <f>Furniture_Sales[[#This Row],[Sales]]-Furniture_Sales[[#This Row],[Profit]]</f>
        <v>279.6696</v>
      </c>
    </row>
    <row r="1591" spans="1:27" x14ac:dyDescent="0.35">
      <c r="A1591" t="s">
        <v>3782</v>
      </c>
      <c r="B1591" s="2">
        <v>42538</v>
      </c>
      <c r="C1591" s="2">
        <v>42540</v>
      </c>
      <c r="D1591" t="s">
        <v>93</v>
      </c>
      <c r="E1591" t="s">
        <v>227</v>
      </c>
      <c r="F1591" t="s">
        <v>228</v>
      </c>
      <c r="G1591" t="s">
        <v>30</v>
      </c>
      <c r="H1591" t="s">
        <v>31</v>
      </c>
      <c r="I1591" t="s">
        <v>3783</v>
      </c>
      <c r="J1591" t="s">
        <v>186</v>
      </c>
      <c r="K1591">
        <v>80501</v>
      </c>
      <c r="L1591" t="s">
        <v>60</v>
      </c>
      <c r="M1591" t="s">
        <v>662</v>
      </c>
      <c r="N1591" t="s">
        <v>36</v>
      </c>
      <c r="O1591" t="s">
        <v>42</v>
      </c>
      <c r="P1591" t="s">
        <v>663</v>
      </c>
      <c r="Q1591">
        <v>483.13600000000002</v>
      </c>
      <c r="R1591">
        <v>4</v>
      </c>
      <c r="S1591" s="1">
        <v>0.2</v>
      </c>
      <c r="T1591">
        <v>54.352800000000002</v>
      </c>
      <c r="U1591" t="s">
        <v>76</v>
      </c>
      <c r="V1591" s="3">
        <v>0.1125</v>
      </c>
      <c r="W1591" s="3">
        <v>4.1396211418730998E-4</v>
      </c>
      <c r="X1591" s="4">
        <v>13.588200000000001</v>
      </c>
      <c r="Y1591" s="1">
        <v>107.19580000000001</v>
      </c>
      <c r="Z1591" t="s">
        <v>65</v>
      </c>
      <c r="AA1591">
        <f>Furniture_Sales[[#This Row],[Sales]]-Furniture_Sales[[#This Row],[Profit]]</f>
        <v>428.78320000000002</v>
      </c>
    </row>
    <row r="1592" spans="1:27" x14ac:dyDescent="0.35">
      <c r="A1592" t="s">
        <v>3784</v>
      </c>
      <c r="B1592" s="2">
        <v>42791</v>
      </c>
      <c r="C1592" s="2">
        <v>42795</v>
      </c>
      <c r="D1592" t="s">
        <v>45</v>
      </c>
      <c r="E1592" t="s">
        <v>3354</v>
      </c>
      <c r="F1592" t="s">
        <v>3355</v>
      </c>
      <c r="G1592" t="s">
        <v>30</v>
      </c>
      <c r="H1592" t="s">
        <v>31</v>
      </c>
      <c r="I1592" t="s">
        <v>3785</v>
      </c>
      <c r="J1592" t="s">
        <v>1042</v>
      </c>
      <c r="K1592">
        <v>27834</v>
      </c>
      <c r="L1592" t="s">
        <v>34</v>
      </c>
      <c r="M1592" t="s">
        <v>1034</v>
      </c>
      <c r="N1592" t="s">
        <v>36</v>
      </c>
      <c r="O1592" t="s">
        <v>42</v>
      </c>
      <c r="P1592" t="s">
        <v>1035</v>
      </c>
      <c r="Q1592">
        <v>196.78399999999999</v>
      </c>
      <c r="R1592">
        <v>2</v>
      </c>
      <c r="S1592" s="1">
        <v>0.2</v>
      </c>
      <c r="T1592">
        <v>-22.138200000000001</v>
      </c>
      <c r="U1592" t="s">
        <v>89</v>
      </c>
      <c r="V1592" s="3">
        <v>-0.1125</v>
      </c>
      <c r="W1592" s="3">
        <v>1.0163427920969199E-3</v>
      </c>
      <c r="X1592" s="4">
        <v>-11.069100000000001</v>
      </c>
      <c r="Y1592" s="1">
        <v>109.4611</v>
      </c>
      <c r="Z1592" t="s">
        <v>303</v>
      </c>
      <c r="AA1592">
        <f>Furniture_Sales[[#This Row],[Sales]]-Furniture_Sales[[#This Row],[Profit]]</f>
        <v>218.9222</v>
      </c>
    </row>
    <row r="1593" spans="1:27" x14ac:dyDescent="0.35">
      <c r="A1593" t="s">
        <v>3784</v>
      </c>
      <c r="B1593" s="2">
        <v>42791</v>
      </c>
      <c r="C1593" s="2">
        <v>42795</v>
      </c>
      <c r="D1593" t="s">
        <v>45</v>
      </c>
      <c r="E1593" t="s">
        <v>3354</v>
      </c>
      <c r="F1593" t="s">
        <v>3355</v>
      </c>
      <c r="G1593" t="s">
        <v>30</v>
      </c>
      <c r="H1593" t="s">
        <v>31</v>
      </c>
      <c r="I1593" t="s">
        <v>3785</v>
      </c>
      <c r="J1593" t="s">
        <v>1042</v>
      </c>
      <c r="K1593">
        <v>27834</v>
      </c>
      <c r="L1593" t="s">
        <v>34</v>
      </c>
      <c r="M1593" t="s">
        <v>354</v>
      </c>
      <c r="N1593" t="s">
        <v>36</v>
      </c>
      <c r="O1593" t="s">
        <v>37</v>
      </c>
      <c r="P1593" t="s">
        <v>355</v>
      </c>
      <c r="Q1593">
        <v>231.92</v>
      </c>
      <c r="R1593">
        <v>5</v>
      </c>
      <c r="S1593" s="1">
        <v>0.2</v>
      </c>
      <c r="T1593">
        <v>5.798</v>
      </c>
      <c r="U1593" t="s">
        <v>89</v>
      </c>
      <c r="V1593" s="3">
        <v>2.5000000000000001E-2</v>
      </c>
      <c r="W1593" s="3">
        <v>8.6236633321835096E-4</v>
      </c>
      <c r="X1593" s="4">
        <v>1.1596</v>
      </c>
      <c r="Y1593" s="1">
        <v>45.224400000000003</v>
      </c>
      <c r="Z1593" t="s">
        <v>303</v>
      </c>
      <c r="AA1593">
        <f>Furniture_Sales[[#This Row],[Sales]]-Furniture_Sales[[#This Row],[Profit]]</f>
        <v>226.12199999999999</v>
      </c>
    </row>
    <row r="1594" spans="1:27" x14ac:dyDescent="0.35">
      <c r="A1594" t="s">
        <v>3786</v>
      </c>
      <c r="B1594" s="2">
        <v>43072</v>
      </c>
      <c r="C1594" s="2">
        <v>43077</v>
      </c>
      <c r="D1594" t="s">
        <v>45</v>
      </c>
      <c r="E1594" t="s">
        <v>1797</v>
      </c>
      <c r="F1594" t="s">
        <v>1798</v>
      </c>
      <c r="G1594" t="s">
        <v>30</v>
      </c>
      <c r="H1594" t="s">
        <v>31</v>
      </c>
      <c r="I1594" t="s">
        <v>107</v>
      </c>
      <c r="J1594" t="s">
        <v>98</v>
      </c>
      <c r="K1594">
        <v>77041</v>
      </c>
      <c r="L1594" t="s">
        <v>99</v>
      </c>
      <c r="M1594" t="s">
        <v>3551</v>
      </c>
      <c r="N1594" t="s">
        <v>36</v>
      </c>
      <c r="O1594" t="s">
        <v>62</v>
      </c>
      <c r="P1594" t="s">
        <v>3552</v>
      </c>
      <c r="Q1594">
        <v>13.592000000000001</v>
      </c>
      <c r="R1594">
        <v>2</v>
      </c>
      <c r="S1594" s="1">
        <v>0.6</v>
      </c>
      <c r="T1594">
        <v>-14.271599999999999</v>
      </c>
      <c r="U1594" t="s">
        <v>64</v>
      </c>
      <c r="V1594" s="3">
        <v>-1.05</v>
      </c>
      <c r="W1594" s="3">
        <v>4.4143613890523799E-2</v>
      </c>
      <c r="X1594" s="4">
        <v>-7.1357999999999997</v>
      </c>
      <c r="Y1594" s="1">
        <v>13.931800000000001</v>
      </c>
      <c r="Z1594" t="s">
        <v>102</v>
      </c>
      <c r="AA1594">
        <f>Furniture_Sales[[#This Row],[Sales]]-Furniture_Sales[[#This Row],[Profit]]</f>
        <v>27.863599999999998</v>
      </c>
    </row>
    <row r="1595" spans="1:27" x14ac:dyDescent="0.35">
      <c r="A1595" t="s">
        <v>3787</v>
      </c>
      <c r="B1595" s="2">
        <v>43071</v>
      </c>
      <c r="C1595" s="2">
        <v>43075</v>
      </c>
      <c r="D1595" t="s">
        <v>45</v>
      </c>
      <c r="E1595" t="s">
        <v>3788</v>
      </c>
      <c r="F1595" t="s">
        <v>3789</v>
      </c>
      <c r="G1595" t="s">
        <v>96</v>
      </c>
      <c r="H1595" t="s">
        <v>31</v>
      </c>
      <c r="I1595" t="s">
        <v>271</v>
      </c>
      <c r="J1595" t="s">
        <v>186</v>
      </c>
      <c r="K1595">
        <v>80219</v>
      </c>
      <c r="L1595" t="s">
        <v>60</v>
      </c>
      <c r="M1595" t="s">
        <v>2821</v>
      </c>
      <c r="N1595" t="s">
        <v>36</v>
      </c>
      <c r="O1595" t="s">
        <v>37</v>
      </c>
      <c r="P1595" t="s">
        <v>2822</v>
      </c>
      <c r="Q1595">
        <v>242.352</v>
      </c>
      <c r="R1595">
        <v>8</v>
      </c>
      <c r="S1595" s="1">
        <v>0.7</v>
      </c>
      <c r="T1595">
        <v>-363.52800000000002</v>
      </c>
      <c r="U1595" t="s">
        <v>89</v>
      </c>
      <c r="V1595" s="3">
        <v>-1.5</v>
      </c>
      <c r="W1595" s="3">
        <v>2.8883607314979902E-3</v>
      </c>
      <c r="X1595" s="4">
        <v>-45.441000000000003</v>
      </c>
      <c r="Y1595" s="1">
        <v>75.734999999999999</v>
      </c>
      <c r="Z1595" t="s">
        <v>102</v>
      </c>
      <c r="AA1595">
        <f>Furniture_Sales[[#This Row],[Sales]]-Furniture_Sales[[#This Row],[Profit]]</f>
        <v>605.88</v>
      </c>
    </row>
    <row r="1596" spans="1:27" x14ac:dyDescent="0.35">
      <c r="A1596" t="s">
        <v>3787</v>
      </c>
      <c r="B1596" s="2">
        <v>43071</v>
      </c>
      <c r="C1596" s="2">
        <v>43075</v>
      </c>
      <c r="D1596" t="s">
        <v>45</v>
      </c>
      <c r="E1596" t="s">
        <v>3788</v>
      </c>
      <c r="F1596" t="s">
        <v>3789</v>
      </c>
      <c r="G1596" t="s">
        <v>96</v>
      </c>
      <c r="H1596" t="s">
        <v>31</v>
      </c>
      <c r="I1596" t="s">
        <v>271</v>
      </c>
      <c r="J1596" t="s">
        <v>186</v>
      </c>
      <c r="K1596">
        <v>80219</v>
      </c>
      <c r="L1596" t="s">
        <v>60</v>
      </c>
      <c r="M1596" t="s">
        <v>1397</v>
      </c>
      <c r="N1596" t="s">
        <v>36</v>
      </c>
      <c r="O1596" t="s">
        <v>62</v>
      </c>
      <c r="P1596" t="s">
        <v>1398</v>
      </c>
      <c r="Q1596">
        <v>508.70400000000001</v>
      </c>
      <c r="R1596">
        <v>6</v>
      </c>
      <c r="S1596" s="1">
        <v>0.2</v>
      </c>
      <c r="T1596">
        <v>0</v>
      </c>
      <c r="U1596" t="s">
        <v>89</v>
      </c>
      <c r="V1596" s="3">
        <v>0</v>
      </c>
      <c r="W1596" s="3">
        <v>3.9315594137258602E-4</v>
      </c>
      <c r="X1596" s="4">
        <v>0</v>
      </c>
      <c r="Y1596" s="1">
        <v>84.784000000000006</v>
      </c>
      <c r="Z1596" t="s">
        <v>102</v>
      </c>
      <c r="AA1596">
        <f>Furniture_Sales[[#This Row],[Sales]]-Furniture_Sales[[#This Row],[Profit]]</f>
        <v>508.70400000000001</v>
      </c>
    </row>
    <row r="1597" spans="1:27" x14ac:dyDescent="0.35">
      <c r="A1597" t="s">
        <v>3787</v>
      </c>
      <c r="B1597" s="2">
        <v>43071</v>
      </c>
      <c r="C1597" s="2">
        <v>43075</v>
      </c>
      <c r="D1597" t="s">
        <v>45</v>
      </c>
      <c r="E1597" t="s">
        <v>3788</v>
      </c>
      <c r="F1597" t="s">
        <v>3789</v>
      </c>
      <c r="G1597" t="s">
        <v>96</v>
      </c>
      <c r="H1597" t="s">
        <v>31</v>
      </c>
      <c r="I1597" t="s">
        <v>271</v>
      </c>
      <c r="J1597" t="s">
        <v>186</v>
      </c>
      <c r="K1597">
        <v>80219</v>
      </c>
      <c r="L1597" t="s">
        <v>60</v>
      </c>
      <c r="M1597" t="s">
        <v>811</v>
      </c>
      <c r="N1597" t="s">
        <v>36</v>
      </c>
      <c r="O1597" t="s">
        <v>42</v>
      </c>
      <c r="P1597" t="s">
        <v>812</v>
      </c>
      <c r="Q1597">
        <v>906.68</v>
      </c>
      <c r="R1597">
        <v>5</v>
      </c>
      <c r="S1597" s="1">
        <v>0.2</v>
      </c>
      <c r="T1597">
        <v>68.001000000000005</v>
      </c>
      <c r="U1597" t="s">
        <v>89</v>
      </c>
      <c r="V1597" s="3">
        <v>7.4999999999999997E-2</v>
      </c>
      <c r="W1597" s="3">
        <v>2.2058499139718501E-4</v>
      </c>
      <c r="X1597" s="4">
        <v>13.600199999999999</v>
      </c>
      <c r="Y1597" s="1">
        <v>167.73580000000001</v>
      </c>
      <c r="Z1597" t="s">
        <v>102</v>
      </c>
      <c r="AA1597">
        <f>Furniture_Sales[[#This Row],[Sales]]-Furniture_Sales[[#This Row],[Profit]]</f>
        <v>838.67899999999997</v>
      </c>
    </row>
    <row r="1598" spans="1:27" x14ac:dyDescent="0.35">
      <c r="A1598" t="s">
        <v>3790</v>
      </c>
      <c r="B1598" s="2">
        <v>42618</v>
      </c>
      <c r="C1598" s="2">
        <v>42620</v>
      </c>
      <c r="D1598" t="s">
        <v>93</v>
      </c>
      <c r="E1598" t="s">
        <v>1829</v>
      </c>
      <c r="F1598" t="s">
        <v>1830</v>
      </c>
      <c r="G1598" t="s">
        <v>96</v>
      </c>
      <c r="H1598" t="s">
        <v>31</v>
      </c>
      <c r="I1598" t="s">
        <v>107</v>
      </c>
      <c r="J1598" t="s">
        <v>98</v>
      </c>
      <c r="K1598">
        <v>77036</v>
      </c>
      <c r="L1598" t="s">
        <v>99</v>
      </c>
      <c r="M1598" t="s">
        <v>1995</v>
      </c>
      <c r="N1598" t="s">
        <v>36</v>
      </c>
      <c r="O1598" t="s">
        <v>62</v>
      </c>
      <c r="P1598" t="s">
        <v>1996</v>
      </c>
      <c r="Q1598">
        <v>21.204000000000001</v>
      </c>
      <c r="R1598">
        <v>3</v>
      </c>
      <c r="S1598" s="1">
        <v>0.6</v>
      </c>
      <c r="T1598">
        <v>-11.6622</v>
      </c>
      <c r="U1598" t="s">
        <v>76</v>
      </c>
      <c r="V1598" s="3">
        <v>-0.55000000000000004</v>
      </c>
      <c r="W1598" s="3">
        <v>2.82965478211658E-2</v>
      </c>
      <c r="X1598" s="4">
        <v>-3.8874</v>
      </c>
      <c r="Y1598" s="1">
        <v>10.955399999999999</v>
      </c>
      <c r="Z1598" t="s">
        <v>83</v>
      </c>
      <c r="AA1598">
        <f>Furniture_Sales[[#This Row],[Sales]]-Furniture_Sales[[#This Row],[Profit]]</f>
        <v>32.866199999999999</v>
      </c>
    </row>
    <row r="1599" spans="1:27" x14ac:dyDescent="0.35">
      <c r="A1599" t="s">
        <v>3791</v>
      </c>
      <c r="B1599" s="2">
        <v>41769</v>
      </c>
      <c r="C1599" s="2">
        <v>41773</v>
      </c>
      <c r="D1599" t="s">
        <v>27</v>
      </c>
      <c r="E1599" t="s">
        <v>869</v>
      </c>
      <c r="F1599" t="s">
        <v>870</v>
      </c>
      <c r="G1599" t="s">
        <v>30</v>
      </c>
      <c r="H1599" t="s">
        <v>31</v>
      </c>
      <c r="I1599" t="s">
        <v>71</v>
      </c>
      <c r="J1599" t="s">
        <v>72</v>
      </c>
      <c r="K1599">
        <v>19134</v>
      </c>
      <c r="L1599" t="s">
        <v>73</v>
      </c>
      <c r="M1599" t="s">
        <v>1142</v>
      </c>
      <c r="N1599" t="s">
        <v>36</v>
      </c>
      <c r="O1599" t="s">
        <v>37</v>
      </c>
      <c r="P1599" t="s">
        <v>1143</v>
      </c>
      <c r="Q1599">
        <v>349.96499999999997</v>
      </c>
      <c r="R1599">
        <v>7</v>
      </c>
      <c r="S1599" s="1">
        <v>0.5</v>
      </c>
      <c r="T1599">
        <v>-216.97829999999999</v>
      </c>
      <c r="U1599" t="s">
        <v>89</v>
      </c>
      <c r="V1599" s="3">
        <v>-0.62</v>
      </c>
      <c r="W1599" s="3">
        <v>1.4287143000014299E-3</v>
      </c>
      <c r="X1599" s="4">
        <v>-30.9969</v>
      </c>
      <c r="Y1599" s="1">
        <v>80.991900000000001</v>
      </c>
      <c r="Z1599" t="s">
        <v>167</v>
      </c>
      <c r="AA1599">
        <f>Furniture_Sales[[#This Row],[Sales]]-Furniture_Sales[[#This Row],[Profit]]</f>
        <v>566.94329999999991</v>
      </c>
    </row>
    <row r="1600" spans="1:27" x14ac:dyDescent="0.35">
      <c r="A1600" t="s">
        <v>3792</v>
      </c>
      <c r="B1600" s="2">
        <v>41944</v>
      </c>
      <c r="C1600" s="2">
        <v>41948</v>
      </c>
      <c r="D1600" t="s">
        <v>45</v>
      </c>
      <c r="E1600" t="s">
        <v>939</v>
      </c>
      <c r="F1600" t="s">
        <v>940</v>
      </c>
      <c r="G1600" t="s">
        <v>30</v>
      </c>
      <c r="H1600" t="s">
        <v>31</v>
      </c>
      <c r="I1600" t="s">
        <v>736</v>
      </c>
      <c r="J1600" t="s">
        <v>126</v>
      </c>
      <c r="K1600">
        <v>11561</v>
      </c>
      <c r="L1600" t="s">
        <v>73</v>
      </c>
      <c r="M1600" t="s">
        <v>1664</v>
      </c>
      <c r="N1600" t="s">
        <v>36</v>
      </c>
      <c r="O1600" t="s">
        <v>62</v>
      </c>
      <c r="P1600" t="s">
        <v>1665</v>
      </c>
      <c r="Q1600">
        <v>31.68</v>
      </c>
      <c r="R1600">
        <v>6</v>
      </c>
      <c r="S1600" s="1">
        <v>0</v>
      </c>
      <c r="T1600">
        <v>9.8208000000000002</v>
      </c>
      <c r="U1600" t="s">
        <v>89</v>
      </c>
      <c r="V1600" s="3">
        <v>0.31</v>
      </c>
      <c r="W1600" s="3">
        <v>0</v>
      </c>
      <c r="X1600" s="4">
        <v>1.6368</v>
      </c>
      <c r="Y1600" s="1">
        <v>3.6432000000000002</v>
      </c>
      <c r="Z1600" t="s">
        <v>40</v>
      </c>
      <c r="AA1600">
        <f>Furniture_Sales[[#This Row],[Sales]]-Furniture_Sales[[#This Row],[Profit]]</f>
        <v>21.859200000000001</v>
      </c>
    </row>
    <row r="1601" spans="1:27" x14ac:dyDescent="0.35">
      <c r="A1601" t="s">
        <v>3793</v>
      </c>
      <c r="B1601" s="2">
        <v>42734</v>
      </c>
      <c r="C1601" s="2">
        <v>42736</v>
      </c>
      <c r="D1601" t="s">
        <v>93</v>
      </c>
      <c r="E1601" t="s">
        <v>1066</v>
      </c>
      <c r="F1601" t="s">
        <v>1067</v>
      </c>
      <c r="G1601" t="s">
        <v>30</v>
      </c>
      <c r="H1601" t="s">
        <v>31</v>
      </c>
      <c r="I1601" t="s">
        <v>821</v>
      </c>
      <c r="J1601" t="s">
        <v>72</v>
      </c>
      <c r="K1601">
        <v>17602</v>
      </c>
      <c r="L1601" t="s">
        <v>73</v>
      </c>
      <c r="M1601" t="s">
        <v>41</v>
      </c>
      <c r="N1601" t="s">
        <v>36</v>
      </c>
      <c r="O1601" t="s">
        <v>42</v>
      </c>
      <c r="P1601" t="s">
        <v>43</v>
      </c>
      <c r="Q1601">
        <v>170.786</v>
      </c>
      <c r="R1601">
        <v>1</v>
      </c>
      <c r="S1601" s="1">
        <v>0.3</v>
      </c>
      <c r="T1601">
        <v>0</v>
      </c>
      <c r="U1601" t="s">
        <v>76</v>
      </c>
      <c r="V1601" s="3">
        <v>0</v>
      </c>
      <c r="W1601" s="3">
        <v>1.75658426334711E-3</v>
      </c>
      <c r="X1601" s="4">
        <v>0</v>
      </c>
      <c r="Y1601" s="1">
        <v>170.786</v>
      </c>
      <c r="Z1601" t="s">
        <v>102</v>
      </c>
      <c r="AA1601">
        <f>Furniture_Sales[[#This Row],[Sales]]-Furniture_Sales[[#This Row],[Profit]]</f>
        <v>170.786</v>
      </c>
    </row>
    <row r="1602" spans="1:27" x14ac:dyDescent="0.35">
      <c r="A1602" t="s">
        <v>3794</v>
      </c>
      <c r="B1602" s="2">
        <v>42616</v>
      </c>
      <c r="C1602" s="2">
        <v>42620</v>
      </c>
      <c r="D1602" t="s">
        <v>45</v>
      </c>
      <c r="E1602" t="s">
        <v>3795</v>
      </c>
      <c r="F1602" t="s">
        <v>3796</v>
      </c>
      <c r="G1602" t="s">
        <v>30</v>
      </c>
      <c r="H1602" t="s">
        <v>31</v>
      </c>
      <c r="I1602" t="s">
        <v>139</v>
      </c>
      <c r="J1602" t="s">
        <v>140</v>
      </c>
      <c r="K1602">
        <v>60610</v>
      </c>
      <c r="L1602" t="s">
        <v>99</v>
      </c>
      <c r="M1602" t="s">
        <v>2749</v>
      </c>
      <c r="N1602" t="s">
        <v>36</v>
      </c>
      <c r="O1602" t="s">
        <v>37</v>
      </c>
      <c r="P1602" t="s">
        <v>2750</v>
      </c>
      <c r="Q1602">
        <v>198.744</v>
      </c>
      <c r="R1602">
        <v>4</v>
      </c>
      <c r="S1602" s="1">
        <v>0.3</v>
      </c>
      <c r="T1602">
        <v>0</v>
      </c>
      <c r="U1602" t="s">
        <v>89</v>
      </c>
      <c r="V1602" s="3">
        <v>0</v>
      </c>
      <c r="W1602" s="3">
        <v>1.50947953145755E-3</v>
      </c>
      <c r="X1602" s="4">
        <v>0</v>
      </c>
      <c r="Y1602" s="1">
        <v>49.686</v>
      </c>
      <c r="Z1602" t="s">
        <v>83</v>
      </c>
      <c r="AA1602">
        <f>Furniture_Sales[[#This Row],[Sales]]-Furniture_Sales[[#This Row],[Profit]]</f>
        <v>198.744</v>
      </c>
    </row>
    <row r="1603" spans="1:27" x14ac:dyDescent="0.35">
      <c r="A1603" t="s">
        <v>3797</v>
      </c>
      <c r="B1603" s="2">
        <v>42399</v>
      </c>
      <c r="C1603" s="2">
        <v>42401</v>
      </c>
      <c r="D1603" t="s">
        <v>27</v>
      </c>
      <c r="E1603" t="s">
        <v>3798</v>
      </c>
      <c r="F1603" t="s">
        <v>3799</v>
      </c>
      <c r="G1603" t="s">
        <v>30</v>
      </c>
      <c r="H1603" t="s">
        <v>31</v>
      </c>
      <c r="I1603" t="s">
        <v>197</v>
      </c>
      <c r="J1603" t="s">
        <v>198</v>
      </c>
      <c r="K1603">
        <v>98103</v>
      </c>
      <c r="L1603" t="s">
        <v>60</v>
      </c>
      <c r="M1603" t="s">
        <v>1924</v>
      </c>
      <c r="N1603" t="s">
        <v>36</v>
      </c>
      <c r="O1603" t="s">
        <v>42</v>
      </c>
      <c r="P1603" t="s">
        <v>1925</v>
      </c>
      <c r="Q1603">
        <v>435.16800000000001</v>
      </c>
      <c r="R1603">
        <v>4</v>
      </c>
      <c r="S1603" s="1">
        <v>0.2</v>
      </c>
      <c r="T1603">
        <v>-59.835599999999999</v>
      </c>
      <c r="U1603" t="s">
        <v>76</v>
      </c>
      <c r="V1603" s="3">
        <v>-0.13750000000000001</v>
      </c>
      <c r="W1603" s="3">
        <v>4.59592617104199E-4</v>
      </c>
      <c r="X1603" s="4">
        <v>-14.9589</v>
      </c>
      <c r="Y1603" s="1">
        <v>123.7509</v>
      </c>
      <c r="Z1603" t="s">
        <v>175</v>
      </c>
      <c r="AA1603">
        <f>Furniture_Sales[[#This Row],[Sales]]-Furniture_Sales[[#This Row],[Profit]]</f>
        <v>495.00360000000001</v>
      </c>
    </row>
    <row r="1604" spans="1:27" x14ac:dyDescent="0.35">
      <c r="A1604" t="s">
        <v>3797</v>
      </c>
      <c r="B1604" s="2">
        <v>42399</v>
      </c>
      <c r="C1604" s="2">
        <v>42401</v>
      </c>
      <c r="D1604" t="s">
        <v>27</v>
      </c>
      <c r="E1604" t="s">
        <v>3798</v>
      </c>
      <c r="F1604" t="s">
        <v>3799</v>
      </c>
      <c r="G1604" t="s">
        <v>30</v>
      </c>
      <c r="H1604" t="s">
        <v>31</v>
      </c>
      <c r="I1604" t="s">
        <v>197</v>
      </c>
      <c r="J1604" t="s">
        <v>198</v>
      </c>
      <c r="K1604">
        <v>98103</v>
      </c>
      <c r="L1604" t="s">
        <v>60</v>
      </c>
      <c r="M1604" t="s">
        <v>1609</v>
      </c>
      <c r="N1604" t="s">
        <v>36</v>
      </c>
      <c r="O1604" t="s">
        <v>37</v>
      </c>
      <c r="P1604" t="s">
        <v>1610</v>
      </c>
      <c r="Q1604">
        <v>48.58</v>
      </c>
      <c r="R1604">
        <v>1</v>
      </c>
      <c r="S1604" s="1">
        <v>0</v>
      </c>
      <c r="T1604">
        <v>7.7728000000000002</v>
      </c>
      <c r="U1604" t="s">
        <v>76</v>
      </c>
      <c r="V1604" s="3">
        <v>0.16</v>
      </c>
      <c r="W1604" s="3">
        <v>0</v>
      </c>
      <c r="X1604" s="4">
        <v>7.7728000000000002</v>
      </c>
      <c r="Y1604" s="1">
        <v>40.807200000000002</v>
      </c>
      <c r="Z1604" t="s">
        <v>175</v>
      </c>
      <c r="AA1604">
        <f>Furniture_Sales[[#This Row],[Sales]]-Furniture_Sales[[#This Row],[Profit]]</f>
        <v>40.807199999999995</v>
      </c>
    </row>
    <row r="1605" spans="1:27" x14ac:dyDescent="0.35">
      <c r="A1605" t="s">
        <v>3800</v>
      </c>
      <c r="B1605" s="2">
        <v>41933</v>
      </c>
      <c r="C1605" s="2">
        <v>41938</v>
      </c>
      <c r="D1605" t="s">
        <v>45</v>
      </c>
      <c r="E1605" t="s">
        <v>1551</v>
      </c>
      <c r="F1605" t="s">
        <v>1552</v>
      </c>
      <c r="G1605" t="s">
        <v>96</v>
      </c>
      <c r="H1605" t="s">
        <v>31</v>
      </c>
      <c r="I1605" t="s">
        <v>3801</v>
      </c>
      <c r="J1605" t="s">
        <v>722</v>
      </c>
      <c r="K1605">
        <v>23602</v>
      </c>
      <c r="L1605" t="s">
        <v>34</v>
      </c>
      <c r="M1605" t="s">
        <v>1471</v>
      </c>
      <c r="N1605" t="s">
        <v>36</v>
      </c>
      <c r="O1605" t="s">
        <v>51</v>
      </c>
      <c r="P1605" t="s">
        <v>1472</v>
      </c>
      <c r="Q1605">
        <v>591.32000000000005</v>
      </c>
      <c r="R1605">
        <v>4</v>
      </c>
      <c r="S1605" s="1">
        <v>0</v>
      </c>
      <c r="T1605">
        <v>112.35080000000001</v>
      </c>
      <c r="U1605" t="s">
        <v>64</v>
      </c>
      <c r="V1605" s="3">
        <v>0.19</v>
      </c>
      <c r="W1605" s="3">
        <v>0</v>
      </c>
      <c r="X1605" s="4">
        <v>28.087700000000002</v>
      </c>
      <c r="Y1605" s="1">
        <v>119.7423</v>
      </c>
      <c r="Z1605" t="s">
        <v>54</v>
      </c>
      <c r="AA1605">
        <f>Furniture_Sales[[#This Row],[Sales]]-Furniture_Sales[[#This Row],[Profit]]</f>
        <v>478.96920000000006</v>
      </c>
    </row>
    <row r="1606" spans="1:27" x14ac:dyDescent="0.35">
      <c r="A1606" t="s">
        <v>3802</v>
      </c>
      <c r="B1606" s="2">
        <v>42722</v>
      </c>
      <c r="C1606" s="2">
        <v>42725</v>
      </c>
      <c r="D1606" t="s">
        <v>93</v>
      </c>
      <c r="E1606" t="s">
        <v>177</v>
      </c>
      <c r="F1606" t="s">
        <v>178</v>
      </c>
      <c r="G1606" t="s">
        <v>106</v>
      </c>
      <c r="H1606" t="s">
        <v>31</v>
      </c>
      <c r="I1606" t="s">
        <v>846</v>
      </c>
      <c r="J1606" t="s">
        <v>847</v>
      </c>
      <c r="K1606">
        <v>68104</v>
      </c>
      <c r="L1606" t="s">
        <v>99</v>
      </c>
      <c r="M1606" t="s">
        <v>631</v>
      </c>
      <c r="N1606" t="s">
        <v>36</v>
      </c>
      <c r="O1606" t="s">
        <v>42</v>
      </c>
      <c r="P1606" t="s">
        <v>632</v>
      </c>
      <c r="Q1606">
        <v>563.94000000000005</v>
      </c>
      <c r="R1606">
        <v>3</v>
      </c>
      <c r="S1606" s="1">
        <v>0</v>
      </c>
      <c r="T1606">
        <v>112.788</v>
      </c>
      <c r="U1606" t="s">
        <v>39</v>
      </c>
      <c r="V1606" s="3">
        <v>0.2</v>
      </c>
      <c r="W1606" s="3">
        <v>0</v>
      </c>
      <c r="X1606" s="4">
        <v>37.595999999999997</v>
      </c>
      <c r="Y1606" s="1">
        <v>150.38399999999999</v>
      </c>
      <c r="Z1606" t="s">
        <v>102</v>
      </c>
      <c r="AA1606">
        <f>Furniture_Sales[[#This Row],[Sales]]-Furniture_Sales[[#This Row],[Profit]]</f>
        <v>451.15200000000004</v>
      </c>
    </row>
    <row r="1607" spans="1:27" x14ac:dyDescent="0.35">
      <c r="A1607" t="s">
        <v>3803</v>
      </c>
      <c r="B1607" s="2">
        <v>42110</v>
      </c>
      <c r="C1607" s="2">
        <v>42115</v>
      </c>
      <c r="D1607" t="s">
        <v>45</v>
      </c>
      <c r="E1607" t="s">
        <v>2130</v>
      </c>
      <c r="F1607" t="s">
        <v>2131</v>
      </c>
      <c r="G1607" t="s">
        <v>96</v>
      </c>
      <c r="H1607" t="s">
        <v>31</v>
      </c>
      <c r="I1607" t="s">
        <v>179</v>
      </c>
      <c r="J1607" t="s">
        <v>126</v>
      </c>
      <c r="K1607">
        <v>10024</v>
      </c>
      <c r="L1607" t="s">
        <v>73</v>
      </c>
      <c r="M1607" t="s">
        <v>127</v>
      </c>
      <c r="N1607" t="s">
        <v>36</v>
      </c>
      <c r="O1607" t="s">
        <v>42</v>
      </c>
      <c r="P1607" t="s">
        <v>128</v>
      </c>
      <c r="Q1607">
        <v>127.764</v>
      </c>
      <c r="R1607">
        <v>2</v>
      </c>
      <c r="S1607" s="1">
        <v>0.1</v>
      </c>
      <c r="T1607">
        <v>2.8391999999999999</v>
      </c>
      <c r="U1607" t="s">
        <v>64</v>
      </c>
      <c r="V1607" s="3">
        <v>2.2222222222222199E-2</v>
      </c>
      <c r="W1607" s="3">
        <v>7.8269309038539795E-4</v>
      </c>
      <c r="X1607" s="4">
        <v>1.4196</v>
      </c>
      <c r="Y1607" s="1">
        <v>62.462400000000002</v>
      </c>
      <c r="Z1607" t="s">
        <v>119</v>
      </c>
      <c r="AA1607">
        <f>Furniture_Sales[[#This Row],[Sales]]-Furniture_Sales[[#This Row],[Profit]]</f>
        <v>124.92479999999999</v>
      </c>
    </row>
    <row r="1608" spans="1:27" x14ac:dyDescent="0.35">
      <c r="A1608" t="s">
        <v>3804</v>
      </c>
      <c r="B1608" s="2">
        <v>43055</v>
      </c>
      <c r="C1608" s="2">
        <v>43061</v>
      </c>
      <c r="D1608" t="s">
        <v>45</v>
      </c>
      <c r="E1608" t="s">
        <v>1299</v>
      </c>
      <c r="F1608" t="s">
        <v>1300</v>
      </c>
      <c r="G1608" t="s">
        <v>30</v>
      </c>
      <c r="H1608" t="s">
        <v>31</v>
      </c>
      <c r="I1608" t="s">
        <v>229</v>
      </c>
      <c r="J1608" t="s">
        <v>59</v>
      </c>
      <c r="K1608">
        <v>95661</v>
      </c>
      <c r="L1608" t="s">
        <v>60</v>
      </c>
      <c r="M1608" t="s">
        <v>1502</v>
      </c>
      <c r="N1608" t="s">
        <v>36</v>
      </c>
      <c r="O1608" t="s">
        <v>62</v>
      </c>
      <c r="P1608" t="s">
        <v>1503</v>
      </c>
      <c r="Q1608">
        <v>17.309999999999999</v>
      </c>
      <c r="R1608">
        <v>3</v>
      </c>
      <c r="S1608" s="1">
        <v>0</v>
      </c>
      <c r="T1608">
        <v>5.1929999999999996</v>
      </c>
      <c r="U1608" t="s">
        <v>135</v>
      </c>
      <c r="V1608" s="3">
        <v>0.3</v>
      </c>
      <c r="W1608" s="3">
        <v>0</v>
      </c>
      <c r="X1608" s="4">
        <v>1.7310000000000001</v>
      </c>
      <c r="Y1608" s="1">
        <v>4.0389999999999997</v>
      </c>
      <c r="Z1608" t="s">
        <v>40</v>
      </c>
      <c r="AA1608">
        <f>Furniture_Sales[[#This Row],[Sales]]-Furniture_Sales[[#This Row],[Profit]]</f>
        <v>12.116999999999999</v>
      </c>
    </row>
    <row r="1609" spans="1:27" x14ac:dyDescent="0.35">
      <c r="A1609" t="s">
        <v>3805</v>
      </c>
      <c r="B1609" s="2">
        <v>42618</v>
      </c>
      <c r="C1609" s="2">
        <v>42622</v>
      </c>
      <c r="D1609" t="s">
        <v>45</v>
      </c>
      <c r="E1609" t="s">
        <v>3176</v>
      </c>
      <c r="F1609" t="s">
        <v>3177</v>
      </c>
      <c r="G1609" t="s">
        <v>30</v>
      </c>
      <c r="H1609" t="s">
        <v>31</v>
      </c>
      <c r="I1609" t="s">
        <v>71</v>
      </c>
      <c r="J1609" t="s">
        <v>72</v>
      </c>
      <c r="K1609">
        <v>19134</v>
      </c>
      <c r="L1609" t="s">
        <v>73</v>
      </c>
      <c r="M1609" t="s">
        <v>155</v>
      </c>
      <c r="N1609" t="s">
        <v>36</v>
      </c>
      <c r="O1609" t="s">
        <v>62</v>
      </c>
      <c r="P1609" t="s">
        <v>156</v>
      </c>
      <c r="Q1609">
        <v>58.247999999999998</v>
      </c>
      <c r="R1609">
        <v>9</v>
      </c>
      <c r="S1609" s="1">
        <v>0.2</v>
      </c>
      <c r="T1609">
        <v>11.6496</v>
      </c>
      <c r="U1609" t="s">
        <v>89</v>
      </c>
      <c r="V1609" s="3">
        <v>0.2</v>
      </c>
      <c r="W1609" s="3">
        <v>3.4335942864991099E-3</v>
      </c>
      <c r="X1609" s="4">
        <v>1.2944</v>
      </c>
      <c r="Y1609" s="1">
        <v>5.1776</v>
      </c>
      <c r="Z1609" t="s">
        <v>83</v>
      </c>
      <c r="AA1609">
        <f>Furniture_Sales[[#This Row],[Sales]]-Furniture_Sales[[#This Row],[Profit]]</f>
        <v>46.598399999999998</v>
      </c>
    </row>
    <row r="1610" spans="1:27" x14ac:dyDescent="0.35">
      <c r="A1610" t="s">
        <v>3805</v>
      </c>
      <c r="B1610" s="2">
        <v>42618</v>
      </c>
      <c r="C1610" s="2">
        <v>42622</v>
      </c>
      <c r="D1610" t="s">
        <v>45</v>
      </c>
      <c r="E1610" t="s">
        <v>3176</v>
      </c>
      <c r="F1610" t="s">
        <v>3177</v>
      </c>
      <c r="G1610" t="s">
        <v>30</v>
      </c>
      <c r="H1610" t="s">
        <v>31</v>
      </c>
      <c r="I1610" t="s">
        <v>71</v>
      </c>
      <c r="J1610" t="s">
        <v>72</v>
      </c>
      <c r="K1610">
        <v>19134</v>
      </c>
      <c r="L1610" t="s">
        <v>73</v>
      </c>
      <c r="M1610" t="s">
        <v>141</v>
      </c>
      <c r="N1610" t="s">
        <v>36</v>
      </c>
      <c r="O1610" t="s">
        <v>42</v>
      </c>
      <c r="P1610" t="s">
        <v>223</v>
      </c>
      <c r="Q1610">
        <v>71.245999999999995</v>
      </c>
      <c r="R1610">
        <v>2</v>
      </c>
      <c r="S1610" s="1">
        <v>0.3</v>
      </c>
      <c r="T1610">
        <v>-19.338200000000001</v>
      </c>
      <c r="U1610" t="s">
        <v>89</v>
      </c>
      <c r="V1610" s="3">
        <v>-0.27142857142857102</v>
      </c>
      <c r="W1610" s="3">
        <v>4.2107627094854399E-3</v>
      </c>
      <c r="X1610" s="4">
        <v>-9.6691000000000003</v>
      </c>
      <c r="Y1610" s="1">
        <v>45.292099999999998</v>
      </c>
      <c r="Z1610" t="s">
        <v>83</v>
      </c>
      <c r="AA1610">
        <f>Furniture_Sales[[#This Row],[Sales]]-Furniture_Sales[[#This Row],[Profit]]</f>
        <v>90.584199999999996</v>
      </c>
    </row>
    <row r="1611" spans="1:27" x14ac:dyDescent="0.35">
      <c r="A1611" t="s">
        <v>3805</v>
      </c>
      <c r="B1611" s="2">
        <v>42618</v>
      </c>
      <c r="C1611" s="2">
        <v>42622</v>
      </c>
      <c r="D1611" t="s">
        <v>45</v>
      </c>
      <c r="E1611" t="s">
        <v>3176</v>
      </c>
      <c r="F1611" t="s">
        <v>3177</v>
      </c>
      <c r="G1611" t="s">
        <v>30</v>
      </c>
      <c r="H1611" t="s">
        <v>31</v>
      </c>
      <c r="I1611" t="s">
        <v>71</v>
      </c>
      <c r="J1611" t="s">
        <v>72</v>
      </c>
      <c r="K1611">
        <v>19134</v>
      </c>
      <c r="L1611" t="s">
        <v>73</v>
      </c>
      <c r="M1611" t="s">
        <v>987</v>
      </c>
      <c r="N1611" t="s">
        <v>36</v>
      </c>
      <c r="O1611" t="s">
        <v>42</v>
      </c>
      <c r="P1611" t="s">
        <v>988</v>
      </c>
      <c r="Q1611">
        <v>887.27099999999996</v>
      </c>
      <c r="R1611">
        <v>3</v>
      </c>
      <c r="S1611" s="1">
        <v>0.3</v>
      </c>
      <c r="T1611">
        <v>-63.3765</v>
      </c>
      <c r="U1611" t="s">
        <v>89</v>
      </c>
      <c r="V1611" s="3">
        <v>-7.1428571428571397E-2</v>
      </c>
      <c r="W1611" s="3">
        <v>3.3811541231483998E-4</v>
      </c>
      <c r="X1611" s="4">
        <v>-21.125499999999999</v>
      </c>
      <c r="Y1611" s="1">
        <v>316.88249999999999</v>
      </c>
      <c r="Z1611" t="s">
        <v>83</v>
      </c>
      <c r="AA1611">
        <f>Furniture_Sales[[#This Row],[Sales]]-Furniture_Sales[[#This Row],[Profit]]</f>
        <v>950.64749999999992</v>
      </c>
    </row>
    <row r="1612" spans="1:27" x14ac:dyDescent="0.35">
      <c r="A1612" t="s">
        <v>3806</v>
      </c>
      <c r="B1612" s="2">
        <v>42517</v>
      </c>
      <c r="C1612" s="2">
        <v>42521</v>
      </c>
      <c r="D1612" t="s">
        <v>45</v>
      </c>
      <c r="E1612" t="s">
        <v>3304</v>
      </c>
      <c r="F1612" t="s">
        <v>3305</v>
      </c>
      <c r="G1612" t="s">
        <v>30</v>
      </c>
      <c r="H1612" t="s">
        <v>31</v>
      </c>
      <c r="I1612" t="s">
        <v>139</v>
      </c>
      <c r="J1612" t="s">
        <v>140</v>
      </c>
      <c r="K1612">
        <v>60623</v>
      </c>
      <c r="L1612" t="s">
        <v>99</v>
      </c>
      <c r="M1612" t="s">
        <v>2287</v>
      </c>
      <c r="N1612" t="s">
        <v>36</v>
      </c>
      <c r="O1612" t="s">
        <v>62</v>
      </c>
      <c r="P1612" t="s">
        <v>2288</v>
      </c>
      <c r="Q1612">
        <v>25.175999999999998</v>
      </c>
      <c r="R1612">
        <v>3</v>
      </c>
      <c r="S1612" s="1">
        <v>0.6</v>
      </c>
      <c r="T1612">
        <v>-33.358199999999997</v>
      </c>
      <c r="U1612" t="s">
        <v>89</v>
      </c>
      <c r="V1612" s="3">
        <v>-1.325</v>
      </c>
      <c r="W1612" s="3">
        <v>2.3832221163012399E-2</v>
      </c>
      <c r="X1612" s="4">
        <v>-11.119400000000001</v>
      </c>
      <c r="Y1612" s="1">
        <v>19.511399999999998</v>
      </c>
      <c r="Z1612" t="s">
        <v>167</v>
      </c>
      <c r="AA1612">
        <f>Furniture_Sales[[#This Row],[Sales]]-Furniture_Sales[[#This Row],[Profit]]</f>
        <v>58.534199999999998</v>
      </c>
    </row>
    <row r="1613" spans="1:27" x14ac:dyDescent="0.35">
      <c r="A1613" t="s">
        <v>3806</v>
      </c>
      <c r="B1613" s="2">
        <v>42517</v>
      </c>
      <c r="C1613" s="2">
        <v>42521</v>
      </c>
      <c r="D1613" t="s">
        <v>45</v>
      </c>
      <c r="E1613" t="s">
        <v>3304</v>
      </c>
      <c r="F1613" t="s">
        <v>3305</v>
      </c>
      <c r="G1613" t="s">
        <v>30</v>
      </c>
      <c r="H1613" t="s">
        <v>31</v>
      </c>
      <c r="I1613" t="s">
        <v>139</v>
      </c>
      <c r="J1613" t="s">
        <v>140</v>
      </c>
      <c r="K1613">
        <v>60623</v>
      </c>
      <c r="L1613" t="s">
        <v>99</v>
      </c>
      <c r="M1613" t="s">
        <v>983</v>
      </c>
      <c r="N1613" t="s">
        <v>36</v>
      </c>
      <c r="O1613" t="s">
        <v>62</v>
      </c>
      <c r="P1613" t="s">
        <v>984</v>
      </c>
      <c r="Q1613">
        <v>5.5839999999999996</v>
      </c>
      <c r="R1613">
        <v>2</v>
      </c>
      <c r="S1613" s="1">
        <v>0.6</v>
      </c>
      <c r="T1613">
        <v>-1.6752</v>
      </c>
      <c r="U1613" t="s">
        <v>89</v>
      </c>
      <c r="V1613" s="3">
        <v>-0.3</v>
      </c>
      <c r="W1613" s="3">
        <v>0.107449856733524</v>
      </c>
      <c r="X1613" s="4">
        <v>-0.83760000000000001</v>
      </c>
      <c r="Y1613" s="1">
        <v>3.6295999999999999</v>
      </c>
      <c r="Z1613" t="s">
        <v>167</v>
      </c>
      <c r="AA1613">
        <f>Furniture_Sales[[#This Row],[Sales]]-Furniture_Sales[[#This Row],[Profit]]</f>
        <v>7.2591999999999999</v>
      </c>
    </row>
    <row r="1614" spans="1:27" x14ac:dyDescent="0.35">
      <c r="A1614" t="s">
        <v>3807</v>
      </c>
      <c r="B1614" s="2">
        <v>42240</v>
      </c>
      <c r="C1614" s="2">
        <v>42244</v>
      </c>
      <c r="D1614" t="s">
        <v>27</v>
      </c>
      <c r="E1614" t="s">
        <v>2142</v>
      </c>
      <c r="F1614" t="s">
        <v>2143</v>
      </c>
      <c r="G1614" t="s">
        <v>30</v>
      </c>
      <c r="H1614" t="s">
        <v>31</v>
      </c>
      <c r="I1614" t="s">
        <v>179</v>
      </c>
      <c r="J1614" t="s">
        <v>126</v>
      </c>
      <c r="K1614">
        <v>10035</v>
      </c>
      <c r="L1614" t="s">
        <v>73</v>
      </c>
      <c r="M1614" t="s">
        <v>656</v>
      </c>
      <c r="N1614" t="s">
        <v>36</v>
      </c>
      <c r="O1614" t="s">
        <v>62</v>
      </c>
      <c r="P1614" t="s">
        <v>657</v>
      </c>
      <c r="Q1614">
        <v>14.91</v>
      </c>
      <c r="R1614">
        <v>3</v>
      </c>
      <c r="S1614" s="1">
        <v>0</v>
      </c>
      <c r="T1614">
        <v>4.6220999999999997</v>
      </c>
      <c r="U1614" t="s">
        <v>89</v>
      </c>
      <c r="V1614" s="3">
        <v>0.31</v>
      </c>
      <c r="W1614" s="3">
        <v>0</v>
      </c>
      <c r="X1614" s="4">
        <v>1.5407</v>
      </c>
      <c r="Y1614" s="1">
        <v>3.4293</v>
      </c>
      <c r="Z1614" t="s">
        <v>259</v>
      </c>
      <c r="AA1614">
        <f>Furniture_Sales[[#This Row],[Sales]]-Furniture_Sales[[#This Row],[Profit]]</f>
        <v>10.2879</v>
      </c>
    </row>
    <row r="1615" spans="1:27" x14ac:dyDescent="0.35">
      <c r="A1615" t="s">
        <v>3808</v>
      </c>
      <c r="B1615" s="2">
        <v>43035</v>
      </c>
      <c r="C1615" s="2">
        <v>43037</v>
      </c>
      <c r="D1615" t="s">
        <v>93</v>
      </c>
      <c r="E1615" t="s">
        <v>3809</v>
      </c>
      <c r="F1615" t="s">
        <v>3810</v>
      </c>
      <c r="G1615" t="s">
        <v>96</v>
      </c>
      <c r="H1615" t="s">
        <v>31</v>
      </c>
      <c r="I1615" t="s">
        <v>58</v>
      </c>
      <c r="J1615" t="s">
        <v>59</v>
      </c>
      <c r="K1615">
        <v>90032</v>
      </c>
      <c r="L1615" t="s">
        <v>60</v>
      </c>
      <c r="M1615" t="s">
        <v>66</v>
      </c>
      <c r="N1615" t="s">
        <v>36</v>
      </c>
      <c r="O1615" t="s">
        <v>51</v>
      </c>
      <c r="P1615" t="s">
        <v>67</v>
      </c>
      <c r="Q1615">
        <v>189.57599999999999</v>
      </c>
      <c r="R1615">
        <v>1</v>
      </c>
      <c r="S1615" s="1">
        <v>0.2</v>
      </c>
      <c r="T1615">
        <v>9.4787999999999997</v>
      </c>
      <c r="U1615" t="s">
        <v>76</v>
      </c>
      <c r="V1615" s="3">
        <v>0.05</v>
      </c>
      <c r="W1615" s="3">
        <v>1.0549858631894299E-3</v>
      </c>
      <c r="X1615" s="4">
        <v>9.4787999999999997</v>
      </c>
      <c r="Y1615" s="1">
        <v>180.09719999999999</v>
      </c>
      <c r="Z1615" t="s">
        <v>54</v>
      </c>
      <c r="AA1615">
        <f>Furniture_Sales[[#This Row],[Sales]]-Furniture_Sales[[#This Row],[Profit]]</f>
        <v>180.09719999999999</v>
      </c>
    </row>
    <row r="1616" spans="1:27" x14ac:dyDescent="0.35">
      <c r="A1616" t="s">
        <v>3811</v>
      </c>
      <c r="B1616" s="2">
        <v>41968</v>
      </c>
      <c r="C1616" s="2">
        <v>41972</v>
      </c>
      <c r="D1616" t="s">
        <v>45</v>
      </c>
      <c r="E1616" t="s">
        <v>2946</v>
      </c>
      <c r="F1616" t="s">
        <v>2947</v>
      </c>
      <c r="G1616" t="s">
        <v>30</v>
      </c>
      <c r="H1616" t="s">
        <v>31</v>
      </c>
      <c r="I1616" t="s">
        <v>58</v>
      </c>
      <c r="J1616" t="s">
        <v>59</v>
      </c>
      <c r="K1616">
        <v>90004</v>
      </c>
      <c r="L1616" t="s">
        <v>60</v>
      </c>
      <c r="M1616" t="s">
        <v>811</v>
      </c>
      <c r="N1616" t="s">
        <v>36</v>
      </c>
      <c r="O1616" t="s">
        <v>42</v>
      </c>
      <c r="P1616" t="s">
        <v>812</v>
      </c>
      <c r="Q1616">
        <v>725.34400000000005</v>
      </c>
      <c r="R1616">
        <v>4</v>
      </c>
      <c r="S1616" s="1">
        <v>0.2</v>
      </c>
      <c r="T1616">
        <v>54.400799999999997</v>
      </c>
      <c r="U1616" t="s">
        <v>89</v>
      </c>
      <c r="V1616" s="3">
        <v>7.4999999999999997E-2</v>
      </c>
      <c r="W1616" s="3">
        <v>2.7573123924648198E-4</v>
      </c>
      <c r="X1616" s="4">
        <v>13.600199999999999</v>
      </c>
      <c r="Y1616" s="1">
        <v>167.73580000000001</v>
      </c>
      <c r="Z1616" t="s">
        <v>40</v>
      </c>
      <c r="AA1616">
        <f>Furniture_Sales[[#This Row],[Sales]]-Furniture_Sales[[#This Row],[Profit]]</f>
        <v>670.94320000000005</v>
      </c>
    </row>
    <row r="1617" spans="1:27" x14ac:dyDescent="0.35">
      <c r="A1617" t="s">
        <v>3812</v>
      </c>
      <c r="B1617" s="2">
        <v>42147</v>
      </c>
      <c r="C1617" s="2">
        <v>42151</v>
      </c>
      <c r="D1617" t="s">
        <v>27</v>
      </c>
      <c r="E1617" t="s">
        <v>398</v>
      </c>
      <c r="F1617" t="s">
        <v>399</v>
      </c>
      <c r="G1617" t="s">
        <v>106</v>
      </c>
      <c r="H1617" t="s">
        <v>31</v>
      </c>
      <c r="I1617" t="s">
        <v>294</v>
      </c>
      <c r="J1617" t="s">
        <v>295</v>
      </c>
      <c r="K1617">
        <v>48234</v>
      </c>
      <c r="L1617" t="s">
        <v>99</v>
      </c>
      <c r="M1617" t="s">
        <v>1153</v>
      </c>
      <c r="N1617" t="s">
        <v>36</v>
      </c>
      <c r="O1617" t="s">
        <v>62</v>
      </c>
      <c r="P1617" t="s">
        <v>1154</v>
      </c>
      <c r="Q1617">
        <v>75.33</v>
      </c>
      <c r="R1617">
        <v>9</v>
      </c>
      <c r="S1617" s="1">
        <v>0</v>
      </c>
      <c r="T1617">
        <v>19.585799999999999</v>
      </c>
      <c r="U1617" t="s">
        <v>89</v>
      </c>
      <c r="V1617" s="3">
        <v>0.26</v>
      </c>
      <c r="W1617" s="3">
        <v>0</v>
      </c>
      <c r="X1617" s="4">
        <v>2.1762000000000001</v>
      </c>
      <c r="Y1617" s="1">
        <v>6.1938000000000004</v>
      </c>
      <c r="Z1617" t="s">
        <v>167</v>
      </c>
      <c r="AA1617">
        <f>Furniture_Sales[[#This Row],[Sales]]-Furniture_Sales[[#This Row],[Profit]]</f>
        <v>55.744199999999999</v>
      </c>
    </row>
    <row r="1618" spans="1:27" x14ac:dyDescent="0.35">
      <c r="A1618" t="s">
        <v>3813</v>
      </c>
      <c r="B1618" s="2">
        <v>41728</v>
      </c>
      <c r="C1618" s="2">
        <v>41730</v>
      </c>
      <c r="D1618" t="s">
        <v>93</v>
      </c>
      <c r="E1618" t="s">
        <v>264</v>
      </c>
      <c r="F1618" t="s">
        <v>265</v>
      </c>
      <c r="G1618" t="s">
        <v>106</v>
      </c>
      <c r="H1618" t="s">
        <v>31</v>
      </c>
      <c r="I1618" t="s">
        <v>2255</v>
      </c>
      <c r="J1618" t="s">
        <v>98</v>
      </c>
      <c r="K1618">
        <v>78521</v>
      </c>
      <c r="L1618" t="s">
        <v>99</v>
      </c>
      <c r="M1618" t="s">
        <v>1009</v>
      </c>
      <c r="N1618" t="s">
        <v>36</v>
      </c>
      <c r="O1618" t="s">
        <v>42</v>
      </c>
      <c r="P1618" t="s">
        <v>1010</v>
      </c>
      <c r="Q1618">
        <v>127.30200000000001</v>
      </c>
      <c r="R1618">
        <v>7</v>
      </c>
      <c r="S1618" s="1">
        <v>0.3</v>
      </c>
      <c r="T1618">
        <v>-9.093</v>
      </c>
      <c r="U1618" t="s">
        <v>76</v>
      </c>
      <c r="V1618" s="3">
        <v>-7.1428571428571397E-2</v>
      </c>
      <c r="W1618" s="3">
        <v>2.3566008389498999E-3</v>
      </c>
      <c r="X1618" s="4">
        <v>-1.2989999999999999</v>
      </c>
      <c r="Y1618" s="1">
        <v>19.484999999999999</v>
      </c>
      <c r="Z1618" t="s">
        <v>201</v>
      </c>
      <c r="AA1618">
        <f>Furniture_Sales[[#This Row],[Sales]]-Furniture_Sales[[#This Row],[Profit]]</f>
        <v>136.39500000000001</v>
      </c>
    </row>
    <row r="1619" spans="1:27" x14ac:dyDescent="0.35">
      <c r="A1619" t="s">
        <v>3814</v>
      </c>
      <c r="B1619" s="2">
        <v>43098</v>
      </c>
      <c r="C1619" s="2">
        <v>43101</v>
      </c>
      <c r="D1619" t="s">
        <v>27</v>
      </c>
      <c r="E1619" t="s">
        <v>931</v>
      </c>
      <c r="F1619" t="s">
        <v>932</v>
      </c>
      <c r="G1619" t="s">
        <v>30</v>
      </c>
      <c r="H1619" t="s">
        <v>31</v>
      </c>
      <c r="I1619" t="s">
        <v>871</v>
      </c>
      <c r="J1619" t="s">
        <v>33</v>
      </c>
      <c r="K1619">
        <v>40214</v>
      </c>
      <c r="L1619" t="s">
        <v>34</v>
      </c>
      <c r="M1619" t="s">
        <v>400</v>
      </c>
      <c r="N1619" t="s">
        <v>36</v>
      </c>
      <c r="O1619" t="s">
        <v>42</v>
      </c>
      <c r="P1619" t="s">
        <v>401</v>
      </c>
      <c r="Q1619">
        <v>1207.8399999999999</v>
      </c>
      <c r="R1619">
        <v>8</v>
      </c>
      <c r="S1619" s="1">
        <v>0</v>
      </c>
      <c r="T1619">
        <v>314.03840000000002</v>
      </c>
      <c r="U1619" t="s">
        <v>39</v>
      </c>
      <c r="V1619" s="3">
        <v>0.26</v>
      </c>
      <c r="W1619" s="3">
        <v>0</v>
      </c>
      <c r="X1619" s="4">
        <v>39.254800000000003</v>
      </c>
      <c r="Y1619" s="1">
        <v>111.7252</v>
      </c>
      <c r="Z1619" t="s">
        <v>102</v>
      </c>
      <c r="AA1619">
        <f>Furniture_Sales[[#This Row],[Sales]]-Furniture_Sales[[#This Row],[Profit]]</f>
        <v>893.80159999999989</v>
      </c>
    </row>
    <row r="1620" spans="1:27" x14ac:dyDescent="0.35">
      <c r="A1620" t="s">
        <v>3814</v>
      </c>
      <c r="B1620" s="2">
        <v>43098</v>
      </c>
      <c r="C1620" s="2">
        <v>43101</v>
      </c>
      <c r="D1620" t="s">
        <v>27</v>
      </c>
      <c r="E1620" t="s">
        <v>931</v>
      </c>
      <c r="F1620" t="s">
        <v>932</v>
      </c>
      <c r="G1620" t="s">
        <v>30</v>
      </c>
      <c r="H1620" t="s">
        <v>31</v>
      </c>
      <c r="I1620" t="s">
        <v>871</v>
      </c>
      <c r="J1620" t="s">
        <v>33</v>
      </c>
      <c r="K1620">
        <v>40214</v>
      </c>
      <c r="L1620" t="s">
        <v>34</v>
      </c>
      <c r="M1620" t="s">
        <v>2340</v>
      </c>
      <c r="N1620" t="s">
        <v>36</v>
      </c>
      <c r="O1620" t="s">
        <v>42</v>
      </c>
      <c r="P1620" t="s">
        <v>2341</v>
      </c>
      <c r="Q1620">
        <v>300.98</v>
      </c>
      <c r="R1620">
        <v>1</v>
      </c>
      <c r="S1620" s="1">
        <v>0</v>
      </c>
      <c r="T1620">
        <v>87.284199999999998</v>
      </c>
      <c r="U1620" t="s">
        <v>39</v>
      </c>
      <c r="V1620" s="3">
        <v>0.28999999999999998</v>
      </c>
      <c r="W1620" s="3">
        <v>0</v>
      </c>
      <c r="X1620" s="4">
        <v>87.284199999999998</v>
      </c>
      <c r="Y1620" s="1">
        <v>213.69579999999999</v>
      </c>
      <c r="Z1620" t="s">
        <v>102</v>
      </c>
      <c r="AA1620">
        <f>Furniture_Sales[[#This Row],[Sales]]-Furniture_Sales[[#This Row],[Profit]]</f>
        <v>213.69580000000002</v>
      </c>
    </row>
    <row r="1621" spans="1:27" x14ac:dyDescent="0.35">
      <c r="A1621" t="s">
        <v>3814</v>
      </c>
      <c r="B1621" s="2">
        <v>43098</v>
      </c>
      <c r="C1621" s="2">
        <v>43101</v>
      </c>
      <c r="D1621" t="s">
        <v>27</v>
      </c>
      <c r="E1621" t="s">
        <v>931</v>
      </c>
      <c r="F1621" t="s">
        <v>932</v>
      </c>
      <c r="G1621" t="s">
        <v>30</v>
      </c>
      <c r="H1621" t="s">
        <v>31</v>
      </c>
      <c r="I1621" t="s">
        <v>871</v>
      </c>
      <c r="J1621" t="s">
        <v>33</v>
      </c>
      <c r="K1621">
        <v>40214</v>
      </c>
      <c r="L1621" t="s">
        <v>34</v>
      </c>
      <c r="M1621" t="s">
        <v>1096</v>
      </c>
      <c r="N1621" t="s">
        <v>36</v>
      </c>
      <c r="O1621" t="s">
        <v>42</v>
      </c>
      <c r="P1621" t="s">
        <v>1097</v>
      </c>
      <c r="Q1621">
        <v>258.75</v>
      </c>
      <c r="R1621">
        <v>3</v>
      </c>
      <c r="S1621" s="1">
        <v>0</v>
      </c>
      <c r="T1621">
        <v>77.625</v>
      </c>
      <c r="U1621" t="s">
        <v>39</v>
      </c>
      <c r="V1621" s="3">
        <v>0.3</v>
      </c>
      <c r="W1621" s="3">
        <v>0</v>
      </c>
      <c r="X1621" s="4">
        <v>25.875</v>
      </c>
      <c r="Y1621" s="1">
        <v>60.375</v>
      </c>
      <c r="Z1621" t="s">
        <v>102</v>
      </c>
      <c r="AA1621">
        <f>Furniture_Sales[[#This Row],[Sales]]-Furniture_Sales[[#This Row],[Profit]]</f>
        <v>181.125</v>
      </c>
    </row>
    <row r="1622" spans="1:27" x14ac:dyDescent="0.35">
      <c r="A1622" t="s">
        <v>3815</v>
      </c>
      <c r="B1622" s="2">
        <v>42796</v>
      </c>
      <c r="C1622" s="2">
        <v>42802</v>
      </c>
      <c r="D1622" t="s">
        <v>45</v>
      </c>
      <c r="E1622" t="s">
        <v>2927</v>
      </c>
      <c r="F1622" t="s">
        <v>2928</v>
      </c>
      <c r="G1622" t="s">
        <v>96</v>
      </c>
      <c r="H1622" t="s">
        <v>31</v>
      </c>
      <c r="I1622" t="s">
        <v>236</v>
      </c>
      <c r="J1622" t="s">
        <v>206</v>
      </c>
      <c r="K1622">
        <v>19711</v>
      </c>
      <c r="L1622" t="s">
        <v>73</v>
      </c>
      <c r="M1622" t="s">
        <v>2316</v>
      </c>
      <c r="N1622" t="s">
        <v>36</v>
      </c>
      <c r="O1622" t="s">
        <v>37</v>
      </c>
      <c r="P1622" t="s">
        <v>2317</v>
      </c>
      <c r="Q1622">
        <v>441.96</v>
      </c>
      <c r="R1622">
        <v>2</v>
      </c>
      <c r="S1622" s="1">
        <v>0</v>
      </c>
      <c r="T1622">
        <v>101.6508</v>
      </c>
      <c r="U1622" t="s">
        <v>135</v>
      </c>
      <c r="V1622" s="3">
        <v>0.23</v>
      </c>
      <c r="W1622" s="3">
        <v>0</v>
      </c>
      <c r="X1622" s="4">
        <v>50.825400000000002</v>
      </c>
      <c r="Y1622" s="1">
        <v>170.15459999999999</v>
      </c>
      <c r="Z1622" t="s">
        <v>201</v>
      </c>
      <c r="AA1622">
        <f>Furniture_Sales[[#This Row],[Sales]]-Furniture_Sales[[#This Row],[Profit]]</f>
        <v>340.30919999999998</v>
      </c>
    </row>
    <row r="1623" spans="1:27" x14ac:dyDescent="0.35">
      <c r="A1623" t="s">
        <v>3816</v>
      </c>
      <c r="B1623" s="2">
        <v>42099</v>
      </c>
      <c r="C1623" s="2">
        <v>42105</v>
      </c>
      <c r="D1623" t="s">
        <v>45</v>
      </c>
      <c r="E1623" t="s">
        <v>2780</v>
      </c>
      <c r="F1623" t="s">
        <v>2781</v>
      </c>
      <c r="G1623" t="s">
        <v>96</v>
      </c>
      <c r="H1623" t="s">
        <v>31</v>
      </c>
      <c r="I1623" t="s">
        <v>58</v>
      </c>
      <c r="J1623" t="s">
        <v>59</v>
      </c>
      <c r="K1623">
        <v>90036</v>
      </c>
      <c r="L1623" t="s">
        <v>60</v>
      </c>
      <c r="M1623" t="s">
        <v>1101</v>
      </c>
      <c r="N1623" t="s">
        <v>36</v>
      </c>
      <c r="O1623" t="s">
        <v>42</v>
      </c>
      <c r="P1623" t="s">
        <v>1102</v>
      </c>
      <c r="Q1623">
        <v>892.22400000000005</v>
      </c>
      <c r="R1623">
        <v>3</v>
      </c>
      <c r="S1623" s="1">
        <v>0.2</v>
      </c>
      <c r="T1623">
        <v>89.222399999999993</v>
      </c>
      <c r="U1623" t="s">
        <v>135</v>
      </c>
      <c r="V1623" s="3">
        <v>0.1</v>
      </c>
      <c r="W1623" s="3">
        <v>2.2415895559859401E-4</v>
      </c>
      <c r="X1623" s="4">
        <v>29.7408</v>
      </c>
      <c r="Y1623" s="1">
        <v>267.66719999999998</v>
      </c>
      <c r="Z1623" t="s">
        <v>119</v>
      </c>
      <c r="AA1623">
        <f>Furniture_Sales[[#This Row],[Sales]]-Furniture_Sales[[#This Row],[Profit]]</f>
        <v>803.00160000000005</v>
      </c>
    </row>
    <row r="1624" spans="1:27" x14ac:dyDescent="0.35">
      <c r="A1624" t="s">
        <v>3817</v>
      </c>
      <c r="B1624" s="2">
        <v>42444</v>
      </c>
      <c r="C1624" s="2">
        <v>42445</v>
      </c>
      <c r="D1624" t="s">
        <v>93</v>
      </c>
      <c r="E1624" t="s">
        <v>3818</v>
      </c>
      <c r="F1624" t="s">
        <v>3819</v>
      </c>
      <c r="G1624" t="s">
        <v>96</v>
      </c>
      <c r="H1624" t="s">
        <v>31</v>
      </c>
      <c r="I1624" t="s">
        <v>334</v>
      </c>
      <c r="J1624" t="s">
        <v>59</v>
      </c>
      <c r="K1624">
        <v>94110</v>
      </c>
      <c r="L1624" t="s">
        <v>60</v>
      </c>
      <c r="M1624" t="s">
        <v>987</v>
      </c>
      <c r="N1624" t="s">
        <v>36</v>
      </c>
      <c r="O1624" t="s">
        <v>42</v>
      </c>
      <c r="P1624" t="s">
        <v>988</v>
      </c>
      <c r="Q1624">
        <v>1352.0319999999999</v>
      </c>
      <c r="R1624">
        <v>4</v>
      </c>
      <c r="S1624" s="1">
        <v>0.2</v>
      </c>
      <c r="T1624">
        <v>84.501999999999995</v>
      </c>
      <c r="U1624" t="s">
        <v>129</v>
      </c>
      <c r="V1624" s="3">
        <v>6.25E-2</v>
      </c>
      <c r="W1624" s="3">
        <v>1.4792549288774199E-4</v>
      </c>
      <c r="X1624" s="4">
        <v>21.125499999999999</v>
      </c>
      <c r="Y1624" s="1">
        <v>316.88249999999999</v>
      </c>
      <c r="Z1624" t="s">
        <v>201</v>
      </c>
      <c r="AA1624">
        <f>Furniture_Sales[[#This Row],[Sales]]-Furniture_Sales[[#This Row],[Profit]]</f>
        <v>1267.53</v>
      </c>
    </row>
    <row r="1625" spans="1:27" x14ac:dyDescent="0.35">
      <c r="A1625" t="s">
        <v>3820</v>
      </c>
      <c r="B1625" s="2">
        <v>42365</v>
      </c>
      <c r="C1625" s="2">
        <v>42369</v>
      </c>
      <c r="D1625" t="s">
        <v>45</v>
      </c>
      <c r="E1625" t="s">
        <v>2685</v>
      </c>
      <c r="F1625" t="s">
        <v>2686</v>
      </c>
      <c r="G1625" t="s">
        <v>96</v>
      </c>
      <c r="H1625" t="s">
        <v>31</v>
      </c>
      <c r="I1625" t="s">
        <v>1776</v>
      </c>
      <c r="J1625" t="s">
        <v>237</v>
      </c>
      <c r="K1625">
        <v>43302</v>
      </c>
      <c r="L1625" t="s">
        <v>73</v>
      </c>
      <c r="M1625" t="s">
        <v>928</v>
      </c>
      <c r="N1625" t="s">
        <v>36</v>
      </c>
      <c r="O1625" t="s">
        <v>51</v>
      </c>
      <c r="P1625" t="s">
        <v>929</v>
      </c>
      <c r="Q1625">
        <v>1548.99</v>
      </c>
      <c r="R1625">
        <v>9</v>
      </c>
      <c r="S1625" s="1">
        <v>0.4</v>
      </c>
      <c r="T1625">
        <v>-464.697</v>
      </c>
      <c r="U1625" t="s">
        <v>89</v>
      </c>
      <c r="V1625" s="3">
        <v>-0.3</v>
      </c>
      <c r="W1625" s="3">
        <v>2.5823278394308601E-4</v>
      </c>
      <c r="X1625" s="4">
        <v>-51.633000000000003</v>
      </c>
      <c r="Y1625" s="1">
        <v>223.74299999999999</v>
      </c>
      <c r="Z1625" t="s">
        <v>102</v>
      </c>
      <c r="AA1625">
        <f>Furniture_Sales[[#This Row],[Sales]]-Furniture_Sales[[#This Row],[Profit]]</f>
        <v>2013.6869999999999</v>
      </c>
    </row>
    <row r="1626" spans="1:27" x14ac:dyDescent="0.35">
      <c r="A1626" t="s">
        <v>3821</v>
      </c>
      <c r="B1626" s="2">
        <v>42338</v>
      </c>
      <c r="C1626" s="2">
        <v>42340</v>
      </c>
      <c r="D1626" t="s">
        <v>27</v>
      </c>
      <c r="E1626" t="s">
        <v>3822</v>
      </c>
      <c r="F1626" t="s">
        <v>3823</v>
      </c>
      <c r="G1626" t="s">
        <v>30</v>
      </c>
      <c r="H1626" t="s">
        <v>31</v>
      </c>
      <c r="I1626" t="s">
        <v>2425</v>
      </c>
      <c r="J1626" t="s">
        <v>1346</v>
      </c>
      <c r="K1626">
        <v>89115</v>
      </c>
      <c r="L1626" t="s">
        <v>60</v>
      </c>
      <c r="M1626" t="s">
        <v>2971</v>
      </c>
      <c r="N1626" t="s">
        <v>36</v>
      </c>
      <c r="O1626" t="s">
        <v>62</v>
      </c>
      <c r="P1626" t="s">
        <v>2972</v>
      </c>
      <c r="Q1626">
        <v>80.959999999999994</v>
      </c>
      <c r="R1626">
        <v>4</v>
      </c>
      <c r="S1626" s="1">
        <v>0</v>
      </c>
      <c r="T1626">
        <v>29.145600000000002</v>
      </c>
      <c r="U1626" t="s">
        <v>76</v>
      </c>
      <c r="V1626" s="3">
        <v>0.36</v>
      </c>
      <c r="W1626" s="3">
        <v>0</v>
      </c>
      <c r="X1626" s="4">
        <v>7.2864000000000004</v>
      </c>
      <c r="Y1626" s="1">
        <v>12.9536</v>
      </c>
      <c r="Z1626" t="s">
        <v>40</v>
      </c>
      <c r="AA1626">
        <f>Furniture_Sales[[#This Row],[Sales]]-Furniture_Sales[[#This Row],[Profit]]</f>
        <v>51.814399999999992</v>
      </c>
    </row>
    <row r="1627" spans="1:27" x14ac:dyDescent="0.35">
      <c r="A1627" t="s">
        <v>3824</v>
      </c>
      <c r="B1627" s="2">
        <v>41744</v>
      </c>
      <c r="C1627" s="2">
        <v>41744</v>
      </c>
      <c r="D1627" t="s">
        <v>431</v>
      </c>
      <c r="E1627" t="s">
        <v>137</v>
      </c>
      <c r="F1627" t="s">
        <v>138</v>
      </c>
      <c r="G1627" t="s">
        <v>106</v>
      </c>
      <c r="H1627" t="s">
        <v>31</v>
      </c>
      <c r="I1627" t="s">
        <v>58</v>
      </c>
      <c r="J1627" t="s">
        <v>59</v>
      </c>
      <c r="K1627">
        <v>90049</v>
      </c>
      <c r="L1627" t="s">
        <v>60</v>
      </c>
      <c r="M1627" t="s">
        <v>360</v>
      </c>
      <c r="N1627" t="s">
        <v>36</v>
      </c>
      <c r="O1627" t="s">
        <v>62</v>
      </c>
      <c r="P1627" t="s">
        <v>361</v>
      </c>
      <c r="Q1627">
        <v>187.76</v>
      </c>
      <c r="R1627">
        <v>4</v>
      </c>
      <c r="S1627" s="1">
        <v>0</v>
      </c>
      <c r="T1627">
        <v>76.9816</v>
      </c>
      <c r="U1627" t="s">
        <v>436</v>
      </c>
      <c r="V1627" s="3">
        <v>0.41</v>
      </c>
      <c r="W1627" s="3">
        <v>0</v>
      </c>
      <c r="X1627" s="4">
        <v>19.2454</v>
      </c>
      <c r="Y1627" s="1">
        <v>27.694600000000001</v>
      </c>
      <c r="Z1627" t="s">
        <v>119</v>
      </c>
      <c r="AA1627">
        <f>Furniture_Sales[[#This Row],[Sales]]-Furniture_Sales[[#This Row],[Profit]]</f>
        <v>110.77839999999999</v>
      </c>
    </row>
    <row r="1628" spans="1:27" x14ac:dyDescent="0.35">
      <c r="A1628" t="s">
        <v>3825</v>
      </c>
      <c r="B1628" s="2">
        <v>41646</v>
      </c>
      <c r="C1628" s="2">
        <v>41651</v>
      </c>
      <c r="D1628" t="s">
        <v>45</v>
      </c>
      <c r="E1628" t="s">
        <v>2850</v>
      </c>
      <c r="F1628" t="s">
        <v>2851</v>
      </c>
      <c r="G1628" t="s">
        <v>30</v>
      </c>
      <c r="H1628" t="s">
        <v>31</v>
      </c>
      <c r="I1628" t="s">
        <v>1874</v>
      </c>
      <c r="J1628" t="s">
        <v>98</v>
      </c>
      <c r="K1628">
        <v>77340</v>
      </c>
      <c r="L1628" t="s">
        <v>99</v>
      </c>
      <c r="M1628" t="s">
        <v>557</v>
      </c>
      <c r="N1628" t="s">
        <v>36</v>
      </c>
      <c r="O1628" t="s">
        <v>62</v>
      </c>
      <c r="P1628" t="s">
        <v>558</v>
      </c>
      <c r="Q1628">
        <v>76.727999999999994</v>
      </c>
      <c r="R1628">
        <v>3</v>
      </c>
      <c r="S1628" s="1">
        <v>0.6</v>
      </c>
      <c r="T1628">
        <v>-53.709600000000002</v>
      </c>
      <c r="U1628" t="s">
        <v>64</v>
      </c>
      <c r="V1628" s="3">
        <v>-0.7</v>
      </c>
      <c r="W1628" s="3">
        <v>7.8198310916484208E-3</v>
      </c>
      <c r="X1628" s="4">
        <v>-17.903199999999998</v>
      </c>
      <c r="Y1628" s="1">
        <v>43.479199999999999</v>
      </c>
      <c r="Z1628" t="s">
        <v>175</v>
      </c>
      <c r="AA1628">
        <f>Furniture_Sales[[#This Row],[Sales]]-Furniture_Sales[[#This Row],[Profit]]</f>
        <v>130.4376</v>
      </c>
    </row>
    <row r="1629" spans="1:27" x14ac:dyDescent="0.35">
      <c r="A1629" t="s">
        <v>3826</v>
      </c>
      <c r="B1629" s="2">
        <v>41934</v>
      </c>
      <c r="C1629" s="2">
        <v>41938</v>
      </c>
      <c r="D1629" t="s">
        <v>45</v>
      </c>
      <c r="E1629" t="s">
        <v>3827</v>
      </c>
      <c r="F1629" t="s">
        <v>3828</v>
      </c>
      <c r="G1629" t="s">
        <v>96</v>
      </c>
      <c r="H1629" t="s">
        <v>31</v>
      </c>
      <c r="I1629" t="s">
        <v>3829</v>
      </c>
      <c r="J1629" t="s">
        <v>1412</v>
      </c>
      <c r="K1629">
        <v>71111</v>
      </c>
      <c r="L1629" t="s">
        <v>34</v>
      </c>
      <c r="M1629" t="s">
        <v>2401</v>
      </c>
      <c r="N1629" t="s">
        <v>36</v>
      </c>
      <c r="O1629" t="s">
        <v>62</v>
      </c>
      <c r="P1629" t="s">
        <v>2402</v>
      </c>
      <c r="Q1629">
        <v>129.91999999999999</v>
      </c>
      <c r="R1629">
        <v>4</v>
      </c>
      <c r="S1629" s="1">
        <v>0</v>
      </c>
      <c r="T1629">
        <v>10.393599999999999</v>
      </c>
      <c r="U1629" t="s">
        <v>89</v>
      </c>
      <c r="V1629" s="3">
        <v>0.08</v>
      </c>
      <c r="W1629" s="3">
        <v>0</v>
      </c>
      <c r="X1629" s="4">
        <v>2.5983999999999998</v>
      </c>
      <c r="Y1629" s="1">
        <v>29.881599999999999</v>
      </c>
      <c r="Z1629" t="s">
        <v>54</v>
      </c>
      <c r="AA1629">
        <f>Furniture_Sales[[#This Row],[Sales]]-Furniture_Sales[[#This Row],[Profit]]</f>
        <v>119.5264</v>
      </c>
    </row>
    <row r="1630" spans="1:27" x14ac:dyDescent="0.35">
      <c r="A1630" t="s">
        <v>3830</v>
      </c>
      <c r="B1630" s="2">
        <v>42335</v>
      </c>
      <c r="C1630" s="2">
        <v>42337</v>
      </c>
      <c r="D1630" t="s">
        <v>27</v>
      </c>
      <c r="E1630" t="s">
        <v>3039</v>
      </c>
      <c r="F1630" t="s">
        <v>3040</v>
      </c>
      <c r="G1630" t="s">
        <v>106</v>
      </c>
      <c r="H1630" t="s">
        <v>31</v>
      </c>
      <c r="I1630" t="s">
        <v>1363</v>
      </c>
      <c r="J1630" t="s">
        <v>440</v>
      </c>
      <c r="K1630">
        <v>2149</v>
      </c>
      <c r="L1630" t="s">
        <v>73</v>
      </c>
      <c r="M1630" t="s">
        <v>2406</v>
      </c>
      <c r="N1630" t="s">
        <v>36</v>
      </c>
      <c r="O1630" t="s">
        <v>37</v>
      </c>
      <c r="P1630" t="s">
        <v>2407</v>
      </c>
      <c r="Q1630">
        <v>170.98</v>
      </c>
      <c r="R1630">
        <v>1</v>
      </c>
      <c r="S1630" s="1">
        <v>0</v>
      </c>
      <c r="T1630">
        <v>32.486199999999997</v>
      </c>
      <c r="U1630" t="s">
        <v>76</v>
      </c>
      <c r="V1630" s="3">
        <v>0.19</v>
      </c>
      <c r="W1630" s="3">
        <v>0</v>
      </c>
      <c r="X1630" s="4">
        <v>32.486199999999997</v>
      </c>
      <c r="Y1630" s="1">
        <v>138.49379999999999</v>
      </c>
      <c r="Z1630" t="s">
        <v>40</v>
      </c>
      <c r="AA1630">
        <f>Furniture_Sales[[#This Row],[Sales]]-Furniture_Sales[[#This Row],[Profit]]</f>
        <v>138.49379999999999</v>
      </c>
    </row>
    <row r="1631" spans="1:27" x14ac:dyDescent="0.35">
      <c r="A1631" t="s">
        <v>3830</v>
      </c>
      <c r="B1631" s="2">
        <v>42335</v>
      </c>
      <c r="C1631" s="2">
        <v>42337</v>
      </c>
      <c r="D1631" t="s">
        <v>27</v>
      </c>
      <c r="E1631" t="s">
        <v>3039</v>
      </c>
      <c r="F1631" t="s">
        <v>3040</v>
      </c>
      <c r="G1631" t="s">
        <v>106</v>
      </c>
      <c r="H1631" t="s">
        <v>31</v>
      </c>
      <c r="I1631" t="s">
        <v>1363</v>
      </c>
      <c r="J1631" t="s">
        <v>440</v>
      </c>
      <c r="K1631">
        <v>2149</v>
      </c>
      <c r="L1631" t="s">
        <v>73</v>
      </c>
      <c r="M1631" t="s">
        <v>3831</v>
      </c>
      <c r="N1631" t="s">
        <v>36</v>
      </c>
      <c r="O1631" t="s">
        <v>62</v>
      </c>
      <c r="P1631" t="s">
        <v>3832</v>
      </c>
      <c r="Q1631">
        <v>38.97</v>
      </c>
      <c r="R1631">
        <v>3</v>
      </c>
      <c r="S1631" s="1">
        <v>0</v>
      </c>
      <c r="T1631">
        <v>4.6764000000000001</v>
      </c>
      <c r="U1631" t="s">
        <v>76</v>
      </c>
      <c r="V1631" s="3">
        <v>0.12</v>
      </c>
      <c r="W1631" s="3">
        <v>0</v>
      </c>
      <c r="X1631" s="4">
        <v>1.5588</v>
      </c>
      <c r="Y1631" s="1">
        <v>11.4312</v>
      </c>
      <c r="Z1631" t="s">
        <v>40</v>
      </c>
      <c r="AA1631">
        <f>Furniture_Sales[[#This Row],[Sales]]-Furniture_Sales[[#This Row],[Profit]]</f>
        <v>34.293599999999998</v>
      </c>
    </row>
    <row r="1632" spans="1:27" x14ac:dyDescent="0.35">
      <c r="A1632" t="s">
        <v>3830</v>
      </c>
      <c r="B1632" s="2">
        <v>42335</v>
      </c>
      <c r="C1632" s="2">
        <v>42337</v>
      </c>
      <c r="D1632" t="s">
        <v>27</v>
      </c>
      <c r="E1632" t="s">
        <v>3039</v>
      </c>
      <c r="F1632" t="s">
        <v>3040</v>
      </c>
      <c r="G1632" t="s">
        <v>106</v>
      </c>
      <c r="H1632" t="s">
        <v>31</v>
      </c>
      <c r="I1632" t="s">
        <v>1363</v>
      </c>
      <c r="J1632" t="s">
        <v>440</v>
      </c>
      <c r="K1632">
        <v>2149</v>
      </c>
      <c r="L1632" t="s">
        <v>73</v>
      </c>
      <c r="M1632" t="s">
        <v>1140</v>
      </c>
      <c r="N1632" t="s">
        <v>36</v>
      </c>
      <c r="O1632" t="s">
        <v>51</v>
      </c>
      <c r="P1632" t="s">
        <v>1141</v>
      </c>
      <c r="Q1632">
        <v>446.06799999999998</v>
      </c>
      <c r="R1632">
        <v>4</v>
      </c>
      <c r="S1632" s="1">
        <v>0.3</v>
      </c>
      <c r="T1632">
        <v>0</v>
      </c>
      <c r="U1632" t="s">
        <v>76</v>
      </c>
      <c r="V1632" s="3">
        <v>0</v>
      </c>
      <c r="W1632" s="3">
        <v>6.7254319969152704E-4</v>
      </c>
      <c r="X1632" s="4">
        <v>0</v>
      </c>
      <c r="Y1632" s="1">
        <v>111.517</v>
      </c>
      <c r="Z1632" t="s">
        <v>40</v>
      </c>
      <c r="AA1632">
        <f>Furniture_Sales[[#This Row],[Sales]]-Furniture_Sales[[#This Row],[Profit]]</f>
        <v>446.06799999999998</v>
      </c>
    </row>
    <row r="1633" spans="1:27" x14ac:dyDescent="0.35">
      <c r="A1633" t="s">
        <v>3833</v>
      </c>
      <c r="B1633" s="2">
        <v>42004</v>
      </c>
      <c r="C1633" s="2">
        <v>42011</v>
      </c>
      <c r="D1633" t="s">
        <v>45</v>
      </c>
      <c r="E1633" t="s">
        <v>2301</v>
      </c>
      <c r="F1633" t="s">
        <v>2302</v>
      </c>
      <c r="G1633" t="s">
        <v>106</v>
      </c>
      <c r="H1633" t="s">
        <v>31</v>
      </c>
      <c r="I1633" t="s">
        <v>1650</v>
      </c>
      <c r="J1633" t="s">
        <v>1651</v>
      </c>
      <c r="K1633">
        <v>2908</v>
      </c>
      <c r="L1633" t="s">
        <v>73</v>
      </c>
      <c r="M1633" t="s">
        <v>1386</v>
      </c>
      <c r="N1633" t="s">
        <v>36</v>
      </c>
      <c r="O1633" t="s">
        <v>37</v>
      </c>
      <c r="P1633" t="s">
        <v>1387</v>
      </c>
      <c r="Q1633">
        <v>341.96</v>
      </c>
      <c r="R1633">
        <v>2</v>
      </c>
      <c r="S1633" s="1">
        <v>0</v>
      </c>
      <c r="T1633">
        <v>78.650800000000004</v>
      </c>
      <c r="U1633" t="s">
        <v>53</v>
      </c>
      <c r="V1633" s="3">
        <v>0.23</v>
      </c>
      <c r="W1633" s="3">
        <v>0</v>
      </c>
      <c r="X1633" s="4">
        <v>39.325400000000002</v>
      </c>
      <c r="Y1633" s="1">
        <v>131.65459999999999</v>
      </c>
      <c r="Z1633" t="s">
        <v>102</v>
      </c>
      <c r="AA1633">
        <f>Furniture_Sales[[#This Row],[Sales]]-Furniture_Sales[[#This Row],[Profit]]</f>
        <v>263.30919999999998</v>
      </c>
    </row>
    <row r="1634" spans="1:27" x14ac:dyDescent="0.35">
      <c r="A1634" t="s">
        <v>3833</v>
      </c>
      <c r="B1634" s="2">
        <v>42004</v>
      </c>
      <c r="C1634" s="2">
        <v>42011</v>
      </c>
      <c r="D1634" t="s">
        <v>45</v>
      </c>
      <c r="E1634" t="s">
        <v>2301</v>
      </c>
      <c r="F1634" t="s">
        <v>2302</v>
      </c>
      <c r="G1634" t="s">
        <v>106</v>
      </c>
      <c r="H1634" t="s">
        <v>31</v>
      </c>
      <c r="I1634" t="s">
        <v>1650</v>
      </c>
      <c r="J1634" t="s">
        <v>1651</v>
      </c>
      <c r="K1634">
        <v>2908</v>
      </c>
      <c r="L1634" t="s">
        <v>73</v>
      </c>
      <c r="M1634" t="s">
        <v>110</v>
      </c>
      <c r="N1634" t="s">
        <v>36</v>
      </c>
      <c r="O1634" t="s">
        <v>42</v>
      </c>
      <c r="P1634" t="s">
        <v>111</v>
      </c>
      <c r="Q1634">
        <v>605.88</v>
      </c>
      <c r="R1634">
        <v>6</v>
      </c>
      <c r="S1634" s="1">
        <v>0</v>
      </c>
      <c r="T1634">
        <v>151.47</v>
      </c>
      <c r="U1634" t="s">
        <v>53</v>
      </c>
      <c r="V1634" s="3">
        <v>0.25</v>
      </c>
      <c r="W1634" s="3">
        <v>0</v>
      </c>
      <c r="X1634" s="4">
        <v>25.245000000000001</v>
      </c>
      <c r="Y1634" s="1">
        <v>75.734999999999999</v>
      </c>
      <c r="Z1634" t="s">
        <v>102</v>
      </c>
      <c r="AA1634">
        <f>Furniture_Sales[[#This Row],[Sales]]-Furniture_Sales[[#This Row],[Profit]]</f>
        <v>454.40999999999997</v>
      </c>
    </row>
    <row r="1635" spans="1:27" x14ac:dyDescent="0.35">
      <c r="A1635" t="s">
        <v>3834</v>
      </c>
      <c r="B1635" s="2">
        <v>42699</v>
      </c>
      <c r="C1635" s="2">
        <v>42703</v>
      </c>
      <c r="D1635" t="s">
        <v>45</v>
      </c>
      <c r="E1635" t="s">
        <v>1941</v>
      </c>
      <c r="F1635" t="s">
        <v>1942</v>
      </c>
      <c r="G1635" t="s">
        <v>96</v>
      </c>
      <c r="H1635" t="s">
        <v>31</v>
      </c>
      <c r="I1635" t="s">
        <v>483</v>
      </c>
      <c r="J1635" t="s">
        <v>295</v>
      </c>
      <c r="K1635">
        <v>49201</v>
      </c>
      <c r="L1635" t="s">
        <v>99</v>
      </c>
      <c r="M1635" t="s">
        <v>790</v>
      </c>
      <c r="N1635" t="s">
        <v>36</v>
      </c>
      <c r="O1635" t="s">
        <v>51</v>
      </c>
      <c r="P1635" t="s">
        <v>791</v>
      </c>
      <c r="Q1635">
        <v>1568.61</v>
      </c>
      <c r="R1635">
        <v>9</v>
      </c>
      <c r="S1635" s="1">
        <v>0</v>
      </c>
      <c r="T1635">
        <v>329.40809999999999</v>
      </c>
      <c r="U1635" t="s">
        <v>89</v>
      </c>
      <c r="V1635" s="3">
        <v>0.21</v>
      </c>
      <c r="W1635" s="3">
        <v>0</v>
      </c>
      <c r="X1635" s="4">
        <v>36.600900000000003</v>
      </c>
      <c r="Y1635" s="1">
        <v>137.6891</v>
      </c>
      <c r="Z1635" t="s">
        <v>40</v>
      </c>
      <c r="AA1635">
        <f>Furniture_Sales[[#This Row],[Sales]]-Furniture_Sales[[#This Row],[Profit]]</f>
        <v>1239.2019</v>
      </c>
    </row>
    <row r="1636" spans="1:27" x14ac:dyDescent="0.35">
      <c r="A1636" t="s">
        <v>3835</v>
      </c>
      <c r="B1636" s="2">
        <v>42931</v>
      </c>
      <c r="C1636" s="2">
        <v>42933</v>
      </c>
      <c r="D1636" t="s">
        <v>93</v>
      </c>
      <c r="E1636" t="s">
        <v>1815</v>
      </c>
      <c r="F1636" t="s">
        <v>1816</v>
      </c>
      <c r="G1636" t="s">
        <v>96</v>
      </c>
      <c r="H1636" t="s">
        <v>31</v>
      </c>
      <c r="I1636" t="s">
        <v>1487</v>
      </c>
      <c r="J1636" t="s">
        <v>722</v>
      </c>
      <c r="K1636">
        <v>23434</v>
      </c>
      <c r="L1636" t="s">
        <v>34</v>
      </c>
      <c r="M1636" t="s">
        <v>416</v>
      </c>
      <c r="N1636" t="s">
        <v>36</v>
      </c>
      <c r="O1636" t="s">
        <v>51</v>
      </c>
      <c r="P1636" t="s">
        <v>417</v>
      </c>
      <c r="Q1636">
        <v>872.94</v>
      </c>
      <c r="R1636">
        <v>3</v>
      </c>
      <c r="S1636" s="1">
        <v>0</v>
      </c>
      <c r="T1636">
        <v>157.1292</v>
      </c>
      <c r="U1636" t="s">
        <v>76</v>
      </c>
      <c r="V1636" s="3">
        <v>0.18</v>
      </c>
      <c r="W1636" s="3">
        <v>0</v>
      </c>
      <c r="X1636" s="4">
        <v>52.376399999999997</v>
      </c>
      <c r="Y1636" s="1">
        <v>238.6036</v>
      </c>
      <c r="Z1636" t="s">
        <v>77</v>
      </c>
      <c r="AA1636">
        <f>Furniture_Sales[[#This Row],[Sales]]-Furniture_Sales[[#This Row],[Profit]]</f>
        <v>715.81080000000009</v>
      </c>
    </row>
    <row r="1637" spans="1:27" x14ac:dyDescent="0.35">
      <c r="A1637" t="s">
        <v>3836</v>
      </c>
      <c r="B1637" s="2">
        <v>42451</v>
      </c>
      <c r="C1637" s="2">
        <v>42451</v>
      </c>
      <c r="D1637" t="s">
        <v>431</v>
      </c>
      <c r="E1637" t="s">
        <v>1409</v>
      </c>
      <c r="F1637" t="s">
        <v>1410</v>
      </c>
      <c r="G1637" t="s">
        <v>30</v>
      </c>
      <c r="H1637" t="s">
        <v>31</v>
      </c>
      <c r="I1637" t="s">
        <v>197</v>
      </c>
      <c r="J1637" t="s">
        <v>198</v>
      </c>
      <c r="K1637">
        <v>98103</v>
      </c>
      <c r="L1637" t="s">
        <v>60</v>
      </c>
      <c r="M1637" t="s">
        <v>1519</v>
      </c>
      <c r="N1637" t="s">
        <v>36</v>
      </c>
      <c r="O1637" t="s">
        <v>42</v>
      </c>
      <c r="P1637" t="s">
        <v>1520</v>
      </c>
      <c r="Q1637">
        <v>167.88800000000001</v>
      </c>
      <c r="R1637">
        <v>7</v>
      </c>
      <c r="S1637" s="1">
        <v>0.2</v>
      </c>
      <c r="T1637">
        <v>14.690200000000001</v>
      </c>
      <c r="U1637" t="s">
        <v>436</v>
      </c>
      <c r="V1637" s="3">
        <v>8.7499999999999994E-2</v>
      </c>
      <c r="W1637" s="3">
        <v>1.19127037072334E-3</v>
      </c>
      <c r="X1637" s="4">
        <v>2.0985999999999998</v>
      </c>
      <c r="Y1637" s="1">
        <v>21.885400000000001</v>
      </c>
      <c r="Z1637" t="s">
        <v>201</v>
      </c>
      <c r="AA1637">
        <f>Furniture_Sales[[#This Row],[Sales]]-Furniture_Sales[[#This Row],[Profit]]</f>
        <v>153.1978</v>
      </c>
    </row>
    <row r="1638" spans="1:27" x14ac:dyDescent="0.35">
      <c r="A1638" t="s">
        <v>3837</v>
      </c>
      <c r="B1638" s="2">
        <v>43083</v>
      </c>
      <c r="C1638" s="2">
        <v>43087</v>
      </c>
      <c r="D1638" t="s">
        <v>45</v>
      </c>
      <c r="E1638" t="s">
        <v>1743</v>
      </c>
      <c r="F1638" t="s">
        <v>1744</v>
      </c>
      <c r="G1638" t="s">
        <v>106</v>
      </c>
      <c r="H1638" t="s">
        <v>31</v>
      </c>
      <c r="I1638" t="s">
        <v>477</v>
      </c>
      <c r="J1638" t="s">
        <v>440</v>
      </c>
      <c r="K1638">
        <v>1841</v>
      </c>
      <c r="L1638" t="s">
        <v>73</v>
      </c>
      <c r="M1638" t="s">
        <v>312</v>
      </c>
      <c r="N1638" t="s">
        <v>36</v>
      </c>
      <c r="O1638" t="s">
        <v>51</v>
      </c>
      <c r="P1638" t="s">
        <v>313</v>
      </c>
      <c r="Q1638">
        <v>526.58199999999999</v>
      </c>
      <c r="R1638">
        <v>2</v>
      </c>
      <c r="S1638" s="1">
        <v>0.3</v>
      </c>
      <c r="T1638">
        <v>-52.658200000000001</v>
      </c>
      <c r="U1638" t="s">
        <v>89</v>
      </c>
      <c r="V1638" s="3">
        <v>-0.1</v>
      </c>
      <c r="W1638" s="3">
        <v>5.6971183975145401E-4</v>
      </c>
      <c r="X1638" s="4">
        <v>-26.3291</v>
      </c>
      <c r="Y1638" s="1">
        <v>289.62009999999998</v>
      </c>
      <c r="Z1638" t="s">
        <v>102</v>
      </c>
      <c r="AA1638">
        <f>Furniture_Sales[[#This Row],[Sales]]-Furniture_Sales[[#This Row],[Profit]]</f>
        <v>579.24019999999996</v>
      </c>
    </row>
    <row r="1639" spans="1:27" x14ac:dyDescent="0.35">
      <c r="A1639" t="s">
        <v>3838</v>
      </c>
      <c r="B1639" s="2">
        <v>42608</v>
      </c>
      <c r="C1639" s="2">
        <v>42615</v>
      </c>
      <c r="D1639" t="s">
        <v>45</v>
      </c>
      <c r="E1639" t="s">
        <v>1293</v>
      </c>
      <c r="F1639" t="s">
        <v>1294</v>
      </c>
      <c r="G1639" t="s">
        <v>30</v>
      </c>
      <c r="H1639" t="s">
        <v>31</v>
      </c>
      <c r="I1639" t="s">
        <v>294</v>
      </c>
      <c r="J1639" t="s">
        <v>295</v>
      </c>
      <c r="K1639">
        <v>48234</v>
      </c>
      <c r="L1639" t="s">
        <v>99</v>
      </c>
      <c r="M1639" t="s">
        <v>1046</v>
      </c>
      <c r="N1639" t="s">
        <v>36</v>
      </c>
      <c r="O1639" t="s">
        <v>51</v>
      </c>
      <c r="P1639" t="s">
        <v>1047</v>
      </c>
      <c r="Q1639">
        <v>447.84</v>
      </c>
      <c r="R1639">
        <v>4</v>
      </c>
      <c r="S1639" s="1">
        <v>0</v>
      </c>
      <c r="T1639">
        <v>98.524799999999999</v>
      </c>
      <c r="U1639" t="s">
        <v>53</v>
      </c>
      <c r="V1639" s="3">
        <v>0.22</v>
      </c>
      <c r="W1639" s="3">
        <v>0</v>
      </c>
      <c r="X1639" s="4">
        <v>24.6312</v>
      </c>
      <c r="Y1639" s="1">
        <v>87.328800000000001</v>
      </c>
      <c r="Z1639" t="s">
        <v>259</v>
      </c>
      <c r="AA1639">
        <f>Furniture_Sales[[#This Row],[Sales]]-Furniture_Sales[[#This Row],[Profit]]</f>
        <v>349.3152</v>
      </c>
    </row>
    <row r="1640" spans="1:27" x14ac:dyDescent="0.35">
      <c r="A1640" t="s">
        <v>3839</v>
      </c>
      <c r="B1640" s="2">
        <v>43036</v>
      </c>
      <c r="C1640" s="2">
        <v>43038</v>
      </c>
      <c r="D1640" t="s">
        <v>27</v>
      </c>
      <c r="E1640" t="s">
        <v>2660</v>
      </c>
      <c r="F1640" t="s">
        <v>2661</v>
      </c>
      <c r="G1640" t="s">
        <v>30</v>
      </c>
      <c r="H1640" t="s">
        <v>31</v>
      </c>
      <c r="I1640" t="s">
        <v>1917</v>
      </c>
      <c r="J1640" t="s">
        <v>1042</v>
      </c>
      <c r="K1640">
        <v>28314</v>
      </c>
      <c r="L1640" t="s">
        <v>34</v>
      </c>
      <c r="M1640" t="s">
        <v>2061</v>
      </c>
      <c r="N1640" t="s">
        <v>36</v>
      </c>
      <c r="O1640" t="s">
        <v>62</v>
      </c>
      <c r="P1640" t="s">
        <v>2062</v>
      </c>
      <c r="Q1640">
        <v>77.951999999999998</v>
      </c>
      <c r="R1640">
        <v>3</v>
      </c>
      <c r="S1640" s="1">
        <v>0.2</v>
      </c>
      <c r="T1640">
        <v>15.590400000000001</v>
      </c>
      <c r="U1640" t="s">
        <v>76</v>
      </c>
      <c r="V1640" s="3">
        <v>0.2</v>
      </c>
      <c r="W1640" s="3">
        <v>2.5656814449917902E-3</v>
      </c>
      <c r="X1640" s="4">
        <v>5.1967999999999996</v>
      </c>
      <c r="Y1640" s="1">
        <v>20.787199999999999</v>
      </c>
      <c r="Z1640" t="s">
        <v>54</v>
      </c>
      <c r="AA1640">
        <f>Furniture_Sales[[#This Row],[Sales]]-Furniture_Sales[[#This Row],[Profit]]</f>
        <v>62.361599999999996</v>
      </c>
    </row>
    <row r="1641" spans="1:27" x14ac:dyDescent="0.35">
      <c r="A1641" t="s">
        <v>3840</v>
      </c>
      <c r="B1641" s="2">
        <v>42257</v>
      </c>
      <c r="C1641" s="2">
        <v>42261</v>
      </c>
      <c r="D1641" t="s">
        <v>45</v>
      </c>
      <c r="E1641" t="s">
        <v>3739</v>
      </c>
      <c r="F1641" t="s">
        <v>3740</v>
      </c>
      <c r="G1641" t="s">
        <v>96</v>
      </c>
      <c r="H1641" t="s">
        <v>31</v>
      </c>
      <c r="I1641" t="s">
        <v>2336</v>
      </c>
      <c r="J1641" t="s">
        <v>98</v>
      </c>
      <c r="K1641">
        <v>78745</v>
      </c>
      <c r="L1641" t="s">
        <v>99</v>
      </c>
      <c r="M1641" t="s">
        <v>1606</v>
      </c>
      <c r="N1641" t="s">
        <v>36</v>
      </c>
      <c r="O1641" t="s">
        <v>42</v>
      </c>
      <c r="P1641" t="s">
        <v>1607</v>
      </c>
      <c r="Q1641">
        <v>179.886</v>
      </c>
      <c r="R1641">
        <v>1</v>
      </c>
      <c r="S1641" s="1">
        <v>0.3</v>
      </c>
      <c r="T1641">
        <v>-2.5697999999999999</v>
      </c>
      <c r="U1641" t="s">
        <v>89</v>
      </c>
      <c r="V1641" s="3">
        <v>-1.4285714285714299E-2</v>
      </c>
      <c r="W1641" s="3">
        <v>1.6677228911644E-3</v>
      </c>
      <c r="X1641" s="4">
        <v>-2.5697999999999999</v>
      </c>
      <c r="Y1641" s="1">
        <v>182.45580000000001</v>
      </c>
      <c r="Z1641" t="s">
        <v>83</v>
      </c>
      <c r="AA1641">
        <f>Furniture_Sales[[#This Row],[Sales]]-Furniture_Sales[[#This Row],[Profit]]</f>
        <v>182.45579999999998</v>
      </c>
    </row>
    <row r="1642" spans="1:27" x14ac:dyDescent="0.35">
      <c r="A1642" t="s">
        <v>3841</v>
      </c>
      <c r="B1642" s="2">
        <v>42899</v>
      </c>
      <c r="C1642" s="2">
        <v>42905</v>
      </c>
      <c r="D1642" t="s">
        <v>45</v>
      </c>
      <c r="E1642" t="s">
        <v>3548</v>
      </c>
      <c r="F1642" t="s">
        <v>3549</v>
      </c>
      <c r="G1642" t="s">
        <v>106</v>
      </c>
      <c r="H1642" t="s">
        <v>31</v>
      </c>
      <c r="I1642" t="s">
        <v>197</v>
      </c>
      <c r="J1642" t="s">
        <v>198</v>
      </c>
      <c r="K1642">
        <v>98103</v>
      </c>
      <c r="L1642" t="s">
        <v>60</v>
      </c>
      <c r="M1642" t="s">
        <v>1623</v>
      </c>
      <c r="N1642" t="s">
        <v>36</v>
      </c>
      <c r="O1642" t="s">
        <v>42</v>
      </c>
      <c r="P1642" t="s">
        <v>1624</v>
      </c>
      <c r="Q1642">
        <v>291.13600000000002</v>
      </c>
      <c r="R1642">
        <v>4</v>
      </c>
      <c r="S1642" s="1">
        <v>0.2</v>
      </c>
      <c r="T1642">
        <v>-25.474399999999999</v>
      </c>
      <c r="U1642" t="s">
        <v>135</v>
      </c>
      <c r="V1642" s="3">
        <v>-8.7499999999999994E-2</v>
      </c>
      <c r="W1642" s="3">
        <v>6.8696416794899995E-4</v>
      </c>
      <c r="X1642" s="4">
        <v>-6.3685999999999998</v>
      </c>
      <c r="Y1642" s="1">
        <v>79.152600000000007</v>
      </c>
      <c r="Z1642" t="s">
        <v>65</v>
      </c>
      <c r="AA1642">
        <f>Furniture_Sales[[#This Row],[Sales]]-Furniture_Sales[[#This Row],[Profit]]</f>
        <v>316.61040000000003</v>
      </c>
    </row>
    <row r="1643" spans="1:27" x14ac:dyDescent="0.35">
      <c r="A1643" t="s">
        <v>3842</v>
      </c>
      <c r="B1643" s="2">
        <v>42173</v>
      </c>
      <c r="C1643" s="2">
        <v>42179</v>
      </c>
      <c r="D1643" t="s">
        <v>45</v>
      </c>
      <c r="E1643" t="s">
        <v>458</v>
      </c>
      <c r="F1643" t="s">
        <v>459</v>
      </c>
      <c r="G1643" t="s">
        <v>30</v>
      </c>
      <c r="H1643" t="s">
        <v>31</v>
      </c>
      <c r="I1643" t="s">
        <v>695</v>
      </c>
      <c r="J1643" t="s">
        <v>722</v>
      </c>
      <c r="K1643">
        <v>22204</v>
      </c>
      <c r="L1643" t="s">
        <v>34</v>
      </c>
      <c r="M1643" t="s">
        <v>2324</v>
      </c>
      <c r="N1643" t="s">
        <v>36</v>
      </c>
      <c r="O1643" t="s">
        <v>62</v>
      </c>
      <c r="P1643" t="s">
        <v>2325</v>
      </c>
      <c r="Q1643">
        <v>60.84</v>
      </c>
      <c r="R1643">
        <v>3</v>
      </c>
      <c r="S1643" s="1">
        <v>0</v>
      </c>
      <c r="T1643">
        <v>19.468800000000002</v>
      </c>
      <c r="U1643" t="s">
        <v>135</v>
      </c>
      <c r="V1643" s="3">
        <v>0.32</v>
      </c>
      <c r="W1643" s="3">
        <v>0</v>
      </c>
      <c r="X1643" s="4">
        <v>6.4896000000000003</v>
      </c>
      <c r="Y1643" s="1">
        <v>13.7904</v>
      </c>
      <c r="Z1643" t="s">
        <v>65</v>
      </c>
      <c r="AA1643">
        <f>Furniture_Sales[[#This Row],[Sales]]-Furniture_Sales[[#This Row],[Profit]]</f>
        <v>41.371200000000002</v>
      </c>
    </row>
    <row r="1644" spans="1:27" x14ac:dyDescent="0.35">
      <c r="A1644" t="s">
        <v>3843</v>
      </c>
      <c r="B1644" s="2">
        <v>42338</v>
      </c>
      <c r="C1644" s="2">
        <v>42341</v>
      </c>
      <c r="D1644" t="s">
        <v>93</v>
      </c>
      <c r="E1644" t="s">
        <v>1226</v>
      </c>
      <c r="F1644" t="s">
        <v>1227</v>
      </c>
      <c r="G1644" t="s">
        <v>96</v>
      </c>
      <c r="H1644" t="s">
        <v>31</v>
      </c>
      <c r="I1644" t="s">
        <v>612</v>
      </c>
      <c r="J1644" t="s">
        <v>1042</v>
      </c>
      <c r="K1644">
        <v>28540</v>
      </c>
      <c r="L1644" t="s">
        <v>34</v>
      </c>
      <c r="M1644" t="s">
        <v>2146</v>
      </c>
      <c r="N1644" t="s">
        <v>36</v>
      </c>
      <c r="O1644" t="s">
        <v>62</v>
      </c>
      <c r="P1644" t="s">
        <v>2147</v>
      </c>
      <c r="Q1644">
        <v>17.088000000000001</v>
      </c>
      <c r="R1644">
        <v>2</v>
      </c>
      <c r="S1644" s="1">
        <v>0.2</v>
      </c>
      <c r="T1644">
        <v>1.0680000000000001</v>
      </c>
      <c r="U1644" t="s">
        <v>39</v>
      </c>
      <c r="V1644" s="3">
        <v>6.25E-2</v>
      </c>
      <c r="W1644" s="3">
        <v>1.17041198501873E-2</v>
      </c>
      <c r="X1644" s="4">
        <v>0.53400000000000003</v>
      </c>
      <c r="Y1644" s="1">
        <v>8.01</v>
      </c>
      <c r="Z1644" t="s">
        <v>40</v>
      </c>
      <c r="AA1644">
        <f>Furniture_Sales[[#This Row],[Sales]]-Furniture_Sales[[#This Row],[Profit]]</f>
        <v>16.02</v>
      </c>
    </row>
    <row r="1645" spans="1:27" x14ac:dyDescent="0.35">
      <c r="A1645" t="s">
        <v>3844</v>
      </c>
      <c r="B1645" s="2">
        <v>43052</v>
      </c>
      <c r="C1645" s="2">
        <v>43055</v>
      </c>
      <c r="D1645" t="s">
        <v>27</v>
      </c>
      <c r="E1645" t="s">
        <v>1117</v>
      </c>
      <c r="F1645" t="s">
        <v>1118</v>
      </c>
      <c r="G1645" t="s">
        <v>96</v>
      </c>
      <c r="H1645" t="s">
        <v>31</v>
      </c>
      <c r="I1645" t="s">
        <v>2960</v>
      </c>
      <c r="J1645" t="s">
        <v>126</v>
      </c>
      <c r="K1645">
        <v>14215</v>
      </c>
      <c r="L1645" t="s">
        <v>73</v>
      </c>
      <c r="M1645" t="s">
        <v>2979</v>
      </c>
      <c r="N1645" t="s">
        <v>36</v>
      </c>
      <c r="O1645" t="s">
        <v>62</v>
      </c>
      <c r="P1645" t="s">
        <v>2980</v>
      </c>
      <c r="Q1645">
        <v>154.94999999999999</v>
      </c>
      <c r="R1645">
        <v>3</v>
      </c>
      <c r="S1645" s="1">
        <v>0</v>
      </c>
      <c r="T1645">
        <v>30.99</v>
      </c>
      <c r="U1645" t="s">
        <v>39</v>
      </c>
      <c r="V1645" s="3">
        <v>0.2</v>
      </c>
      <c r="W1645" s="3">
        <v>0</v>
      </c>
      <c r="X1645" s="4">
        <v>10.33</v>
      </c>
      <c r="Y1645" s="1">
        <v>41.32</v>
      </c>
      <c r="Z1645" t="s">
        <v>40</v>
      </c>
      <c r="AA1645">
        <f>Furniture_Sales[[#This Row],[Sales]]-Furniture_Sales[[#This Row],[Profit]]</f>
        <v>123.96</v>
      </c>
    </row>
    <row r="1646" spans="1:27" x14ac:dyDescent="0.35">
      <c r="A1646" t="s">
        <v>3845</v>
      </c>
      <c r="B1646" s="2">
        <v>42959</v>
      </c>
      <c r="C1646" s="2">
        <v>42959</v>
      </c>
      <c r="D1646" t="s">
        <v>431</v>
      </c>
      <c r="E1646" t="s">
        <v>1941</v>
      </c>
      <c r="F1646" t="s">
        <v>1942</v>
      </c>
      <c r="G1646" t="s">
        <v>96</v>
      </c>
      <c r="H1646" t="s">
        <v>31</v>
      </c>
      <c r="I1646" t="s">
        <v>163</v>
      </c>
      <c r="J1646" t="s">
        <v>1095</v>
      </c>
      <c r="K1646">
        <v>21044</v>
      </c>
      <c r="L1646" t="s">
        <v>73</v>
      </c>
      <c r="M1646" t="s">
        <v>520</v>
      </c>
      <c r="N1646" t="s">
        <v>36</v>
      </c>
      <c r="O1646" t="s">
        <v>42</v>
      </c>
      <c r="P1646" t="s">
        <v>521</v>
      </c>
      <c r="Q1646">
        <v>1779.9</v>
      </c>
      <c r="R1646">
        <v>5</v>
      </c>
      <c r="S1646" s="1">
        <v>0</v>
      </c>
      <c r="T1646">
        <v>373.779</v>
      </c>
      <c r="U1646" t="s">
        <v>436</v>
      </c>
      <c r="V1646" s="3">
        <v>0.21</v>
      </c>
      <c r="W1646" s="3">
        <v>0</v>
      </c>
      <c r="X1646" s="4">
        <v>74.755799999999994</v>
      </c>
      <c r="Y1646" s="1">
        <v>281.2242</v>
      </c>
      <c r="Z1646" t="s">
        <v>259</v>
      </c>
      <c r="AA1646">
        <f>Furniture_Sales[[#This Row],[Sales]]-Furniture_Sales[[#This Row],[Profit]]</f>
        <v>1406.1210000000001</v>
      </c>
    </row>
    <row r="1647" spans="1:27" x14ac:dyDescent="0.35">
      <c r="A1647" t="s">
        <v>3846</v>
      </c>
      <c r="B1647" s="2">
        <v>42678</v>
      </c>
      <c r="C1647" s="2">
        <v>42680</v>
      </c>
      <c r="D1647" t="s">
        <v>27</v>
      </c>
      <c r="E1647" t="s">
        <v>3847</v>
      </c>
      <c r="F1647" t="s">
        <v>3848</v>
      </c>
      <c r="G1647" t="s">
        <v>96</v>
      </c>
      <c r="H1647" t="s">
        <v>31</v>
      </c>
      <c r="I1647" t="s">
        <v>1533</v>
      </c>
      <c r="J1647" t="s">
        <v>1042</v>
      </c>
      <c r="K1647">
        <v>28205</v>
      </c>
      <c r="L1647" t="s">
        <v>34</v>
      </c>
      <c r="M1647" t="s">
        <v>374</v>
      </c>
      <c r="N1647" t="s">
        <v>36</v>
      </c>
      <c r="O1647" t="s">
        <v>51</v>
      </c>
      <c r="P1647" t="s">
        <v>375</v>
      </c>
      <c r="Q1647">
        <v>876.3</v>
      </c>
      <c r="R1647">
        <v>10</v>
      </c>
      <c r="S1647" s="1">
        <v>0.4</v>
      </c>
      <c r="T1647">
        <v>-292.10000000000002</v>
      </c>
      <c r="U1647" t="s">
        <v>76</v>
      </c>
      <c r="V1647" s="3">
        <v>-0.33333333333333298</v>
      </c>
      <c r="W1647" s="3">
        <v>4.5646468104530399E-4</v>
      </c>
      <c r="X1647" s="4">
        <v>-29.21</v>
      </c>
      <c r="Y1647" s="1">
        <v>116.84</v>
      </c>
      <c r="Z1647" t="s">
        <v>40</v>
      </c>
      <c r="AA1647">
        <f>Furniture_Sales[[#This Row],[Sales]]-Furniture_Sales[[#This Row],[Profit]]</f>
        <v>1168.4000000000001</v>
      </c>
    </row>
    <row r="1648" spans="1:27" x14ac:dyDescent="0.35">
      <c r="A1648" t="s">
        <v>3849</v>
      </c>
      <c r="B1648" s="2">
        <v>42507</v>
      </c>
      <c r="C1648" s="2">
        <v>42510</v>
      </c>
      <c r="D1648" t="s">
        <v>93</v>
      </c>
      <c r="E1648" t="s">
        <v>3850</v>
      </c>
      <c r="F1648" t="s">
        <v>3851</v>
      </c>
      <c r="G1648" t="s">
        <v>30</v>
      </c>
      <c r="H1648" t="s">
        <v>31</v>
      </c>
      <c r="I1648" t="s">
        <v>139</v>
      </c>
      <c r="J1648" t="s">
        <v>140</v>
      </c>
      <c r="K1648">
        <v>60653</v>
      </c>
      <c r="L1648" t="s">
        <v>99</v>
      </c>
      <c r="M1648" t="s">
        <v>1548</v>
      </c>
      <c r="N1648" t="s">
        <v>36</v>
      </c>
      <c r="O1648" t="s">
        <v>62</v>
      </c>
      <c r="P1648" t="s">
        <v>1549</v>
      </c>
      <c r="Q1648">
        <v>22.608000000000001</v>
      </c>
      <c r="R1648">
        <v>3</v>
      </c>
      <c r="S1648" s="1">
        <v>0.6</v>
      </c>
      <c r="T1648">
        <v>-10.1736</v>
      </c>
      <c r="U1648" t="s">
        <v>39</v>
      </c>
      <c r="V1648" s="3">
        <v>-0.45</v>
      </c>
      <c r="W1648" s="3">
        <v>2.65392781316348E-2</v>
      </c>
      <c r="X1648" s="4">
        <v>-3.3912</v>
      </c>
      <c r="Y1648" s="1">
        <v>10.927199999999999</v>
      </c>
      <c r="Z1648" t="s">
        <v>167</v>
      </c>
      <c r="AA1648">
        <f>Furniture_Sales[[#This Row],[Sales]]-Furniture_Sales[[#This Row],[Profit]]</f>
        <v>32.781599999999997</v>
      </c>
    </row>
    <row r="1649" spans="1:27" x14ac:dyDescent="0.35">
      <c r="A1649" t="s">
        <v>3852</v>
      </c>
      <c r="B1649" s="2">
        <v>42818</v>
      </c>
      <c r="C1649" s="2">
        <v>42821</v>
      </c>
      <c r="D1649" t="s">
        <v>93</v>
      </c>
      <c r="E1649" t="s">
        <v>2037</v>
      </c>
      <c r="F1649" t="s">
        <v>2038</v>
      </c>
      <c r="G1649" t="s">
        <v>96</v>
      </c>
      <c r="H1649" t="s">
        <v>31</v>
      </c>
      <c r="I1649" t="s">
        <v>179</v>
      </c>
      <c r="J1649" t="s">
        <v>126</v>
      </c>
      <c r="K1649">
        <v>10035</v>
      </c>
      <c r="L1649" t="s">
        <v>73</v>
      </c>
      <c r="M1649" t="s">
        <v>494</v>
      </c>
      <c r="N1649" t="s">
        <v>36</v>
      </c>
      <c r="O1649" t="s">
        <v>42</v>
      </c>
      <c r="P1649" t="s">
        <v>495</v>
      </c>
      <c r="Q1649">
        <v>207.846</v>
      </c>
      <c r="R1649">
        <v>3</v>
      </c>
      <c r="S1649" s="1">
        <v>0.1</v>
      </c>
      <c r="T1649">
        <v>2.3094000000000001</v>
      </c>
      <c r="U1649" t="s">
        <v>39</v>
      </c>
      <c r="V1649" s="3">
        <v>1.1111111111111099E-2</v>
      </c>
      <c r="W1649" s="3">
        <v>4.8112544864948101E-4</v>
      </c>
      <c r="X1649" s="4">
        <v>0.76980000000000004</v>
      </c>
      <c r="Y1649" s="1">
        <v>68.512200000000007</v>
      </c>
      <c r="Z1649" t="s">
        <v>201</v>
      </c>
      <c r="AA1649">
        <f>Furniture_Sales[[#This Row],[Sales]]-Furniture_Sales[[#This Row],[Profit]]</f>
        <v>205.53659999999999</v>
      </c>
    </row>
    <row r="1650" spans="1:27" x14ac:dyDescent="0.35">
      <c r="A1650" t="s">
        <v>3853</v>
      </c>
      <c r="B1650" s="2">
        <v>41722</v>
      </c>
      <c r="C1650" s="2">
        <v>41727</v>
      </c>
      <c r="D1650" t="s">
        <v>27</v>
      </c>
      <c r="E1650" t="s">
        <v>1168</v>
      </c>
      <c r="F1650" t="s">
        <v>1169</v>
      </c>
      <c r="G1650" t="s">
        <v>30</v>
      </c>
      <c r="H1650" t="s">
        <v>31</v>
      </c>
      <c r="I1650" t="s">
        <v>1139</v>
      </c>
      <c r="J1650" t="s">
        <v>59</v>
      </c>
      <c r="K1650">
        <v>93727</v>
      </c>
      <c r="L1650" t="s">
        <v>60</v>
      </c>
      <c r="M1650" t="s">
        <v>2971</v>
      </c>
      <c r="N1650" t="s">
        <v>36</v>
      </c>
      <c r="O1650" t="s">
        <v>62</v>
      </c>
      <c r="P1650" t="s">
        <v>2972</v>
      </c>
      <c r="Q1650">
        <v>40.479999999999997</v>
      </c>
      <c r="R1650">
        <v>2</v>
      </c>
      <c r="S1650" s="1">
        <v>0</v>
      </c>
      <c r="T1650">
        <v>14.572800000000001</v>
      </c>
      <c r="U1650" t="s">
        <v>64</v>
      </c>
      <c r="V1650" s="3">
        <v>0.36</v>
      </c>
      <c r="W1650" s="3">
        <v>0</v>
      </c>
      <c r="X1650" s="4">
        <v>7.2864000000000004</v>
      </c>
      <c r="Y1650" s="1">
        <v>12.9536</v>
      </c>
      <c r="Z1650" t="s">
        <v>201</v>
      </c>
      <c r="AA1650">
        <f>Furniture_Sales[[#This Row],[Sales]]-Furniture_Sales[[#This Row],[Profit]]</f>
        <v>25.907199999999996</v>
      </c>
    </row>
    <row r="1651" spans="1:27" x14ac:dyDescent="0.35">
      <c r="A1651" t="s">
        <v>3854</v>
      </c>
      <c r="B1651" s="2">
        <v>42414</v>
      </c>
      <c r="C1651" s="2">
        <v>42415</v>
      </c>
      <c r="D1651" t="s">
        <v>93</v>
      </c>
      <c r="E1651" t="s">
        <v>195</v>
      </c>
      <c r="F1651" t="s">
        <v>196</v>
      </c>
      <c r="G1651" t="s">
        <v>30</v>
      </c>
      <c r="H1651" t="s">
        <v>31</v>
      </c>
      <c r="I1651" t="s">
        <v>2528</v>
      </c>
      <c r="J1651" t="s">
        <v>1095</v>
      </c>
      <c r="K1651">
        <v>20735</v>
      </c>
      <c r="L1651" t="s">
        <v>73</v>
      </c>
      <c r="M1651" t="s">
        <v>921</v>
      </c>
      <c r="N1651" t="s">
        <v>36</v>
      </c>
      <c r="O1651" t="s">
        <v>51</v>
      </c>
      <c r="P1651" t="s">
        <v>922</v>
      </c>
      <c r="Q1651">
        <v>550.43100000000004</v>
      </c>
      <c r="R1651">
        <v>3</v>
      </c>
      <c r="S1651" s="1">
        <v>0.3</v>
      </c>
      <c r="T1651">
        <v>-47.1798</v>
      </c>
      <c r="U1651" t="s">
        <v>129</v>
      </c>
      <c r="V1651" s="3">
        <v>-8.5714285714285701E-2</v>
      </c>
      <c r="W1651" s="3">
        <v>5.4502744213171103E-4</v>
      </c>
      <c r="X1651" s="4">
        <v>-15.726599999999999</v>
      </c>
      <c r="Y1651" s="1">
        <v>199.20359999999999</v>
      </c>
      <c r="Z1651" t="s">
        <v>303</v>
      </c>
      <c r="AA1651">
        <f>Furniture_Sales[[#This Row],[Sales]]-Furniture_Sales[[#This Row],[Profit]]</f>
        <v>597.61080000000004</v>
      </c>
    </row>
    <row r="1652" spans="1:27" x14ac:dyDescent="0.35">
      <c r="A1652" t="s">
        <v>3854</v>
      </c>
      <c r="B1652" s="2">
        <v>42414</v>
      </c>
      <c r="C1652" s="2">
        <v>42415</v>
      </c>
      <c r="D1652" t="s">
        <v>93</v>
      </c>
      <c r="E1652" t="s">
        <v>195</v>
      </c>
      <c r="F1652" t="s">
        <v>196</v>
      </c>
      <c r="G1652" t="s">
        <v>30</v>
      </c>
      <c r="H1652" t="s">
        <v>31</v>
      </c>
      <c r="I1652" t="s">
        <v>2528</v>
      </c>
      <c r="J1652" t="s">
        <v>1095</v>
      </c>
      <c r="K1652">
        <v>20735</v>
      </c>
      <c r="L1652" t="s">
        <v>73</v>
      </c>
      <c r="M1652" t="s">
        <v>343</v>
      </c>
      <c r="N1652" t="s">
        <v>36</v>
      </c>
      <c r="O1652" t="s">
        <v>62</v>
      </c>
      <c r="P1652" t="s">
        <v>344</v>
      </c>
      <c r="Q1652">
        <v>10.56</v>
      </c>
      <c r="R1652">
        <v>6</v>
      </c>
      <c r="S1652" s="1">
        <v>0</v>
      </c>
      <c r="T1652">
        <v>4.6463999999999999</v>
      </c>
      <c r="U1652" t="s">
        <v>129</v>
      </c>
      <c r="V1652" s="3">
        <v>0.44</v>
      </c>
      <c r="W1652" s="3">
        <v>0</v>
      </c>
      <c r="X1652" s="4">
        <v>0.77439999999999998</v>
      </c>
      <c r="Y1652" s="1">
        <v>0.98560000000000003</v>
      </c>
      <c r="Z1652" t="s">
        <v>303</v>
      </c>
      <c r="AA1652">
        <f>Furniture_Sales[[#This Row],[Sales]]-Furniture_Sales[[#This Row],[Profit]]</f>
        <v>5.9136000000000006</v>
      </c>
    </row>
    <row r="1653" spans="1:27" x14ac:dyDescent="0.35">
      <c r="A1653" t="s">
        <v>3855</v>
      </c>
      <c r="B1653" s="2">
        <v>42894</v>
      </c>
      <c r="C1653" s="2">
        <v>42896</v>
      </c>
      <c r="D1653" t="s">
        <v>93</v>
      </c>
      <c r="E1653" t="s">
        <v>234</v>
      </c>
      <c r="F1653" t="s">
        <v>235</v>
      </c>
      <c r="G1653" t="s">
        <v>106</v>
      </c>
      <c r="H1653" t="s">
        <v>31</v>
      </c>
      <c r="I1653" t="s">
        <v>58</v>
      </c>
      <c r="J1653" t="s">
        <v>59</v>
      </c>
      <c r="K1653">
        <v>90049</v>
      </c>
      <c r="L1653" t="s">
        <v>60</v>
      </c>
      <c r="M1653" t="s">
        <v>87</v>
      </c>
      <c r="N1653" t="s">
        <v>36</v>
      </c>
      <c r="O1653" t="s">
        <v>37</v>
      </c>
      <c r="P1653" t="s">
        <v>88</v>
      </c>
      <c r="Q1653">
        <v>1497.6659999999999</v>
      </c>
      <c r="R1653">
        <v>2</v>
      </c>
      <c r="S1653" s="1">
        <v>0.15</v>
      </c>
      <c r="T1653">
        <v>140.95679999999999</v>
      </c>
      <c r="U1653" t="s">
        <v>76</v>
      </c>
      <c r="V1653" s="3">
        <v>9.41176470588235E-2</v>
      </c>
      <c r="W1653" s="3">
        <v>1.00155842490916E-4</v>
      </c>
      <c r="X1653" s="4">
        <v>70.478399999999993</v>
      </c>
      <c r="Y1653" s="1">
        <v>678.3546</v>
      </c>
      <c r="Z1653" t="s">
        <v>65</v>
      </c>
      <c r="AA1653">
        <f>Furniture_Sales[[#This Row],[Sales]]-Furniture_Sales[[#This Row],[Profit]]</f>
        <v>1356.7092</v>
      </c>
    </row>
    <row r="1654" spans="1:27" x14ac:dyDescent="0.35">
      <c r="A1654" t="s">
        <v>3856</v>
      </c>
      <c r="B1654" s="2">
        <v>41775</v>
      </c>
      <c r="C1654" s="2">
        <v>41782</v>
      </c>
      <c r="D1654" t="s">
        <v>45</v>
      </c>
      <c r="E1654" t="s">
        <v>3857</v>
      </c>
      <c r="F1654" t="s">
        <v>3858</v>
      </c>
      <c r="G1654" t="s">
        <v>96</v>
      </c>
      <c r="H1654" t="s">
        <v>31</v>
      </c>
      <c r="I1654" t="s">
        <v>58</v>
      </c>
      <c r="J1654" t="s">
        <v>59</v>
      </c>
      <c r="K1654">
        <v>90036</v>
      </c>
      <c r="L1654" t="s">
        <v>60</v>
      </c>
      <c r="M1654" t="s">
        <v>1898</v>
      </c>
      <c r="N1654" t="s">
        <v>36</v>
      </c>
      <c r="O1654" t="s">
        <v>42</v>
      </c>
      <c r="P1654" t="s">
        <v>1899</v>
      </c>
      <c r="Q1654">
        <v>232.88</v>
      </c>
      <c r="R1654">
        <v>5</v>
      </c>
      <c r="S1654" s="1">
        <v>0.2</v>
      </c>
      <c r="T1654">
        <v>17.466000000000001</v>
      </c>
      <c r="U1654" t="s">
        <v>53</v>
      </c>
      <c r="V1654" s="3">
        <v>7.4999999999999997E-2</v>
      </c>
      <c r="W1654" s="3">
        <v>8.5881140501545901E-4</v>
      </c>
      <c r="X1654" s="4">
        <v>3.4931999999999999</v>
      </c>
      <c r="Y1654" s="1">
        <v>43.082799999999999</v>
      </c>
      <c r="Z1654" t="s">
        <v>167</v>
      </c>
      <c r="AA1654">
        <f>Furniture_Sales[[#This Row],[Sales]]-Furniture_Sales[[#This Row],[Profit]]</f>
        <v>215.41399999999999</v>
      </c>
    </row>
    <row r="1655" spans="1:27" x14ac:dyDescent="0.35">
      <c r="A1655" t="s">
        <v>3859</v>
      </c>
      <c r="B1655" s="2">
        <v>42038</v>
      </c>
      <c r="C1655" s="2">
        <v>42042</v>
      </c>
      <c r="D1655" t="s">
        <v>45</v>
      </c>
      <c r="E1655" t="s">
        <v>3857</v>
      </c>
      <c r="F1655" t="s">
        <v>3858</v>
      </c>
      <c r="G1655" t="s">
        <v>96</v>
      </c>
      <c r="H1655" t="s">
        <v>31</v>
      </c>
      <c r="I1655" t="s">
        <v>2862</v>
      </c>
      <c r="J1655" t="s">
        <v>126</v>
      </c>
      <c r="K1655">
        <v>13440</v>
      </c>
      <c r="L1655" t="s">
        <v>73</v>
      </c>
      <c r="M1655" t="s">
        <v>110</v>
      </c>
      <c r="N1655" t="s">
        <v>36</v>
      </c>
      <c r="O1655" t="s">
        <v>42</v>
      </c>
      <c r="P1655" t="s">
        <v>111</v>
      </c>
      <c r="Q1655">
        <v>90.882000000000005</v>
      </c>
      <c r="R1655">
        <v>1</v>
      </c>
      <c r="S1655" s="1">
        <v>0.1</v>
      </c>
      <c r="T1655">
        <v>15.147</v>
      </c>
      <c r="U1655" t="s">
        <v>89</v>
      </c>
      <c r="V1655" s="3">
        <v>0.16666666666666699</v>
      </c>
      <c r="W1655" s="3">
        <v>1.10032789771352E-3</v>
      </c>
      <c r="X1655" s="4">
        <v>15.147</v>
      </c>
      <c r="Y1655" s="1">
        <v>75.734999999999999</v>
      </c>
      <c r="Z1655" t="s">
        <v>303</v>
      </c>
      <c r="AA1655">
        <f>Furniture_Sales[[#This Row],[Sales]]-Furniture_Sales[[#This Row],[Profit]]</f>
        <v>75.734999999999999</v>
      </c>
    </row>
    <row r="1656" spans="1:27" x14ac:dyDescent="0.35">
      <c r="A1656" t="s">
        <v>3860</v>
      </c>
      <c r="B1656" s="2">
        <v>42120</v>
      </c>
      <c r="C1656" s="2">
        <v>42125</v>
      </c>
      <c r="D1656" t="s">
        <v>45</v>
      </c>
      <c r="E1656" t="s">
        <v>1966</v>
      </c>
      <c r="F1656" t="s">
        <v>1967</v>
      </c>
      <c r="G1656" t="s">
        <v>96</v>
      </c>
      <c r="H1656" t="s">
        <v>31</v>
      </c>
      <c r="I1656" t="s">
        <v>645</v>
      </c>
      <c r="J1656" t="s">
        <v>59</v>
      </c>
      <c r="K1656">
        <v>92105</v>
      </c>
      <c r="L1656" t="s">
        <v>60</v>
      </c>
      <c r="M1656" t="s">
        <v>2014</v>
      </c>
      <c r="N1656" t="s">
        <v>36</v>
      </c>
      <c r="O1656" t="s">
        <v>42</v>
      </c>
      <c r="P1656" t="s">
        <v>2015</v>
      </c>
      <c r="Q1656">
        <v>63.936</v>
      </c>
      <c r="R1656">
        <v>3</v>
      </c>
      <c r="S1656" s="1">
        <v>0.2</v>
      </c>
      <c r="T1656">
        <v>6.3936000000000002</v>
      </c>
      <c r="U1656" t="s">
        <v>64</v>
      </c>
      <c r="V1656" s="3">
        <v>0.1</v>
      </c>
      <c r="W1656" s="3">
        <v>3.1281281281281301E-3</v>
      </c>
      <c r="X1656" s="4">
        <v>2.1312000000000002</v>
      </c>
      <c r="Y1656" s="1">
        <v>19.180800000000001</v>
      </c>
      <c r="Z1656" t="s">
        <v>119</v>
      </c>
      <c r="AA1656">
        <f>Furniture_Sales[[#This Row],[Sales]]-Furniture_Sales[[#This Row],[Profit]]</f>
        <v>57.542400000000001</v>
      </c>
    </row>
    <row r="1657" spans="1:27" x14ac:dyDescent="0.35">
      <c r="A1657" t="s">
        <v>3861</v>
      </c>
      <c r="B1657" s="2">
        <v>42107</v>
      </c>
      <c r="C1657" s="2">
        <v>42111</v>
      </c>
      <c r="D1657" t="s">
        <v>27</v>
      </c>
      <c r="E1657" t="s">
        <v>2969</v>
      </c>
      <c r="F1657" t="s">
        <v>2970</v>
      </c>
      <c r="G1657" t="s">
        <v>30</v>
      </c>
      <c r="H1657" t="s">
        <v>31</v>
      </c>
      <c r="I1657" t="s">
        <v>58</v>
      </c>
      <c r="J1657" t="s">
        <v>59</v>
      </c>
      <c r="K1657">
        <v>90045</v>
      </c>
      <c r="L1657" t="s">
        <v>60</v>
      </c>
      <c r="M1657" t="s">
        <v>1290</v>
      </c>
      <c r="N1657" t="s">
        <v>36</v>
      </c>
      <c r="O1657" t="s">
        <v>51</v>
      </c>
      <c r="P1657" t="s">
        <v>1291</v>
      </c>
      <c r="Q1657">
        <v>241.56800000000001</v>
      </c>
      <c r="R1657">
        <v>2</v>
      </c>
      <c r="S1657" s="1">
        <v>0.2</v>
      </c>
      <c r="T1657">
        <v>-15.098000000000001</v>
      </c>
      <c r="U1657" t="s">
        <v>89</v>
      </c>
      <c r="V1657" s="3">
        <v>-6.25E-2</v>
      </c>
      <c r="W1657" s="3">
        <v>8.2792422837461898E-4</v>
      </c>
      <c r="X1657" s="4">
        <v>-7.5490000000000004</v>
      </c>
      <c r="Y1657" s="1">
        <v>128.333</v>
      </c>
      <c r="Z1657" t="s">
        <v>119</v>
      </c>
      <c r="AA1657">
        <f>Furniture_Sales[[#This Row],[Sales]]-Furniture_Sales[[#This Row],[Profit]]</f>
        <v>256.666</v>
      </c>
    </row>
    <row r="1658" spans="1:27" x14ac:dyDescent="0.35">
      <c r="A1658" t="s">
        <v>3862</v>
      </c>
      <c r="B1658" s="2">
        <v>42272</v>
      </c>
      <c r="C1658" s="2">
        <v>42277</v>
      </c>
      <c r="D1658" t="s">
        <v>45</v>
      </c>
      <c r="E1658" t="s">
        <v>2030</v>
      </c>
      <c r="F1658" t="s">
        <v>2031</v>
      </c>
      <c r="G1658" t="s">
        <v>96</v>
      </c>
      <c r="H1658" t="s">
        <v>31</v>
      </c>
      <c r="I1658" t="s">
        <v>197</v>
      </c>
      <c r="J1658" t="s">
        <v>198</v>
      </c>
      <c r="K1658">
        <v>98103</v>
      </c>
      <c r="L1658" t="s">
        <v>60</v>
      </c>
      <c r="M1658" t="s">
        <v>1285</v>
      </c>
      <c r="N1658" t="s">
        <v>36</v>
      </c>
      <c r="O1658" t="s">
        <v>42</v>
      </c>
      <c r="P1658" t="s">
        <v>1286</v>
      </c>
      <c r="Q1658">
        <v>307.13600000000002</v>
      </c>
      <c r="R1658">
        <v>4</v>
      </c>
      <c r="S1658" s="1">
        <v>0.2</v>
      </c>
      <c r="T1658">
        <v>-11.5176</v>
      </c>
      <c r="U1658" t="s">
        <v>64</v>
      </c>
      <c r="V1658" s="3">
        <v>-3.7499999999999999E-2</v>
      </c>
      <c r="W1658" s="3">
        <v>6.5117732861012703E-4</v>
      </c>
      <c r="X1658" s="4">
        <v>-2.8794</v>
      </c>
      <c r="Y1658" s="1">
        <v>79.663399999999996</v>
      </c>
      <c r="Z1658" t="s">
        <v>83</v>
      </c>
      <c r="AA1658">
        <f>Furniture_Sales[[#This Row],[Sales]]-Furniture_Sales[[#This Row],[Profit]]</f>
        <v>318.65360000000004</v>
      </c>
    </row>
    <row r="1659" spans="1:27" x14ac:dyDescent="0.35">
      <c r="A1659" t="s">
        <v>3863</v>
      </c>
      <c r="B1659" s="2">
        <v>41726</v>
      </c>
      <c r="C1659" s="2">
        <v>41731</v>
      </c>
      <c r="D1659" t="s">
        <v>45</v>
      </c>
      <c r="E1659" t="s">
        <v>3134</v>
      </c>
      <c r="F1659" t="s">
        <v>3135</v>
      </c>
      <c r="G1659" t="s">
        <v>30</v>
      </c>
      <c r="H1659" t="s">
        <v>31</v>
      </c>
      <c r="I1659" t="s">
        <v>806</v>
      </c>
      <c r="J1659" t="s">
        <v>807</v>
      </c>
      <c r="K1659">
        <v>50315</v>
      </c>
      <c r="L1659" t="s">
        <v>99</v>
      </c>
      <c r="M1659" t="s">
        <v>1677</v>
      </c>
      <c r="N1659" t="s">
        <v>36</v>
      </c>
      <c r="O1659" t="s">
        <v>51</v>
      </c>
      <c r="P1659" t="s">
        <v>1678</v>
      </c>
      <c r="Q1659">
        <v>1184.72</v>
      </c>
      <c r="R1659">
        <v>4</v>
      </c>
      <c r="S1659" s="1">
        <v>0</v>
      </c>
      <c r="T1659">
        <v>106.62479999999999</v>
      </c>
      <c r="U1659" t="s">
        <v>64</v>
      </c>
      <c r="V1659" s="3">
        <v>0.09</v>
      </c>
      <c r="W1659" s="3">
        <v>0</v>
      </c>
      <c r="X1659" s="4">
        <v>26.656199999999998</v>
      </c>
      <c r="Y1659" s="1">
        <v>269.52379999999999</v>
      </c>
      <c r="Z1659" t="s">
        <v>201</v>
      </c>
      <c r="AA1659">
        <f>Furniture_Sales[[#This Row],[Sales]]-Furniture_Sales[[#This Row],[Profit]]</f>
        <v>1078.0952</v>
      </c>
    </row>
    <row r="1660" spans="1:27" x14ac:dyDescent="0.35">
      <c r="A1660" t="s">
        <v>3864</v>
      </c>
      <c r="B1660" s="2">
        <v>42937</v>
      </c>
      <c r="C1660" s="2">
        <v>42941</v>
      </c>
      <c r="D1660" t="s">
        <v>45</v>
      </c>
      <c r="E1660" t="s">
        <v>3865</v>
      </c>
      <c r="F1660" t="s">
        <v>3866</v>
      </c>
      <c r="G1660" t="s">
        <v>30</v>
      </c>
      <c r="H1660" t="s">
        <v>31</v>
      </c>
      <c r="I1660" t="s">
        <v>2249</v>
      </c>
      <c r="J1660" t="s">
        <v>98</v>
      </c>
      <c r="K1660">
        <v>78577</v>
      </c>
      <c r="L1660" t="s">
        <v>99</v>
      </c>
      <c r="M1660" t="s">
        <v>1255</v>
      </c>
      <c r="N1660" t="s">
        <v>36</v>
      </c>
      <c r="O1660" t="s">
        <v>51</v>
      </c>
      <c r="P1660" t="s">
        <v>1256</v>
      </c>
      <c r="Q1660">
        <v>124.404</v>
      </c>
      <c r="R1660">
        <v>4</v>
      </c>
      <c r="S1660" s="1">
        <v>0.3</v>
      </c>
      <c r="T1660">
        <v>-21.3264</v>
      </c>
      <c r="U1660" t="s">
        <v>89</v>
      </c>
      <c r="V1660" s="3">
        <v>-0.17142857142857101</v>
      </c>
      <c r="W1660" s="3">
        <v>2.4114980225716201E-3</v>
      </c>
      <c r="X1660" s="4">
        <v>-5.3315999999999999</v>
      </c>
      <c r="Y1660" s="1">
        <v>36.432600000000001</v>
      </c>
      <c r="Z1660" t="s">
        <v>77</v>
      </c>
      <c r="AA1660">
        <f>Furniture_Sales[[#This Row],[Sales]]-Furniture_Sales[[#This Row],[Profit]]</f>
        <v>145.7304</v>
      </c>
    </row>
    <row r="1661" spans="1:27" x14ac:dyDescent="0.35">
      <c r="A1661" t="s">
        <v>3867</v>
      </c>
      <c r="B1661" s="2">
        <v>42427</v>
      </c>
      <c r="C1661" s="2">
        <v>42431</v>
      </c>
      <c r="D1661" t="s">
        <v>45</v>
      </c>
      <c r="E1661" t="s">
        <v>3868</v>
      </c>
      <c r="F1661" t="s">
        <v>3869</v>
      </c>
      <c r="G1661" t="s">
        <v>30</v>
      </c>
      <c r="H1661" t="s">
        <v>31</v>
      </c>
      <c r="I1661" t="s">
        <v>107</v>
      </c>
      <c r="J1661" t="s">
        <v>98</v>
      </c>
      <c r="K1661">
        <v>77070</v>
      </c>
      <c r="L1661" t="s">
        <v>99</v>
      </c>
      <c r="M1661" t="s">
        <v>2801</v>
      </c>
      <c r="N1661" t="s">
        <v>36</v>
      </c>
      <c r="O1661" t="s">
        <v>62</v>
      </c>
      <c r="P1661" t="s">
        <v>2802</v>
      </c>
      <c r="Q1661">
        <v>16.192</v>
      </c>
      <c r="R1661">
        <v>2</v>
      </c>
      <c r="S1661" s="1">
        <v>0.6</v>
      </c>
      <c r="T1661">
        <v>-6.8815999999999997</v>
      </c>
      <c r="U1661" t="s">
        <v>89</v>
      </c>
      <c r="V1661" s="3">
        <v>-0.42499999999999999</v>
      </c>
      <c r="W1661" s="3">
        <v>3.7055335968379399E-2</v>
      </c>
      <c r="X1661" s="4">
        <v>-3.4407999999999999</v>
      </c>
      <c r="Y1661" s="1">
        <v>11.536799999999999</v>
      </c>
      <c r="Z1661" t="s">
        <v>303</v>
      </c>
      <c r="AA1661">
        <f>Furniture_Sales[[#This Row],[Sales]]-Furniture_Sales[[#This Row],[Profit]]</f>
        <v>23.073599999999999</v>
      </c>
    </row>
    <row r="1662" spans="1:27" x14ac:dyDescent="0.35">
      <c r="A1662" t="s">
        <v>3870</v>
      </c>
      <c r="B1662" s="2">
        <v>42199</v>
      </c>
      <c r="C1662" s="2">
        <v>42204</v>
      </c>
      <c r="D1662" t="s">
        <v>27</v>
      </c>
      <c r="E1662" t="s">
        <v>3871</v>
      </c>
      <c r="F1662" t="s">
        <v>3872</v>
      </c>
      <c r="G1662" t="s">
        <v>30</v>
      </c>
      <c r="H1662" t="s">
        <v>31</v>
      </c>
      <c r="I1662" t="s">
        <v>920</v>
      </c>
      <c r="J1662" t="s">
        <v>526</v>
      </c>
      <c r="K1662">
        <v>85204</v>
      </c>
      <c r="L1662" t="s">
        <v>60</v>
      </c>
      <c r="M1662" t="s">
        <v>252</v>
      </c>
      <c r="N1662" t="s">
        <v>36</v>
      </c>
      <c r="O1662" t="s">
        <v>42</v>
      </c>
      <c r="P1662" t="s">
        <v>253</v>
      </c>
      <c r="Q1662">
        <v>441.92</v>
      </c>
      <c r="R1662">
        <v>2</v>
      </c>
      <c r="S1662" s="1">
        <v>0.2</v>
      </c>
      <c r="T1662">
        <v>49.716000000000001</v>
      </c>
      <c r="U1662" t="s">
        <v>64</v>
      </c>
      <c r="V1662" s="3">
        <v>0.1125</v>
      </c>
      <c r="W1662" s="3">
        <v>4.5257060101375798E-4</v>
      </c>
      <c r="X1662" s="4">
        <v>24.858000000000001</v>
      </c>
      <c r="Y1662" s="1">
        <v>196.102</v>
      </c>
      <c r="Z1662" t="s">
        <v>77</v>
      </c>
      <c r="AA1662">
        <f>Furniture_Sales[[#This Row],[Sales]]-Furniture_Sales[[#This Row],[Profit]]</f>
        <v>392.20400000000001</v>
      </c>
    </row>
    <row r="1663" spans="1:27" x14ac:dyDescent="0.35">
      <c r="A1663" t="s">
        <v>3870</v>
      </c>
      <c r="B1663" s="2">
        <v>42199</v>
      </c>
      <c r="C1663" s="2">
        <v>42204</v>
      </c>
      <c r="D1663" t="s">
        <v>27</v>
      </c>
      <c r="E1663" t="s">
        <v>3871</v>
      </c>
      <c r="F1663" t="s">
        <v>3872</v>
      </c>
      <c r="G1663" t="s">
        <v>30</v>
      </c>
      <c r="H1663" t="s">
        <v>31</v>
      </c>
      <c r="I1663" t="s">
        <v>920</v>
      </c>
      <c r="J1663" t="s">
        <v>526</v>
      </c>
      <c r="K1663">
        <v>85204</v>
      </c>
      <c r="L1663" t="s">
        <v>60</v>
      </c>
      <c r="M1663" t="s">
        <v>2485</v>
      </c>
      <c r="N1663" t="s">
        <v>36</v>
      </c>
      <c r="O1663" t="s">
        <v>37</v>
      </c>
      <c r="P1663" t="s">
        <v>2486</v>
      </c>
      <c r="Q1663">
        <v>127.764</v>
      </c>
      <c r="R1663">
        <v>6</v>
      </c>
      <c r="S1663" s="1">
        <v>0.7</v>
      </c>
      <c r="T1663">
        <v>-191.64599999999999</v>
      </c>
      <c r="U1663" t="s">
        <v>64</v>
      </c>
      <c r="V1663" s="3">
        <v>-1.5</v>
      </c>
      <c r="W1663" s="3">
        <v>5.4788516326977899E-3</v>
      </c>
      <c r="X1663" s="4">
        <v>-31.940999999999999</v>
      </c>
      <c r="Y1663" s="1">
        <v>53.234999999999999</v>
      </c>
      <c r="Z1663" t="s">
        <v>77</v>
      </c>
      <c r="AA1663">
        <f>Furniture_Sales[[#This Row],[Sales]]-Furniture_Sales[[#This Row],[Profit]]</f>
        <v>319.40999999999997</v>
      </c>
    </row>
    <row r="1664" spans="1:27" x14ac:dyDescent="0.35">
      <c r="A1664" t="s">
        <v>3873</v>
      </c>
      <c r="B1664" s="2">
        <v>42646</v>
      </c>
      <c r="C1664" s="2">
        <v>42650</v>
      </c>
      <c r="D1664" t="s">
        <v>45</v>
      </c>
      <c r="E1664" t="s">
        <v>2307</v>
      </c>
      <c r="F1664" t="s">
        <v>2308</v>
      </c>
      <c r="G1664" t="s">
        <v>106</v>
      </c>
      <c r="H1664" t="s">
        <v>31</v>
      </c>
      <c r="I1664" t="s">
        <v>3271</v>
      </c>
      <c r="J1664" t="s">
        <v>59</v>
      </c>
      <c r="K1664">
        <v>92630</v>
      </c>
      <c r="L1664" t="s">
        <v>60</v>
      </c>
      <c r="M1664" t="s">
        <v>212</v>
      </c>
      <c r="N1664" t="s">
        <v>36</v>
      </c>
      <c r="O1664" t="s">
        <v>42</v>
      </c>
      <c r="P1664" t="s">
        <v>213</v>
      </c>
      <c r="Q1664">
        <v>915.13599999999997</v>
      </c>
      <c r="R1664">
        <v>4</v>
      </c>
      <c r="S1664" s="1">
        <v>0.2</v>
      </c>
      <c r="T1664">
        <v>102.9528</v>
      </c>
      <c r="U1664" t="s">
        <v>89</v>
      </c>
      <c r="V1664" s="3">
        <v>0.1125</v>
      </c>
      <c r="W1664" s="3">
        <v>2.1854675152108499E-4</v>
      </c>
      <c r="X1664" s="4">
        <v>25.738199999999999</v>
      </c>
      <c r="Y1664" s="1">
        <v>203.04580000000001</v>
      </c>
      <c r="Z1664" t="s">
        <v>54</v>
      </c>
      <c r="AA1664">
        <f>Furniture_Sales[[#This Row],[Sales]]-Furniture_Sales[[#This Row],[Profit]]</f>
        <v>812.18319999999994</v>
      </c>
    </row>
    <row r="1665" spans="1:27" x14ac:dyDescent="0.35">
      <c r="A1665" t="s">
        <v>3874</v>
      </c>
      <c r="B1665" s="2">
        <v>42703</v>
      </c>
      <c r="C1665" s="2">
        <v>42708</v>
      </c>
      <c r="D1665" t="s">
        <v>27</v>
      </c>
      <c r="E1665" t="s">
        <v>2119</v>
      </c>
      <c r="F1665" t="s">
        <v>2120</v>
      </c>
      <c r="G1665" t="s">
        <v>106</v>
      </c>
      <c r="H1665" t="s">
        <v>31</v>
      </c>
      <c r="I1665" t="s">
        <v>185</v>
      </c>
      <c r="J1665" t="s">
        <v>140</v>
      </c>
      <c r="K1665">
        <v>60505</v>
      </c>
      <c r="L1665" t="s">
        <v>99</v>
      </c>
      <c r="M1665" t="s">
        <v>3682</v>
      </c>
      <c r="N1665" t="s">
        <v>36</v>
      </c>
      <c r="O1665" t="s">
        <v>62</v>
      </c>
      <c r="P1665" t="s">
        <v>3683</v>
      </c>
      <c r="Q1665">
        <v>242.17599999999999</v>
      </c>
      <c r="R1665">
        <v>4</v>
      </c>
      <c r="S1665" s="1">
        <v>0.6</v>
      </c>
      <c r="T1665">
        <v>-302.72000000000003</v>
      </c>
      <c r="U1665" t="s">
        <v>64</v>
      </c>
      <c r="V1665" s="3">
        <v>-1.25</v>
      </c>
      <c r="W1665" s="3">
        <v>2.4775369978858402E-3</v>
      </c>
      <c r="X1665" s="4">
        <v>-75.680000000000007</v>
      </c>
      <c r="Y1665" s="1">
        <v>136.22399999999999</v>
      </c>
      <c r="Z1665" t="s">
        <v>40</v>
      </c>
      <c r="AA1665">
        <f>Furniture_Sales[[#This Row],[Sales]]-Furniture_Sales[[#This Row],[Profit]]</f>
        <v>544.89599999999996</v>
      </c>
    </row>
    <row r="1666" spans="1:27" x14ac:dyDescent="0.35">
      <c r="A1666" t="s">
        <v>3875</v>
      </c>
      <c r="B1666" s="2">
        <v>42535</v>
      </c>
      <c r="C1666" s="2">
        <v>42542</v>
      </c>
      <c r="D1666" t="s">
        <v>45</v>
      </c>
      <c r="E1666" t="s">
        <v>3876</v>
      </c>
      <c r="F1666" t="s">
        <v>3877</v>
      </c>
      <c r="G1666" t="s">
        <v>96</v>
      </c>
      <c r="H1666" t="s">
        <v>31</v>
      </c>
      <c r="I1666" t="s">
        <v>71</v>
      </c>
      <c r="J1666" t="s">
        <v>72</v>
      </c>
      <c r="K1666">
        <v>19140</v>
      </c>
      <c r="L1666" t="s">
        <v>73</v>
      </c>
      <c r="M1666" t="s">
        <v>2825</v>
      </c>
      <c r="N1666" t="s">
        <v>36</v>
      </c>
      <c r="O1666" t="s">
        <v>51</v>
      </c>
      <c r="P1666" t="s">
        <v>2826</v>
      </c>
      <c r="Q1666">
        <v>337.17599999999999</v>
      </c>
      <c r="R1666">
        <v>2</v>
      </c>
      <c r="S1666" s="1">
        <v>0.4</v>
      </c>
      <c r="T1666">
        <v>-118.0116</v>
      </c>
      <c r="U1666" t="s">
        <v>53</v>
      </c>
      <c r="V1666" s="3">
        <v>-0.35</v>
      </c>
      <c r="W1666" s="3">
        <v>1.1863240562792099E-3</v>
      </c>
      <c r="X1666" s="4">
        <v>-59.005800000000001</v>
      </c>
      <c r="Y1666" s="1">
        <v>227.59379999999999</v>
      </c>
      <c r="Z1666" t="s">
        <v>65</v>
      </c>
      <c r="AA1666">
        <f>Furniture_Sales[[#This Row],[Sales]]-Furniture_Sales[[#This Row],[Profit]]</f>
        <v>455.18759999999997</v>
      </c>
    </row>
    <row r="1667" spans="1:27" x14ac:dyDescent="0.35">
      <c r="A1667" t="s">
        <v>3878</v>
      </c>
      <c r="B1667" s="2">
        <v>43072</v>
      </c>
      <c r="C1667" s="2">
        <v>43075</v>
      </c>
      <c r="D1667" t="s">
        <v>27</v>
      </c>
      <c r="E1667" t="s">
        <v>183</v>
      </c>
      <c r="F1667" t="s">
        <v>184</v>
      </c>
      <c r="G1667" t="s">
        <v>30</v>
      </c>
      <c r="H1667" t="s">
        <v>31</v>
      </c>
      <c r="I1667" t="s">
        <v>3879</v>
      </c>
      <c r="J1667" t="s">
        <v>186</v>
      </c>
      <c r="K1667">
        <v>80229</v>
      </c>
      <c r="L1667" t="s">
        <v>60</v>
      </c>
      <c r="M1667" t="s">
        <v>321</v>
      </c>
      <c r="N1667" t="s">
        <v>36</v>
      </c>
      <c r="O1667" t="s">
        <v>62</v>
      </c>
      <c r="P1667" t="s">
        <v>322</v>
      </c>
      <c r="Q1667">
        <v>23.376000000000001</v>
      </c>
      <c r="R1667">
        <v>3</v>
      </c>
      <c r="S1667" s="1">
        <v>0.2</v>
      </c>
      <c r="T1667">
        <v>7.0128000000000004</v>
      </c>
      <c r="U1667" t="s">
        <v>39</v>
      </c>
      <c r="V1667" s="3">
        <v>0.3</v>
      </c>
      <c r="W1667" s="3">
        <v>8.5557837097878196E-3</v>
      </c>
      <c r="X1667" s="4">
        <v>2.3376000000000001</v>
      </c>
      <c r="Y1667" s="1">
        <v>5.4543999999999997</v>
      </c>
      <c r="Z1667" t="s">
        <v>102</v>
      </c>
      <c r="AA1667">
        <f>Furniture_Sales[[#This Row],[Sales]]-Furniture_Sales[[#This Row],[Profit]]</f>
        <v>16.363199999999999</v>
      </c>
    </row>
    <row r="1668" spans="1:27" x14ac:dyDescent="0.35">
      <c r="A1668" t="s">
        <v>3878</v>
      </c>
      <c r="B1668" s="2">
        <v>43072</v>
      </c>
      <c r="C1668" s="2">
        <v>43075</v>
      </c>
      <c r="D1668" t="s">
        <v>27</v>
      </c>
      <c r="E1668" t="s">
        <v>183</v>
      </c>
      <c r="F1668" t="s">
        <v>184</v>
      </c>
      <c r="G1668" t="s">
        <v>30</v>
      </c>
      <c r="H1668" t="s">
        <v>31</v>
      </c>
      <c r="I1668" t="s">
        <v>3879</v>
      </c>
      <c r="J1668" t="s">
        <v>186</v>
      </c>
      <c r="K1668">
        <v>80229</v>
      </c>
      <c r="L1668" t="s">
        <v>60</v>
      </c>
      <c r="M1668" t="s">
        <v>1317</v>
      </c>
      <c r="N1668" t="s">
        <v>36</v>
      </c>
      <c r="O1668" t="s">
        <v>62</v>
      </c>
      <c r="P1668" t="s">
        <v>1318</v>
      </c>
      <c r="Q1668">
        <v>16.72</v>
      </c>
      <c r="R1668">
        <v>5</v>
      </c>
      <c r="S1668" s="1">
        <v>0.2</v>
      </c>
      <c r="T1668">
        <v>3.3439999999999999</v>
      </c>
      <c r="U1668" t="s">
        <v>39</v>
      </c>
      <c r="V1668" s="3">
        <v>0.2</v>
      </c>
      <c r="W1668" s="3">
        <v>1.19617224880383E-2</v>
      </c>
      <c r="X1668" s="4">
        <v>0.66879999999999995</v>
      </c>
      <c r="Y1668" s="1">
        <v>2.6751999999999998</v>
      </c>
      <c r="Z1668" t="s">
        <v>102</v>
      </c>
      <c r="AA1668">
        <f>Furniture_Sales[[#This Row],[Sales]]-Furniture_Sales[[#This Row],[Profit]]</f>
        <v>13.375999999999999</v>
      </c>
    </row>
    <row r="1669" spans="1:27" x14ac:dyDescent="0.35">
      <c r="A1669" t="s">
        <v>3878</v>
      </c>
      <c r="B1669" s="2">
        <v>43072</v>
      </c>
      <c r="C1669" s="2">
        <v>43075</v>
      </c>
      <c r="D1669" t="s">
        <v>27</v>
      </c>
      <c r="E1669" t="s">
        <v>183</v>
      </c>
      <c r="F1669" t="s">
        <v>184</v>
      </c>
      <c r="G1669" t="s">
        <v>30</v>
      </c>
      <c r="H1669" t="s">
        <v>31</v>
      </c>
      <c r="I1669" t="s">
        <v>3879</v>
      </c>
      <c r="J1669" t="s">
        <v>186</v>
      </c>
      <c r="K1669">
        <v>80229</v>
      </c>
      <c r="L1669" t="s">
        <v>60</v>
      </c>
      <c r="M1669" t="s">
        <v>2801</v>
      </c>
      <c r="N1669" t="s">
        <v>36</v>
      </c>
      <c r="O1669" t="s">
        <v>62</v>
      </c>
      <c r="P1669" t="s">
        <v>2802</v>
      </c>
      <c r="Q1669">
        <v>16.192</v>
      </c>
      <c r="R1669">
        <v>1</v>
      </c>
      <c r="S1669" s="1">
        <v>0.2</v>
      </c>
      <c r="T1669">
        <v>4.6551999999999998</v>
      </c>
      <c r="U1669" t="s">
        <v>39</v>
      </c>
      <c r="V1669" s="3">
        <v>0.28749999999999998</v>
      </c>
      <c r="W1669" s="3">
        <v>1.2351778656126499E-2</v>
      </c>
      <c r="X1669" s="4">
        <v>4.6551999999999998</v>
      </c>
      <c r="Y1669" s="1">
        <v>11.536799999999999</v>
      </c>
      <c r="Z1669" t="s">
        <v>102</v>
      </c>
      <c r="AA1669">
        <f>Furniture_Sales[[#This Row],[Sales]]-Furniture_Sales[[#This Row],[Profit]]</f>
        <v>11.536799999999999</v>
      </c>
    </row>
    <row r="1670" spans="1:27" x14ac:dyDescent="0.35">
      <c r="A1670" t="s">
        <v>3880</v>
      </c>
      <c r="B1670" s="2">
        <v>42729</v>
      </c>
      <c r="C1670" s="2">
        <v>42733</v>
      </c>
      <c r="D1670" t="s">
        <v>45</v>
      </c>
      <c r="E1670" t="s">
        <v>3881</v>
      </c>
      <c r="F1670" t="s">
        <v>3882</v>
      </c>
      <c r="G1670" t="s">
        <v>30</v>
      </c>
      <c r="H1670" t="s">
        <v>31</v>
      </c>
      <c r="I1670" t="s">
        <v>1917</v>
      </c>
      <c r="J1670" t="s">
        <v>1064</v>
      </c>
      <c r="K1670">
        <v>72701</v>
      </c>
      <c r="L1670" t="s">
        <v>34</v>
      </c>
      <c r="M1670" t="s">
        <v>711</v>
      </c>
      <c r="N1670" t="s">
        <v>36</v>
      </c>
      <c r="O1670" t="s">
        <v>62</v>
      </c>
      <c r="P1670" t="s">
        <v>712</v>
      </c>
      <c r="Q1670">
        <v>343.85</v>
      </c>
      <c r="R1670">
        <v>5</v>
      </c>
      <c r="S1670" s="1">
        <v>0</v>
      </c>
      <c r="T1670">
        <v>137.54</v>
      </c>
      <c r="U1670" t="s">
        <v>89</v>
      </c>
      <c r="V1670" s="3">
        <v>0.4</v>
      </c>
      <c r="W1670" s="3">
        <v>0</v>
      </c>
      <c r="X1670" s="4">
        <v>27.507999999999999</v>
      </c>
      <c r="Y1670" s="1">
        <v>41.262</v>
      </c>
      <c r="Z1670" t="s">
        <v>102</v>
      </c>
      <c r="AA1670">
        <f>Furniture_Sales[[#This Row],[Sales]]-Furniture_Sales[[#This Row],[Profit]]</f>
        <v>206.31000000000003</v>
      </c>
    </row>
    <row r="1671" spans="1:27" x14ac:dyDescent="0.35">
      <c r="A1671" t="s">
        <v>3883</v>
      </c>
      <c r="B1671" s="2">
        <v>42960</v>
      </c>
      <c r="C1671" s="2">
        <v>42965</v>
      </c>
      <c r="D1671" t="s">
        <v>45</v>
      </c>
      <c r="E1671" t="s">
        <v>3884</v>
      </c>
      <c r="F1671" t="s">
        <v>3885</v>
      </c>
      <c r="G1671" t="s">
        <v>30</v>
      </c>
      <c r="H1671" t="s">
        <v>31</v>
      </c>
      <c r="I1671" t="s">
        <v>146</v>
      </c>
      <c r="J1671" t="s">
        <v>147</v>
      </c>
      <c r="K1671">
        <v>38109</v>
      </c>
      <c r="L1671" t="s">
        <v>34</v>
      </c>
      <c r="M1671" t="s">
        <v>1129</v>
      </c>
      <c r="N1671" t="s">
        <v>36</v>
      </c>
      <c r="O1671" t="s">
        <v>62</v>
      </c>
      <c r="P1671" t="s">
        <v>1130</v>
      </c>
      <c r="Q1671">
        <v>31.984000000000002</v>
      </c>
      <c r="R1671">
        <v>1</v>
      </c>
      <c r="S1671" s="1">
        <v>0.2</v>
      </c>
      <c r="T1671">
        <v>0</v>
      </c>
      <c r="U1671" t="s">
        <v>64</v>
      </c>
      <c r="V1671" s="3">
        <v>0</v>
      </c>
      <c r="W1671" s="3">
        <v>6.2531265632816404E-3</v>
      </c>
      <c r="X1671" s="4">
        <v>0</v>
      </c>
      <c r="Y1671" s="1">
        <v>31.984000000000002</v>
      </c>
      <c r="Z1671" t="s">
        <v>259</v>
      </c>
      <c r="AA1671">
        <f>Furniture_Sales[[#This Row],[Sales]]-Furniture_Sales[[#This Row],[Profit]]</f>
        <v>31.984000000000002</v>
      </c>
    </row>
    <row r="1672" spans="1:27" x14ac:dyDescent="0.35">
      <c r="A1672" t="s">
        <v>3883</v>
      </c>
      <c r="B1672" s="2">
        <v>42960</v>
      </c>
      <c r="C1672" s="2">
        <v>42965</v>
      </c>
      <c r="D1672" t="s">
        <v>45</v>
      </c>
      <c r="E1672" t="s">
        <v>3884</v>
      </c>
      <c r="F1672" t="s">
        <v>3885</v>
      </c>
      <c r="G1672" t="s">
        <v>30</v>
      </c>
      <c r="H1672" t="s">
        <v>31</v>
      </c>
      <c r="I1672" t="s">
        <v>146</v>
      </c>
      <c r="J1672" t="s">
        <v>147</v>
      </c>
      <c r="K1672">
        <v>38109</v>
      </c>
      <c r="L1672" t="s">
        <v>34</v>
      </c>
      <c r="M1672" t="s">
        <v>3597</v>
      </c>
      <c r="N1672" t="s">
        <v>36</v>
      </c>
      <c r="O1672" t="s">
        <v>42</v>
      </c>
      <c r="P1672" t="s">
        <v>3598</v>
      </c>
      <c r="Q1672">
        <v>423.64800000000002</v>
      </c>
      <c r="R1672">
        <v>2</v>
      </c>
      <c r="S1672" s="1">
        <v>0.2</v>
      </c>
      <c r="T1672">
        <v>47.660400000000003</v>
      </c>
      <c r="U1672" t="s">
        <v>64</v>
      </c>
      <c r="V1672" s="3">
        <v>0.1125</v>
      </c>
      <c r="W1672" s="3">
        <v>4.7209003701185901E-4</v>
      </c>
      <c r="X1672" s="4">
        <v>23.830200000000001</v>
      </c>
      <c r="Y1672" s="1">
        <v>187.99379999999999</v>
      </c>
      <c r="Z1672" t="s">
        <v>259</v>
      </c>
      <c r="AA1672">
        <f>Furniture_Sales[[#This Row],[Sales]]-Furniture_Sales[[#This Row],[Profit]]</f>
        <v>375.98760000000004</v>
      </c>
    </row>
    <row r="1673" spans="1:27" x14ac:dyDescent="0.35">
      <c r="A1673" t="s">
        <v>3886</v>
      </c>
      <c r="B1673" s="2">
        <v>42707</v>
      </c>
      <c r="C1673" s="2">
        <v>42711</v>
      </c>
      <c r="D1673" t="s">
        <v>45</v>
      </c>
      <c r="E1673" t="s">
        <v>2859</v>
      </c>
      <c r="F1673" t="s">
        <v>2860</v>
      </c>
      <c r="G1673" t="s">
        <v>30</v>
      </c>
      <c r="H1673" t="s">
        <v>31</v>
      </c>
      <c r="I1673" t="s">
        <v>3887</v>
      </c>
      <c r="J1673" t="s">
        <v>59</v>
      </c>
      <c r="K1673">
        <v>95037</v>
      </c>
      <c r="L1673" t="s">
        <v>60</v>
      </c>
      <c r="M1673" t="s">
        <v>1046</v>
      </c>
      <c r="N1673" t="s">
        <v>36</v>
      </c>
      <c r="O1673" t="s">
        <v>51</v>
      </c>
      <c r="P1673" t="s">
        <v>1047</v>
      </c>
      <c r="Q1673">
        <v>268.70400000000001</v>
      </c>
      <c r="R1673">
        <v>3</v>
      </c>
      <c r="S1673" s="1">
        <v>0.2</v>
      </c>
      <c r="T1673">
        <v>6.7176</v>
      </c>
      <c r="U1673" t="s">
        <v>89</v>
      </c>
      <c r="V1673" s="3">
        <v>2.5000000000000001E-2</v>
      </c>
      <c r="W1673" s="3">
        <v>7.4431344527807605E-4</v>
      </c>
      <c r="X1673" s="4">
        <v>2.2391999999999999</v>
      </c>
      <c r="Y1673" s="1">
        <v>87.328800000000001</v>
      </c>
      <c r="Z1673" t="s">
        <v>102</v>
      </c>
      <c r="AA1673">
        <f>Furniture_Sales[[#This Row],[Sales]]-Furniture_Sales[[#This Row],[Profit]]</f>
        <v>261.9864</v>
      </c>
    </row>
    <row r="1674" spans="1:27" x14ac:dyDescent="0.35">
      <c r="A1674" t="s">
        <v>3886</v>
      </c>
      <c r="B1674" s="2">
        <v>42707</v>
      </c>
      <c r="C1674" s="2">
        <v>42711</v>
      </c>
      <c r="D1674" t="s">
        <v>45</v>
      </c>
      <c r="E1674" t="s">
        <v>2859</v>
      </c>
      <c r="F1674" t="s">
        <v>2860</v>
      </c>
      <c r="G1674" t="s">
        <v>30</v>
      </c>
      <c r="H1674" t="s">
        <v>31</v>
      </c>
      <c r="I1674" t="s">
        <v>3887</v>
      </c>
      <c r="J1674" t="s">
        <v>59</v>
      </c>
      <c r="K1674">
        <v>95037</v>
      </c>
      <c r="L1674" t="s">
        <v>60</v>
      </c>
      <c r="M1674" t="s">
        <v>548</v>
      </c>
      <c r="N1674" t="s">
        <v>36</v>
      </c>
      <c r="O1674" t="s">
        <v>37</v>
      </c>
      <c r="P1674" t="s">
        <v>549</v>
      </c>
      <c r="Q1674">
        <v>205.666</v>
      </c>
      <c r="R1674">
        <v>2</v>
      </c>
      <c r="S1674" s="1">
        <v>0.15</v>
      </c>
      <c r="T1674">
        <v>-12.098000000000001</v>
      </c>
      <c r="U1674" t="s">
        <v>89</v>
      </c>
      <c r="V1674" s="3">
        <v>-5.8823529411764698E-2</v>
      </c>
      <c r="W1674" s="3">
        <v>7.2933785846955698E-4</v>
      </c>
      <c r="X1674" s="4">
        <v>-6.0490000000000004</v>
      </c>
      <c r="Y1674" s="1">
        <v>108.88200000000001</v>
      </c>
      <c r="Z1674" t="s">
        <v>102</v>
      </c>
      <c r="AA1674">
        <f>Furniture_Sales[[#This Row],[Sales]]-Furniture_Sales[[#This Row],[Profit]]</f>
        <v>217.76400000000001</v>
      </c>
    </row>
    <row r="1675" spans="1:27" x14ac:dyDescent="0.35">
      <c r="A1675" t="s">
        <v>3888</v>
      </c>
      <c r="B1675" s="2">
        <v>42488</v>
      </c>
      <c r="C1675" s="2">
        <v>42490</v>
      </c>
      <c r="D1675" t="s">
        <v>27</v>
      </c>
      <c r="E1675" t="s">
        <v>3795</v>
      </c>
      <c r="F1675" t="s">
        <v>3796</v>
      </c>
      <c r="G1675" t="s">
        <v>30</v>
      </c>
      <c r="H1675" t="s">
        <v>31</v>
      </c>
      <c r="I1675" t="s">
        <v>3663</v>
      </c>
      <c r="J1675" t="s">
        <v>140</v>
      </c>
      <c r="K1675">
        <v>60174</v>
      </c>
      <c r="L1675" t="s">
        <v>99</v>
      </c>
      <c r="M1675" t="s">
        <v>973</v>
      </c>
      <c r="N1675" t="s">
        <v>36</v>
      </c>
      <c r="O1675" t="s">
        <v>62</v>
      </c>
      <c r="P1675" t="s">
        <v>974</v>
      </c>
      <c r="Q1675">
        <v>30.344000000000001</v>
      </c>
      <c r="R1675">
        <v>2</v>
      </c>
      <c r="S1675" s="1">
        <v>0.6</v>
      </c>
      <c r="T1675">
        <v>-31.8612</v>
      </c>
      <c r="U1675" t="s">
        <v>76</v>
      </c>
      <c r="V1675" s="3">
        <v>-1.05</v>
      </c>
      <c r="W1675" s="3">
        <v>1.9773266543633001E-2</v>
      </c>
      <c r="X1675" s="4">
        <v>-15.9306</v>
      </c>
      <c r="Y1675" s="1">
        <v>31.102599999999999</v>
      </c>
      <c r="Z1675" t="s">
        <v>119</v>
      </c>
      <c r="AA1675">
        <f>Furniture_Sales[[#This Row],[Sales]]-Furniture_Sales[[#This Row],[Profit]]</f>
        <v>62.205200000000005</v>
      </c>
    </row>
    <row r="1676" spans="1:27" x14ac:dyDescent="0.35">
      <c r="A1676" t="s">
        <v>3889</v>
      </c>
      <c r="B1676" s="2">
        <v>42328</v>
      </c>
      <c r="C1676" s="2">
        <v>42332</v>
      </c>
      <c r="D1676" t="s">
        <v>45</v>
      </c>
      <c r="E1676" t="s">
        <v>3890</v>
      </c>
      <c r="F1676" t="s">
        <v>3891</v>
      </c>
      <c r="G1676" t="s">
        <v>106</v>
      </c>
      <c r="H1676" t="s">
        <v>31</v>
      </c>
      <c r="I1676" t="s">
        <v>71</v>
      </c>
      <c r="J1676" t="s">
        <v>72</v>
      </c>
      <c r="K1676">
        <v>19140</v>
      </c>
      <c r="L1676" t="s">
        <v>73</v>
      </c>
      <c r="M1676" t="s">
        <v>1034</v>
      </c>
      <c r="N1676" t="s">
        <v>36</v>
      </c>
      <c r="O1676" t="s">
        <v>42</v>
      </c>
      <c r="P1676" t="s">
        <v>1035</v>
      </c>
      <c r="Q1676">
        <v>344.37200000000001</v>
      </c>
      <c r="R1676">
        <v>4</v>
      </c>
      <c r="S1676" s="1">
        <v>0.3</v>
      </c>
      <c r="T1676">
        <v>-93.472399999999993</v>
      </c>
      <c r="U1676" t="s">
        <v>89</v>
      </c>
      <c r="V1676" s="3">
        <v>-0.27142857142857102</v>
      </c>
      <c r="W1676" s="3">
        <v>8.7115096465450201E-4</v>
      </c>
      <c r="X1676" s="4">
        <v>-23.368099999999998</v>
      </c>
      <c r="Y1676" s="1">
        <v>109.4611</v>
      </c>
      <c r="Z1676" t="s">
        <v>40</v>
      </c>
      <c r="AA1676">
        <f>Furniture_Sales[[#This Row],[Sales]]-Furniture_Sales[[#This Row],[Profit]]</f>
        <v>437.84440000000001</v>
      </c>
    </row>
    <row r="1677" spans="1:27" x14ac:dyDescent="0.35">
      <c r="A1677" t="s">
        <v>3892</v>
      </c>
      <c r="B1677" s="2">
        <v>43059</v>
      </c>
      <c r="C1677" s="2">
        <v>43063</v>
      </c>
      <c r="D1677" t="s">
        <v>27</v>
      </c>
      <c r="E1677" t="s">
        <v>1535</v>
      </c>
      <c r="F1677" t="s">
        <v>1536</v>
      </c>
      <c r="G1677" t="s">
        <v>96</v>
      </c>
      <c r="H1677" t="s">
        <v>31</v>
      </c>
      <c r="I1677" t="s">
        <v>179</v>
      </c>
      <c r="J1677" t="s">
        <v>126</v>
      </c>
      <c r="K1677">
        <v>10035</v>
      </c>
      <c r="L1677" t="s">
        <v>73</v>
      </c>
      <c r="M1677" t="s">
        <v>3551</v>
      </c>
      <c r="N1677" t="s">
        <v>36</v>
      </c>
      <c r="O1677" t="s">
        <v>62</v>
      </c>
      <c r="P1677" t="s">
        <v>3552</v>
      </c>
      <c r="Q1677">
        <v>50.97</v>
      </c>
      <c r="R1677">
        <v>3</v>
      </c>
      <c r="S1677" s="1">
        <v>0</v>
      </c>
      <c r="T1677">
        <v>9.1745999999999999</v>
      </c>
      <c r="U1677" t="s">
        <v>89</v>
      </c>
      <c r="V1677" s="3">
        <v>0.18</v>
      </c>
      <c r="W1677" s="3">
        <v>0</v>
      </c>
      <c r="X1677" s="4">
        <v>3.0581999999999998</v>
      </c>
      <c r="Y1677" s="1">
        <v>13.931800000000001</v>
      </c>
      <c r="Z1677" t="s">
        <v>40</v>
      </c>
      <c r="AA1677">
        <f>Furniture_Sales[[#This Row],[Sales]]-Furniture_Sales[[#This Row],[Profit]]</f>
        <v>41.795400000000001</v>
      </c>
    </row>
    <row r="1678" spans="1:27" x14ac:dyDescent="0.35">
      <c r="A1678" t="s">
        <v>3893</v>
      </c>
      <c r="B1678" s="2">
        <v>42941</v>
      </c>
      <c r="C1678" s="2">
        <v>42943</v>
      </c>
      <c r="D1678" t="s">
        <v>93</v>
      </c>
      <c r="E1678" t="s">
        <v>3894</v>
      </c>
      <c r="F1678" t="s">
        <v>3895</v>
      </c>
      <c r="G1678" t="s">
        <v>106</v>
      </c>
      <c r="H1678" t="s">
        <v>31</v>
      </c>
      <c r="I1678" t="s">
        <v>1745</v>
      </c>
      <c r="J1678" t="s">
        <v>98</v>
      </c>
      <c r="K1678">
        <v>75217</v>
      </c>
      <c r="L1678" t="s">
        <v>99</v>
      </c>
      <c r="M1678" t="s">
        <v>1573</v>
      </c>
      <c r="N1678" t="s">
        <v>36</v>
      </c>
      <c r="O1678" t="s">
        <v>51</v>
      </c>
      <c r="P1678" t="s">
        <v>1574</v>
      </c>
      <c r="Q1678">
        <v>298.11599999999999</v>
      </c>
      <c r="R1678">
        <v>6</v>
      </c>
      <c r="S1678" s="1">
        <v>0.3</v>
      </c>
      <c r="T1678">
        <v>-4.2587999999999999</v>
      </c>
      <c r="U1678" t="s">
        <v>76</v>
      </c>
      <c r="V1678" s="3">
        <v>-1.4285714285714299E-2</v>
      </c>
      <c r="W1678" s="3">
        <v>1.0063196876383699E-3</v>
      </c>
      <c r="X1678" s="4">
        <v>-0.70979999999999999</v>
      </c>
      <c r="Y1678" s="1">
        <v>50.395800000000001</v>
      </c>
      <c r="Z1678" t="s">
        <v>77</v>
      </c>
      <c r="AA1678">
        <f>Furniture_Sales[[#This Row],[Sales]]-Furniture_Sales[[#This Row],[Profit]]</f>
        <v>302.37479999999999</v>
      </c>
    </row>
    <row r="1679" spans="1:27" x14ac:dyDescent="0.35">
      <c r="A1679" t="s">
        <v>3896</v>
      </c>
      <c r="B1679" s="2">
        <v>42566</v>
      </c>
      <c r="C1679" s="2">
        <v>42571</v>
      </c>
      <c r="D1679" t="s">
        <v>45</v>
      </c>
      <c r="E1679" t="s">
        <v>2418</v>
      </c>
      <c r="F1679" t="s">
        <v>2419</v>
      </c>
      <c r="G1679" t="s">
        <v>96</v>
      </c>
      <c r="H1679" t="s">
        <v>31</v>
      </c>
      <c r="I1679" t="s">
        <v>3404</v>
      </c>
      <c r="J1679" t="s">
        <v>1523</v>
      </c>
      <c r="K1679">
        <v>97206</v>
      </c>
      <c r="L1679" t="s">
        <v>60</v>
      </c>
      <c r="M1679" t="s">
        <v>472</v>
      </c>
      <c r="N1679" t="s">
        <v>36</v>
      </c>
      <c r="O1679" t="s">
        <v>42</v>
      </c>
      <c r="P1679" t="s">
        <v>473</v>
      </c>
      <c r="Q1679">
        <v>230.28</v>
      </c>
      <c r="R1679">
        <v>3</v>
      </c>
      <c r="S1679" s="1">
        <v>0.2</v>
      </c>
      <c r="T1679">
        <v>23.027999999999999</v>
      </c>
      <c r="U1679" t="s">
        <v>64</v>
      </c>
      <c r="V1679" s="3">
        <v>0.1</v>
      </c>
      <c r="W1679" s="3">
        <v>8.6850790342192096E-4</v>
      </c>
      <c r="X1679" s="4">
        <v>7.6760000000000002</v>
      </c>
      <c r="Y1679" s="1">
        <v>69.084000000000003</v>
      </c>
      <c r="Z1679" t="s">
        <v>77</v>
      </c>
      <c r="AA1679">
        <f>Furniture_Sales[[#This Row],[Sales]]-Furniture_Sales[[#This Row],[Profit]]</f>
        <v>207.25200000000001</v>
      </c>
    </row>
    <row r="1680" spans="1:27" x14ac:dyDescent="0.35">
      <c r="A1680" t="s">
        <v>3897</v>
      </c>
      <c r="B1680" s="2">
        <v>42718</v>
      </c>
      <c r="C1680" s="2">
        <v>42721</v>
      </c>
      <c r="D1680" t="s">
        <v>93</v>
      </c>
      <c r="E1680" t="s">
        <v>292</v>
      </c>
      <c r="F1680" t="s">
        <v>293</v>
      </c>
      <c r="G1680" t="s">
        <v>96</v>
      </c>
      <c r="H1680" t="s">
        <v>31</v>
      </c>
      <c r="I1680" t="s">
        <v>645</v>
      </c>
      <c r="J1680" t="s">
        <v>59</v>
      </c>
      <c r="K1680">
        <v>92037</v>
      </c>
      <c r="L1680" t="s">
        <v>60</v>
      </c>
      <c r="M1680" t="s">
        <v>141</v>
      </c>
      <c r="N1680" t="s">
        <v>36</v>
      </c>
      <c r="O1680" t="s">
        <v>42</v>
      </c>
      <c r="P1680" t="s">
        <v>223</v>
      </c>
      <c r="Q1680">
        <v>81.424000000000007</v>
      </c>
      <c r="R1680">
        <v>2</v>
      </c>
      <c r="S1680" s="1">
        <v>0.2</v>
      </c>
      <c r="T1680">
        <v>-9.1601999999999997</v>
      </c>
      <c r="U1680" t="s">
        <v>39</v>
      </c>
      <c r="V1680" s="3">
        <v>-0.1125</v>
      </c>
      <c r="W1680" s="3">
        <v>2.4562782471998401E-3</v>
      </c>
      <c r="X1680" s="4">
        <v>-4.5800999999999998</v>
      </c>
      <c r="Y1680" s="1">
        <v>45.292099999999998</v>
      </c>
      <c r="Z1680" t="s">
        <v>102</v>
      </c>
      <c r="AA1680">
        <f>Furniture_Sales[[#This Row],[Sales]]-Furniture_Sales[[#This Row],[Profit]]</f>
        <v>90.58420000000001</v>
      </c>
    </row>
    <row r="1681" spans="1:27" x14ac:dyDescent="0.35">
      <c r="A1681" t="s">
        <v>3898</v>
      </c>
      <c r="B1681" s="2">
        <v>41699</v>
      </c>
      <c r="C1681" s="2">
        <v>41703</v>
      </c>
      <c r="D1681" t="s">
        <v>45</v>
      </c>
      <c r="E1681" t="s">
        <v>2142</v>
      </c>
      <c r="F1681" t="s">
        <v>2143</v>
      </c>
      <c r="G1681" t="s">
        <v>30</v>
      </c>
      <c r="H1681" t="s">
        <v>31</v>
      </c>
      <c r="I1681" t="s">
        <v>1380</v>
      </c>
      <c r="J1681" t="s">
        <v>98</v>
      </c>
      <c r="K1681">
        <v>79907</v>
      </c>
      <c r="L1681" t="s">
        <v>99</v>
      </c>
      <c r="M1681" t="s">
        <v>1096</v>
      </c>
      <c r="N1681" t="s">
        <v>36</v>
      </c>
      <c r="O1681" t="s">
        <v>42</v>
      </c>
      <c r="P1681" t="s">
        <v>1097</v>
      </c>
      <c r="Q1681">
        <v>362.25</v>
      </c>
      <c r="R1681">
        <v>6</v>
      </c>
      <c r="S1681" s="1">
        <v>0.3</v>
      </c>
      <c r="T1681">
        <v>0</v>
      </c>
      <c r="U1681" t="s">
        <v>89</v>
      </c>
      <c r="V1681" s="3">
        <v>0</v>
      </c>
      <c r="W1681" s="3">
        <v>8.2815734989648E-4</v>
      </c>
      <c r="X1681" s="4">
        <v>0</v>
      </c>
      <c r="Y1681" s="1">
        <v>60.375</v>
      </c>
      <c r="Z1681" t="s">
        <v>201</v>
      </c>
      <c r="AA1681">
        <f>Furniture_Sales[[#This Row],[Sales]]-Furniture_Sales[[#This Row],[Profit]]</f>
        <v>362.25</v>
      </c>
    </row>
    <row r="1682" spans="1:27" x14ac:dyDescent="0.35">
      <c r="A1682" t="s">
        <v>3898</v>
      </c>
      <c r="B1682" s="2">
        <v>41699</v>
      </c>
      <c r="C1682" s="2">
        <v>41703</v>
      </c>
      <c r="D1682" t="s">
        <v>45</v>
      </c>
      <c r="E1682" t="s">
        <v>2142</v>
      </c>
      <c r="F1682" t="s">
        <v>2143</v>
      </c>
      <c r="G1682" t="s">
        <v>30</v>
      </c>
      <c r="H1682" t="s">
        <v>31</v>
      </c>
      <c r="I1682" t="s">
        <v>1380</v>
      </c>
      <c r="J1682" t="s">
        <v>98</v>
      </c>
      <c r="K1682">
        <v>79907</v>
      </c>
      <c r="L1682" t="s">
        <v>99</v>
      </c>
      <c r="M1682" t="s">
        <v>949</v>
      </c>
      <c r="N1682" t="s">
        <v>36</v>
      </c>
      <c r="O1682" t="s">
        <v>62</v>
      </c>
      <c r="P1682" t="s">
        <v>950</v>
      </c>
      <c r="Q1682">
        <v>63.552</v>
      </c>
      <c r="R1682">
        <v>6</v>
      </c>
      <c r="S1682" s="1">
        <v>0.6</v>
      </c>
      <c r="T1682">
        <v>-34.953600000000002</v>
      </c>
      <c r="U1682" t="s">
        <v>89</v>
      </c>
      <c r="V1682" s="3">
        <v>-0.55000000000000004</v>
      </c>
      <c r="W1682" s="3">
        <v>9.4410876132930508E-3</v>
      </c>
      <c r="X1682" s="4">
        <v>-5.8255999999999997</v>
      </c>
      <c r="Y1682" s="1">
        <v>16.4176</v>
      </c>
      <c r="Z1682" t="s">
        <v>201</v>
      </c>
      <c r="AA1682">
        <f>Furniture_Sales[[#This Row],[Sales]]-Furniture_Sales[[#This Row],[Profit]]</f>
        <v>98.505600000000001</v>
      </c>
    </row>
    <row r="1683" spans="1:27" x14ac:dyDescent="0.35">
      <c r="A1683" t="s">
        <v>3899</v>
      </c>
      <c r="B1683" s="2">
        <v>43013</v>
      </c>
      <c r="C1683" s="2">
        <v>43018</v>
      </c>
      <c r="D1683" t="s">
        <v>45</v>
      </c>
      <c r="E1683" t="s">
        <v>1673</v>
      </c>
      <c r="F1683" t="s">
        <v>1674</v>
      </c>
      <c r="G1683" t="s">
        <v>96</v>
      </c>
      <c r="H1683" t="s">
        <v>31</v>
      </c>
      <c r="I1683" t="s">
        <v>3437</v>
      </c>
      <c r="J1683" t="s">
        <v>59</v>
      </c>
      <c r="K1683">
        <v>95928</v>
      </c>
      <c r="L1683" t="s">
        <v>60</v>
      </c>
      <c r="M1683" t="s">
        <v>1924</v>
      </c>
      <c r="N1683" t="s">
        <v>36</v>
      </c>
      <c r="O1683" t="s">
        <v>42</v>
      </c>
      <c r="P1683" t="s">
        <v>1925</v>
      </c>
      <c r="Q1683">
        <v>435.16800000000001</v>
      </c>
      <c r="R1683">
        <v>4</v>
      </c>
      <c r="S1683" s="1">
        <v>0.2</v>
      </c>
      <c r="T1683">
        <v>-59.835599999999999</v>
      </c>
      <c r="U1683" t="s">
        <v>64</v>
      </c>
      <c r="V1683" s="3">
        <v>-0.13750000000000001</v>
      </c>
      <c r="W1683" s="3">
        <v>4.59592617104199E-4</v>
      </c>
      <c r="X1683" s="4">
        <v>-14.9589</v>
      </c>
      <c r="Y1683" s="1">
        <v>123.7509</v>
      </c>
      <c r="Z1683" t="s">
        <v>54</v>
      </c>
      <c r="AA1683">
        <f>Furniture_Sales[[#This Row],[Sales]]-Furniture_Sales[[#This Row],[Profit]]</f>
        <v>495.00360000000001</v>
      </c>
    </row>
    <row r="1684" spans="1:27" x14ac:dyDescent="0.35">
      <c r="A1684" t="s">
        <v>3899</v>
      </c>
      <c r="B1684" s="2">
        <v>43013</v>
      </c>
      <c r="C1684" s="2">
        <v>43018</v>
      </c>
      <c r="D1684" t="s">
        <v>45</v>
      </c>
      <c r="E1684" t="s">
        <v>1673</v>
      </c>
      <c r="F1684" t="s">
        <v>1674</v>
      </c>
      <c r="G1684" t="s">
        <v>96</v>
      </c>
      <c r="H1684" t="s">
        <v>31</v>
      </c>
      <c r="I1684" t="s">
        <v>3437</v>
      </c>
      <c r="J1684" t="s">
        <v>59</v>
      </c>
      <c r="K1684">
        <v>95928</v>
      </c>
      <c r="L1684" t="s">
        <v>60</v>
      </c>
      <c r="M1684" t="s">
        <v>2267</v>
      </c>
      <c r="N1684" t="s">
        <v>36</v>
      </c>
      <c r="O1684" t="s">
        <v>62</v>
      </c>
      <c r="P1684" t="s">
        <v>2268</v>
      </c>
      <c r="Q1684">
        <v>72.900000000000006</v>
      </c>
      <c r="R1684">
        <v>5</v>
      </c>
      <c r="S1684" s="1">
        <v>0</v>
      </c>
      <c r="T1684">
        <v>26.972999999999999</v>
      </c>
      <c r="U1684" t="s">
        <v>64</v>
      </c>
      <c r="V1684" s="3">
        <v>0.37</v>
      </c>
      <c r="W1684" s="3">
        <v>0</v>
      </c>
      <c r="X1684" s="4">
        <v>5.3945999999999996</v>
      </c>
      <c r="Y1684" s="1">
        <v>9.1853999999999996</v>
      </c>
      <c r="Z1684" t="s">
        <v>54</v>
      </c>
      <c r="AA1684">
        <f>Furniture_Sales[[#This Row],[Sales]]-Furniture_Sales[[#This Row],[Profit]]</f>
        <v>45.927000000000007</v>
      </c>
    </row>
    <row r="1685" spans="1:27" x14ac:dyDescent="0.35">
      <c r="A1685" t="s">
        <v>3899</v>
      </c>
      <c r="B1685" s="2">
        <v>43013</v>
      </c>
      <c r="C1685" s="2">
        <v>43018</v>
      </c>
      <c r="D1685" t="s">
        <v>45</v>
      </c>
      <c r="E1685" t="s">
        <v>1673</v>
      </c>
      <c r="F1685" t="s">
        <v>1674</v>
      </c>
      <c r="G1685" t="s">
        <v>96</v>
      </c>
      <c r="H1685" t="s">
        <v>31</v>
      </c>
      <c r="I1685" t="s">
        <v>3437</v>
      </c>
      <c r="J1685" t="s">
        <v>59</v>
      </c>
      <c r="K1685">
        <v>95928</v>
      </c>
      <c r="L1685" t="s">
        <v>60</v>
      </c>
      <c r="M1685" t="s">
        <v>1068</v>
      </c>
      <c r="N1685" t="s">
        <v>36</v>
      </c>
      <c r="O1685" t="s">
        <v>51</v>
      </c>
      <c r="P1685" t="s">
        <v>1069</v>
      </c>
      <c r="Q1685">
        <v>206.352</v>
      </c>
      <c r="R1685">
        <v>3</v>
      </c>
      <c r="S1685" s="1">
        <v>0.2</v>
      </c>
      <c r="T1685">
        <v>5.1588000000000003</v>
      </c>
      <c r="U1685" t="s">
        <v>64</v>
      </c>
      <c r="V1685" s="3">
        <v>2.5000000000000001E-2</v>
      </c>
      <c r="W1685" s="3">
        <v>9.6921764751492598E-4</v>
      </c>
      <c r="X1685" s="4">
        <v>1.7196</v>
      </c>
      <c r="Y1685" s="1">
        <v>67.064400000000006</v>
      </c>
      <c r="Z1685" t="s">
        <v>54</v>
      </c>
      <c r="AA1685">
        <f>Furniture_Sales[[#This Row],[Sales]]-Furniture_Sales[[#This Row],[Profit]]</f>
        <v>201.19319999999999</v>
      </c>
    </row>
    <row r="1686" spans="1:27" x14ac:dyDescent="0.35">
      <c r="A1686" t="s">
        <v>3900</v>
      </c>
      <c r="B1686" s="2">
        <v>42653</v>
      </c>
      <c r="C1686" s="2">
        <v>42655</v>
      </c>
      <c r="D1686" t="s">
        <v>93</v>
      </c>
      <c r="E1686" t="s">
        <v>2470</v>
      </c>
      <c r="F1686" t="s">
        <v>2471</v>
      </c>
      <c r="G1686" t="s">
        <v>96</v>
      </c>
      <c r="H1686" t="s">
        <v>31</v>
      </c>
      <c r="I1686" t="s">
        <v>271</v>
      </c>
      <c r="J1686" t="s">
        <v>186</v>
      </c>
      <c r="K1686">
        <v>80219</v>
      </c>
      <c r="L1686" t="s">
        <v>60</v>
      </c>
      <c r="M1686" t="s">
        <v>3901</v>
      </c>
      <c r="N1686" t="s">
        <v>36</v>
      </c>
      <c r="O1686" t="s">
        <v>37</v>
      </c>
      <c r="P1686" t="s">
        <v>3902</v>
      </c>
      <c r="Q1686">
        <v>90.882000000000005</v>
      </c>
      <c r="R1686">
        <v>3</v>
      </c>
      <c r="S1686" s="1">
        <v>0.7</v>
      </c>
      <c r="T1686">
        <v>-190.85220000000001</v>
      </c>
      <c r="U1686" t="s">
        <v>76</v>
      </c>
      <c r="V1686" s="3">
        <v>-2.1</v>
      </c>
      <c r="W1686" s="3">
        <v>7.7022952839946304E-3</v>
      </c>
      <c r="X1686" s="4">
        <v>-63.617400000000004</v>
      </c>
      <c r="Y1686" s="1">
        <v>93.9114</v>
      </c>
      <c r="Z1686" t="s">
        <v>54</v>
      </c>
      <c r="AA1686">
        <f>Furniture_Sales[[#This Row],[Sales]]-Furniture_Sales[[#This Row],[Profit]]</f>
        <v>281.73419999999999</v>
      </c>
    </row>
    <row r="1687" spans="1:27" x14ac:dyDescent="0.35">
      <c r="A1687" t="s">
        <v>3900</v>
      </c>
      <c r="B1687" s="2">
        <v>42653</v>
      </c>
      <c r="C1687" s="2">
        <v>42655</v>
      </c>
      <c r="D1687" t="s">
        <v>93</v>
      </c>
      <c r="E1687" t="s">
        <v>2470</v>
      </c>
      <c r="F1687" t="s">
        <v>2471</v>
      </c>
      <c r="G1687" t="s">
        <v>96</v>
      </c>
      <c r="H1687" t="s">
        <v>31</v>
      </c>
      <c r="I1687" t="s">
        <v>271</v>
      </c>
      <c r="J1687" t="s">
        <v>186</v>
      </c>
      <c r="K1687">
        <v>80219</v>
      </c>
      <c r="L1687" t="s">
        <v>60</v>
      </c>
      <c r="M1687" t="s">
        <v>662</v>
      </c>
      <c r="N1687" t="s">
        <v>36</v>
      </c>
      <c r="O1687" t="s">
        <v>42</v>
      </c>
      <c r="P1687" t="s">
        <v>663</v>
      </c>
      <c r="Q1687">
        <v>120.78400000000001</v>
      </c>
      <c r="R1687">
        <v>1</v>
      </c>
      <c r="S1687" s="1">
        <v>0.2</v>
      </c>
      <c r="T1687">
        <v>13.588200000000001</v>
      </c>
      <c r="U1687" t="s">
        <v>76</v>
      </c>
      <c r="V1687" s="3">
        <v>0.1125</v>
      </c>
      <c r="W1687" s="3">
        <v>1.6558484567492399E-3</v>
      </c>
      <c r="X1687" s="4">
        <v>13.588200000000001</v>
      </c>
      <c r="Y1687" s="1">
        <v>107.19580000000001</v>
      </c>
      <c r="Z1687" t="s">
        <v>54</v>
      </c>
      <c r="AA1687">
        <f>Furniture_Sales[[#This Row],[Sales]]-Furniture_Sales[[#This Row],[Profit]]</f>
        <v>107.19580000000001</v>
      </c>
    </row>
    <row r="1688" spans="1:27" x14ac:dyDescent="0.35">
      <c r="A1688" t="s">
        <v>3903</v>
      </c>
      <c r="B1688" s="2">
        <v>42232</v>
      </c>
      <c r="C1688" s="2">
        <v>42236</v>
      </c>
      <c r="D1688" t="s">
        <v>45</v>
      </c>
      <c r="E1688" t="s">
        <v>2623</v>
      </c>
      <c r="F1688" t="s">
        <v>2624</v>
      </c>
      <c r="G1688" t="s">
        <v>96</v>
      </c>
      <c r="H1688" t="s">
        <v>31</v>
      </c>
      <c r="I1688" t="s">
        <v>71</v>
      </c>
      <c r="J1688" t="s">
        <v>72</v>
      </c>
      <c r="K1688">
        <v>19134</v>
      </c>
      <c r="L1688" t="s">
        <v>73</v>
      </c>
      <c r="M1688" t="s">
        <v>1397</v>
      </c>
      <c r="N1688" t="s">
        <v>36</v>
      </c>
      <c r="O1688" t="s">
        <v>62</v>
      </c>
      <c r="P1688" t="s">
        <v>1398</v>
      </c>
      <c r="Q1688">
        <v>254.352</v>
      </c>
      <c r="R1688">
        <v>3</v>
      </c>
      <c r="S1688" s="1">
        <v>0.2</v>
      </c>
      <c r="T1688">
        <v>0</v>
      </c>
      <c r="U1688" t="s">
        <v>89</v>
      </c>
      <c r="V1688" s="3">
        <v>0</v>
      </c>
      <c r="W1688" s="3">
        <v>7.8631188274517203E-4</v>
      </c>
      <c r="X1688" s="4">
        <v>0</v>
      </c>
      <c r="Y1688" s="1">
        <v>84.784000000000006</v>
      </c>
      <c r="Z1688" t="s">
        <v>259</v>
      </c>
      <c r="AA1688">
        <f>Furniture_Sales[[#This Row],[Sales]]-Furniture_Sales[[#This Row],[Profit]]</f>
        <v>254.352</v>
      </c>
    </row>
    <row r="1689" spans="1:27" x14ac:dyDescent="0.35">
      <c r="A1689" t="s">
        <v>3904</v>
      </c>
      <c r="B1689" s="2">
        <v>41892</v>
      </c>
      <c r="C1689" s="2">
        <v>41895</v>
      </c>
      <c r="D1689" t="s">
        <v>93</v>
      </c>
      <c r="E1689" t="s">
        <v>69</v>
      </c>
      <c r="F1689" t="s">
        <v>70</v>
      </c>
      <c r="G1689" t="s">
        <v>30</v>
      </c>
      <c r="H1689" t="s">
        <v>31</v>
      </c>
      <c r="I1689" t="s">
        <v>3905</v>
      </c>
      <c r="J1689" t="s">
        <v>368</v>
      </c>
      <c r="K1689">
        <v>7011</v>
      </c>
      <c r="L1689" t="s">
        <v>73</v>
      </c>
      <c r="M1689" t="s">
        <v>1543</v>
      </c>
      <c r="N1689" t="s">
        <v>36</v>
      </c>
      <c r="O1689" t="s">
        <v>62</v>
      </c>
      <c r="P1689" t="s">
        <v>1544</v>
      </c>
      <c r="Q1689">
        <v>254.9</v>
      </c>
      <c r="R1689">
        <v>5</v>
      </c>
      <c r="S1689" s="1">
        <v>0</v>
      </c>
      <c r="T1689">
        <v>76.47</v>
      </c>
      <c r="U1689" t="s">
        <v>39</v>
      </c>
      <c r="V1689" s="3">
        <v>0.3</v>
      </c>
      <c r="W1689" s="3">
        <v>0</v>
      </c>
      <c r="X1689" s="4">
        <v>15.294</v>
      </c>
      <c r="Y1689" s="1">
        <v>35.686</v>
      </c>
      <c r="Z1689" t="s">
        <v>83</v>
      </c>
      <c r="AA1689">
        <f>Furniture_Sales[[#This Row],[Sales]]-Furniture_Sales[[#This Row],[Profit]]</f>
        <v>178.43</v>
      </c>
    </row>
    <row r="1690" spans="1:27" x14ac:dyDescent="0.35">
      <c r="A1690" t="s">
        <v>3906</v>
      </c>
      <c r="B1690" s="2">
        <v>42328</v>
      </c>
      <c r="C1690" s="2">
        <v>42331</v>
      </c>
      <c r="D1690" t="s">
        <v>27</v>
      </c>
      <c r="E1690" t="s">
        <v>1447</v>
      </c>
      <c r="F1690" t="s">
        <v>1448</v>
      </c>
      <c r="G1690" t="s">
        <v>30</v>
      </c>
      <c r="H1690" t="s">
        <v>31</v>
      </c>
      <c r="I1690" t="s">
        <v>185</v>
      </c>
      <c r="J1690" t="s">
        <v>186</v>
      </c>
      <c r="K1690">
        <v>80013</v>
      </c>
      <c r="L1690" t="s">
        <v>60</v>
      </c>
      <c r="M1690" t="s">
        <v>421</v>
      </c>
      <c r="N1690" t="s">
        <v>36</v>
      </c>
      <c r="O1690" t="s">
        <v>37</v>
      </c>
      <c r="P1690" t="s">
        <v>422</v>
      </c>
      <c r="Q1690">
        <v>145.76400000000001</v>
      </c>
      <c r="R1690">
        <v>6</v>
      </c>
      <c r="S1690" s="1">
        <v>0.7</v>
      </c>
      <c r="T1690">
        <v>-247.7988</v>
      </c>
      <c r="U1690" t="s">
        <v>39</v>
      </c>
      <c r="V1690" s="3">
        <v>-1.7</v>
      </c>
      <c r="W1690" s="3">
        <v>4.8022831426140899E-3</v>
      </c>
      <c r="X1690" s="4">
        <v>-41.299799999999998</v>
      </c>
      <c r="Y1690" s="1">
        <v>65.593800000000002</v>
      </c>
      <c r="Z1690" t="s">
        <v>40</v>
      </c>
      <c r="AA1690">
        <f>Furniture_Sales[[#This Row],[Sales]]-Furniture_Sales[[#This Row],[Profit]]</f>
        <v>393.56280000000004</v>
      </c>
    </row>
    <row r="1691" spans="1:27" x14ac:dyDescent="0.35">
      <c r="A1691" t="s">
        <v>3907</v>
      </c>
      <c r="B1691" s="2">
        <v>43042</v>
      </c>
      <c r="C1691" s="2">
        <v>43044</v>
      </c>
      <c r="D1691" t="s">
        <v>93</v>
      </c>
      <c r="E1691" t="s">
        <v>3908</v>
      </c>
      <c r="F1691" t="s">
        <v>3909</v>
      </c>
      <c r="G1691" t="s">
        <v>106</v>
      </c>
      <c r="H1691" t="s">
        <v>31</v>
      </c>
      <c r="I1691" t="s">
        <v>645</v>
      </c>
      <c r="J1691" t="s">
        <v>59</v>
      </c>
      <c r="K1691">
        <v>92037</v>
      </c>
      <c r="L1691" t="s">
        <v>60</v>
      </c>
      <c r="M1691" t="s">
        <v>790</v>
      </c>
      <c r="N1691" t="s">
        <v>36</v>
      </c>
      <c r="O1691" t="s">
        <v>51</v>
      </c>
      <c r="P1691" t="s">
        <v>791</v>
      </c>
      <c r="Q1691">
        <v>1673.184</v>
      </c>
      <c r="R1691">
        <v>12</v>
      </c>
      <c r="S1691" s="1">
        <v>0.2</v>
      </c>
      <c r="T1691">
        <v>20.9148</v>
      </c>
      <c r="U1691" t="s">
        <v>76</v>
      </c>
      <c r="V1691" s="3">
        <v>1.2500000000000001E-2</v>
      </c>
      <c r="W1691" s="3">
        <v>1.1953257979995E-4</v>
      </c>
      <c r="X1691" s="4">
        <v>1.7428999999999999</v>
      </c>
      <c r="Y1691" s="1">
        <v>137.6891</v>
      </c>
      <c r="Z1691" t="s">
        <v>40</v>
      </c>
      <c r="AA1691">
        <f>Furniture_Sales[[#This Row],[Sales]]-Furniture_Sales[[#This Row],[Profit]]</f>
        <v>1652.2692</v>
      </c>
    </row>
    <row r="1692" spans="1:27" x14ac:dyDescent="0.35">
      <c r="A1692" t="s">
        <v>3910</v>
      </c>
      <c r="B1692" s="2">
        <v>41763</v>
      </c>
      <c r="C1692" s="2">
        <v>41766</v>
      </c>
      <c r="D1692" t="s">
        <v>93</v>
      </c>
      <c r="E1692" t="s">
        <v>2765</v>
      </c>
      <c r="F1692" t="s">
        <v>2766</v>
      </c>
      <c r="G1692" t="s">
        <v>96</v>
      </c>
      <c r="H1692" t="s">
        <v>31</v>
      </c>
      <c r="I1692" t="s">
        <v>197</v>
      </c>
      <c r="J1692" t="s">
        <v>198</v>
      </c>
      <c r="K1692">
        <v>98105</v>
      </c>
      <c r="L1692" t="s">
        <v>60</v>
      </c>
      <c r="M1692" t="s">
        <v>1077</v>
      </c>
      <c r="N1692" t="s">
        <v>36</v>
      </c>
      <c r="O1692" t="s">
        <v>62</v>
      </c>
      <c r="P1692" t="s">
        <v>1078</v>
      </c>
      <c r="Q1692">
        <v>12.18</v>
      </c>
      <c r="R1692">
        <v>7</v>
      </c>
      <c r="S1692" s="1">
        <v>0</v>
      </c>
      <c r="T1692">
        <v>3.8976000000000002</v>
      </c>
      <c r="U1692" t="s">
        <v>39</v>
      </c>
      <c r="V1692" s="3">
        <v>0.32</v>
      </c>
      <c r="W1692" s="3">
        <v>0</v>
      </c>
      <c r="X1692" s="4">
        <v>0.55679999999999996</v>
      </c>
      <c r="Y1692" s="1">
        <v>1.1832</v>
      </c>
      <c r="Z1692" t="s">
        <v>167</v>
      </c>
      <c r="AA1692">
        <f>Furniture_Sales[[#This Row],[Sales]]-Furniture_Sales[[#This Row],[Profit]]</f>
        <v>8.2823999999999991</v>
      </c>
    </row>
    <row r="1693" spans="1:27" x14ac:dyDescent="0.35">
      <c r="A1693" t="s">
        <v>3911</v>
      </c>
      <c r="B1693" s="2">
        <v>41974</v>
      </c>
      <c r="C1693" s="2">
        <v>41976</v>
      </c>
      <c r="D1693" t="s">
        <v>93</v>
      </c>
      <c r="E1693" t="s">
        <v>2699</v>
      </c>
      <c r="F1693" t="s">
        <v>2700</v>
      </c>
      <c r="G1693" t="s">
        <v>30</v>
      </c>
      <c r="H1693" t="s">
        <v>31</v>
      </c>
      <c r="I1693" t="s">
        <v>2049</v>
      </c>
      <c r="J1693" t="s">
        <v>440</v>
      </c>
      <c r="K1693">
        <v>1852</v>
      </c>
      <c r="L1693" t="s">
        <v>73</v>
      </c>
      <c r="M1693" t="s">
        <v>876</v>
      </c>
      <c r="N1693" t="s">
        <v>36</v>
      </c>
      <c r="O1693" t="s">
        <v>62</v>
      </c>
      <c r="P1693" t="s">
        <v>877</v>
      </c>
      <c r="Q1693">
        <v>45.84</v>
      </c>
      <c r="R1693">
        <v>3</v>
      </c>
      <c r="S1693" s="1">
        <v>0</v>
      </c>
      <c r="T1693">
        <v>15.585599999999999</v>
      </c>
      <c r="U1693" t="s">
        <v>76</v>
      </c>
      <c r="V1693" s="3">
        <v>0.34</v>
      </c>
      <c r="W1693" s="3">
        <v>0</v>
      </c>
      <c r="X1693" s="4">
        <v>5.1951999999999998</v>
      </c>
      <c r="Y1693" s="1">
        <v>10.0848</v>
      </c>
      <c r="Z1693" t="s">
        <v>102</v>
      </c>
      <c r="AA1693">
        <f>Furniture_Sales[[#This Row],[Sales]]-Furniture_Sales[[#This Row],[Profit]]</f>
        <v>30.254400000000004</v>
      </c>
    </row>
    <row r="1694" spans="1:27" x14ac:dyDescent="0.35">
      <c r="A1694" t="s">
        <v>3911</v>
      </c>
      <c r="B1694" s="2">
        <v>41974</v>
      </c>
      <c r="C1694" s="2">
        <v>41976</v>
      </c>
      <c r="D1694" t="s">
        <v>93</v>
      </c>
      <c r="E1694" t="s">
        <v>2699</v>
      </c>
      <c r="F1694" t="s">
        <v>2700</v>
      </c>
      <c r="G1694" t="s">
        <v>30</v>
      </c>
      <c r="H1694" t="s">
        <v>31</v>
      </c>
      <c r="I1694" t="s">
        <v>2049</v>
      </c>
      <c r="J1694" t="s">
        <v>440</v>
      </c>
      <c r="K1694">
        <v>1852</v>
      </c>
      <c r="L1694" t="s">
        <v>73</v>
      </c>
      <c r="M1694" t="s">
        <v>1105</v>
      </c>
      <c r="N1694" t="s">
        <v>36</v>
      </c>
      <c r="O1694" t="s">
        <v>62</v>
      </c>
      <c r="P1694" t="s">
        <v>1106</v>
      </c>
      <c r="Q1694">
        <v>9.82</v>
      </c>
      <c r="R1694">
        <v>2</v>
      </c>
      <c r="S1694" s="1">
        <v>0</v>
      </c>
      <c r="T1694">
        <v>3.2406000000000001</v>
      </c>
      <c r="U1694" t="s">
        <v>76</v>
      </c>
      <c r="V1694" s="3">
        <v>0.33</v>
      </c>
      <c r="W1694" s="3">
        <v>0</v>
      </c>
      <c r="X1694" s="4">
        <v>1.6203000000000001</v>
      </c>
      <c r="Y1694" s="1">
        <v>3.2896999999999998</v>
      </c>
      <c r="Z1694" t="s">
        <v>102</v>
      </c>
      <c r="AA1694">
        <f>Furniture_Sales[[#This Row],[Sales]]-Furniture_Sales[[#This Row],[Profit]]</f>
        <v>6.5793999999999997</v>
      </c>
    </row>
    <row r="1695" spans="1:27" x14ac:dyDescent="0.35">
      <c r="A1695" t="s">
        <v>3912</v>
      </c>
      <c r="B1695" s="2">
        <v>42325</v>
      </c>
      <c r="C1695" s="2">
        <v>42332</v>
      </c>
      <c r="D1695" t="s">
        <v>45</v>
      </c>
      <c r="E1695" t="s">
        <v>2699</v>
      </c>
      <c r="F1695" t="s">
        <v>2700</v>
      </c>
      <c r="G1695" t="s">
        <v>30</v>
      </c>
      <c r="H1695" t="s">
        <v>31</v>
      </c>
      <c r="I1695" t="s">
        <v>3022</v>
      </c>
      <c r="J1695" t="s">
        <v>1528</v>
      </c>
      <c r="K1695">
        <v>73120</v>
      </c>
      <c r="L1695" t="s">
        <v>99</v>
      </c>
      <c r="M1695" t="s">
        <v>3597</v>
      </c>
      <c r="N1695" t="s">
        <v>36</v>
      </c>
      <c r="O1695" t="s">
        <v>42</v>
      </c>
      <c r="P1695" t="s">
        <v>3598</v>
      </c>
      <c r="Q1695">
        <v>1323.9</v>
      </c>
      <c r="R1695">
        <v>5</v>
      </c>
      <c r="S1695" s="1">
        <v>0</v>
      </c>
      <c r="T1695">
        <v>383.93099999999998</v>
      </c>
      <c r="U1695" t="s">
        <v>53</v>
      </c>
      <c r="V1695" s="3">
        <v>0.28999999999999998</v>
      </c>
      <c r="W1695" s="3">
        <v>0</v>
      </c>
      <c r="X1695" s="4">
        <v>76.786199999999994</v>
      </c>
      <c r="Y1695" s="1">
        <v>187.99379999999999</v>
      </c>
      <c r="Z1695" t="s">
        <v>40</v>
      </c>
      <c r="AA1695">
        <f>Furniture_Sales[[#This Row],[Sales]]-Furniture_Sales[[#This Row],[Profit]]</f>
        <v>939.96900000000005</v>
      </c>
    </row>
    <row r="1696" spans="1:27" x14ac:dyDescent="0.35">
      <c r="A1696" t="s">
        <v>3913</v>
      </c>
      <c r="B1696" s="2">
        <v>42880</v>
      </c>
      <c r="C1696" s="2">
        <v>42880</v>
      </c>
      <c r="D1696" t="s">
        <v>431</v>
      </c>
      <c r="E1696" t="s">
        <v>1721</v>
      </c>
      <c r="F1696" t="s">
        <v>1722</v>
      </c>
      <c r="G1696" t="s">
        <v>30</v>
      </c>
      <c r="H1696" t="s">
        <v>31</v>
      </c>
      <c r="I1696" t="s">
        <v>179</v>
      </c>
      <c r="J1696" t="s">
        <v>126</v>
      </c>
      <c r="K1696">
        <v>10009</v>
      </c>
      <c r="L1696" t="s">
        <v>73</v>
      </c>
      <c r="M1696" t="s">
        <v>683</v>
      </c>
      <c r="N1696" t="s">
        <v>36</v>
      </c>
      <c r="O1696" t="s">
        <v>62</v>
      </c>
      <c r="P1696" t="s">
        <v>684</v>
      </c>
      <c r="Q1696">
        <v>18.84</v>
      </c>
      <c r="R1696">
        <v>3</v>
      </c>
      <c r="S1696" s="1">
        <v>0</v>
      </c>
      <c r="T1696">
        <v>6.0288000000000004</v>
      </c>
      <c r="U1696" t="s">
        <v>436</v>
      </c>
      <c r="V1696" s="3">
        <v>0.32</v>
      </c>
      <c r="W1696" s="3">
        <v>0</v>
      </c>
      <c r="X1696" s="4">
        <v>2.0095999999999998</v>
      </c>
      <c r="Y1696" s="1">
        <v>4.2704000000000004</v>
      </c>
      <c r="Z1696" t="s">
        <v>167</v>
      </c>
      <c r="AA1696">
        <f>Furniture_Sales[[#This Row],[Sales]]-Furniture_Sales[[#This Row],[Profit]]</f>
        <v>12.811199999999999</v>
      </c>
    </row>
    <row r="1697" spans="1:27" x14ac:dyDescent="0.35">
      <c r="A1697" t="s">
        <v>3914</v>
      </c>
      <c r="B1697" s="2">
        <v>41891</v>
      </c>
      <c r="C1697" s="2">
        <v>41893</v>
      </c>
      <c r="D1697" t="s">
        <v>93</v>
      </c>
      <c r="E1697" t="s">
        <v>1021</v>
      </c>
      <c r="F1697" t="s">
        <v>1022</v>
      </c>
      <c r="G1697" t="s">
        <v>106</v>
      </c>
      <c r="H1697" t="s">
        <v>31</v>
      </c>
      <c r="I1697" t="s">
        <v>821</v>
      </c>
      <c r="J1697" t="s">
        <v>237</v>
      </c>
      <c r="K1697">
        <v>43130</v>
      </c>
      <c r="L1697" t="s">
        <v>73</v>
      </c>
      <c r="M1697" t="s">
        <v>1840</v>
      </c>
      <c r="N1697" t="s">
        <v>36</v>
      </c>
      <c r="O1697" t="s">
        <v>62</v>
      </c>
      <c r="P1697" t="s">
        <v>1841</v>
      </c>
      <c r="Q1697">
        <v>60.671999999999997</v>
      </c>
      <c r="R1697">
        <v>6</v>
      </c>
      <c r="S1697" s="1">
        <v>0.2</v>
      </c>
      <c r="T1697">
        <v>12.892799999999999</v>
      </c>
      <c r="U1697" t="s">
        <v>76</v>
      </c>
      <c r="V1697" s="3">
        <v>0.21249999999999999</v>
      </c>
      <c r="W1697" s="3">
        <v>3.2964135021096999E-3</v>
      </c>
      <c r="X1697" s="4">
        <v>2.1488</v>
      </c>
      <c r="Y1697" s="1">
        <v>7.9631999999999996</v>
      </c>
      <c r="Z1697" t="s">
        <v>83</v>
      </c>
      <c r="AA1697">
        <f>Furniture_Sales[[#This Row],[Sales]]-Furniture_Sales[[#This Row],[Profit]]</f>
        <v>47.779199999999996</v>
      </c>
    </row>
    <row r="1698" spans="1:27" x14ac:dyDescent="0.35">
      <c r="A1698" t="s">
        <v>3915</v>
      </c>
      <c r="B1698" s="2">
        <v>41841</v>
      </c>
      <c r="C1698" s="2">
        <v>41845</v>
      </c>
      <c r="D1698" t="s">
        <v>45</v>
      </c>
      <c r="E1698" t="s">
        <v>1872</v>
      </c>
      <c r="F1698" t="s">
        <v>1873</v>
      </c>
      <c r="G1698" t="s">
        <v>96</v>
      </c>
      <c r="H1698" t="s">
        <v>31</v>
      </c>
      <c r="I1698" t="s">
        <v>1745</v>
      </c>
      <c r="J1698" t="s">
        <v>98</v>
      </c>
      <c r="K1698">
        <v>75217</v>
      </c>
      <c r="L1698" t="s">
        <v>99</v>
      </c>
      <c r="M1698" t="s">
        <v>631</v>
      </c>
      <c r="N1698" t="s">
        <v>36</v>
      </c>
      <c r="O1698" t="s">
        <v>42</v>
      </c>
      <c r="P1698" t="s">
        <v>632</v>
      </c>
      <c r="Q1698">
        <v>657.93</v>
      </c>
      <c r="R1698">
        <v>5</v>
      </c>
      <c r="S1698" s="1">
        <v>0.3</v>
      </c>
      <c r="T1698">
        <v>-93.99</v>
      </c>
      <c r="U1698" t="s">
        <v>89</v>
      </c>
      <c r="V1698" s="3">
        <v>-0.14285714285714299</v>
      </c>
      <c r="W1698" s="3">
        <v>4.5597555970999998E-4</v>
      </c>
      <c r="X1698" s="4">
        <v>-18.797999999999998</v>
      </c>
      <c r="Y1698" s="1">
        <v>150.38399999999999</v>
      </c>
      <c r="Z1698" t="s">
        <v>77</v>
      </c>
      <c r="AA1698">
        <f>Furniture_Sales[[#This Row],[Sales]]-Furniture_Sales[[#This Row],[Profit]]</f>
        <v>751.92</v>
      </c>
    </row>
    <row r="1699" spans="1:27" x14ac:dyDescent="0.35">
      <c r="A1699" t="s">
        <v>3916</v>
      </c>
      <c r="B1699" s="2">
        <v>42258</v>
      </c>
      <c r="C1699" s="2">
        <v>42262</v>
      </c>
      <c r="D1699" t="s">
        <v>27</v>
      </c>
      <c r="E1699" t="s">
        <v>3160</v>
      </c>
      <c r="F1699" t="s">
        <v>3161</v>
      </c>
      <c r="G1699" t="s">
        <v>96</v>
      </c>
      <c r="H1699" t="s">
        <v>31</v>
      </c>
      <c r="I1699" t="s">
        <v>179</v>
      </c>
      <c r="J1699" t="s">
        <v>126</v>
      </c>
      <c r="K1699">
        <v>10035</v>
      </c>
      <c r="L1699" t="s">
        <v>73</v>
      </c>
      <c r="M1699" t="s">
        <v>3623</v>
      </c>
      <c r="N1699" t="s">
        <v>36</v>
      </c>
      <c r="O1699" t="s">
        <v>62</v>
      </c>
      <c r="P1699" t="s">
        <v>3624</v>
      </c>
      <c r="Q1699">
        <v>210.68</v>
      </c>
      <c r="R1699">
        <v>2</v>
      </c>
      <c r="S1699" s="1">
        <v>0</v>
      </c>
      <c r="T1699">
        <v>50.563200000000002</v>
      </c>
      <c r="U1699" t="s">
        <v>89</v>
      </c>
      <c r="V1699" s="3">
        <v>0.24</v>
      </c>
      <c r="W1699" s="3">
        <v>0</v>
      </c>
      <c r="X1699" s="4">
        <v>25.281600000000001</v>
      </c>
      <c r="Y1699" s="1">
        <v>80.058400000000006</v>
      </c>
      <c r="Z1699" t="s">
        <v>83</v>
      </c>
      <c r="AA1699">
        <f>Furniture_Sales[[#This Row],[Sales]]-Furniture_Sales[[#This Row],[Profit]]</f>
        <v>160.11680000000001</v>
      </c>
    </row>
    <row r="1700" spans="1:27" x14ac:dyDescent="0.35">
      <c r="A1700" t="s">
        <v>3917</v>
      </c>
      <c r="B1700" s="2">
        <v>42376</v>
      </c>
      <c r="C1700" s="2">
        <v>42380</v>
      </c>
      <c r="D1700" t="s">
        <v>45</v>
      </c>
      <c r="E1700" t="s">
        <v>1315</v>
      </c>
      <c r="F1700" t="s">
        <v>1316</v>
      </c>
      <c r="G1700" t="s">
        <v>30</v>
      </c>
      <c r="H1700" t="s">
        <v>31</v>
      </c>
      <c r="I1700" t="s">
        <v>534</v>
      </c>
      <c r="J1700" t="s">
        <v>98</v>
      </c>
      <c r="K1700">
        <v>79109</v>
      </c>
      <c r="L1700" t="s">
        <v>99</v>
      </c>
      <c r="M1700" t="s">
        <v>1317</v>
      </c>
      <c r="N1700" t="s">
        <v>36</v>
      </c>
      <c r="O1700" t="s">
        <v>62</v>
      </c>
      <c r="P1700" t="s">
        <v>2028</v>
      </c>
      <c r="Q1700">
        <v>23.076000000000001</v>
      </c>
      <c r="R1700">
        <v>3</v>
      </c>
      <c r="S1700" s="1">
        <v>0.6</v>
      </c>
      <c r="T1700">
        <v>-10.9611</v>
      </c>
      <c r="U1700" t="s">
        <v>89</v>
      </c>
      <c r="V1700" s="3">
        <v>-0.47499999999999998</v>
      </c>
      <c r="W1700" s="3">
        <v>2.6001040041601701E-2</v>
      </c>
      <c r="X1700" s="4">
        <v>-3.6537000000000002</v>
      </c>
      <c r="Y1700" s="1">
        <v>11.345700000000001</v>
      </c>
      <c r="Z1700" t="s">
        <v>175</v>
      </c>
      <c r="AA1700">
        <f>Furniture_Sales[[#This Row],[Sales]]-Furniture_Sales[[#This Row],[Profit]]</f>
        <v>34.037100000000002</v>
      </c>
    </row>
    <row r="1701" spans="1:27" x14ac:dyDescent="0.35">
      <c r="A1701" t="s">
        <v>3918</v>
      </c>
      <c r="B1701" s="2">
        <v>42180</v>
      </c>
      <c r="C1701" s="2">
        <v>42183</v>
      </c>
      <c r="D1701" t="s">
        <v>93</v>
      </c>
      <c r="E1701" t="s">
        <v>1797</v>
      </c>
      <c r="F1701" t="s">
        <v>1798</v>
      </c>
      <c r="G1701" t="s">
        <v>30</v>
      </c>
      <c r="H1701" t="s">
        <v>31</v>
      </c>
      <c r="I1701" t="s">
        <v>107</v>
      </c>
      <c r="J1701" t="s">
        <v>98</v>
      </c>
      <c r="K1701">
        <v>77041</v>
      </c>
      <c r="L1701" t="s">
        <v>99</v>
      </c>
      <c r="M1701" t="s">
        <v>1984</v>
      </c>
      <c r="N1701" t="s">
        <v>36</v>
      </c>
      <c r="O1701" t="s">
        <v>62</v>
      </c>
      <c r="P1701" t="s">
        <v>1985</v>
      </c>
      <c r="Q1701">
        <v>75.384</v>
      </c>
      <c r="R1701">
        <v>9</v>
      </c>
      <c r="S1701" s="1">
        <v>0.6</v>
      </c>
      <c r="T1701">
        <v>-20.730599999999999</v>
      </c>
      <c r="U1701" t="s">
        <v>39</v>
      </c>
      <c r="V1701" s="3">
        <v>-0.27500000000000002</v>
      </c>
      <c r="W1701" s="3">
        <v>7.9592486469277305E-3</v>
      </c>
      <c r="X1701" s="4">
        <v>-2.3033999999999999</v>
      </c>
      <c r="Y1701" s="1">
        <v>10.679399999999999</v>
      </c>
      <c r="Z1701" t="s">
        <v>65</v>
      </c>
      <c r="AA1701">
        <f>Furniture_Sales[[#This Row],[Sales]]-Furniture_Sales[[#This Row],[Profit]]</f>
        <v>96.114599999999996</v>
      </c>
    </row>
    <row r="1702" spans="1:27" x14ac:dyDescent="0.35">
      <c r="A1702" t="s">
        <v>3919</v>
      </c>
      <c r="B1702" s="2">
        <v>42916</v>
      </c>
      <c r="C1702" s="2">
        <v>42918</v>
      </c>
      <c r="D1702" t="s">
        <v>27</v>
      </c>
      <c r="E1702" t="s">
        <v>2512</v>
      </c>
      <c r="F1702" t="s">
        <v>2513</v>
      </c>
      <c r="G1702" t="s">
        <v>30</v>
      </c>
      <c r="H1702" t="s">
        <v>31</v>
      </c>
      <c r="I1702" t="s">
        <v>58</v>
      </c>
      <c r="J1702" t="s">
        <v>59</v>
      </c>
      <c r="K1702">
        <v>90032</v>
      </c>
      <c r="L1702" t="s">
        <v>60</v>
      </c>
      <c r="M1702" t="s">
        <v>1462</v>
      </c>
      <c r="N1702" t="s">
        <v>36</v>
      </c>
      <c r="O1702" t="s">
        <v>37</v>
      </c>
      <c r="P1702" t="s">
        <v>1463</v>
      </c>
      <c r="Q1702">
        <v>435.99900000000002</v>
      </c>
      <c r="R1702">
        <v>3</v>
      </c>
      <c r="S1702" s="1">
        <v>0.15</v>
      </c>
      <c r="T1702">
        <v>5.1294000000000004</v>
      </c>
      <c r="U1702" t="s">
        <v>76</v>
      </c>
      <c r="V1702" s="3">
        <v>1.1764705882352899E-2</v>
      </c>
      <c r="W1702" s="3">
        <v>3.4403748632451001E-4</v>
      </c>
      <c r="X1702" s="4">
        <v>1.7098</v>
      </c>
      <c r="Y1702" s="1">
        <v>143.6232</v>
      </c>
      <c r="Z1702" t="s">
        <v>65</v>
      </c>
      <c r="AA1702">
        <f>Furniture_Sales[[#This Row],[Sales]]-Furniture_Sales[[#This Row],[Profit]]</f>
        <v>430.86960000000005</v>
      </c>
    </row>
    <row r="1703" spans="1:27" x14ac:dyDescent="0.35">
      <c r="A1703" t="s">
        <v>3920</v>
      </c>
      <c r="B1703" s="2">
        <v>42968</v>
      </c>
      <c r="C1703" s="2">
        <v>42972</v>
      </c>
      <c r="D1703" t="s">
        <v>27</v>
      </c>
      <c r="E1703" t="s">
        <v>3921</v>
      </c>
      <c r="F1703" t="s">
        <v>3922</v>
      </c>
      <c r="G1703" t="s">
        <v>96</v>
      </c>
      <c r="H1703" t="s">
        <v>31</v>
      </c>
      <c r="I1703" t="s">
        <v>197</v>
      </c>
      <c r="J1703" t="s">
        <v>198</v>
      </c>
      <c r="K1703">
        <v>98115</v>
      </c>
      <c r="L1703" t="s">
        <v>60</v>
      </c>
      <c r="M1703" t="s">
        <v>261</v>
      </c>
      <c r="N1703" t="s">
        <v>36</v>
      </c>
      <c r="O1703" t="s">
        <v>42</v>
      </c>
      <c r="P1703" t="s">
        <v>262</v>
      </c>
      <c r="Q1703">
        <v>388.70400000000001</v>
      </c>
      <c r="R1703">
        <v>6</v>
      </c>
      <c r="S1703" s="1">
        <v>0.2</v>
      </c>
      <c r="T1703">
        <v>38.870399999999997</v>
      </c>
      <c r="U1703" t="s">
        <v>89</v>
      </c>
      <c r="V1703" s="3">
        <v>0.1</v>
      </c>
      <c r="W1703" s="3">
        <v>5.1453033670865198E-4</v>
      </c>
      <c r="X1703" s="4">
        <v>6.4783999999999997</v>
      </c>
      <c r="Y1703" s="1">
        <v>58.305599999999998</v>
      </c>
      <c r="Z1703" t="s">
        <v>259</v>
      </c>
      <c r="AA1703">
        <f>Furniture_Sales[[#This Row],[Sales]]-Furniture_Sales[[#This Row],[Profit]]</f>
        <v>349.83359999999999</v>
      </c>
    </row>
    <row r="1704" spans="1:27" x14ac:dyDescent="0.35">
      <c r="A1704" t="s">
        <v>3923</v>
      </c>
      <c r="B1704" s="2">
        <v>42805</v>
      </c>
      <c r="C1704" s="2">
        <v>42809</v>
      </c>
      <c r="D1704" t="s">
        <v>45</v>
      </c>
      <c r="E1704" t="s">
        <v>1049</v>
      </c>
      <c r="F1704" t="s">
        <v>1050</v>
      </c>
      <c r="G1704" t="s">
        <v>106</v>
      </c>
      <c r="H1704" t="s">
        <v>31</v>
      </c>
      <c r="I1704" t="s">
        <v>3924</v>
      </c>
      <c r="J1704" t="s">
        <v>440</v>
      </c>
      <c r="K1704">
        <v>2138</v>
      </c>
      <c r="L1704" t="s">
        <v>73</v>
      </c>
      <c r="M1704" t="s">
        <v>3925</v>
      </c>
      <c r="N1704" t="s">
        <v>36</v>
      </c>
      <c r="O1704" t="s">
        <v>62</v>
      </c>
      <c r="P1704" t="s">
        <v>3926</v>
      </c>
      <c r="Q1704">
        <v>26.72</v>
      </c>
      <c r="R1704">
        <v>1</v>
      </c>
      <c r="S1704" s="1">
        <v>0</v>
      </c>
      <c r="T1704">
        <v>11.7568</v>
      </c>
      <c r="U1704" t="s">
        <v>89</v>
      </c>
      <c r="V1704" s="3">
        <v>0.44</v>
      </c>
      <c r="W1704" s="3">
        <v>0</v>
      </c>
      <c r="X1704" s="4">
        <v>11.7568</v>
      </c>
      <c r="Y1704" s="1">
        <v>14.963200000000001</v>
      </c>
      <c r="Z1704" t="s">
        <v>201</v>
      </c>
      <c r="AA1704">
        <f>Furniture_Sales[[#This Row],[Sales]]-Furniture_Sales[[#This Row],[Profit]]</f>
        <v>14.963199999999999</v>
      </c>
    </row>
    <row r="1705" spans="1:27" x14ac:dyDescent="0.35">
      <c r="A1705" t="s">
        <v>3927</v>
      </c>
      <c r="B1705" s="2">
        <v>41908</v>
      </c>
      <c r="C1705" s="2">
        <v>41912</v>
      </c>
      <c r="D1705" t="s">
        <v>45</v>
      </c>
      <c r="E1705" t="s">
        <v>3928</v>
      </c>
      <c r="F1705" t="s">
        <v>3929</v>
      </c>
      <c r="G1705" t="s">
        <v>96</v>
      </c>
      <c r="H1705" t="s">
        <v>31</v>
      </c>
      <c r="I1705" t="s">
        <v>71</v>
      </c>
      <c r="J1705" t="s">
        <v>72</v>
      </c>
      <c r="K1705">
        <v>19140</v>
      </c>
      <c r="L1705" t="s">
        <v>73</v>
      </c>
      <c r="M1705" t="s">
        <v>949</v>
      </c>
      <c r="N1705" t="s">
        <v>36</v>
      </c>
      <c r="O1705" t="s">
        <v>62</v>
      </c>
      <c r="P1705" t="s">
        <v>950</v>
      </c>
      <c r="Q1705">
        <v>21.184000000000001</v>
      </c>
      <c r="R1705">
        <v>1</v>
      </c>
      <c r="S1705" s="1">
        <v>0.2</v>
      </c>
      <c r="T1705">
        <v>4.7664</v>
      </c>
      <c r="U1705" t="s">
        <v>89</v>
      </c>
      <c r="V1705" s="3">
        <v>0.22500000000000001</v>
      </c>
      <c r="W1705" s="3">
        <v>9.4410876132930508E-3</v>
      </c>
      <c r="X1705" s="4">
        <v>4.7664</v>
      </c>
      <c r="Y1705" s="1">
        <v>16.4176</v>
      </c>
      <c r="Z1705" t="s">
        <v>83</v>
      </c>
      <c r="AA1705">
        <f>Furniture_Sales[[#This Row],[Sales]]-Furniture_Sales[[#This Row],[Profit]]</f>
        <v>16.4176</v>
      </c>
    </row>
    <row r="1706" spans="1:27" x14ac:dyDescent="0.35">
      <c r="A1706" t="s">
        <v>3930</v>
      </c>
      <c r="B1706" s="2">
        <v>42244</v>
      </c>
      <c r="C1706" s="2">
        <v>42251</v>
      </c>
      <c r="D1706" t="s">
        <v>45</v>
      </c>
      <c r="E1706" t="s">
        <v>693</v>
      </c>
      <c r="F1706" t="s">
        <v>694</v>
      </c>
      <c r="G1706" t="s">
        <v>30</v>
      </c>
      <c r="H1706" t="s">
        <v>31</v>
      </c>
      <c r="I1706" t="s">
        <v>58</v>
      </c>
      <c r="J1706" t="s">
        <v>59</v>
      </c>
      <c r="K1706">
        <v>90049</v>
      </c>
      <c r="L1706" t="s">
        <v>60</v>
      </c>
      <c r="M1706" t="s">
        <v>283</v>
      </c>
      <c r="N1706" t="s">
        <v>36</v>
      </c>
      <c r="O1706" t="s">
        <v>37</v>
      </c>
      <c r="P1706" t="s">
        <v>284</v>
      </c>
      <c r="Q1706">
        <v>307.666</v>
      </c>
      <c r="R1706">
        <v>2</v>
      </c>
      <c r="S1706" s="1">
        <v>0.15</v>
      </c>
      <c r="T1706">
        <v>28.956800000000001</v>
      </c>
      <c r="U1706" t="s">
        <v>53</v>
      </c>
      <c r="V1706" s="3">
        <v>9.41176470588235E-2</v>
      </c>
      <c r="W1706" s="3">
        <v>4.8754168481405201E-4</v>
      </c>
      <c r="X1706" s="4">
        <v>14.478400000000001</v>
      </c>
      <c r="Y1706" s="1">
        <v>139.3546</v>
      </c>
      <c r="Z1706" t="s">
        <v>259</v>
      </c>
      <c r="AA1706">
        <f>Furniture_Sales[[#This Row],[Sales]]-Furniture_Sales[[#This Row],[Profit]]</f>
        <v>278.70920000000001</v>
      </c>
    </row>
    <row r="1707" spans="1:27" x14ac:dyDescent="0.35">
      <c r="A1707" t="s">
        <v>3930</v>
      </c>
      <c r="B1707" s="2">
        <v>42244</v>
      </c>
      <c r="C1707" s="2">
        <v>42251</v>
      </c>
      <c r="D1707" t="s">
        <v>45</v>
      </c>
      <c r="E1707" t="s">
        <v>693</v>
      </c>
      <c r="F1707" t="s">
        <v>694</v>
      </c>
      <c r="G1707" t="s">
        <v>30</v>
      </c>
      <c r="H1707" t="s">
        <v>31</v>
      </c>
      <c r="I1707" t="s">
        <v>58</v>
      </c>
      <c r="J1707" t="s">
        <v>59</v>
      </c>
      <c r="K1707">
        <v>90049</v>
      </c>
      <c r="L1707" t="s">
        <v>60</v>
      </c>
      <c r="M1707" t="s">
        <v>1367</v>
      </c>
      <c r="N1707" t="s">
        <v>36</v>
      </c>
      <c r="O1707" t="s">
        <v>62</v>
      </c>
      <c r="P1707" t="s">
        <v>429</v>
      </c>
      <c r="Q1707">
        <v>4.16</v>
      </c>
      <c r="R1707">
        <v>2</v>
      </c>
      <c r="S1707" s="1">
        <v>0</v>
      </c>
      <c r="T1707">
        <v>1.7472000000000001</v>
      </c>
      <c r="U1707" t="s">
        <v>53</v>
      </c>
      <c r="V1707" s="3">
        <v>0.42</v>
      </c>
      <c r="W1707" s="3">
        <v>0</v>
      </c>
      <c r="X1707" s="4">
        <v>0.87360000000000004</v>
      </c>
      <c r="Y1707" s="1">
        <v>1.2063999999999999</v>
      </c>
      <c r="Z1707" t="s">
        <v>259</v>
      </c>
      <c r="AA1707">
        <f>Furniture_Sales[[#This Row],[Sales]]-Furniture_Sales[[#This Row],[Profit]]</f>
        <v>2.4127999999999998</v>
      </c>
    </row>
    <row r="1708" spans="1:27" x14ac:dyDescent="0.35">
      <c r="A1708" t="s">
        <v>3931</v>
      </c>
      <c r="B1708" s="2">
        <v>42297</v>
      </c>
      <c r="C1708" s="2">
        <v>42301</v>
      </c>
      <c r="D1708" t="s">
        <v>45</v>
      </c>
      <c r="E1708" t="s">
        <v>1044</v>
      </c>
      <c r="F1708" t="s">
        <v>1045</v>
      </c>
      <c r="G1708" t="s">
        <v>96</v>
      </c>
      <c r="H1708" t="s">
        <v>31</v>
      </c>
      <c r="I1708" t="s">
        <v>334</v>
      </c>
      <c r="J1708" t="s">
        <v>59</v>
      </c>
      <c r="K1708">
        <v>94109</v>
      </c>
      <c r="L1708" t="s">
        <v>60</v>
      </c>
      <c r="M1708" t="s">
        <v>2519</v>
      </c>
      <c r="N1708" t="s">
        <v>36</v>
      </c>
      <c r="O1708" t="s">
        <v>62</v>
      </c>
      <c r="P1708" t="s">
        <v>2520</v>
      </c>
      <c r="Q1708">
        <v>16.02</v>
      </c>
      <c r="R1708">
        <v>6</v>
      </c>
      <c r="S1708" s="1">
        <v>0</v>
      </c>
      <c r="T1708">
        <v>6.0876000000000001</v>
      </c>
      <c r="U1708" t="s">
        <v>89</v>
      </c>
      <c r="V1708" s="3">
        <v>0.38</v>
      </c>
      <c r="W1708" s="3">
        <v>0</v>
      </c>
      <c r="X1708" s="4">
        <v>1.0145999999999999</v>
      </c>
      <c r="Y1708" s="1">
        <v>1.6554</v>
      </c>
      <c r="Z1708" t="s">
        <v>54</v>
      </c>
      <c r="AA1708">
        <f>Furniture_Sales[[#This Row],[Sales]]-Furniture_Sales[[#This Row],[Profit]]</f>
        <v>9.9323999999999995</v>
      </c>
    </row>
    <row r="1709" spans="1:27" x14ac:dyDescent="0.35">
      <c r="A1709" t="s">
        <v>3932</v>
      </c>
      <c r="B1709" s="2">
        <v>42736</v>
      </c>
      <c r="C1709" s="2">
        <v>42740</v>
      </c>
      <c r="D1709" t="s">
        <v>45</v>
      </c>
      <c r="E1709" t="s">
        <v>2660</v>
      </c>
      <c r="F1709" t="s">
        <v>2661</v>
      </c>
      <c r="G1709" t="s">
        <v>30</v>
      </c>
      <c r="H1709" t="s">
        <v>31</v>
      </c>
      <c r="I1709" t="s">
        <v>1874</v>
      </c>
      <c r="J1709" t="s">
        <v>98</v>
      </c>
      <c r="K1709">
        <v>77340</v>
      </c>
      <c r="L1709" t="s">
        <v>99</v>
      </c>
      <c r="M1709" t="s">
        <v>2175</v>
      </c>
      <c r="N1709" t="s">
        <v>36</v>
      </c>
      <c r="O1709" t="s">
        <v>62</v>
      </c>
      <c r="P1709" t="s">
        <v>2176</v>
      </c>
      <c r="Q1709">
        <v>141.41999999999999</v>
      </c>
      <c r="R1709">
        <v>5</v>
      </c>
      <c r="S1709" s="1">
        <v>0.6</v>
      </c>
      <c r="T1709">
        <v>-187.38149999999999</v>
      </c>
      <c r="U1709" t="s">
        <v>89</v>
      </c>
      <c r="V1709" s="3">
        <v>-1.325</v>
      </c>
      <c r="W1709" s="3">
        <v>4.2426813746287697E-3</v>
      </c>
      <c r="X1709" s="4">
        <v>-37.476300000000002</v>
      </c>
      <c r="Y1709" s="1">
        <v>65.760300000000001</v>
      </c>
      <c r="Z1709" t="s">
        <v>175</v>
      </c>
      <c r="AA1709">
        <f>Furniture_Sales[[#This Row],[Sales]]-Furniture_Sales[[#This Row],[Profit]]</f>
        <v>328.80149999999998</v>
      </c>
    </row>
    <row r="1710" spans="1:27" x14ac:dyDescent="0.35">
      <c r="A1710" t="s">
        <v>3932</v>
      </c>
      <c r="B1710" s="2">
        <v>42736</v>
      </c>
      <c r="C1710" s="2">
        <v>42740</v>
      </c>
      <c r="D1710" t="s">
        <v>45</v>
      </c>
      <c r="E1710" t="s">
        <v>2660</v>
      </c>
      <c r="F1710" t="s">
        <v>2661</v>
      </c>
      <c r="G1710" t="s">
        <v>30</v>
      </c>
      <c r="H1710" t="s">
        <v>31</v>
      </c>
      <c r="I1710" t="s">
        <v>1874</v>
      </c>
      <c r="J1710" t="s">
        <v>98</v>
      </c>
      <c r="K1710">
        <v>77340</v>
      </c>
      <c r="L1710" t="s">
        <v>99</v>
      </c>
      <c r="M1710" t="s">
        <v>827</v>
      </c>
      <c r="N1710" t="s">
        <v>36</v>
      </c>
      <c r="O1710" t="s">
        <v>42</v>
      </c>
      <c r="P1710" t="s">
        <v>828</v>
      </c>
      <c r="Q1710">
        <v>310.74400000000003</v>
      </c>
      <c r="R1710">
        <v>4</v>
      </c>
      <c r="S1710" s="1">
        <v>0.3</v>
      </c>
      <c r="T1710">
        <v>-26.635200000000001</v>
      </c>
      <c r="U1710" t="s">
        <v>89</v>
      </c>
      <c r="V1710" s="3">
        <v>-8.5714285714285701E-2</v>
      </c>
      <c r="W1710" s="3">
        <v>9.6542491568622399E-4</v>
      </c>
      <c r="X1710" s="4">
        <v>-6.6588000000000003</v>
      </c>
      <c r="Y1710" s="1">
        <v>84.344800000000006</v>
      </c>
      <c r="Z1710" t="s">
        <v>175</v>
      </c>
      <c r="AA1710">
        <f>Furniture_Sales[[#This Row],[Sales]]-Furniture_Sales[[#This Row],[Profit]]</f>
        <v>337.37920000000003</v>
      </c>
    </row>
    <row r="1711" spans="1:27" x14ac:dyDescent="0.35">
      <c r="A1711" t="s">
        <v>3933</v>
      </c>
      <c r="B1711" s="2">
        <v>42178</v>
      </c>
      <c r="C1711" s="2">
        <v>42184</v>
      </c>
      <c r="D1711" t="s">
        <v>45</v>
      </c>
      <c r="E1711" t="s">
        <v>1718</v>
      </c>
      <c r="F1711" t="s">
        <v>1719</v>
      </c>
      <c r="G1711" t="s">
        <v>96</v>
      </c>
      <c r="H1711" t="s">
        <v>31</v>
      </c>
      <c r="I1711" t="s">
        <v>3934</v>
      </c>
      <c r="J1711" t="s">
        <v>673</v>
      </c>
      <c r="K1711">
        <v>30344</v>
      </c>
      <c r="L1711" t="s">
        <v>34</v>
      </c>
      <c r="M1711" t="s">
        <v>841</v>
      </c>
      <c r="N1711" t="s">
        <v>36</v>
      </c>
      <c r="O1711" t="s">
        <v>62</v>
      </c>
      <c r="P1711" t="s">
        <v>842</v>
      </c>
      <c r="Q1711">
        <v>27.42</v>
      </c>
      <c r="R1711">
        <v>3</v>
      </c>
      <c r="S1711" s="1">
        <v>0</v>
      </c>
      <c r="T1711">
        <v>9.3228000000000009</v>
      </c>
      <c r="U1711" t="s">
        <v>135</v>
      </c>
      <c r="V1711" s="3">
        <v>0.34</v>
      </c>
      <c r="W1711" s="3">
        <v>0</v>
      </c>
      <c r="X1711" s="4">
        <v>3.1076000000000001</v>
      </c>
      <c r="Y1711" s="1">
        <v>6.0324</v>
      </c>
      <c r="Z1711" t="s">
        <v>65</v>
      </c>
      <c r="AA1711">
        <f>Furniture_Sales[[#This Row],[Sales]]-Furniture_Sales[[#This Row],[Profit]]</f>
        <v>18.097200000000001</v>
      </c>
    </row>
    <row r="1712" spans="1:27" x14ac:dyDescent="0.35">
      <c r="A1712" t="s">
        <v>3935</v>
      </c>
      <c r="B1712" s="2">
        <v>42663</v>
      </c>
      <c r="C1712" s="2">
        <v>42669</v>
      </c>
      <c r="D1712" t="s">
        <v>45</v>
      </c>
      <c r="E1712" t="s">
        <v>3936</v>
      </c>
      <c r="F1712" t="s">
        <v>3937</v>
      </c>
      <c r="G1712" t="s">
        <v>106</v>
      </c>
      <c r="H1712" t="s">
        <v>31</v>
      </c>
      <c r="I1712" t="s">
        <v>695</v>
      </c>
      <c r="J1712" t="s">
        <v>722</v>
      </c>
      <c r="K1712">
        <v>22204</v>
      </c>
      <c r="L1712" t="s">
        <v>34</v>
      </c>
      <c r="M1712" t="s">
        <v>499</v>
      </c>
      <c r="N1712" t="s">
        <v>36</v>
      </c>
      <c r="O1712" t="s">
        <v>62</v>
      </c>
      <c r="P1712" t="s">
        <v>500</v>
      </c>
      <c r="Q1712">
        <v>61.1</v>
      </c>
      <c r="R1712">
        <v>5</v>
      </c>
      <c r="S1712" s="1">
        <v>0</v>
      </c>
      <c r="T1712">
        <v>18.329999999999998</v>
      </c>
      <c r="U1712" t="s">
        <v>135</v>
      </c>
      <c r="V1712" s="3">
        <v>0.3</v>
      </c>
      <c r="W1712" s="3">
        <v>0</v>
      </c>
      <c r="X1712" s="4">
        <v>3.6659999999999999</v>
      </c>
      <c r="Y1712" s="1">
        <v>8.5540000000000003</v>
      </c>
      <c r="Z1712" t="s">
        <v>54</v>
      </c>
      <c r="AA1712">
        <f>Furniture_Sales[[#This Row],[Sales]]-Furniture_Sales[[#This Row],[Profit]]</f>
        <v>42.77</v>
      </c>
    </row>
    <row r="1713" spans="1:27" x14ac:dyDescent="0.35">
      <c r="A1713" t="s">
        <v>3938</v>
      </c>
      <c r="B1713" s="2">
        <v>42943</v>
      </c>
      <c r="C1713" s="2">
        <v>42948</v>
      </c>
      <c r="D1713" t="s">
        <v>27</v>
      </c>
      <c r="E1713" t="s">
        <v>1774</v>
      </c>
      <c r="F1713" t="s">
        <v>1775</v>
      </c>
      <c r="G1713" t="s">
        <v>30</v>
      </c>
      <c r="H1713" t="s">
        <v>31</v>
      </c>
      <c r="I1713" t="s">
        <v>197</v>
      </c>
      <c r="J1713" t="s">
        <v>198</v>
      </c>
      <c r="K1713">
        <v>98115</v>
      </c>
      <c r="L1713" t="s">
        <v>60</v>
      </c>
      <c r="M1713" t="s">
        <v>933</v>
      </c>
      <c r="N1713" t="s">
        <v>36</v>
      </c>
      <c r="O1713" t="s">
        <v>62</v>
      </c>
      <c r="P1713" t="s">
        <v>322</v>
      </c>
      <c r="Q1713">
        <v>23.88</v>
      </c>
      <c r="R1713">
        <v>3</v>
      </c>
      <c r="S1713" s="1">
        <v>0</v>
      </c>
      <c r="T1713">
        <v>10.507199999999999</v>
      </c>
      <c r="U1713" t="s">
        <v>64</v>
      </c>
      <c r="V1713" s="3">
        <v>0.44</v>
      </c>
      <c r="W1713" s="3">
        <v>0</v>
      </c>
      <c r="X1713" s="4">
        <v>3.5024000000000002</v>
      </c>
      <c r="Y1713" s="1">
        <v>4.4576000000000002</v>
      </c>
      <c r="Z1713" t="s">
        <v>77</v>
      </c>
      <c r="AA1713">
        <f>Furniture_Sales[[#This Row],[Sales]]-Furniture_Sales[[#This Row],[Profit]]</f>
        <v>13.3728</v>
      </c>
    </row>
    <row r="1714" spans="1:27" x14ac:dyDescent="0.35">
      <c r="A1714" t="s">
        <v>3939</v>
      </c>
      <c r="B1714" s="2">
        <v>42783</v>
      </c>
      <c r="C1714" s="2">
        <v>42785</v>
      </c>
      <c r="D1714" t="s">
        <v>93</v>
      </c>
      <c r="E1714" t="s">
        <v>3940</v>
      </c>
      <c r="F1714" t="s">
        <v>3941</v>
      </c>
      <c r="G1714" t="s">
        <v>106</v>
      </c>
      <c r="H1714" t="s">
        <v>31</v>
      </c>
      <c r="I1714" t="s">
        <v>107</v>
      </c>
      <c r="J1714" t="s">
        <v>98</v>
      </c>
      <c r="K1714">
        <v>77041</v>
      </c>
      <c r="L1714" t="s">
        <v>99</v>
      </c>
      <c r="M1714" t="s">
        <v>540</v>
      </c>
      <c r="N1714" t="s">
        <v>36</v>
      </c>
      <c r="O1714" t="s">
        <v>37</v>
      </c>
      <c r="P1714" t="s">
        <v>541</v>
      </c>
      <c r="Q1714">
        <v>89.066400000000002</v>
      </c>
      <c r="R1714">
        <v>1</v>
      </c>
      <c r="S1714" s="1">
        <v>0.32</v>
      </c>
      <c r="T1714">
        <v>-17.0274</v>
      </c>
      <c r="U1714" t="s">
        <v>76</v>
      </c>
      <c r="V1714" s="3">
        <v>-0.191176470588235</v>
      </c>
      <c r="W1714" s="3">
        <v>3.5928251282189498E-3</v>
      </c>
      <c r="X1714" s="4">
        <v>-17.0274</v>
      </c>
      <c r="Y1714" s="1">
        <v>106.0938</v>
      </c>
      <c r="Z1714" t="s">
        <v>303</v>
      </c>
      <c r="AA1714">
        <f>Furniture_Sales[[#This Row],[Sales]]-Furniture_Sales[[#This Row],[Profit]]</f>
        <v>106.0938</v>
      </c>
    </row>
    <row r="1715" spans="1:27" x14ac:dyDescent="0.35">
      <c r="A1715" t="s">
        <v>3942</v>
      </c>
      <c r="B1715" s="2">
        <v>43077</v>
      </c>
      <c r="C1715" s="2">
        <v>43084</v>
      </c>
      <c r="D1715" t="s">
        <v>45</v>
      </c>
      <c r="E1715" t="s">
        <v>765</v>
      </c>
      <c r="F1715" t="s">
        <v>766</v>
      </c>
      <c r="G1715" t="s">
        <v>30</v>
      </c>
      <c r="H1715" t="s">
        <v>31</v>
      </c>
      <c r="I1715" t="s">
        <v>71</v>
      </c>
      <c r="J1715" t="s">
        <v>72</v>
      </c>
      <c r="K1715">
        <v>19140</v>
      </c>
      <c r="L1715" t="s">
        <v>73</v>
      </c>
      <c r="M1715" t="s">
        <v>494</v>
      </c>
      <c r="N1715" t="s">
        <v>36</v>
      </c>
      <c r="O1715" t="s">
        <v>42</v>
      </c>
      <c r="P1715" t="s">
        <v>495</v>
      </c>
      <c r="Q1715">
        <v>215.54400000000001</v>
      </c>
      <c r="R1715">
        <v>4</v>
      </c>
      <c r="S1715" s="1">
        <v>0.3</v>
      </c>
      <c r="T1715">
        <v>-58.504800000000003</v>
      </c>
      <c r="U1715" t="s">
        <v>53</v>
      </c>
      <c r="V1715" s="3">
        <v>-0.27142857142857102</v>
      </c>
      <c r="W1715" s="3">
        <v>1.3918271907359999E-3</v>
      </c>
      <c r="X1715" s="4">
        <v>-14.626200000000001</v>
      </c>
      <c r="Y1715" s="1">
        <v>68.512200000000007</v>
      </c>
      <c r="Z1715" t="s">
        <v>102</v>
      </c>
      <c r="AA1715">
        <f>Furniture_Sales[[#This Row],[Sales]]-Furniture_Sales[[#This Row],[Profit]]</f>
        <v>274.04880000000003</v>
      </c>
    </row>
    <row r="1716" spans="1:27" x14ac:dyDescent="0.35">
      <c r="A1716" t="s">
        <v>3943</v>
      </c>
      <c r="B1716" s="2">
        <v>43057</v>
      </c>
      <c r="C1716" s="2">
        <v>43062</v>
      </c>
      <c r="D1716" t="s">
        <v>45</v>
      </c>
      <c r="E1716" t="s">
        <v>3944</v>
      </c>
      <c r="F1716" t="s">
        <v>3945</v>
      </c>
      <c r="G1716" t="s">
        <v>30</v>
      </c>
      <c r="H1716" t="s">
        <v>31</v>
      </c>
      <c r="I1716" t="s">
        <v>139</v>
      </c>
      <c r="J1716" t="s">
        <v>140</v>
      </c>
      <c r="K1716">
        <v>60623</v>
      </c>
      <c r="L1716" t="s">
        <v>99</v>
      </c>
      <c r="M1716" t="s">
        <v>2186</v>
      </c>
      <c r="N1716" t="s">
        <v>36</v>
      </c>
      <c r="O1716" t="s">
        <v>42</v>
      </c>
      <c r="P1716" t="s">
        <v>2187</v>
      </c>
      <c r="Q1716">
        <v>127.386</v>
      </c>
      <c r="R1716">
        <v>2</v>
      </c>
      <c r="S1716" s="1">
        <v>0.3</v>
      </c>
      <c r="T1716">
        <v>-25.4772</v>
      </c>
      <c r="U1716" t="s">
        <v>64</v>
      </c>
      <c r="V1716" s="3">
        <v>-0.2</v>
      </c>
      <c r="W1716" s="3">
        <v>2.3550468654326201E-3</v>
      </c>
      <c r="X1716" s="4">
        <v>-12.7386</v>
      </c>
      <c r="Y1716" s="1">
        <v>76.431600000000003</v>
      </c>
      <c r="Z1716" t="s">
        <v>40</v>
      </c>
      <c r="AA1716">
        <f>Furniture_Sales[[#This Row],[Sales]]-Furniture_Sales[[#This Row],[Profit]]</f>
        <v>152.86320000000001</v>
      </c>
    </row>
    <row r="1717" spans="1:27" x14ac:dyDescent="0.35">
      <c r="A1717" t="s">
        <v>3946</v>
      </c>
      <c r="B1717" s="2">
        <v>42705</v>
      </c>
      <c r="C1717" s="2">
        <v>42707</v>
      </c>
      <c r="D1717" t="s">
        <v>27</v>
      </c>
      <c r="E1717" t="s">
        <v>3822</v>
      </c>
      <c r="F1717" t="s">
        <v>3823</v>
      </c>
      <c r="G1717" t="s">
        <v>30</v>
      </c>
      <c r="H1717" t="s">
        <v>31</v>
      </c>
      <c r="I1717" t="s">
        <v>1751</v>
      </c>
      <c r="J1717" t="s">
        <v>98</v>
      </c>
      <c r="K1717">
        <v>76903</v>
      </c>
      <c r="L1717" t="s">
        <v>99</v>
      </c>
      <c r="M1717" t="s">
        <v>596</v>
      </c>
      <c r="N1717" t="s">
        <v>36</v>
      </c>
      <c r="O1717" t="s">
        <v>42</v>
      </c>
      <c r="P1717" t="s">
        <v>597</v>
      </c>
      <c r="Q1717">
        <v>248.43</v>
      </c>
      <c r="R1717">
        <v>5</v>
      </c>
      <c r="S1717" s="1">
        <v>0.3</v>
      </c>
      <c r="T1717">
        <v>-17.745000000000001</v>
      </c>
      <c r="U1717" t="s">
        <v>76</v>
      </c>
      <c r="V1717" s="3">
        <v>-7.1428571428571397E-2</v>
      </c>
      <c r="W1717" s="3">
        <v>1.2075836251660399E-3</v>
      </c>
      <c r="X1717" s="4">
        <v>-3.5489999999999999</v>
      </c>
      <c r="Y1717" s="1">
        <v>53.234999999999999</v>
      </c>
      <c r="Z1717" t="s">
        <v>102</v>
      </c>
      <c r="AA1717">
        <f>Furniture_Sales[[#This Row],[Sales]]-Furniture_Sales[[#This Row],[Profit]]</f>
        <v>266.17500000000001</v>
      </c>
    </row>
    <row r="1718" spans="1:27" x14ac:dyDescent="0.35">
      <c r="A1718" t="s">
        <v>3946</v>
      </c>
      <c r="B1718" s="2">
        <v>42705</v>
      </c>
      <c r="C1718" s="2">
        <v>42707</v>
      </c>
      <c r="D1718" t="s">
        <v>27</v>
      </c>
      <c r="E1718" t="s">
        <v>3822</v>
      </c>
      <c r="F1718" t="s">
        <v>3823</v>
      </c>
      <c r="G1718" t="s">
        <v>30</v>
      </c>
      <c r="H1718" t="s">
        <v>31</v>
      </c>
      <c r="I1718" t="s">
        <v>1751</v>
      </c>
      <c r="J1718" t="s">
        <v>98</v>
      </c>
      <c r="K1718">
        <v>76903</v>
      </c>
      <c r="L1718" t="s">
        <v>99</v>
      </c>
      <c r="M1718" t="s">
        <v>304</v>
      </c>
      <c r="N1718" t="s">
        <v>36</v>
      </c>
      <c r="O1718" t="s">
        <v>42</v>
      </c>
      <c r="P1718" t="s">
        <v>305</v>
      </c>
      <c r="Q1718">
        <v>85.245999999999995</v>
      </c>
      <c r="R1718">
        <v>2</v>
      </c>
      <c r="S1718" s="1">
        <v>0.3</v>
      </c>
      <c r="T1718">
        <v>-1.2178</v>
      </c>
      <c r="U1718" t="s">
        <v>76</v>
      </c>
      <c r="V1718" s="3">
        <v>-1.4285714285714299E-2</v>
      </c>
      <c r="W1718" s="3">
        <v>3.5192267085845698E-3</v>
      </c>
      <c r="X1718" s="4">
        <v>-0.6089</v>
      </c>
      <c r="Y1718" s="1">
        <v>43.231900000000003</v>
      </c>
      <c r="Z1718" t="s">
        <v>102</v>
      </c>
      <c r="AA1718">
        <f>Furniture_Sales[[#This Row],[Sales]]-Furniture_Sales[[#This Row],[Profit]]</f>
        <v>86.463799999999992</v>
      </c>
    </row>
    <row r="1719" spans="1:27" x14ac:dyDescent="0.35">
      <c r="A1719" t="s">
        <v>3947</v>
      </c>
      <c r="B1719" s="2">
        <v>42976</v>
      </c>
      <c r="C1719" s="2">
        <v>42982</v>
      </c>
      <c r="D1719" t="s">
        <v>45</v>
      </c>
      <c r="E1719" t="s">
        <v>1594</v>
      </c>
      <c r="F1719" t="s">
        <v>1595</v>
      </c>
      <c r="G1719" t="s">
        <v>96</v>
      </c>
      <c r="H1719" t="s">
        <v>31</v>
      </c>
      <c r="I1719" t="s">
        <v>58</v>
      </c>
      <c r="J1719" t="s">
        <v>59</v>
      </c>
      <c r="K1719">
        <v>90049</v>
      </c>
      <c r="L1719" t="s">
        <v>60</v>
      </c>
      <c r="M1719" t="s">
        <v>3700</v>
      </c>
      <c r="N1719" t="s">
        <v>36</v>
      </c>
      <c r="O1719" t="s">
        <v>62</v>
      </c>
      <c r="P1719" t="s">
        <v>3701</v>
      </c>
      <c r="Q1719">
        <v>148.02000000000001</v>
      </c>
      <c r="R1719">
        <v>3</v>
      </c>
      <c r="S1719" s="1">
        <v>0</v>
      </c>
      <c r="T1719">
        <v>41.445599999999999</v>
      </c>
      <c r="U1719" t="s">
        <v>135</v>
      </c>
      <c r="V1719" s="3">
        <v>0.28000000000000003</v>
      </c>
      <c r="W1719" s="3">
        <v>0</v>
      </c>
      <c r="X1719" s="4">
        <v>13.815200000000001</v>
      </c>
      <c r="Y1719" s="1">
        <v>35.524799999999999</v>
      </c>
      <c r="Z1719" t="s">
        <v>259</v>
      </c>
      <c r="AA1719">
        <f>Furniture_Sales[[#This Row],[Sales]]-Furniture_Sales[[#This Row],[Profit]]</f>
        <v>106.57440000000001</v>
      </c>
    </row>
    <row r="1720" spans="1:27" x14ac:dyDescent="0.35">
      <c r="A1720" t="s">
        <v>3948</v>
      </c>
      <c r="B1720" s="2">
        <v>42938</v>
      </c>
      <c r="C1720" s="2">
        <v>42943</v>
      </c>
      <c r="D1720" t="s">
        <v>45</v>
      </c>
      <c r="E1720" t="s">
        <v>2663</v>
      </c>
      <c r="F1720" t="s">
        <v>2664</v>
      </c>
      <c r="G1720" t="s">
        <v>30</v>
      </c>
      <c r="H1720" t="s">
        <v>31</v>
      </c>
      <c r="I1720" t="s">
        <v>139</v>
      </c>
      <c r="J1720" t="s">
        <v>140</v>
      </c>
      <c r="K1720">
        <v>60653</v>
      </c>
      <c r="L1720" t="s">
        <v>99</v>
      </c>
      <c r="M1720" t="s">
        <v>631</v>
      </c>
      <c r="N1720" t="s">
        <v>36</v>
      </c>
      <c r="O1720" t="s">
        <v>42</v>
      </c>
      <c r="P1720" t="s">
        <v>632</v>
      </c>
      <c r="Q1720">
        <v>526.34400000000005</v>
      </c>
      <c r="R1720">
        <v>4</v>
      </c>
      <c r="S1720" s="1">
        <v>0.3</v>
      </c>
      <c r="T1720">
        <v>-75.191999999999993</v>
      </c>
      <c r="U1720" t="s">
        <v>64</v>
      </c>
      <c r="V1720" s="3">
        <v>-0.14285714285714299</v>
      </c>
      <c r="W1720" s="3">
        <v>5.6996944963749903E-4</v>
      </c>
      <c r="X1720" s="4">
        <v>-18.797999999999998</v>
      </c>
      <c r="Y1720" s="1">
        <v>150.38399999999999</v>
      </c>
      <c r="Z1720" t="s">
        <v>77</v>
      </c>
      <c r="AA1720">
        <f>Furniture_Sales[[#This Row],[Sales]]-Furniture_Sales[[#This Row],[Profit]]</f>
        <v>601.53600000000006</v>
      </c>
    </row>
    <row r="1721" spans="1:27" x14ac:dyDescent="0.35">
      <c r="A1721" t="s">
        <v>3949</v>
      </c>
      <c r="B1721" s="2">
        <v>42685</v>
      </c>
      <c r="C1721" s="2">
        <v>42690</v>
      </c>
      <c r="D1721" t="s">
        <v>45</v>
      </c>
      <c r="E1721" t="s">
        <v>621</v>
      </c>
      <c r="F1721" t="s">
        <v>622</v>
      </c>
      <c r="G1721" t="s">
        <v>30</v>
      </c>
      <c r="H1721" t="s">
        <v>31</v>
      </c>
      <c r="I1721" t="s">
        <v>334</v>
      </c>
      <c r="J1721" t="s">
        <v>59</v>
      </c>
      <c r="K1721">
        <v>94110</v>
      </c>
      <c r="L1721" t="s">
        <v>60</v>
      </c>
      <c r="M1721" t="s">
        <v>192</v>
      </c>
      <c r="N1721" t="s">
        <v>36</v>
      </c>
      <c r="O1721" t="s">
        <v>62</v>
      </c>
      <c r="P1721" t="s">
        <v>193</v>
      </c>
      <c r="Q1721">
        <v>41.96</v>
      </c>
      <c r="R1721">
        <v>2</v>
      </c>
      <c r="S1721" s="1">
        <v>0</v>
      </c>
      <c r="T1721">
        <v>10.909599999999999</v>
      </c>
      <c r="U1721" t="s">
        <v>64</v>
      </c>
      <c r="V1721" s="3">
        <v>0.26</v>
      </c>
      <c r="W1721" s="3">
        <v>0</v>
      </c>
      <c r="X1721" s="4">
        <v>5.4547999999999996</v>
      </c>
      <c r="Y1721" s="1">
        <v>15.5252</v>
      </c>
      <c r="Z1721" t="s">
        <v>40</v>
      </c>
      <c r="AA1721">
        <f>Furniture_Sales[[#This Row],[Sales]]-Furniture_Sales[[#This Row],[Profit]]</f>
        <v>31.050400000000003</v>
      </c>
    </row>
    <row r="1722" spans="1:27" x14ac:dyDescent="0.35">
      <c r="A1722" t="s">
        <v>3949</v>
      </c>
      <c r="B1722" s="2">
        <v>42685</v>
      </c>
      <c r="C1722" s="2">
        <v>42690</v>
      </c>
      <c r="D1722" t="s">
        <v>45</v>
      </c>
      <c r="E1722" t="s">
        <v>621</v>
      </c>
      <c r="F1722" t="s">
        <v>622</v>
      </c>
      <c r="G1722" t="s">
        <v>30</v>
      </c>
      <c r="H1722" t="s">
        <v>31</v>
      </c>
      <c r="I1722" t="s">
        <v>334</v>
      </c>
      <c r="J1722" t="s">
        <v>59</v>
      </c>
      <c r="K1722">
        <v>94110</v>
      </c>
      <c r="L1722" t="s">
        <v>60</v>
      </c>
      <c r="M1722" t="s">
        <v>631</v>
      </c>
      <c r="N1722" t="s">
        <v>36</v>
      </c>
      <c r="O1722" t="s">
        <v>42</v>
      </c>
      <c r="P1722" t="s">
        <v>632</v>
      </c>
      <c r="Q1722">
        <v>451.15199999999999</v>
      </c>
      <c r="R1722">
        <v>3</v>
      </c>
      <c r="S1722" s="1">
        <v>0.2</v>
      </c>
      <c r="T1722">
        <v>0</v>
      </c>
      <c r="U1722" t="s">
        <v>64</v>
      </c>
      <c r="V1722" s="3">
        <v>0</v>
      </c>
      <c r="W1722" s="3">
        <v>4.4330957194027701E-4</v>
      </c>
      <c r="X1722" s="4">
        <v>0</v>
      </c>
      <c r="Y1722" s="1">
        <v>150.38399999999999</v>
      </c>
      <c r="Z1722" t="s">
        <v>40</v>
      </c>
      <c r="AA1722">
        <f>Furniture_Sales[[#This Row],[Sales]]-Furniture_Sales[[#This Row],[Profit]]</f>
        <v>451.15199999999999</v>
      </c>
    </row>
    <row r="1723" spans="1:27" x14ac:dyDescent="0.35">
      <c r="A1723" t="s">
        <v>3950</v>
      </c>
      <c r="B1723" s="2">
        <v>42985</v>
      </c>
      <c r="C1723" s="2">
        <v>42990</v>
      </c>
      <c r="D1723" t="s">
        <v>45</v>
      </c>
      <c r="E1723" t="s">
        <v>1881</v>
      </c>
      <c r="F1723" t="s">
        <v>1882</v>
      </c>
      <c r="G1723" t="s">
        <v>30</v>
      </c>
      <c r="H1723" t="s">
        <v>31</v>
      </c>
      <c r="I1723" t="s">
        <v>3951</v>
      </c>
      <c r="J1723" t="s">
        <v>59</v>
      </c>
      <c r="K1723">
        <v>95351</v>
      </c>
      <c r="L1723" t="s">
        <v>60</v>
      </c>
      <c r="M1723" t="s">
        <v>301</v>
      </c>
      <c r="N1723" t="s">
        <v>36</v>
      </c>
      <c r="O1723" t="s">
        <v>42</v>
      </c>
      <c r="P1723" t="s">
        <v>302</v>
      </c>
      <c r="Q1723">
        <v>161.56800000000001</v>
      </c>
      <c r="R1723">
        <v>2</v>
      </c>
      <c r="S1723" s="1">
        <v>0.2</v>
      </c>
      <c r="T1723">
        <v>-28.2744</v>
      </c>
      <c r="U1723" t="s">
        <v>64</v>
      </c>
      <c r="V1723" s="3">
        <v>-0.17499999999999999</v>
      </c>
      <c r="W1723" s="3">
        <v>1.2378688849277099E-3</v>
      </c>
      <c r="X1723" s="4">
        <v>-14.1372</v>
      </c>
      <c r="Y1723" s="1">
        <v>94.921199999999999</v>
      </c>
      <c r="Z1723" t="s">
        <v>83</v>
      </c>
      <c r="AA1723">
        <f>Furniture_Sales[[#This Row],[Sales]]-Furniture_Sales[[#This Row],[Profit]]</f>
        <v>189.8424</v>
      </c>
    </row>
    <row r="1724" spans="1:27" x14ac:dyDescent="0.35">
      <c r="A1724" t="s">
        <v>3952</v>
      </c>
      <c r="B1724" s="2">
        <v>42973</v>
      </c>
      <c r="C1724" s="2">
        <v>42979</v>
      </c>
      <c r="D1724" t="s">
        <v>45</v>
      </c>
      <c r="E1724" t="s">
        <v>113</v>
      </c>
      <c r="F1724" t="s">
        <v>114</v>
      </c>
      <c r="G1724" t="s">
        <v>30</v>
      </c>
      <c r="H1724" t="s">
        <v>31</v>
      </c>
      <c r="I1724" t="s">
        <v>139</v>
      </c>
      <c r="J1724" t="s">
        <v>140</v>
      </c>
      <c r="K1724">
        <v>60610</v>
      </c>
      <c r="L1724" t="s">
        <v>99</v>
      </c>
      <c r="M1724" t="s">
        <v>762</v>
      </c>
      <c r="N1724" t="s">
        <v>36</v>
      </c>
      <c r="O1724" t="s">
        <v>62</v>
      </c>
      <c r="P1724" t="s">
        <v>763</v>
      </c>
      <c r="Q1724">
        <v>64.959999999999994</v>
      </c>
      <c r="R1724">
        <v>5</v>
      </c>
      <c r="S1724" s="1">
        <v>0.6</v>
      </c>
      <c r="T1724">
        <v>-43.847999999999999</v>
      </c>
      <c r="U1724" t="s">
        <v>135</v>
      </c>
      <c r="V1724" s="3">
        <v>-0.67500000000000004</v>
      </c>
      <c r="W1724" s="3">
        <v>9.2364532019704407E-3</v>
      </c>
      <c r="X1724" s="4">
        <v>-8.7696000000000005</v>
      </c>
      <c r="Y1724" s="1">
        <v>21.761600000000001</v>
      </c>
      <c r="Z1724" t="s">
        <v>259</v>
      </c>
      <c r="AA1724">
        <f>Furniture_Sales[[#This Row],[Sales]]-Furniture_Sales[[#This Row],[Profit]]</f>
        <v>108.80799999999999</v>
      </c>
    </row>
    <row r="1725" spans="1:27" x14ac:dyDescent="0.35">
      <c r="A1725" t="s">
        <v>3953</v>
      </c>
      <c r="B1725" s="2">
        <v>42285</v>
      </c>
      <c r="C1725" s="2">
        <v>42290</v>
      </c>
      <c r="D1725" t="s">
        <v>45</v>
      </c>
      <c r="E1725" t="s">
        <v>94</v>
      </c>
      <c r="F1725" t="s">
        <v>95</v>
      </c>
      <c r="G1725" t="s">
        <v>96</v>
      </c>
      <c r="H1725" t="s">
        <v>31</v>
      </c>
      <c r="I1725" t="s">
        <v>1745</v>
      </c>
      <c r="J1725" t="s">
        <v>98</v>
      </c>
      <c r="K1725">
        <v>75081</v>
      </c>
      <c r="L1725" t="s">
        <v>99</v>
      </c>
      <c r="M1725" t="s">
        <v>150</v>
      </c>
      <c r="N1725" t="s">
        <v>36</v>
      </c>
      <c r="O1725" t="s">
        <v>62</v>
      </c>
      <c r="P1725" t="s">
        <v>151</v>
      </c>
      <c r="Q1725">
        <v>72.78</v>
      </c>
      <c r="R1725">
        <v>3</v>
      </c>
      <c r="S1725" s="1">
        <v>0.6</v>
      </c>
      <c r="T1725">
        <v>-70.960499999999996</v>
      </c>
      <c r="U1725" t="s">
        <v>64</v>
      </c>
      <c r="V1725" s="3">
        <v>-0.97499999999999998</v>
      </c>
      <c r="W1725" s="3">
        <v>8.2440230832646292E-3</v>
      </c>
      <c r="X1725" s="4">
        <v>-23.653500000000001</v>
      </c>
      <c r="Y1725" s="1">
        <v>47.913499999999999</v>
      </c>
      <c r="Z1725" t="s">
        <v>54</v>
      </c>
      <c r="AA1725">
        <f>Furniture_Sales[[#This Row],[Sales]]-Furniture_Sales[[#This Row],[Profit]]</f>
        <v>143.7405</v>
      </c>
    </row>
    <row r="1726" spans="1:27" x14ac:dyDescent="0.35">
      <c r="A1726" t="s">
        <v>3954</v>
      </c>
      <c r="B1726" s="2">
        <v>42594</v>
      </c>
      <c r="C1726" s="2">
        <v>42598</v>
      </c>
      <c r="D1726" t="s">
        <v>45</v>
      </c>
      <c r="E1726" t="s">
        <v>3955</v>
      </c>
      <c r="F1726" t="s">
        <v>3956</v>
      </c>
      <c r="G1726" t="s">
        <v>96</v>
      </c>
      <c r="H1726" t="s">
        <v>31</v>
      </c>
      <c r="I1726" t="s">
        <v>580</v>
      </c>
      <c r="J1726" t="s">
        <v>49</v>
      </c>
      <c r="K1726">
        <v>33801</v>
      </c>
      <c r="L1726" t="s">
        <v>34</v>
      </c>
      <c r="M1726" t="s">
        <v>374</v>
      </c>
      <c r="N1726" t="s">
        <v>36</v>
      </c>
      <c r="O1726" t="s">
        <v>51</v>
      </c>
      <c r="P1726" t="s">
        <v>375</v>
      </c>
      <c r="Q1726">
        <v>562.29250000000002</v>
      </c>
      <c r="R1726">
        <v>7</v>
      </c>
      <c r="S1726" s="1">
        <v>0.45</v>
      </c>
      <c r="T1726">
        <v>-255.58750000000001</v>
      </c>
      <c r="U1726" t="s">
        <v>89</v>
      </c>
      <c r="V1726" s="3">
        <v>-0.45454545454545398</v>
      </c>
      <c r="W1726" s="3">
        <v>8.0029522001449395E-4</v>
      </c>
      <c r="X1726" s="4">
        <v>-36.512500000000003</v>
      </c>
      <c r="Y1726" s="1">
        <v>116.84</v>
      </c>
      <c r="Z1726" t="s">
        <v>259</v>
      </c>
      <c r="AA1726">
        <f>Furniture_Sales[[#This Row],[Sales]]-Furniture_Sales[[#This Row],[Profit]]</f>
        <v>817.88</v>
      </c>
    </row>
    <row r="1727" spans="1:27" x14ac:dyDescent="0.35">
      <c r="A1727" t="s">
        <v>3957</v>
      </c>
      <c r="B1727" s="2">
        <v>41952</v>
      </c>
      <c r="C1727" s="2">
        <v>41956</v>
      </c>
      <c r="D1727" t="s">
        <v>45</v>
      </c>
      <c r="E1727" t="s">
        <v>3369</v>
      </c>
      <c r="F1727" t="s">
        <v>3370</v>
      </c>
      <c r="G1727" t="s">
        <v>106</v>
      </c>
      <c r="H1727" t="s">
        <v>31</v>
      </c>
      <c r="I1727" t="s">
        <v>179</v>
      </c>
      <c r="J1727" t="s">
        <v>126</v>
      </c>
      <c r="K1727">
        <v>10035</v>
      </c>
      <c r="L1727" t="s">
        <v>73</v>
      </c>
      <c r="M1727" t="s">
        <v>360</v>
      </c>
      <c r="N1727" t="s">
        <v>36</v>
      </c>
      <c r="O1727" t="s">
        <v>62</v>
      </c>
      <c r="P1727" t="s">
        <v>1249</v>
      </c>
      <c r="Q1727">
        <v>56.52</v>
      </c>
      <c r="R1727">
        <v>9</v>
      </c>
      <c r="S1727" s="1">
        <v>0</v>
      </c>
      <c r="T1727">
        <v>21.477599999999999</v>
      </c>
      <c r="U1727" t="s">
        <v>89</v>
      </c>
      <c r="V1727" s="3">
        <v>0.38</v>
      </c>
      <c r="W1727" s="3">
        <v>0</v>
      </c>
      <c r="X1727" s="4">
        <v>2.3864000000000001</v>
      </c>
      <c r="Y1727" s="1">
        <v>3.8936000000000002</v>
      </c>
      <c r="Z1727" t="s">
        <v>40</v>
      </c>
      <c r="AA1727">
        <f>Furniture_Sales[[#This Row],[Sales]]-Furniture_Sales[[#This Row],[Profit]]</f>
        <v>35.042400000000001</v>
      </c>
    </row>
    <row r="1728" spans="1:27" x14ac:dyDescent="0.35">
      <c r="A1728" t="s">
        <v>3958</v>
      </c>
      <c r="B1728" s="2">
        <v>42405</v>
      </c>
      <c r="C1728" s="2">
        <v>42410</v>
      </c>
      <c r="D1728" t="s">
        <v>45</v>
      </c>
      <c r="E1728" t="s">
        <v>1896</v>
      </c>
      <c r="F1728" t="s">
        <v>1897</v>
      </c>
      <c r="G1728" t="s">
        <v>30</v>
      </c>
      <c r="H1728" t="s">
        <v>31</v>
      </c>
      <c r="I1728" t="s">
        <v>645</v>
      </c>
      <c r="J1728" t="s">
        <v>59</v>
      </c>
      <c r="K1728">
        <v>92037</v>
      </c>
      <c r="L1728" t="s">
        <v>60</v>
      </c>
      <c r="M1728" t="s">
        <v>790</v>
      </c>
      <c r="N1728" t="s">
        <v>36</v>
      </c>
      <c r="O1728" t="s">
        <v>51</v>
      </c>
      <c r="P1728" t="s">
        <v>791</v>
      </c>
      <c r="Q1728">
        <v>557.72799999999995</v>
      </c>
      <c r="R1728">
        <v>4</v>
      </c>
      <c r="S1728" s="1">
        <v>0.2</v>
      </c>
      <c r="T1728">
        <v>6.9715999999999996</v>
      </c>
      <c r="U1728" t="s">
        <v>64</v>
      </c>
      <c r="V1728" s="3">
        <v>1.2500000000000001E-2</v>
      </c>
      <c r="W1728" s="3">
        <v>3.5859773939985102E-4</v>
      </c>
      <c r="X1728" s="4">
        <v>1.7428999999999999</v>
      </c>
      <c r="Y1728" s="1">
        <v>137.6891</v>
      </c>
      <c r="Z1728" t="s">
        <v>303</v>
      </c>
      <c r="AA1728">
        <f>Furniture_Sales[[#This Row],[Sales]]-Furniture_Sales[[#This Row],[Profit]]</f>
        <v>550.75639999999999</v>
      </c>
    </row>
    <row r="1729" spans="1:27" x14ac:dyDescent="0.35">
      <c r="A1729" t="s">
        <v>3959</v>
      </c>
      <c r="B1729" s="2">
        <v>41665</v>
      </c>
      <c r="C1729" s="2">
        <v>41668</v>
      </c>
      <c r="D1729" t="s">
        <v>93</v>
      </c>
      <c r="E1729" t="s">
        <v>2780</v>
      </c>
      <c r="F1729" t="s">
        <v>2781</v>
      </c>
      <c r="G1729" t="s">
        <v>96</v>
      </c>
      <c r="H1729" t="s">
        <v>31</v>
      </c>
      <c r="I1729" t="s">
        <v>3960</v>
      </c>
      <c r="J1729" t="s">
        <v>1832</v>
      </c>
      <c r="K1729">
        <v>57701</v>
      </c>
      <c r="L1729" t="s">
        <v>99</v>
      </c>
      <c r="M1729" t="s">
        <v>816</v>
      </c>
      <c r="N1729" t="s">
        <v>36</v>
      </c>
      <c r="O1729" t="s">
        <v>37</v>
      </c>
      <c r="P1729" t="s">
        <v>817</v>
      </c>
      <c r="Q1729">
        <v>141.96</v>
      </c>
      <c r="R1729">
        <v>2</v>
      </c>
      <c r="S1729" s="1">
        <v>0</v>
      </c>
      <c r="T1729">
        <v>39.748800000000003</v>
      </c>
      <c r="U1729" t="s">
        <v>39</v>
      </c>
      <c r="V1729" s="3">
        <v>0.28000000000000003</v>
      </c>
      <c r="W1729" s="3">
        <v>0</v>
      </c>
      <c r="X1729" s="4">
        <v>19.874400000000001</v>
      </c>
      <c r="Y1729" s="1">
        <v>51.105600000000003</v>
      </c>
      <c r="Z1729" t="s">
        <v>175</v>
      </c>
      <c r="AA1729">
        <f>Furniture_Sales[[#This Row],[Sales]]-Furniture_Sales[[#This Row],[Profit]]</f>
        <v>102.21120000000001</v>
      </c>
    </row>
    <row r="1730" spans="1:27" x14ac:dyDescent="0.35">
      <c r="A1730" t="s">
        <v>3961</v>
      </c>
      <c r="B1730" s="2">
        <v>42647</v>
      </c>
      <c r="C1730" s="2">
        <v>42652</v>
      </c>
      <c r="D1730" t="s">
        <v>45</v>
      </c>
      <c r="E1730" t="s">
        <v>785</v>
      </c>
      <c r="F1730" t="s">
        <v>786</v>
      </c>
      <c r="G1730" t="s">
        <v>30</v>
      </c>
      <c r="H1730" t="s">
        <v>31</v>
      </c>
      <c r="I1730" t="s">
        <v>2760</v>
      </c>
      <c r="J1730" t="s">
        <v>1095</v>
      </c>
      <c r="K1730">
        <v>21215</v>
      </c>
      <c r="L1730" t="s">
        <v>73</v>
      </c>
      <c r="M1730" t="s">
        <v>1260</v>
      </c>
      <c r="N1730" t="s">
        <v>36</v>
      </c>
      <c r="O1730" t="s">
        <v>51</v>
      </c>
      <c r="P1730" t="s">
        <v>1261</v>
      </c>
      <c r="Q1730">
        <v>239.37200000000001</v>
      </c>
      <c r="R1730">
        <v>2</v>
      </c>
      <c r="S1730" s="1">
        <v>0.3</v>
      </c>
      <c r="T1730">
        <v>-23.937200000000001</v>
      </c>
      <c r="U1730" t="s">
        <v>64</v>
      </c>
      <c r="V1730" s="3">
        <v>-0.1</v>
      </c>
      <c r="W1730" s="3">
        <v>1.2532794144678599E-3</v>
      </c>
      <c r="X1730" s="4">
        <v>-11.9686</v>
      </c>
      <c r="Y1730" s="1">
        <v>131.65459999999999</v>
      </c>
      <c r="Z1730" t="s">
        <v>54</v>
      </c>
      <c r="AA1730">
        <f>Furniture_Sales[[#This Row],[Sales]]-Furniture_Sales[[#This Row],[Profit]]</f>
        <v>263.30920000000003</v>
      </c>
    </row>
    <row r="1731" spans="1:27" x14ac:dyDescent="0.35">
      <c r="A1731" t="s">
        <v>3962</v>
      </c>
      <c r="B1731" s="2">
        <v>42416</v>
      </c>
      <c r="C1731" s="2">
        <v>42420</v>
      </c>
      <c r="D1731" t="s">
        <v>45</v>
      </c>
      <c r="E1731" t="s">
        <v>3963</v>
      </c>
      <c r="F1731" t="s">
        <v>3964</v>
      </c>
      <c r="G1731" t="s">
        <v>30</v>
      </c>
      <c r="H1731" t="s">
        <v>31</v>
      </c>
      <c r="I1731" t="s">
        <v>367</v>
      </c>
      <c r="J1731" t="s">
        <v>368</v>
      </c>
      <c r="K1731">
        <v>7109</v>
      </c>
      <c r="L1731" t="s">
        <v>73</v>
      </c>
      <c r="M1731" t="s">
        <v>3222</v>
      </c>
      <c r="N1731" t="s">
        <v>36</v>
      </c>
      <c r="O1731" t="s">
        <v>42</v>
      </c>
      <c r="P1731" t="s">
        <v>3223</v>
      </c>
      <c r="Q1731">
        <v>227.96</v>
      </c>
      <c r="R1731">
        <v>2</v>
      </c>
      <c r="S1731" s="1">
        <v>0</v>
      </c>
      <c r="T1731">
        <v>36.473599999999998</v>
      </c>
      <c r="U1731" t="s">
        <v>89</v>
      </c>
      <c r="V1731" s="3">
        <v>0.16</v>
      </c>
      <c r="W1731" s="3">
        <v>0</v>
      </c>
      <c r="X1731" s="4">
        <v>18.236799999999999</v>
      </c>
      <c r="Y1731" s="1">
        <v>95.743200000000002</v>
      </c>
      <c r="Z1731" t="s">
        <v>303</v>
      </c>
      <c r="AA1731">
        <f>Furniture_Sales[[#This Row],[Sales]]-Furniture_Sales[[#This Row],[Profit]]</f>
        <v>191.4864</v>
      </c>
    </row>
    <row r="1732" spans="1:27" x14ac:dyDescent="0.35">
      <c r="A1732" t="s">
        <v>3965</v>
      </c>
      <c r="B1732" s="2">
        <v>42310</v>
      </c>
      <c r="C1732" s="2">
        <v>42314</v>
      </c>
      <c r="D1732" t="s">
        <v>45</v>
      </c>
      <c r="E1732" t="s">
        <v>819</v>
      </c>
      <c r="F1732" t="s">
        <v>820</v>
      </c>
      <c r="G1732" t="s">
        <v>30</v>
      </c>
      <c r="H1732" t="s">
        <v>31</v>
      </c>
      <c r="I1732" t="s">
        <v>645</v>
      </c>
      <c r="J1732" t="s">
        <v>59</v>
      </c>
      <c r="K1732">
        <v>92105</v>
      </c>
      <c r="L1732" t="s">
        <v>60</v>
      </c>
      <c r="M1732" t="s">
        <v>1968</v>
      </c>
      <c r="N1732" t="s">
        <v>36</v>
      </c>
      <c r="O1732" t="s">
        <v>62</v>
      </c>
      <c r="P1732" t="s">
        <v>1969</v>
      </c>
      <c r="Q1732">
        <v>96.96</v>
      </c>
      <c r="R1732">
        <v>6</v>
      </c>
      <c r="S1732" s="1">
        <v>0</v>
      </c>
      <c r="T1732">
        <v>33.936</v>
      </c>
      <c r="U1732" t="s">
        <v>89</v>
      </c>
      <c r="V1732" s="3">
        <v>0.35</v>
      </c>
      <c r="W1732" s="3">
        <v>0</v>
      </c>
      <c r="X1732" s="4">
        <v>5.6559999999999997</v>
      </c>
      <c r="Y1732" s="1">
        <v>10.504</v>
      </c>
      <c r="Z1732" t="s">
        <v>40</v>
      </c>
      <c r="AA1732">
        <f>Furniture_Sales[[#This Row],[Sales]]-Furniture_Sales[[#This Row],[Profit]]</f>
        <v>63.023999999999994</v>
      </c>
    </row>
    <row r="1733" spans="1:27" x14ac:dyDescent="0.35">
      <c r="A1733" t="s">
        <v>3965</v>
      </c>
      <c r="B1733" s="2">
        <v>42310</v>
      </c>
      <c r="C1733" s="2">
        <v>42314</v>
      </c>
      <c r="D1733" t="s">
        <v>45</v>
      </c>
      <c r="E1733" t="s">
        <v>819</v>
      </c>
      <c r="F1733" t="s">
        <v>820</v>
      </c>
      <c r="G1733" t="s">
        <v>30</v>
      </c>
      <c r="H1733" t="s">
        <v>31</v>
      </c>
      <c r="I1733" t="s">
        <v>645</v>
      </c>
      <c r="J1733" t="s">
        <v>59</v>
      </c>
      <c r="K1733">
        <v>92105</v>
      </c>
      <c r="L1733" t="s">
        <v>60</v>
      </c>
      <c r="M1733" t="s">
        <v>1973</v>
      </c>
      <c r="N1733" t="s">
        <v>36</v>
      </c>
      <c r="O1733" t="s">
        <v>37</v>
      </c>
      <c r="P1733" t="s">
        <v>1974</v>
      </c>
      <c r="Q1733">
        <v>512.49900000000002</v>
      </c>
      <c r="R1733">
        <v>3</v>
      </c>
      <c r="S1733" s="1">
        <v>0.15</v>
      </c>
      <c r="T1733">
        <v>-30.146999999999998</v>
      </c>
      <c r="U1733" t="s">
        <v>89</v>
      </c>
      <c r="V1733" s="3">
        <v>-5.8823529411764698E-2</v>
      </c>
      <c r="W1733" s="3">
        <v>2.9268349791902E-4</v>
      </c>
      <c r="X1733" s="4">
        <v>-10.048999999999999</v>
      </c>
      <c r="Y1733" s="1">
        <v>180.88200000000001</v>
      </c>
      <c r="Z1733" t="s">
        <v>40</v>
      </c>
      <c r="AA1733">
        <f>Furniture_Sales[[#This Row],[Sales]]-Furniture_Sales[[#This Row],[Profit]]</f>
        <v>542.64600000000007</v>
      </c>
    </row>
    <row r="1734" spans="1:27" x14ac:dyDescent="0.35">
      <c r="A1734" t="s">
        <v>3966</v>
      </c>
      <c r="B1734" s="2">
        <v>42582</v>
      </c>
      <c r="C1734" s="2">
        <v>42587</v>
      </c>
      <c r="D1734" t="s">
        <v>45</v>
      </c>
      <c r="E1734" t="s">
        <v>2582</v>
      </c>
      <c r="F1734" t="s">
        <v>2583</v>
      </c>
      <c r="G1734" t="s">
        <v>96</v>
      </c>
      <c r="H1734" t="s">
        <v>31</v>
      </c>
      <c r="I1734" t="s">
        <v>334</v>
      </c>
      <c r="J1734" t="s">
        <v>59</v>
      </c>
      <c r="K1734">
        <v>94122</v>
      </c>
      <c r="L1734" t="s">
        <v>60</v>
      </c>
      <c r="M1734" t="s">
        <v>737</v>
      </c>
      <c r="N1734" t="s">
        <v>36</v>
      </c>
      <c r="O1734" t="s">
        <v>51</v>
      </c>
      <c r="P1734" t="s">
        <v>738</v>
      </c>
      <c r="Q1734">
        <v>863.12800000000004</v>
      </c>
      <c r="R1734">
        <v>7</v>
      </c>
      <c r="S1734" s="1">
        <v>0.2</v>
      </c>
      <c r="T1734">
        <v>-32.3673</v>
      </c>
      <c r="U1734" t="s">
        <v>64</v>
      </c>
      <c r="V1734" s="3">
        <v>-3.7499999999999999E-2</v>
      </c>
      <c r="W1734" s="3">
        <v>2.3171534233624701E-4</v>
      </c>
      <c r="X1734" s="4">
        <v>-4.6238999999999999</v>
      </c>
      <c r="Y1734" s="1">
        <v>127.92789999999999</v>
      </c>
      <c r="Z1734" t="s">
        <v>77</v>
      </c>
      <c r="AA1734">
        <f>Furniture_Sales[[#This Row],[Sales]]-Furniture_Sales[[#This Row],[Profit]]</f>
        <v>895.49530000000004</v>
      </c>
    </row>
    <row r="1735" spans="1:27" x14ac:dyDescent="0.35">
      <c r="A1735" t="s">
        <v>3967</v>
      </c>
      <c r="B1735" s="2">
        <v>43045</v>
      </c>
      <c r="C1735" s="2">
        <v>43052</v>
      </c>
      <c r="D1735" t="s">
        <v>45</v>
      </c>
      <c r="E1735" t="s">
        <v>1850</v>
      </c>
      <c r="F1735" t="s">
        <v>1851</v>
      </c>
      <c r="G1735" t="s">
        <v>106</v>
      </c>
      <c r="H1735" t="s">
        <v>31</v>
      </c>
      <c r="I1735" t="s">
        <v>197</v>
      </c>
      <c r="J1735" t="s">
        <v>198</v>
      </c>
      <c r="K1735">
        <v>98105</v>
      </c>
      <c r="L1735" t="s">
        <v>60</v>
      </c>
      <c r="M1735" t="s">
        <v>416</v>
      </c>
      <c r="N1735" t="s">
        <v>36</v>
      </c>
      <c r="O1735" t="s">
        <v>51</v>
      </c>
      <c r="P1735" t="s">
        <v>417</v>
      </c>
      <c r="Q1735">
        <v>2036.86</v>
      </c>
      <c r="R1735">
        <v>7</v>
      </c>
      <c r="S1735" s="1">
        <v>0</v>
      </c>
      <c r="T1735">
        <v>366.63479999999998</v>
      </c>
      <c r="U1735" t="s">
        <v>53</v>
      </c>
      <c r="V1735" s="3">
        <v>0.18</v>
      </c>
      <c r="W1735" s="3">
        <v>0</v>
      </c>
      <c r="X1735" s="4">
        <v>52.376399999999997</v>
      </c>
      <c r="Y1735" s="1">
        <v>238.6036</v>
      </c>
      <c r="Z1735" t="s">
        <v>40</v>
      </c>
      <c r="AA1735">
        <f>Furniture_Sales[[#This Row],[Sales]]-Furniture_Sales[[#This Row],[Profit]]</f>
        <v>1670.2251999999999</v>
      </c>
    </row>
    <row r="1736" spans="1:27" x14ac:dyDescent="0.35">
      <c r="A1736" t="s">
        <v>3967</v>
      </c>
      <c r="B1736" s="2">
        <v>43045</v>
      </c>
      <c r="C1736" s="2">
        <v>43052</v>
      </c>
      <c r="D1736" t="s">
        <v>45</v>
      </c>
      <c r="E1736" t="s">
        <v>1850</v>
      </c>
      <c r="F1736" t="s">
        <v>1851</v>
      </c>
      <c r="G1736" t="s">
        <v>106</v>
      </c>
      <c r="H1736" t="s">
        <v>31</v>
      </c>
      <c r="I1736" t="s">
        <v>197</v>
      </c>
      <c r="J1736" t="s">
        <v>198</v>
      </c>
      <c r="K1736">
        <v>98105</v>
      </c>
      <c r="L1736" t="s">
        <v>60</v>
      </c>
      <c r="M1736" t="s">
        <v>411</v>
      </c>
      <c r="N1736" t="s">
        <v>36</v>
      </c>
      <c r="O1736" t="s">
        <v>42</v>
      </c>
      <c r="P1736" t="s">
        <v>412</v>
      </c>
      <c r="Q1736">
        <v>449.56799999999998</v>
      </c>
      <c r="R1736">
        <v>2</v>
      </c>
      <c r="S1736" s="1">
        <v>0.2</v>
      </c>
      <c r="T1736">
        <v>-73.0548</v>
      </c>
      <c r="U1736" t="s">
        <v>53</v>
      </c>
      <c r="V1736" s="3">
        <v>-0.16250000000000001</v>
      </c>
      <c r="W1736" s="3">
        <v>4.4487152110470502E-4</v>
      </c>
      <c r="X1736" s="4">
        <v>-36.5274</v>
      </c>
      <c r="Y1736" s="1">
        <v>261.31139999999999</v>
      </c>
      <c r="Z1736" t="s">
        <v>40</v>
      </c>
      <c r="AA1736">
        <f>Furniture_Sales[[#This Row],[Sales]]-Furniture_Sales[[#This Row],[Profit]]</f>
        <v>522.62279999999998</v>
      </c>
    </row>
    <row r="1737" spans="1:27" x14ac:dyDescent="0.35">
      <c r="A1737" t="s">
        <v>3968</v>
      </c>
      <c r="B1737" s="2">
        <v>42218</v>
      </c>
      <c r="C1737" s="2">
        <v>42222</v>
      </c>
      <c r="D1737" t="s">
        <v>45</v>
      </c>
      <c r="E1737" t="s">
        <v>594</v>
      </c>
      <c r="F1737" t="s">
        <v>595</v>
      </c>
      <c r="G1737" t="s">
        <v>30</v>
      </c>
      <c r="H1737" t="s">
        <v>31</v>
      </c>
      <c r="I1737" t="s">
        <v>884</v>
      </c>
      <c r="J1737" t="s">
        <v>1523</v>
      </c>
      <c r="K1737">
        <v>97477</v>
      </c>
      <c r="L1737" t="s">
        <v>60</v>
      </c>
      <c r="M1737" t="s">
        <v>2572</v>
      </c>
      <c r="N1737" t="s">
        <v>36</v>
      </c>
      <c r="O1737" t="s">
        <v>51</v>
      </c>
      <c r="P1737" t="s">
        <v>2573</v>
      </c>
      <c r="Q1737">
        <v>277.5</v>
      </c>
      <c r="R1737">
        <v>4</v>
      </c>
      <c r="S1737" s="1">
        <v>0.5</v>
      </c>
      <c r="T1737">
        <v>-188.7</v>
      </c>
      <c r="U1737" t="s">
        <v>89</v>
      </c>
      <c r="V1737" s="3">
        <v>-0.68</v>
      </c>
      <c r="W1737" s="3">
        <v>1.8018018018018001E-3</v>
      </c>
      <c r="X1737" s="4">
        <v>-47.174999999999997</v>
      </c>
      <c r="Y1737" s="1">
        <v>116.55</v>
      </c>
      <c r="Z1737" t="s">
        <v>259</v>
      </c>
      <c r="AA1737">
        <f>Furniture_Sales[[#This Row],[Sales]]-Furniture_Sales[[#This Row],[Profit]]</f>
        <v>466.2</v>
      </c>
    </row>
    <row r="1738" spans="1:27" x14ac:dyDescent="0.35">
      <c r="A1738" t="s">
        <v>3969</v>
      </c>
      <c r="B1738" s="2">
        <v>42329</v>
      </c>
      <c r="C1738" s="2">
        <v>42333</v>
      </c>
      <c r="D1738" t="s">
        <v>45</v>
      </c>
      <c r="E1738" t="s">
        <v>3018</v>
      </c>
      <c r="F1738" t="s">
        <v>3019</v>
      </c>
      <c r="G1738" t="s">
        <v>30</v>
      </c>
      <c r="H1738" t="s">
        <v>31</v>
      </c>
      <c r="I1738" t="s">
        <v>71</v>
      </c>
      <c r="J1738" t="s">
        <v>72</v>
      </c>
      <c r="K1738">
        <v>19120</v>
      </c>
      <c r="L1738" t="s">
        <v>73</v>
      </c>
      <c r="M1738" t="s">
        <v>1253</v>
      </c>
      <c r="N1738" t="s">
        <v>36</v>
      </c>
      <c r="O1738" t="s">
        <v>51</v>
      </c>
      <c r="P1738" t="s">
        <v>1254</v>
      </c>
      <c r="Q1738">
        <v>1252.704</v>
      </c>
      <c r="R1738">
        <v>8</v>
      </c>
      <c r="S1738" s="1">
        <v>0.4</v>
      </c>
      <c r="T1738">
        <v>-480.20319999999998</v>
      </c>
      <c r="U1738" t="s">
        <v>89</v>
      </c>
      <c r="V1738" s="3">
        <v>-0.38333333333333303</v>
      </c>
      <c r="W1738" s="3">
        <v>3.1930927018673203E-4</v>
      </c>
      <c r="X1738" s="4">
        <v>-60.025399999999998</v>
      </c>
      <c r="Y1738" s="1">
        <v>216.61340000000001</v>
      </c>
      <c r="Z1738" t="s">
        <v>40</v>
      </c>
      <c r="AA1738">
        <f>Furniture_Sales[[#This Row],[Sales]]-Furniture_Sales[[#This Row],[Profit]]</f>
        <v>1732.9071999999999</v>
      </c>
    </row>
    <row r="1739" spans="1:27" x14ac:dyDescent="0.35">
      <c r="A1739" t="s">
        <v>3970</v>
      </c>
      <c r="B1739" s="2">
        <v>42873</v>
      </c>
      <c r="C1739" s="2">
        <v>42877</v>
      </c>
      <c r="D1739" t="s">
        <v>45</v>
      </c>
      <c r="E1739" t="s">
        <v>1834</v>
      </c>
      <c r="F1739" t="s">
        <v>1835</v>
      </c>
      <c r="G1739" t="s">
        <v>96</v>
      </c>
      <c r="H1739" t="s">
        <v>31</v>
      </c>
      <c r="I1739" t="s">
        <v>139</v>
      </c>
      <c r="J1739" t="s">
        <v>140</v>
      </c>
      <c r="K1739">
        <v>60653</v>
      </c>
      <c r="L1739" t="s">
        <v>99</v>
      </c>
      <c r="M1739" t="s">
        <v>1548</v>
      </c>
      <c r="N1739" t="s">
        <v>36</v>
      </c>
      <c r="O1739" t="s">
        <v>62</v>
      </c>
      <c r="P1739" t="s">
        <v>1549</v>
      </c>
      <c r="Q1739">
        <v>22.608000000000001</v>
      </c>
      <c r="R1739">
        <v>3</v>
      </c>
      <c r="S1739" s="1">
        <v>0.6</v>
      </c>
      <c r="T1739">
        <v>-10.1736</v>
      </c>
      <c r="U1739" t="s">
        <v>89</v>
      </c>
      <c r="V1739" s="3">
        <v>-0.45</v>
      </c>
      <c r="W1739" s="3">
        <v>2.65392781316348E-2</v>
      </c>
      <c r="X1739" s="4">
        <v>-3.3912</v>
      </c>
      <c r="Y1739" s="1">
        <v>10.927199999999999</v>
      </c>
      <c r="Z1739" t="s">
        <v>167</v>
      </c>
      <c r="AA1739">
        <f>Furniture_Sales[[#This Row],[Sales]]-Furniture_Sales[[#This Row],[Profit]]</f>
        <v>32.781599999999997</v>
      </c>
    </row>
    <row r="1740" spans="1:27" x14ac:dyDescent="0.35">
      <c r="A1740" t="s">
        <v>3970</v>
      </c>
      <c r="B1740" s="2">
        <v>42873</v>
      </c>
      <c r="C1740" s="2">
        <v>42877</v>
      </c>
      <c r="D1740" t="s">
        <v>45</v>
      </c>
      <c r="E1740" t="s">
        <v>1834</v>
      </c>
      <c r="F1740" t="s">
        <v>1835</v>
      </c>
      <c r="G1740" t="s">
        <v>96</v>
      </c>
      <c r="H1740" t="s">
        <v>31</v>
      </c>
      <c r="I1740" t="s">
        <v>139</v>
      </c>
      <c r="J1740" t="s">
        <v>140</v>
      </c>
      <c r="K1740">
        <v>60653</v>
      </c>
      <c r="L1740" t="s">
        <v>99</v>
      </c>
      <c r="M1740" t="s">
        <v>385</v>
      </c>
      <c r="N1740" t="s">
        <v>36</v>
      </c>
      <c r="O1740" t="s">
        <v>62</v>
      </c>
      <c r="P1740" t="s">
        <v>386</v>
      </c>
      <c r="Q1740">
        <v>1.8919999999999999</v>
      </c>
      <c r="R1740">
        <v>1</v>
      </c>
      <c r="S1740" s="1">
        <v>0.6</v>
      </c>
      <c r="T1740">
        <v>-0.99329999999999996</v>
      </c>
      <c r="U1740" t="s">
        <v>89</v>
      </c>
      <c r="V1740" s="3">
        <v>-0.52500000000000002</v>
      </c>
      <c r="W1740" s="3">
        <v>0.31712473572938699</v>
      </c>
      <c r="X1740" s="4">
        <v>-0.99329999999999996</v>
      </c>
      <c r="Y1740" s="1">
        <v>2.8853</v>
      </c>
      <c r="Z1740" t="s">
        <v>167</v>
      </c>
      <c r="AA1740">
        <f>Furniture_Sales[[#This Row],[Sales]]-Furniture_Sales[[#This Row],[Profit]]</f>
        <v>2.8853</v>
      </c>
    </row>
    <row r="1741" spans="1:27" x14ac:dyDescent="0.35">
      <c r="A1741" t="s">
        <v>3971</v>
      </c>
      <c r="B1741" s="2">
        <v>42260</v>
      </c>
      <c r="C1741" s="2">
        <v>42264</v>
      </c>
      <c r="D1741" t="s">
        <v>27</v>
      </c>
      <c r="E1741" t="s">
        <v>1478</v>
      </c>
      <c r="F1741" t="s">
        <v>1479</v>
      </c>
      <c r="G1741" t="s">
        <v>30</v>
      </c>
      <c r="H1741" t="s">
        <v>31</v>
      </c>
      <c r="I1741" t="s">
        <v>139</v>
      </c>
      <c r="J1741" t="s">
        <v>140</v>
      </c>
      <c r="K1741">
        <v>60623</v>
      </c>
      <c r="L1741" t="s">
        <v>99</v>
      </c>
      <c r="M1741" t="s">
        <v>257</v>
      </c>
      <c r="N1741" t="s">
        <v>36</v>
      </c>
      <c r="O1741" t="s">
        <v>42</v>
      </c>
      <c r="P1741" t="s">
        <v>258</v>
      </c>
      <c r="Q1741">
        <v>170.072</v>
      </c>
      <c r="R1741">
        <v>4</v>
      </c>
      <c r="S1741" s="1">
        <v>0.3</v>
      </c>
      <c r="T1741">
        <v>-12.148</v>
      </c>
      <c r="U1741" t="s">
        <v>89</v>
      </c>
      <c r="V1741" s="3">
        <v>-7.1428571428571397E-2</v>
      </c>
      <c r="W1741" s="3">
        <v>1.76395879392257E-3</v>
      </c>
      <c r="X1741" s="4">
        <v>-3.0369999999999999</v>
      </c>
      <c r="Y1741" s="1">
        <v>45.555</v>
      </c>
      <c r="Z1741" t="s">
        <v>83</v>
      </c>
      <c r="AA1741">
        <f>Furniture_Sales[[#This Row],[Sales]]-Furniture_Sales[[#This Row],[Profit]]</f>
        <v>182.22</v>
      </c>
    </row>
    <row r="1742" spans="1:27" x14ac:dyDescent="0.35">
      <c r="A1742" t="s">
        <v>3972</v>
      </c>
      <c r="B1742" s="2">
        <v>43056</v>
      </c>
      <c r="C1742" s="2">
        <v>43060</v>
      </c>
      <c r="D1742" t="s">
        <v>45</v>
      </c>
      <c r="E1742" t="s">
        <v>2139</v>
      </c>
      <c r="F1742" t="s">
        <v>2140</v>
      </c>
      <c r="G1742" t="s">
        <v>30</v>
      </c>
      <c r="H1742" t="s">
        <v>31</v>
      </c>
      <c r="I1742" t="s">
        <v>179</v>
      </c>
      <c r="J1742" t="s">
        <v>126</v>
      </c>
      <c r="K1742">
        <v>10011</v>
      </c>
      <c r="L1742" t="s">
        <v>73</v>
      </c>
      <c r="M1742" t="s">
        <v>360</v>
      </c>
      <c r="N1742" t="s">
        <v>36</v>
      </c>
      <c r="O1742" t="s">
        <v>62</v>
      </c>
      <c r="P1742" t="s">
        <v>361</v>
      </c>
      <c r="Q1742">
        <v>187.76</v>
      </c>
      <c r="R1742">
        <v>4</v>
      </c>
      <c r="S1742" s="1">
        <v>0</v>
      </c>
      <c r="T1742">
        <v>76.9816</v>
      </c>
      <c r="U1742" t="s">
        <v>89</v>
      </c>
      <c r="V1742" s="3">
        <v>0.41</v>
      </c>
      <c r="W1742" s="3">
        <v>0</v>
      </c>
      <c r="X1742" s="4">
        <v>19.2454</v>
      </c>
      <c r="Y1742" s="1">
        <v>27.694600000000001</v>
      </c>
      <c r="Z1742" t="s">
        <v>40</v>
      </c>
      <c r="AA1742">
        <f>Furniture_Sales[[#This Row],[Sales]]-Furniture_Sales[[#This Row],[Profit]]</f>
        <v>110.77839999999999</v>
      </c>
    </row>
    <row r="1743" spans="1:27" x14ac:dyDescent="0.35">
      <c r="A1743" t="s">
        <v>3973</v>
      </c>
      <c r="B1743" s="2">
        <v>42338</v>
      </c>
      <c r="C1743" s="2">
        <v>42341</v>
      </c>
      <c r="D1743" t="s">
        <v>93</v>
      </c>
      <c r="E1743" t="s">
        <v>643</v>
      </c>
      <c r="F1743" t="s">
        <v>644</v>
      </c>
      <c r="G1743" t="s">
        <v>30</v>
      </c>
      <c r="H1743" t="s">
        <v>31</v>
      </c>
      <c r="I1743" t="s">
        <v>3974</v>
      </c>
      <c r="J1743" t="s">
        <v>1042</v>
      </c>
      <c r="K1743">
        <v>27707</v>
      </c>
      <c r="L1743" t="s">
        <v>34</v>
      </c>
      <c r="M1743" t="s">
        <v>319</v>
      </c>
      <c r="N1743" t="s">
        <v>36</v>
      </c>
      <c r="O1743" t="s">
        <v>62</v>
      </c>
      <c r="P1743" t="s">
        <v>320</v>
      </c>
      <c r="Q1743">
        <v>335.74400000000003</v>
      </c>
      <c r="R1743">
        <v>2</v>
      </c>
      <c r="S1743" s="1">
        <v>0.2</v>
      </c>
      <c r="T1743">
        <v>25.180800000000001</v>
      </c>
      <c r="U1743" t="s">
        <v>39</v>
      </c>
      <c r="V1743" s="3">
        <v>7.4999999999999997E-2</v>
      </c>
      <c r="W1743" s="3">
        <v>5.95691955775829E-4</v>
      </c>
      <c r="X1743" s="4">
        <v>12.590400000000001</v>
      </c>
      <c r="Y1743" s="1">
        <v>155.2816</v>
      </c>
      <c r="Z1743" t="s">
        <v>40</v>
      </c>
      <c r="AA1743">
        <f>Furniture_Sales[[#This Row],[Sales]]-Furniture_Sales[[#This Row],[Profit]]</f>
        <v>310.56320000000005</v>
      </c>
    </row>
    <row r="1744" spans="1:27" x14ac:dyDescent="0.35">
      <c r="A1744" t="s">
        <v>3975</v>
      </c>
      <c r="B1744" s="2">
        <v>42316</v>
      </c>
      <c r="C1744" s="2">
        <v>42316</v>
      </c>
      <c r="D1744" t="s">
        <v>431</v>
      </c>
      <c r="E1744" t="s">
        <v>2503</v>
      </c>
      <c r="F1744" t="s">
        <v>2504</v>
      </c>
      <c r="G1744" t="s">
        <v>96</v>
      </c>
      <c r="H1744" t="s">
        <v>31</v>
      </c>
      <c r="I1744" t="s">
        <v>179</v>
      </c>
      <c r="J1744" t="s">
        <v>126</v>
      </c>
      <c r="K1744">
        <v>10024</v>
      </c>
      <c r="L1744" t="s">
        <v>73</v>
      </c>
      <c r="M1744" t="s">
        <v>3581</v>
      </c>
      <c r="N1744" t="s">
        <v>36</v>
      </c>
      <c r="O1744" t="s">
        <v>62</v>
      </c>
      <c r="P1744" t="s">
        <v>3582</v>
      </c>
      <c r="Q1744">
        <v>11.82</v>
      </c>
      <c r="R1744">
        <v>3</v>
      </c>
      <c r="S1744" s="1">
        <v>0</v>
      </c>
      <c r="T1744">
        <v>4.7279999999999998</v>
      </c>
      <c r="U1744" t="s">
        <v>436</v>
      </c>
      <c r="V1744" s="3">
        <v>0.4</v>
      </c>
      <c r="W1744" s="3">
        <v>0</v>
      </c>
      <c r="X1744" s="4">
        <v>1.5760000000000001</v>
      </c>
      <c r="Y1744" s="1">
        <v>2.3639999999999999</v>
      </c>
      <c r="Z1744" t="s">
        <v>40</v>
      </c>
      <c r="AA1744">
        <f>Furniture_Sales[[#This Row],[Sales]]-Furniture_Sales[[#This Row],[Profit]]</f>
        <v>7.0920000000000005</v>
      </c>
    </row>
    <row r="1745" spans="1:27" x14ac:dyDescent="0.35">
      <c r="A1745" t="s">
        <v>3975</v>
      </c>
      <c r="B1745" s="2">
        <v>42316</v>
      </c>
      <c r="C1745" s="2">
        <v>42316</v>
      </c>
      <c r="D1745" t="s">
        <v>431</v>
      </c>
      <c r="E1745" t="s">
        <v>2503</v>
      </c>
      <c r="F1745" t="s">
        <v>2504</v>
      </c>
      <c r="G1745" t="s">
        <v>96</v>
      </c>
      <c r="H1745" t="s">
        <v>31</v>
      </c>
      <c r="I1745" t="s">
        <v>179</v>
      </c>
      <c r="J1745" t="s">
        <v>126</v>
      </c>
      <c r="K1745">
        <v>10024</v>
      </c>
      <c r="L1745" t="s">
        <v>73</v>
      </c>
      <c r="M1745" t="s">
        <v>801</v>
      </c>
      <c r="N1745" t="s">
        <v>36</v>
      </c>
      <c r="O1745" t="s">
        <v>42</v>
      </c>
      <c r="P1745" t="s">
        <v>802</v>
      </c>
      <c r="Q1745">
        <v>577.76400000000001</v>
      </c>
      <c r="R1745">
        <v>2</v>
      </c>
      <c r="S1745" s="1">
        <v>0.1</v>
      </c>
      <c r="T1745">
        <v>115.5528</v>
      </c>
      <c r="U1745" t="s">
        <v>436</v>
      </c>
      <c r="V1745" s="3">
        <v>0.2</v>
      </c>
      <c r="W1745" s="3">
        <v>1.7308105039427901E-4</v>
      </c>
      <c r="X1745" s="4">
        <v>57.776400000000002</v>
      </c>
      <c r="Y1745" s="1">
        <v>231.10560000000001</v>
      </c>
      <c r="Z1745" t="s">
        <v>40</v>
      </c>
      <c r="AA1745">
        <f>Furniture_Sales[[#This Row],[Sales]]-Furniture_Sales[[#This Row],[Profit]]</f>
        <v>462.21120000000002</v>
      </c>
    </row>
    <row r="1746" spans="1:27" x14ac:dyDescent="0.35">
      <c r="A1746" t="s">
        <v>3976</v>
      </c>
      <c r="B1746" s="2">
        <v>42120</v>
      </c>
      <c r="C1746" s="2">
        <v>42124</v>
      </c>
      <c r="D1746" t="s">
        <v>45</v>
      </c>
      <c r="E1746" t="s">
        <v>825</v>
      </c>
      <c r="F1746" t="s">
        <v>826</v>
      </c>
      <c r="G1746" t="s">
        <v>30</v>
      </c>
      <c r="H1746" t="s">
        <v>31</v>
      </c>
      <c r="I1746" t="s">
        <v>3977</v>
      </c>
      <c r="J1746" t="s">
        <v>49</v>
      </c>
      <c r="K1746">
        <v>32114</v>
      </c>
      <c r="L1746" t="s">
        <v>34</v>
      </c>
      <c r="M1746" t="s">
        <v>50</v>
      </c>
      <c r="N1746" t="s">
        <v>36</v>
      </c>
      <c r="O1746" t="s">
        <v>51</v>
      </c>
      <c r="P1746" t="s">
        <v>52</v>
      </c>
      <c r="Q1746">
        <v>191.5155</v>
      </c>
      <c r="R1746">
        <v>1</v>
      </c>
      <c r="S1746" s="1">
        <v>0.45</v>
      </c>
      <c r="T1746">
        <v>-76.606200000000001</v>
      </c>
      <c r="U1746" t="s">
        <v>89</v>
      </c>
      <c r="V1746" s="3">
        <v>-0.4</v>
      </c>
      <c r="W1746" s="3">
        <v>2.34967926877981E-3</v>
      </c>
      <c r="X1746" s="4">
        <v>-76.606200000000001</v>
      </c>
      <c r="Y1746" s="1">
        <v>268.12169999999998</v>
      </c>
      <c r="Z1746" t="s">
        <v>119</v>
      </c>
      <c r="AA1746">
        <f>Furniture_Sales[[#This Row],[Sales]]-Furniture_Sales[[#This Row],[Profit]]</f>
        <v>268.12170000000003</v>
      </c>
    </row>
    <row r="1747" spans="1:27" x14ac:dyDescent="0.35">
      <c r="A1747" t="s">
        <v>3978</v>
      </c>
      <c r="B1747" s="2">
        <v>42681</v>
      </c>
      <c r="C1747" s="2">
        <v>42686</v>
      </c>
      <c r="D1747" t="s">
        <v>45</v>
      </c>
      <c r="E1747" t="s">
        <v>1343</v>
      </c>
      <c r="F1747" t="s">
        <v>1344</v>
      </c>
      <c r="G1747" t="s">
        <v>30</v>
      </c>
      <c r="H1747" t="s">
        <v>31</v>
      </c>
      <c r="I1747" t="s">
        <v>1745</v>
      </c>
      <c r="J1747" t="s">
        <v>98</v>
      </c>
      <c r="K1747">
        <v>75220</v>
      </c>
      <c r="L1747" t="s">
        <v>99</v>
      </c>
      <c r="M1747" t="s">
        <v>3979</v>
      </c>
      <c r="N1747" t="s">
        <v>36</v>
      </c>
      <c r="O1747" t="s">
        <v>62</v>
      </c>
      <c r="P1747" t="s">
        <v>3980</v>
      </c>
      <c r="Q1747">
        <v>44.46</v>
      </c>
      <c r="R1747">
        <v>5</v>
      </c>
      <c r="S1747" s="1">
        <v>0.6</v>
      </c>
      <c r="T1747">
        <v>-17.783999999999999</v>
      </c>
      <c r="U1747" t="s">
        <v>64</v>
      </c>
      <c r="V1747" s="3">
        <v>-0.4</v>
      </c>
      <c r="W1747" s="3">
        <v>1.3495276653171399E-2</v>
      </c>
      <c r="X1747" s="4">
        <v>-3.5568</v>
      </c>
      <c r="Y1747" s="1">
        <v>12.4488</v>
      </c>
      <c r="Z1747" t="s">
        <v>40</v>
      </c>
      <c r="AA1747">
        <f>Furniture_Sales[[#This Row],[Sales]]-Furniture_Sales[[#This Row],[Profit]]</f>
        <v>62.244</v>
      </c>
    </row>
    <row r="1748" spans="1:27" x14ac:dyDescent="0.35">
      <c r="A1748" t="s">
        <v>3981</v>
      </c>
      <c r="B1748" s="2">
        <v>41915</v>
      </c>
      <c r="C1748" s="2">
        <v>41919</v>
      </c>
      <c r="D1748" t="s">
        <v>45</v>
      </c>
      <c r="E1748" t="s">
        <v>3944</v>
      </c>
      <c r="F1748" t="s">
        <v>3945</v>
      </c>
      <c r="G1748" t="s">
        <v>30</v>
      </c>
      <c r="H1748" t="s">
        <v>31</v>
      </c>
      <c r="I1748" t="s">
        <v>1745</v>
      </c>
      <c r="J1748" t="s">
        <v>98</v>
      </c>
      <c r="K1748">
        <v>75217</v>
      </c>
      <c r="L1748" t="s">
        <v>99</v>
      </c>
      <c r="M1748" t="s">
        <v>1427</v>
      </c>
      <c r="N1748" t="s">
        <v>36</v>
      </c>
      <c r="O1748" t="s">
        <v>62</v>
      </c>
      <c r="P1748" t="s">
        <v>1428</v>
      </c>
      <c r="Q1748">
        <v>31.776</v>
      </c>
      <c r="R1748">
        <v>3</v>
      </c>
      <c r="S1748" s="1">
        <v>0.6</v>
      </c>
      <c r="T1748">
        <v>-19.0656</v>
      </c>
      <c r="U1748" t="s">
        <v>89</v>
      </c>
      <c r="V1748" s="3">
        <v>-0.6</v>
      </c>
      <c r="W1748" s="3">
        <v>1.8882175226586102E-2</v>
      </c>
      <c r="X1748" s="4">
        <v>-6.3552</v>
      </c>
      <c r="Y1748" s="1">
        <v>16.947199999999999</v>
      </c>
      <c r="Z1748" t="s">
        <v>54</v>
      </c>
      <c r="AA1748">
        <f>Furniture_Sales[[#This Row],[Sales]]-Furniture_Sales[[#This Row],[Profit]]</f>
        <v>50.8416</v>
      </c>
    </row>
    <row r="1749" spans="1:27" x14ac:dyDescent="0.35">
      <c r="A1749" t="s">
        <v>3982</v>
      </c>
      <c r="B1749" s="2">
        <v>42464</v>
      </c>
      <c r="C1749" s="2">
        <v>42468</v>
      </c>
      <c r="D1749" t="s">
        <v>27</v>
      </c>
      <c r="E1749" t="s">
        <v>1826</v>
      </c>
      <c r="F1749" t="s">
        <v>1827</v>
      </c>
      <c r="G1749" t="s">
        <v>106</v>
      </c>
      <c r="H1749" t="s">
        <v>31</v>
      </c>
      <c r="I1749" t="s">
        <v>125</v>
      </c>
      <c r="J1749" t="s">
        <v>126</v>
      </c>
      <c r="K1749">
        <v>12180</v>
      </c>
      <c r="L1749" t="s">
        <v>73</v>
      </c>
      <c r="M1749" t="s">
        <v>602</v>
      </c>
      <c r="N1749" t="s">
        <v>36</v>
      </c>
      <c r="O1749" t="s">
        <v>62</v>
      </c>
      <c r="P1749" t="s">
        <v>603</v>
      </c>
      <c r="Q1749">
        <v>82.64</v>
      </c>
      <c r="R1749">
        <v>2</v>
      </c>
      <c r="S1749" s="1">
        <v>0</v>
      </c>
      <c r="T1749">
        <v>7.4375999999999998</v>
      </c>
      <c r="U1749" t="s">
        <v>89</v>
      </c>
      <c r="V1749" s="3">
        <v>0.09</v>
      </c>
      <c r="W1749" s="3">
        <v>0</v>
      </c>
      <c r="X1749" s="4">
        <v>3.7187999999999999</v>
      </c>
      <c r="Y1749" s="1">
        <v>37.601199999999999</v>
      </c>
      <c r="Z1749" t="s">
        <v>119</v>
      </c>
      <c r="AA1749">
        <f>Furniture_Sales[[#This Row],[Sales]]-Furniture_Sales[[#This Row],[Profit]]</f>
        <v>75.202399999999997</v>
      </c>
    </row>
    <row r="1750" spans="1:27" x14ac:dyDescent="0.35">
      <c r="A1750" t="s">
        <v>3983</v>
      </c>
      <c r="B1750" s="2">
        <v>42551</v>
      </c>
      <c r="C1750" s="2">
        <v>42553</v>
      </c>
      <c r="D1750" t="s">
        <v>27</v>
      </c>
      <c r="E1750" t="s">
        <v>215</v>
      </c>
      <c r="F1750" t="s">
        <v>216</v>
      </c>
      <c r="G1750" t="s">
        <v>30</v>
      </c>
      <c r="H1750" t="s">
        <v>31</v>
      </c>
      <c r="I1750" t="s">
        <v>2820</v>
      </c>
      <c r="J1750" t="s">
        <v>673</v>
      </c>
      <c r="K1750">
        <v>30328</v>
      </c>
      <c r="L1750" t="s">
        <v>34</v>
      </c>
      <c r="M1750" t="s">
        <v>283</v>
      </c>
      <c r="N1750" t="s">
        <v>36</v>
      </c>
      <c r="O1750" t="s">
        <v>37</v>
      </c>
      <c r="P1750" t="s">
        <v>284</v>
      </c>
      <c r="Q1750">
        <v>1266.8599999999999</v>
      </c>
      <c r="R1750">
        <v>7</v>
      </c>
      <c r="S1750" s="1">
        <v>0</v>
      </c>
      <c r="T1750">
        <v>291.37779999999998</v>
      </c>
      <c r="U1750" t="s">
        <v>76</v>
      </c>
      <c r="V1750" s="3">
        <v>0.23</v>
      </c>
      <c r="W1750" s="3">
        <v>0</v>
      </c>
      <c r="X1750" s="4">
        <v>41.625399999999999</v>
      </c>
      <c r="Y1750" s="1">
        <v>139.3546</v>
      </c>
      <c r="Z1750" t="s">
        <v>65</v>
      </c>
      <c r="AA1750">
        <f>Furniture_Sales[[#This Row],[Sales]]-Furniture_Sales[[#This Row],[Profit]]</f>
        <v>975.48219999999992</v>
      </c>
    </row>
    <row r="1751" spans="1:27" x14ac:dyDescent="0.35">
      <c r="A1751" t="s">
        <v>3984</v>
      </c>
      <c r="B1751" s="2">
        <v>42856</v>
      </c>
      <c r="C1751" s="2">
        <v>42861</v>
      </c>
      <c r="D1751" t="s">
        <v>45</v>
      </c>
      <c r="E1751" t="s">
        <v>1351</v>
      </c>
      <c r="F1751" t="s">
        <v>1352</v>
      </c>
      <c r="G1751" t="s">
        <v>30</v>
      </c>
      <c r="H1751" t="s">
        <v>31</v>
      </c>
      <c r="I1751" t="s">
        <v>612</v>
      </c>
      <c r="J1751" t="s">
        <v>49</v>
      </c>
      <c r="K1751">
        <v>32216</v>
      </c>
      <c r="L1751" t="s">
        <v>34</v>
      </c>
      <c r="M1751" t="s">
        <v>527</v>
      </c>
      <c r="N1751" t="s">
        <v>36</v>
      </c>
      <c r="O1751" t="s">
        <v>51</v>
      </c>
      <c r="P1751" t="s">
        <v>528</v>
      </c>
      <c r="Q1751">
        <v>933.26199999999994</v>
      </c>
      <c r="R1751">
        <v>4</v>
      </c>
      <c r="S1751" s="1">
        <v>0.45</v>
      </c>
      <c r="T1751">
        <v>-458.14679999999998</v>
      </c>
      <c r="U1751" t="s">
        <v>64</v>
      </c>
      <c r="V1751" s="3">
        <v>-0.49090909090909102</v>
      </c>
      <c r="W1751" s="3">
        <v>4.8217970944922198E-4</v>
      </c>
      <c r="X1751" s="4">
        <v>-114.5367</v>
      </c>
      <c r="Y1751" s="1">
        <v>347.85219999999998</v>
      </c>
      <c r="Z1751" t="s">
        <v>167</v>
      </c>
      <c r="AA1751">
        <f>Furniture_Sales[[#This Row],[Sales]]-Furniture_Sales[[#This Row],[Profit]]</f>
        <v>1391.4087999999999</v>
      </c>
    </row>
    <row r="1752" spans="1:27" x14ac:dyDescent="0.35">
      <c r="A1752" t="s">
        <v>3984</v>
      </c>
      <c r="B1752" s="2">
        <v>42856</v>
      </c>
      <c r="C1752" s="2">
        <v>42861</v>
      </c>
      <c r="D1752" t="s">
        <v>45</v>
      </c>
      <c r="E1752" t="s">
        <v>1351</v>
      </c>
      <c r="F1752" t="s">
        <v>1352</v>
      </c>
      <c r="G1752" t="s">
        <v>30</v>
      </c>
      <c r="H1752" t="s">
        <v>31</v>
      </c>
      <c r="I1752" t="s">
        <v>612</v>
      </c>
      <c r="J1752" t="s">
        <v>49</v>
      </c>
      <c r="K1752">
        <v>32216</v>
      </c>
      <c r="L1752" t="s">
        <v>34</v>
      </c>
      <c r="M1752" t="s">
        <v>607</v>
      </c>
      <c r="N1752" t="s">
        <v>36</v>
      </c>
      <c r="O1752" t="s">
        <v>42</v>
      </c>
      <c r="P1752" t="s">
        <v>608</v>
      </c>
      <c r="Q1752">
        <v>2803.92</v>
      </c>
      <c r="R1752">
        <v>5</v>
      </c>
      <c r="S1752" s="1">
        <v>0.2</v>
      </c>
      <c r="T1752">
        <v>0</v>
      </c>
      <c r="U1752" t="s">
        <v>64</v>
      </c>
      <c r="V1752" s="3">
        <v>0</v>
      </c>
      <c r="W1752" s="3">
        <v>7.1328711232845397E-5</v>
      </c>
      <c r="X1752" s="4">
        <v>0</v>
      </c>
      <c r="Y1752" s="1">
        <v>560.78399999999999</v>
      </c>
      <c r="Z1752" t="s">
        <v>167</v>
      </c>
      <c r="AA1752">
        <f>Furniture_Sales[[#This Row],[Sales]]-Furniture_Sales[[#This Row],[Profit]]</f>
        <v>2803.92</v>
      </c>
    </row>
    <row r="1753" spans="1:27" x14ac:dyDescent="0.35">
      <c r="A1753" t="s">
        <v>3985</v>
      </c>
      <c r="B1753" s="2">
        <v>43028</v>
      </c>
      <c r="C1753" s="2">
        <v>43028</v>
      </c>
      <c r="D1753" t="s">
        <v>431</v>
      </c>
      <c r="E1753" t="s">
        <v>3986</v>
      </c>
      <c r="F1753" t="s">
        <v>3987</v>
      </c>
      <c r="G1753" t="s">
        <v>30</v>
      </c>
      <c r="H1753" t="s">
        <v>31</v>
      </c>
      <c r="I1753" t="s">
        <v>612</v>
      </c>
      <c r="J1753" t="s">
        <v>49</v>
      </c>
      <c r="K1753">
        <v>32216</v>
      </c>
      <c r="L1753" t="s">
        <v>34</v>
      </c>
      <c r="M1753" t="s">
        <v>2793</v>
      </c>
      <c r="N1753" t="s">
        <v>36</v>
      </c>
      <c r="O1753" t="s">
        <v>62</v>
      </c>
      <c r="P1753" t="s">
        <v>2794</v>
      </c>
      <c r="Q1753">
        <v>43.936</v>
      </c>
      <c r="R1753">
        <v>4</v>
      </c>
      <c r="S1753" s="1">
        <v>0.2</v>
      </c>
      <c r="T1753">
        <v>6.0411999999999999</v>
      </c>
      <c r="U1753" t="s">
        <v>436</v>
      </c>
      <c r="V1753" s="3">
        <v>0.13750000000000001</v>
      </c>
      <c r="W1753" s="3">
        <v>4.5520757465404198E-3</v>
      </c>
      <c r="X1753" s="4">
        <v>1.5103</v>
      </c>
      <c r="Y1753" s="1">
        <v>9.4736999999999991</v>
      </c>
      <c r="Z1753" t="s">
        <v>54</v>
      </c>
      <c r="AA1753">
        <f>Furniture_Sales[[#This Row],[Sales]]-Furniture_Sales[[#This Row],[Profit]]</f>
        <v>37.894800000000004</v>
      </c>
    </row>
    <row r="1754" spans="1:27" x14ac:dyDescent="0.35">
      <c r="A1754" t="s">
        <v>3988</v>
      </c>
      <c r="B1754" s="2">
        <v>41863</v>
      </c>
      <c r="C1754" s="2">
        <v>41867</v>
      </c>
      <c r="D1754" t="s">
        <v>45</v>
      </c>
      <c r="E1754" t="s">
        <v>2854</v>
      </c>
      <c r="F1754" t="s">
        <v>2855</v>
      </c>
      <c r="G1754" t="s">
        <v>30</v>
      </c>
      <c r="H1754" t="s">
        <v>31</v>
      </c>
      <c r="I1754" t="s">
        <v>334</v>
      </c>
      <c r="J1754" t="s">
        <v>59</v>
      </c>
      <c r="K1754">
        <v>94122</v>
      </c>
      <c r="L1754" t="s">
        <v>60</v>
      </c>
      <c r="M1754" t="s">
        <v>1524</v>
      </c>
      <c r="N1754" t="s">
        <v>36</v>
      </c>
      <c r="O1754" t="s">
        <v>62</v>
      </c>
      <c r="P1754" t="s">
        <v>1525</v>
      </c>
      <c r="Q1754">
        <v>85.44</v>
      </c>
      <c r="R1754">
        <v>3</v>
      </c>
      <c r="S1754" s="1">
        <v>0</v>
      </c>
      <c r="T1754">
        <v>31.6128</v>
      </c>
      <c r="U1754" t="s">
        <v>89</v>
      </c>
      <c r="V1754" s="3">
        <v>0.37</v>
      </c>
      <c r="W1754" s="3">
        <v>0</v>
      </c>
      <c r="X1754" s="4">
        <v>10.537599999999999</v>
      </c>
      <c r="Y1754" s="1">
        <v>17.942399999999999</v>
      </c>
      <c r="Z1754" t="s">
        <v>259</v>
      </c>
      <c r="AA1754">
        <f>Furniture_Sales[[#This Row],[Sales]]-Furniture_Sales[[#This Row],[Profit]]</f>
        <v>53.827199999999998</v>
      </c>
    </row>
    <row r="1755" spans="1:27" x14ac:dyDescent="0.35">
      <c r="A1755" t="s">
        <v>3989</v>
      </c>
      <c r="B1755" s="2">
        <v>42068</v>
      </c>
      <c r="C1755" s="2">
        <v>42072</v>
      </c>
      <c r="D1755" t="s">
        <v>27</v>
      </c>
      <c r="E1755" t="s">
        <v>1687</v>
      </c>
      <c r="F1755" t="s">
        <v>1688</v>
      </c>
      <c r="G1755" t="s">
        <v>30</v>
      </c>
      <c r="H1755" t="s">
        <v>31</v>
      </c>
      <c r="I1755" t="s">
        <v>139</v>
      </c>
      <c r="J1755" t="s">
        <v>140</v>
      </c>
      <c r="K1755">
        <v>60653</v>
      </c>
      <c r="L1755" t="s">
        <v>99</v>
      </c>
      <c r="M1755" t="s">
        <v>428</v>
      </c>
      <c r="N1755" t="s">
        <v>36</v>
      </c>
      <c r="O1755" t="s">
        <v>62</v>
      </c>
      <c r="P1755" t="s">
        <v>429</v>
      </c>
      <c r="Q1755">
        <v>4.7119999999999997</v>
      </c>
      <c r="R1755">
        <v>2</v>
      </c>
      <c r="S1755" s="1">
        <v>0.6</v>
      </c>
      <c r="T1755">
        <v>-1.8848</v>
      </c>
      <c r="U1755" t="s">
        <v>89</v>
      </c>
      <c r="V1755" s="3">
        <v>-0.4</v>
      </c>
      <c r="W1755" s="3">
        <v>0.12733446519524599</v>
      </c>
      <c r="X1755" s="4">
        <v>-0.94240000000000002</v>
      </c>
      <c r="Y1755" s="1">
        <v>3.2984</v>
      </c>
      <c r="Z1755" t="s">
        <v>201</v>
      </c>
      <c r="AA1755">
        <f>Furniture_Sales[[#This Row],[Sales]]-Furniture_Sales[[#This Row],[Profit]]</f>
        <v>6.5968</v>
      </c>
    </row>
    <row r="1756" spans="1:27" x14ac:dyDescent="0.35">
      <c r="A1756" t="s">
        <v>3990</v>
      </c>
      <c r="B1756" s="2">
        <v>42765</v>
      </c>
      <c r="C1756" s="2">
        <v>42772</v>
      </c>
      <c r="D1756" t="s">
        <v>45</v>
      </c>
      <c r="E1756" t="s">
        <v>3991</v>
      </c>
      <c r="F1756" t="s">
        <v>3992</v>
      </c>
      <c r="G1756" t="s">
        <v>30</v>
      </c>
      <c r="H1756" t="s">
        <v>31</v>
      </c>
      <c r="I1756" t="s">
        <v>185</v>
      </c>
      <c r="J1756" t="s">
        <v>140</v>
      </c>
      <c r="K1756">
        <v>60505</v>
      </c>
      <c r="L1756" t="s">
        <v>99</v>
      </c>
      <c r="M1756" t="s">
        <v>2572</v>
      </c>
      <c r="N1756" t="s">
        <v>36</v>
      </c>
      <c r="O1756" t="s">
        <v>51</v>
      </c>
      <c r="P1756" t="s">
        <v>2573</v>
      </c>
      <c r="Q1756">
        <v>69.375</v>
      </c>
      <c r="R1756">
        <v>1</v>
      </c>
      <c r="S1756" s="1">
        <v>0.5</v>
      </c>
      <c r="T1756">
        <v>-47.174999999999997</v>
      </c>
      <c r="U1756" t="s">
        <v>53</v>
      </c>
      <c r="V1756" s="3">
        <v>-0.68</v>
      </c>
      <c r="W1756" s="3">
        <v>7.2072072072072099E-3</v>
      </c>
      <c r="X1756" s="4">
        <v>-47.174999999999997</v>
      </c>
      <c r="Y1756" s="1">
        <v>116.55</v>
      </c>
      <c r="Z1756" t="s">
        <v>175</v>
      </c>
      <c r="AA1756">
        <f>Furniture_Sales[[#This Row],[Sales]]-Furniture_Sales[[#This Row],[Profit]]</f>
        <v>116.55</v>
      </c>
    </row>
    <row r="1757" spans="1:27" x14ac:dyDescent="0.35">
      <c r="A1757" t="s">
        <v>3993</v>
      </c>
      <c r="B1757" s="2">
        <v>42729</v>
      </c>
      <c r="C1757" s="2">
        <v>42735</v>
      </c>
      <c r="D1757" t="s">
        <v>45</v>
      </c>
      <c r="E1757" t="s">
        <v>1615</v>
      </c>
      <c r="F1757" t="s">
        <v>1616</v>
      </c>
      <c r="G1757" t="s">
        <v>30</v>
      </c>
      <c r="H1757" t="s">
        <v>31</v>
      </c>
      <c r="I1757" t="s">
        <v>179</v>
      </c>
      <c r="J1757" t="s">
        <v>126</v>
      </c>
      <c r="K1757">
        <v>10009</v>
      </c>
      <c r="L1757" t="s">
        <v>73</v>
      </c>
      <c r="M1757" t="s">
        <v>520</v>
      </c>
      <c r="N1757" t="s">
        <v>36</v>
      </c>
      <c r="O1757" t="s">
        <v>42</v>
      </c>
      <c r="P1757" t="s">
        <v>521</v>
      </c>
      <c r="Q1757">
        <v>2563.056</v>
      </c>
      <c r="R1757">
        <v>8</v>
      </c>
      <c r="S1757" s="1">
        <v>0.1</v>
      </c>
      <c r="T1757">
        <v>313.26240000000001</v>
      </c>
      <c r="U1757" t="s">
        <v>135</v>
      </c>
      <c r="V1757" s="3">
        <v>0.122222222222222</v>
      </c>
      <c r="W1757" s="3">
        <v>3.9015924739841801E-5</v>
      </c>
      <c r="X1757" s="4">
        <v>39.157800000000002</v>
      </c>
      <c r="Y1757" s="1">
        <v>281.2242</v>
      </c>
      <c r="Z1757" t="s">
        <v>102</v>
      </c>
      <c r="AA1757">
        <f>Furniture_Sales[[#This Row],[Sales]]-Furniture_Sales[[#This Row],[Profit]]</f>
        <v>2249.7936</v>
      </c>
    </row>
    <row r="1758" spans="1:27" x14ac:dyDescent="0.35">
      <c r="A1758" t="s">
        <v>3994</v>
      </c>
      <c r="B1758" s="2">
        <v>42663</v>
      </c>
      <c r="C1758" s="2">
        <v>42668</v>
      </c>
      <c r="D1758" t="s">
        <v>45</v>
      </c>
      <c r="E1758" t="s">
        <v>2594</v>
      </c>
      <c r="F1758" t="s">
        <v>2595</v>
      </c>
      <c r="G1758" t="s">
        <v>96</v>
      </c>
      <c r="H1758" t="s">
        <v>31</v>
      </c>
      <c r="I1758" t="s">
        <v>3600</v>
      </c>
      <c r="J1758" t="s">
        <v>59</v>
      </c>
      <c r="K1758">
        <v>92020</v>
      </c>
      <c r="L1758" t="s">
        <v>60</v>
      </c>
      <c r="M1758" t="s">
        <v>2994</v>
      </c>
      <c r="N1758" t="s">
        <v>36</v>
      </c>
      <c r="O1758" t="s">
        <v>42</v>
      </c>
      <c r="P1758" t="s">
        <v>2995</v>
      </c>
      <c r="Q1758">
        <v>387.13600000000002</v>
      </c>
      <c r="R1758">
        <v>4</v>
      </c>
      <c r="S1758" s="1">
        <v>0.2</v>
      </c>
      <c r="T1758">
        <v>4.8391999999999999</v>
      </c>
      <c r="U1758" t="s">
        <v>64</v>
      </c>
      <c r="V1758" s="3">
        <v>1.2500000000000001E-2</v>
      </c>
      <c r="W1758" s="3">
        <v>5.1661431641593597E-4</v>
      </c>
      <c r="X1758" s="4">
        <v>1.2098</v>
      </c>
      <c r="Y1758" s="1">
        <v>95.574200000000005</v>
      </c>
      <c r="Z1758" t="s">
        <v>54</v>
      </c>
      <c r="AA1758">
        <f>Furniture_Sales[[#This Row],[Sales]]-Furniture_Sales[[#This Row],[Profit]]</f>
        <v>382.29680000000002</v>
      </c>
    </row>
    <row r="1759" spans="1:27" x14ac:dyDescent="0.35">
      <c r="A1759" t="s">
        <v>3995</v>
      </c>
      <c r="B1759" s="2">
        <v>42864</v>
      </c>
      <c r="C1759" s="2">
        <v>42865</v>
      </c>
      <c r="D1759" t="s">
        <v>93</v>
      </c>
      <c r="E1759" t="s">
        <v>575</v>
      </c>
      <c r="F1759" t="s">
        <v>576</v>
      </c>
      <c r="G1759" t="s">
        <v>96</v>
      </c>
      <c r="H1759" t="s">
        <v>31</v>
      </c>
      <c r="I1759" t="s">
        <v>612</v>
      </c>
      <c r="J1759" t="s">
        <v>1042</v>
      </c>
      <c r="K1759">
        <v>28540</v>
      </c>
      <c r="L1759" t="s">
        <v>34</v>
      </c>
      <c r="M1759" t="s">
        <v>1096</v>
      </c>
      <c r="N1759" t="s">
        <v>36</v>
      </c>
      <c r="O1759" t="s">
        <v>42</v>
      </c>
      <c r="P1759" t="s">
        <v>1097</v>
      </c>
      <c r="Q1759">
        <v>207</v>
      </c>
      <c r="R1759">
        <v>3</v>
      </c>
      <c r="S1759" s="1">
        <v>0.2</v>
      </c>
      <c r="T1759">
        <v>25.875</v>
      </c>
      <c r="U1759" t="s">
        <v>129</v>
      </c>
      <c r="V1759" s="3">
        <v>0.125</v>
      </c>
      <c r="W1759" s="3">
        <v>9.6618357487922703E-4</v>
      </c>
      <c r="X1759" s="4">
        <v>8.625</v>
      </c>
      <c r="Y1759" s="1">
        <v>60.375</v>
      </c>
      <c r="Z1759" t="s">
        <v>167</v>
      </c>
      <c r="AA1759">
        <f>Furniture_Sales[[#This Row],[Sales]]-Furniture_Sales[[#This Row],[Profit]]</f>
        <v>181.125</v>
      </c>
    </row>
    <row r="1760" spans="1:27" x14ac:dyDescent="0.35">
      <c r="A1760" t="s">
        <v>3996</v>
      </c>
      <c r="B1760" s="2">
        <v>42359</v>
      </c>
      <c r="C1760" s="2">
        <v>42364</v>
      </c>
      <c r="D1760" t="s">
        <v>27</v>
      </c>
      <c r="E1760" t="s">
        <v>1230</v>
      </c>
      <c r="F1760" t="s">
        <v>1231</v>
      </c>
      <c r="G1760" t="s">
        <v>106</v>
      </c>
      <c r="H1760" t="s">
        <v>31</v>
      </c>
      <c r="I1760" t="s">
        <v>3663</v>
      </c>
      <c r="J1760" t="s">
        <v>140</v>
      </c>
      <c r="K1760">
        <v>60174</v>
      </c>
      <c r="L1760" t="s">
        <v>99</v>
      </c>
      <c r="M1760" t="s">
        <v>613</v>
      </c>
      <c r="N1760" t="s">
        <v>36</v>
      </c>
      <c r="O1760" t="s">
        <v>62</v>
      </c>
      <c r="P1760" t="s">
        <v>614</v>
      </c>
      <c r="Q1760">
        <v>51.756</v>
      </c>
      <c r="R1760">
        <v>3</v>
      </c>
      <c r="S1760" s="1">
        <v>0.6</v>
      </c>
      <c r="T1760">
        <v>-33.641399999999997</v>
      </c>
      <c r="U1760" t="s">
        <v>64</v>
      </c>
      <c r="V1760" s="3">
        <v>-0.65</v>
      </c>
      <c r="W1760" s="3">
        <v>1.15928587989798E-2</v>
      </c>
      <c r="X1760" s="4">
        <v>-11.213800000000001</v>
      </c>
      <c r="Y1760" s="1">
        <v>28.465800000000002</v>
      </c>
      <c r="Z1760" t="s">
        <v>102</v>
      </c>
      <c r="AA1760">
        <f>Furniture_Sales[[#This Row],[Sales]]-Furniture_Sales[[#This Row],[Profit]]</f>
        <v>85.397400000000005</v>
      </c>
    </row>
    <row r="1761" spans="1:27" x14ac:dyDescent="0.35">
      <c r="A1761" t="s">
        <v>3997</v>
      </c>
      <c r="B1761" s="2">
        <v>42190</v>
      </c>
      <c r="C1761" s="2">
        <v>42196</v>
      </c>
      <c r="D1761" t="s">
        <v>45</v>
      </c>
      <c r="E1761" t="s">
        <v>2541</v>
      </c>
      <c r="F1761" t="s">
        <v>2542</v>
      </c>
      <c r="G1761" t="s">
        <v>96</v>
      </c>
      <c r="H1761" t="s">
        <v>31</v>
      </c>
      <c r="I1761" t="s">
        <v>1533</v>
      </c>
      <c r="J1761" t="s">
        <v>1042</v>
      </c>
      <c r="K1761">
        <v>28205</v>
      </c>
      <c r="L1761" t="s">
        <v>34</v>
      </c>
      <c r="M1761" t="s">
        <v>2017</v>
      </c>
      <c r="N1761" t="s">
        <v>36</v>
      </c>
      <c r="O1761" t="s">
        <v>62</v>
      </c>
      <c r="P1761" t="s">
        <v>2018</v>
      </c>
      <c r="Q1761">
        <v>4.9279999999999999</v>
      </c>
      <c r="R1761">
        <v>2</v>
      </c>
      <c r="S1761" s="1">
        <v>0.2</v>
      </c>
      <c r="T1761">
        <v>0.73919999999999997</v>
      </c>
      <c r="U1761" t="s">
        <v>135</v>
      </c>
      <c r="V1761" s="3">
        <v>0.15</v>
      </c>
      <c r="W1761" s="3">
        <v>4.0584415584415598E-2</v>
      </c>
      <c r="X1761" s="4">
        <v>0.36959999999999998</v>
      </c>
      <c r="Y1761" s="1">
        <v>2.0943999999999998</v>
      </c>
      <c r="Z1761" t="s">
        <v>77</v>
      </c>
      <c r="AA1761">
        <f>Furniture_Sales[[#This Row],[Sales]]-Furniture_Sales[[#This Row],[Profit]]</f>
        <v>4.1887999999999996</v>
      </c>
    </row>
    <row r="1762" spans="1:27" x14ac:dyDescent="0.35">
      <c r="A1762" t="s">
        <v>3998</v>
      </c>
      <c r="B1762" s="2">
        <v>42942</v>
      </c>
      <c r="C1762" s="2">
        <v>42948</v>
      </c>
      <c r="D1762" t="s">
        <v>45</v>
      </c>
      <c r="E1762" t="s">
        <v>3999</v>
      </c>
      <c r="F1762" t="s">
        <v>4000</v>
      </c>
      <c r="G1762" t="s">
        <v>96</v>
      </c>
      <c r="H1762" t="s">
        <v>31</v>
      </c>
      <c r="I1762" t="s">
        <v>58</v>
      </c>
      <c r="J1762" t="s">
        <v>59</v>
      </c>
      <c r="K1762">
        <v>90036</v>
      </c>
      <c r="L1762" t="s">
        <v>60</v>
      </c>
      <c r="M1762" t="s">
        <v>861</v>
      </c>
      <c r="N1762" t="s">
        <v>36</v>
      </c>
      <c r="O1762" t="s">
        <v>42</v>
      </c>
      <c r="P1762" t="s">
        <v>862</v>
      </c>
      <c r="Q1762">
        <v>362.35199999999998</v>
      </c>
      <c r="R1762">
        <v>3</v>
      </c>
      <c r="S1762" s="1">
        <v>0.2</v>
      </c>
      <c r="T1762">
        <v>45.293999999999997</v>
      </c>
      <c r="U1762" t="s">
        <v>135</v>
      </c>
      <c r="V1762" s="3">
        <v>0.125</v>
      </c>
      <c r="W1762" s="3">
        <v>5.5194948558307997E-4</v>
      </c>
      <c r="X1762" s="4">
        <v>15.098000000000001</v>
      </c>
      <c r="Y1762" s="1">
        <v>105.68600000000001</v>
      </c>
      <c r="Z1762" t="s">
        <v>77</v>
      </c>
      <c r="AA1762">
        <f>Furniture_Sales[[#This Row],[Sales]]-Furniture_Sales[[#This Row],[Profit]]</f>
        <v>317.05799999999999</v>
      </c>
    </row>
    <row r="1763" spans="1:27" x14ac:dyDescent="0.35">
      <c r="A1763" t="s">
        <v>4001</v>
      </c>
      <c r="B1763" s="2">
        <v>43042</v>
      </c>
      <c r="C1763" s="2">
        <v>43048</v>
      </c>
      <c r="D1763" t="s">
        <v>45</v>
      </c>
      <c r="E1763" t="s">
        <v>2369</v>
      </c>
      <c r="F1763" t="s">
        <v>2370</v>
      </c>
      <c r="G1763" t="s">
        <v>30</v>
      </c>
      <c r="H1763" t="s">
        <v>31</v>
      </c>
      <c r="I1763" t="s">
        <v>2091</v>
      </c>
      <c r="J1763" t="s">
        <v>59</v>
      </c>
      <c r="K1763">
        <v>93309</v>
      </c>
      <c r="L1763" t="s">
        <v>60</v>
      </c>
      <c r="M1763" t="s">
        <v>3195</v>
      </c>
      <c r="N1763" t="s">
        <v>36</v>
      </c>
      <c r="O1763" t="s">
        <v>51</v>
      </c>
      <c r="P1763" t="s">
        <v>3196</v>
      </c>
      <c r="Q1763">
        <v>486.36799999999999</v>
      </c>
      <c r="R1763">
        <v>4</v>
      </c>
      <c r="S1763" s="1">
        <v>0.2</v>
      </c>
      <c r="T1763">
        <v>36.477600000000002</v>
      </c>
      <c r="U1763" t="s">
        <v>135</v>
      </c>
      <c r="V1763" s="3">
        <v>7.4999999999999997E-2</v>
      </c>
      <c r="W1763" s="3">
        <v>4.1121126389894098E-4</v>
      </c>
      <c r="X1763" s="4">
        <v>9.1194000000000006</v>
      </c>
      <c r="Y1763" s="1">
        <v>112.4726</v>
      </c>
      <c r="Z1763" t="s">
        <v>40</v>
      </c>
      <c r="AA1763">
        <f>Furniture_Sales[[#This Row],[Sales]]-Furniture_Sales[[#This Row],[Profit]]</f>
        <v>449.8904</v>
      </c>
    </row>
    <row r="1764" spans="1:27" x14ac:dyDescent="0.35">
      <c r="A1764" t="s">
        <v>4002</v>
      </c>
      <c r="B1764" s="2">
        <v>41699</v>
      </c>
      <c r="C1764" s="2">
        <v>41705</v>
      </c>
      <c r="D1764" t="s">
        <v>45</v>
      </c>
      <c r="E1764" t="s">
        <v>4003</v>
      </c>
      <c r="F1764" t="s">
        <v>4004</v>
      </c>
      <c r="G1764" t="s">
        <v>30</v>
      </c>
      <c r="H1764" t="s">
        <v>31</v>
      </c>
      <c r="I1764" t="s">
        <v>107</v>
      </c>
      <c r="J1764" t="s">
        <v>98</v>
      </c>
      <c r="K1764">
        <v>77036</v>
      </c>
      <c r="L1764" t="s">
        <v>99</v>
      </c>
      <c r="M1764" t="s">
        <v>1805</v>
      </c>
      <c r="N1764" t="s">
        <v>36</v>
      </c>
      <c r="O1764" t="s">
        <v>51</v>
      </c>
      <c r="P1764" t="s">
        <v>1806</v>
      </c>
      <c r="Q1764">
        <v>376.50900000000001</v>
      </c>
      <c r="R1764">
        <v>3</v>
      </c>
      <c r="S1764" s="1">
        <v>0.3</v>
      </c>
      <c r="T1764">
        <v>-43.029600000000002</v>
      </c>
      <c r="U1764" t="s">
        <v>135</v>
      </c>
      <c r="V1764" s="3">
        <v>-0.114285714285714</v>
      </c>
      <c r="W1764" s="3">
        <v>7.9679370214257798E-4</v>
      </c>
      <c r="X1764" s="4">
        <v>-14.3432</v>
      </c>
      <c r="Y1764" s="1">
        <v>139.84620000000001</v>
      </c>
      <c r="Z1764" t="s">
        <v>201</v>
      </c>
      <c r="AA1764">
        <f>Furniture_Sales[[#This Row],[Sales]]-Furniture_Sales[[#This Row],[Profit]]</f>
        <v>419.53860000000003</v>
      </c>
    </row>
    <row r="1765" spans="1:27" x14ac:dyDescent="0.35">
      <c r="A1765" t="s">
        <v>4005</v>
      </c>
      <c r="B1765" s="2">
        <v>42761</v>
      </c>
      <c r="C1765" s="2">
        <v>42766</v>
      </c>
      <c r="D1765" t="s">
        <v>45</v>
      </c>
      <c r="E1765" t="s">
        <v>3043</v>
      </c>
      <c r="F1765" t="s">
        <v>3044</v>
      </c>
      <c r="G1765" t="s">
        <v>30</v>
      </c>
      <c r="H1765" t="s">
        <v>31</v>
      </c>
      <c r="I1765" t="s">
        <v>353</v>
      </c>
      <c r="J1765" t="s">
        <v>673</v>
      </c>
      <c r="K1765">
        <v>31907</v>
      </c>
      <c r="L1765" t="s">
        <v>34</v>
      </c>
      <c r="M1765" t="s">
        <v>207</v>
      </c>
      <c r="N1765" t="s">
        <v>36</v>
      </c>
      <c r="O1765" t="s">
        <v>62</v>
      </c>
      <c r="P1765" t="s">
        <v>208</v>
      </c>
      <c r="Q1765">
        <v>62.72</v>
      </c>
      <c r="R1765">
        <v>4</v>
      </c>
      <c r="S1765" s="1">
        <v>0</v>
      </c>
      <c r="T1765">
        <v>24.460799999999999</v>
      </c>
      <c r="U1765" t="s">
        <v>64</v>
      </c>
      <c r="V1765" s="3">
        <v>0.39</v>
      </c>
      <c r="W1765" s="3">
        <v>0</v>
      </c>
      <c r="X1765" s="4">
        <v>6.1151999999999997</v>
      </c>
      <c r="Y1765" s="1">
        <v>9.5648</v>
      </c>
      <c r="Z1765" t="s">
        <v>175</v>
      </c>
      <c r="AA1765">
        <f>Furniture_Sales[[#This Row],[Sales]]-Furniture_Sales[[#This Row],[Profit]]</f>
        <v>38.2592</v>
      </c>
    </row>
    <row r="1766" spans="1:27" x14ac:dyDescent="0.35">
      <c r="A1766" t="s">
        <v>4006</v>
      </c>
      <c r="B1766" s="2">
        <v>41832</v>
      </c>
      <c r="C1766" s="2">
        <v>41836</v>
      </c>
      <c r="D1766" t="s">
        <v>45</v>
      </c>
      <c r="E1766" t="s">
        <v>1049</v>
      </c>
      <c r="F1766" t="s">
        <v>1050</v>
      </c>
      <c r="G1766" t="s">
        <v>106</v>
      </c>
      <c r="H1766" t="s">
        <v>31</v>
      </c>
      <c r="I1766" t="s">
        <v>2993</v>
      </c>
      <c r="J1766" t="s">
        <v>98</v>
      </c>
      <c r="K1766">
        <v>77573</v>
      </c>
      <c r="L1766" t="s">
        <v>99</v>
      </c>
      <c r="M1766" t="s">
        <v>1088</v>
      </c>
      <c r="N1766" t="s">
        <v>36</v>
      </c>
      <c r="O1766" t="s">
        <v>42</v>
      </c>
      <c r="P1766" t="s">
        <v>1089</v>
      </c>
      <c r="Q1766">
        <v>512.35799999999995</v>
      </c>
      <c r="R1766">
        <v>3</v>
      </c>
      <c r="S1766" s="1">
        <v>0.3</v>
      </c>
      <c r="T1766">
        <v>-14.6388</v>
      </c>
      <c r="U1766" t="s">
        <v>89</v>
      </c>
      <c r="V1766" s="3">
        <v>-2.8571428571428598E-2</v>
      </c>
      <c r="W1766" s="3">
        <v>5.8552808778237098E-4</v>
      </c>
      <c r="X1766" s="4">
        <v>-4.8795999999999999</v>
      </c>
      <c r="Y1766" s="1">
        <v>175.66560000000001</v>
      </c>
      <c r="Z1766" t="s">
        <v>77</v>
      </c>
      <c r="AA1766">
        <f>Furniture_Sales[[#This Row],[Sales]]-Furniture_Sales[[#This Row],[Profit]]</f>
        <v>526.99679999999989</v>
      </c>
    </row>
    <row r="1767" spans="1:27" x14ac:dyDescent="0.35">
      <c r="A1767" t="s">
        <v>4007</v>
      </c>
      <c r="B1767" s="2">
        <v>42438</v>
      </c>
      <c r="C1767" s="2">
        <v>42441</v>
      </c>
      <c r="D1767" t="s">
        <v>93</v>
      </c>
      <c r="E1767" t="s">
        <v>3586</v>
      </c>
      <c r="F1767" t="s">
        <v>3587</v>
      </c>
      <c r="G1767" t="s">
        <v>30</v>
      </c>
      <c r="H1767" t="s">
        <v>31</v>
      </c>
      <c r="I1767" t="s">
        <v>4008</v>
      </c>
      <c r="J1767" t="s">
        <v>440</v>
      </c>
      <c r="K1767">
        <v>1810</v>
      </c>
      <c r="L1767" t="s">
        <v>73</v>
      </c>
      <c r="M1767" t="s">
        <v>596</v>
      </c>
      <c r="N1767" t="s">
        <v>36</v>
      </c>
      <c r="O1767" t="s">
        <v>42</v>
      </c>
      <c r="P1767" t="s">
        <v>597</v>
      </c>
      <c r="Q1767">
        <v>354.9</v>
      </c>
      <c r="R1767">
        <v>5</v>
      </c>
      <c r="S1767" s="1">
        <v>0</v>
      </c>
      <c r="T1767">
        <v>88.724999999999994</v>
      </c>
      <c r="U1767" t="s">
        <v>39</v>
      </c>
      <c r="V1767" s="3">
        <v>0.25</v>
      </c>
      <c r="W1767" s="3">
        <v>0</v>
      </c>
      <c r="X1767" s="4">
        <v>17.745000000000001</v>
      </c>
      <c r="Y1767" s="1">
        <v>53.234999999999999</v>
      </c>
      <c r="Z1767" t="s">
        <v>201</v>
      </c>
      <c r="AA1767">
        <f>Furniture_Sales[[#This Row],[Sales]]-Furniture_Sales[[#This Row],[Profit]]</f>
        <v>266.17499999999995</v>
      </c>
    </row>
    <row r="1768" spans="1:27" x14ac:dyDescent="0.35">
      <c r="A1768" t="s">
        <v>4009</v>
      </c>
      <c r="B1768" s="2">
        <v>42838</v>
      </c>
      <c r="C1768" s="2">
        <v>42842</v>
      </c>
      <c r="D1768" t="s">
        <v>45</v>
      </c>
      <c r="E1768" t="s">
        <v>3412</v>
      </c>
      <c r="F1768" t="s">
        <v>3413</v>
      </c>
      <c r="G1768" t="s">
        <v>96</v>
      </c>
      <c r="H1768" t="s">
        <v>31</v>
      </c>
      <c r="I1768" t="s">
        <v>2032</v>
      </c>
      <c r="J1768" t="s">
        <v>59</v>
      </c>
      <c r="K1768">
        <v>92345</v>
      </c>
      <c r="L1768" t="s">
        <v>60</v>
      </c>
      <c r="M1768" t="s">
        <v>1623</v>
      </c>
      <c r="N1768" t="s">
        <v>36</v>
      </c>
      <c r="O1768" t="s">
        <v>42</v>
      </c>
      <c r="P1768" t="s">
        <v>1624</v>
      </c>
      <c r="Q1768">
        <v>436.70400000000001</v>
      </c>
      <c r="R1768">
        <v>6</v>
      </c>
      <c r="S1768" s="1">
        <v>0.2</v>
      </c>
      <c r="T1768">
        <v>-38.211599999999997</v>
      </c>
      <c r="U1768" t="s">
        <v>89</v>
      </c>
      <c r="V1768" s="3">
        <v>-8.7499999999999994E-2</v>
      </c>
      <c r="W1768" s="3">
        <v>4.5797611196600002E-4</v>
      </c>
      <c r="X1768" s="4">
        <v>-6.3685999999999998</v>
      </c>
      <c r="Y1768" s="1">
        <v>79.152600000000007</v>
      </c>
      <c r="Z1768" t="s">
        <v>119</v>
      </c>
      <c r="AA1768">
        <f>Furniture_Sales[[#This Row],[Sales]]-Furniture_Sales[[#This Row],[Profit]]</f>
        <v>474.91559999999998</v>
      </c>
    </row>
    <row r="1769" spans="1:27" x14ac:dyDescent="0.35">
      <c r="A1769" t="s">
        <v>4010</v>
      </c>
      <c r="B1769" s="2">
        <v>41719</v>
      </c>
      <c r="C1769" s="2">
        <v>41723</v>
      </c>
      <c r="D1769" t="s">
        <v>45</v>
      </c>
      <c r="E1769" t="s">
        <v>839</v>
      </c>
      <c r="F1769" t="s">
        <v>840</v>
      </c>
      <c r="G1769" t="s">
        <v>30</v>
      </c>
      <c r="H1769" t="s">
        <v>31</v>
      </c>
      <c r="I1769" t="s">
        <v>3130</v>
      </c>
      <c r="J1769" t="s">
        <v>147</v>
      </c>
      <c r="K1769">
        <v>37918</v>
      </c>
      <c r="L1769" t="s">
        <v>34</v>
      </c>
      <c r="M1769" t="s">
        <v>1296</v>
      </c>
      <c r="N1769" t="s">
        <v>36</v>
      </c>
      <c r="O1769" t="s">
        <v>62</v>
      </c>
      <c r="P1769" t="s">
        <v>1297</v>
      </c>
      <c r="Q1769">
        <v>32.951999999999998</v>
      </c>
      <c r="R1769">
        <v>3</v>
      </c>
      <c r="S1769" s="1">
        <v>0.2</v>
      </c>
      <c r="T1769">
        <v>6.5903999999999998</v>
      </c>
      <c r="U1769" t="s">
        <v>89</v>
      </c>
      <c r="V1769" s="3">
        <v>0.2</v>
      </c>
      <c r="W1769" s="3">
        <v>6.0694343287205597E-3</v>
      </c>
      <c r="X1769" s="4">
        <v>2.1968000000000001</v>
      </c>
      <c r="Y1769" s="1">
        <v>8.7872000000000003</v>
      </c>
      <c r="Z1769" t="s">
        <v>201</v>
      </c>
      <c r="AA1769">
        <f>Furniture_Sales[[#This Row],[Sales]]-Furniture_Sales[[#This Row],[Profit]]</f>
        <v>26.361599999999999</v>
      </c>
    </row>
    <row r="1770" spans="1:27" x14ac:dyDescent="0.35">
      <c r="A1770" t="s">
        <v>4010</v>
      </c>
      <c r="B1770" s="2">
        <v>41719</v>
      </c>
      <c r="C1770" s="2">
        <v>41723</v>
      </c>
      <c r="D1770" t="s">
        <v>45</v>
      </c>
      <c r="E1770" t="s">
        <v>839</v>
      </c>
      <c r="F1770" t="s">
        <v>840</v>
      </c>
      <c r="G1770" t="s">
        <v>30</v>
      </c>
      <c r="H1770" t="s">
        <v>31</v>
      </c>
      <c r="I1770" t="s">
        <v>3130</v>
      </c>
      <c r="J1770" t="s">
        <v>147</v>
      </c>
      <c r="K1770">
        <v>37918</v>
      </c>
      <c r="L1770" t="s">
        <v>34</v>
      </c>
      <c r="M1770" t="s">
        <v>2186</v>
      </c>
      <c r="N1770" t="s">
        <v>36</v>
      </c>
      <c r="O1770" t="s">
        <v>42</v>
      </c>
      <c r="P1770" t="s">
        <v>2187</v>
      </c>
      <c r="Q1770">
        <v>218.376</v>
      </c>
      <c r="R1770">
        <v>3</v>
      </c>
      <c r="S1770" s="1">
        <v>0.2</v>
      </c>
      <c r="T1770">
        <v>-10.918799999999999</v>
      </c>
      <c r="U1770" t="s">
        <v>89</v>
      </c>
      <c r="V1770" s="3">
        <v>-0.05</v>
      </c>
      <c r="W1770" s="3">
        <v>9.1585155877935305E-4</v>
      </c>
      <c r="X1770" s="4">
        <v>-3.6396000000000002</v>
      </c>
      <c r="Y1770" s="1">
        <v>76.431600000000003</v>
      </c>
      <c r="Z1770" t="s">
        <v>201</v>
      </c>
      <c r="AA1770">
        <f>Furniture_Sales[[#This Row],[Sales]]-Furniture_Sales[[#This Row],[Profit]]</f>
        <v>229.29480000000001</v>
      </c>
    </row>
    <row r="1771" spans="1:27" x14ac:dyDescent="0.35">
      <c r="A1771" t="s">
        <v>4011</v>
      </c>
      <c r="B1771" s="2">
        <v>42124</v>
      </c>
      <c r="C1771" s="2">
        <v>42128</v>
      </c>
      <c r="D1771" t="s">
        <v>45</v>
      </c>
      <c r="E1771" t="s">
        <v>1326</v>
      </c>
      <c r="F1771" t="s">
        <v>1327</v>
      </c>
      <c r="G1771" t="s">
        <v>96</v>
      </c>
      <c r="H1771" t="s">
        <v>31</v>
      </c>
      <c r="I1771" t="s">
        <v>477</v>
      </c>
      <c r="J1771" t="s">
        <v>440</v>
      </c>
      <c r="K1771">
        <v>1841</v>
      </c>
      <c r="L1771" t="s">
        <v>73</v>
      </c>
      <c r="M1771" t="s">
        <v>277</v>
      </c>
      <c r="N1771" t="s">
        <v>36</v>
      </c>
      <c r="O1771" t="s">
        <v>62</v>
      </c>
      <c r="P1771" t="s">
        <v>278</v>
      </c>
      <c r="Q1771">
        <v>31.4</v>
      </c>
      <c r="R1771">
        <v>5</v>
      </c>
      <c r="S1771" s="1">
        <v>0</v>
      </c>
      <c r="T1771">
        <v>13.188000000000001</v>
      </c>
      <c r="U1771" t="s">
        <v>89</v>
      </c>
      <c r="V1771" s="3">
        <v>0.42</v>
      </c>
      <c r="W1771" s="3">
        <v>0</v>
      </c>
      <c r="X1771" s="4">
        <v>2.6375999999999999</v>
      </c>
      <c r="Y1771" s="1">
        <v>3.6423999999999999</v>
      </c>
      <c r="Z1771" t="s">
        <v>119</v>
      </c>
      <c r="AA1771">
        <f>Furniture_Sales[[#This Row],[Sales]]-Furniture_Sales[[#This Row],[Profit]]</f>
        <v>18.211999999999996</v>
      </c>
    </row>
    <row r="1772" spans="1:27" x14ac:dyDescent="0.35">
      <c r="A1772" t="s">
        <v>4011</v>
      </c>
      <c r="B1772" s="2">
        <v>42124</v>
      </c>
      <c r="C1772" s="2">
        <v>42128</v>
      </c>
      <c r="D1772" t="s">
        <v>45</v>
      </c>
      <c r="E1772" t="s">
        <v>1326</v>
      </c>
      <c r="F1772" t="s">
        <v>1327</v>
      </c>
      <c r="G1772" t="s">
        <v>96</v>
      </c>
      <c r="H1772" t="s">
        <v>31</v>
      </c>
      <c r="I1772" t="s">
        <v>477</v>
      </c>
      <c r="J1772" t="s">
        <v>440</v>
      </c>
      <c r="K1772">
        <v>1841</v>
      </c>
      <c r="L1772" t="s">
        <v>73</v>
      </c>
      <c r="M1772" t="s">
        <v>2210</v>
      </c>
      <c r="N1772" t="s">
        <v>36</v>
      </c>
      <c r="O1772" t="s">
        <v>62</v>
      </c>
      <c r="P1772" t="s">
        <v>2211</v>
      </c>
      <c r="Q1772">
        <v>9.48</v>
      </c>
      <c r="R1772">
        <v>1</v>
      </c>
      <c r="S1772" s="1">
        <v>0</v>
      </c>
      <c r="T1772">
        <v>3.7919999999999998</v>
      </c>
      <c r="U1772" t="s">
        <v>89</v>
      </c>
      <c r="V1772" s="3">
        <v>0.4</v>
      </c>
      <c r="W1772" s="3">
        <v>0</v>
      </c>
      <c r="X1772" s="4">
        <v>3.7919999999999998</v>
      </c>
      <c r="Y1772" s="1">
        <v>5.6879999999999997</v>
      </c>
      <c r="Z1772" t="s">
        <v>119</v>
      </c>
      <c r="AA1772">
        <f>Furniture_Sales[[#This Row],[Sales]]-Furniture_Sales[[#This Row],[Profit]]</f>
        <v>5.6880000000000006</v>
      </c>
    </row>
    <row r="1773" spans="1:27" x14ac:dyDescent="0.35">
      <c r="A1773" t="s">
        <v>4011</v>
      </c>
      <c r="B1773" s="2">
        <v>42124</v>
      </c>
      <c r="C1773" s="2">
        <v>42128</v>
      </c>
      <c r="D1773" t="s">
        <v>45</v>
      </c>
      <c r="E1773" t="s">
        <v>1326</v>
      </c>
      <c r="F1773" t="s">
        <v>1327</v>
      </c>
      <c r="G1773" t="s">
        <v>96</v>
      </c>
      <c r="H1773" t="s">
        <v>31</v>
      </c>
      <c r="I1773" t="s">
        <v>477</v>
      </c>
      <c r="J1773" t="s">
        <v>440</v>
      </c>
      <c r="K1773">
        <v>1841</v>
      </c>
      <c r="L1773" t="s">
        <v>73</v>
      </c>
      <c r="M1773" t="s">
        <v>3049</v>
      </c>
      <c r="N1773" t="s">
        <v>36</v>
      </c>
      <c r="O1773" t="s">
        <v>62</v>
      </c>
      <c r="P1773" t="s">
        <v>3050</v>
      </c>
      <c r="Q1773">
        <v>24.3</v>
      </c>
      <c r="R1773">
        <v>5</v>
      </c>
      <c r="S1773" s="1">
        <v>0</v>
      </c>
      <c r="T1773">
        <v>10.449</v>
      </c>
      <c r="U1773" t="s">
        <v>89</v>
      </c>
      <c r="V1773" s="3">
        <v>0.43</v>
      </c>
      <c r="W1773" s="3">
        <v>0</v>
      </c>
      <c r="X1773" s="4">
        <v>2.0897999999999999</v>
      </c>
      <c r="Y1773" s="1">
        <v>2.7702</v>
      </c>
      <c r="Z1773" t="s">
        <v>119</v>
      </c>
      <c r="AA1773">
        <f>Furniture_Sales[[#This Row],[Sales]]-Furniture_Sales[[#This Row],[Profit]]</f>
        <v>13.851000000000001</v>
      </c>
    </row>
    <row r="1774" spans="1:27" x14ac:dyDescent="0.35">
      <c r="A1774" t="s">
        <v>4012</v>
      </c>
      <c r="B1774" s="2">
        <v>42858</v>
      </c>
      <c r="C1774" s="2">
        <v>42863</v>
      </c>
      <c r="D1774" t="s">
        <v>45</v>
      </c>
      <c r="E1774" t="s">
        <v>2006</v>
      </c>
      <c r="F1774" t="s">
        <v>2007</v>
      </c>
      <c r="G1774" t="s">
        <v>96</v>
      </c>
      <c r="H1774" t="s">
        <v>31</v>
      </c>
      <c r="I1774" t="s">
        <v>71</v>
      </c>
      <c r="J1774" t="s">
        <v>72</v>
      </c>
      <c r="K1774">
        <v>19134</v>
      </c>
      <c r="L1774" t="s">
        <v>73</v>
      </c>
      <c r="M1774" t="s">
        <v>3229</v>
      </c>
      <c r="N1774" t="s">
        <v>36</v>
      </c>
      <c r="O1774" t="s">
        <v>62</v>
      </c>
      <c r="P1774" t="s">
        <v>3230</v>
      </c>
      <c r="Q1774">
        <v>32.448</v>
      </c>
      <c r="R1774">
        <v>2</v>
      </c>
      <c r="S1774" s="1">
        <v>0.2</v>
      </c>
      <c r="T1774">
        <v>7.3007999999999997</v>
      </c>
      <c r="U1774" t="s">
        <v>64</v>
      </c>
      <c r="V1774" s="3">
        <v>0.22500000000000001</v>
      </c>
      <c r="W1774" s="3">
        <v>6.1637080867850101E-3</v>
      </c>
      <c r="X1774" s="4">
        <v>3.6503999999999999</v>
      </c>
      <c r="Y1774" s="1">
        <v>12.573600000000001</v>
      </c>
      <c r="Z1774" t="s">
        <v>167</v>
      </c>
      <c r="AA1774">
        <f>Furniture_Sales[[#This Row],[Sales]]-Furniture_Sales[[#This Row],[Profit]]</f>
        <v>25.147200000000002</v>
      </c>
    </row>
    <row r="1775" spans="1:27" x14ac:dyDescent="0.35">
      <c r="A1775" t="s">
        <v>4012</v>
      </c>
      <c r="B1775" s="2">
        <v>42858</v>
      </c>
      <c r="C1775" s="2">
        <v>42863</v>
      </c>
      <c r="D1775" t="s">
        <v>45</v>
      </c>
      <c r="E1775" t="s">
        <v>2006</v>
      </c>
      <c r="F1775" t="s">
        <v>2007</v>
      </c>
      <c r="G1775" t="s">
        <v>96</v>
      </c>
      <c r="H1775" t="s">
        <v>31</v>
      </c>
      <c r="I1775" t="s">
        <v>71</v>
      </c>
      <c r="J1775" t="s">
        <v>72</v>
      </c>
      <c r="K1775">
        <v>19134</v>
      </c>
      <c r="L1775" t="s">
        <v>73</v>
      </c>
      <c r="M1775" t="s">
        <v>296</v>
      </c>
      <c r="N1775" t="s">
        <v>36</v>
      </c>
      <c r="O1775" t="s">
        <v>51</v>
      </c>
      <c r="P1775" t="s">
        <v>297</v>
      </c>
      <c r="Q1775">
        <v>373.47</v>
      </c>
      <c r="R1775">
        <v>5</v>
      </c>
      <c r="S1775" s="1">
        <v>0.4</v>
      </c>
      <c r="T1775">
        <v>-112.041</v>
      </c>
      <c r="U1775" t="s">
        <v>64</v>
      </c>
      <c r="V1775" s="3">
        <v>-0.3</v>
      </c>
      <c r="W1775" s="3">
        <v>1.0710364955685901E-3</v>
      </c>
      <c r="X1775" s="4">
        <v>-22.408200000000001</v>
      </c>
      <c r="Y1775" s="1">
        <v>97.102199999999996</v>
      </c>
      <c r="Z1775" t="s">
        <v>167</v>
      </c>
      <c r="AA1775">
        <f>Furniture_Sales[[#This Row],[Sales]]-Furniture_Sales[[#This Row],[Profit]]</f>
        <v>485.51100000000002</v>
      </c>
    </row>
    <row r="1776" spans="1:27" x14ac:dyDescent="0.35">
      <c r="A1776" t="s">
        <v>4013</v>
      </c>
      <c r="B1776" s="2">
        <v>42608</v>
      </c>
      <c r="C1776" s="2">
        <v>42612</v>
      </c>
      <c r="D1776" t="s">
        <v>45</v>
      </c>
      <c r="E1776" t="s">
        <v>3455</v>
      </c>
      <c r="F1776" t="s">
        <v>3456</v>
      </c>
      <c r="G1776" t="s">
        <v>30</v>
      </c>
      <c r="H1776" t="s">
        <v>31</v>
      </c>
      <c r="I1776" t="s">
        <v>4014</v>
      </c>
      <c r="J1776" t="s">
        <v>673</v>
      </c>
      <c r="K1776">
        <v>30605</v>
      </c>
      <c r="L1776" t="s">
        <v>34</v>
      </c>
      <c r="M1776" t="s">
        <v>1802</v>
      </c>
      <c r="N1776" t="s">
        <v>36</v>
      </c>
      <c r="O1776" t="s">
        <v>62</v>
      </c>
      <c r="P1776" t="s">
        <v>1803</v>
      </c>
      <c r="Q1776">
        <v>186.54</v>
      </c>
      <c r="R1776">
        <v>3</v>
      </c>
      <c r="S1776" s="1">
        <v>0</v>
      </c>
      <c r="T1776">
        <v>41.038800000000002</v>
      </c>
      <c r="U1776" t="s">
        <v>89</v>
      </c>
      <c r="V1776" s="3">
        <v>0.22</v>
      </c>
      <c r="W1776" s="3">
        <v>0</v>
      </c>
      <c r="X1776" s="4">
        <v>13.679600000000001</v>
      </c>
      <c r="Y1776" s="1">
        <v>48.500399999999999</v>
      </c>
      <c r="Z1776" t="s">
        <v>259</v>
      </c>
      <c r="AA1776">
        <f>Furniture_Sales[[#This Row],[Sales]]-Furniture_Sales[[#This Row],[Profit]]</f>
        <v>145.50119999999998</v>
      </c>
    </row>
    <row r="1777" spans="1:27" x14ac:dyDescent="0.35">
      <c r="A1777" t="s">
        <v>4015</v>
      </c>
      <c r="B1777" s="2">
        <v>42737</v>
      </c>
      <c r="C1777" s="2">
        <v>42739</v>
      </c>
      <c r="D1777" t="s">
        <v>27</v>
      </c>
      <c r="E1777" t="s">
        <v>3881</v>
      </c>
      <c r="F1777" t="s">
        <v>3882</v>
      </c>
      <c r="G1777" t="s">
        <v>30</v>
      </c>
      <c r="H1777" t="s">
        <v>31</v>
      </c>
      <c r="I1777" t="s">
        <v>1380</v>
      </c>
      <c r="J1777" t="s">
        <v>98</v>
      </c>
      <c r="K1777">
        <v>79907</v>
      </c>
      <c r="L1777" t="s">
        <v>99</v>
      </c>
      <c r="M1777" t="s">
        <v>1253</v>
      </c>
      <c r="N1777" t="s">
        <v>36</v>
      </c>
      <c r="O1777" t="s">
        <v>51</v>
      </c>
      <c r="P1777" t="s">
        <v>1254</v>
      </c>
      <c r="Q1777">
        <v>913.43</v>
      </c>
      <c r="R1777">
        <v>5</v>
      </c>
      <c r="S1777" s="1">
        <v>0.3</v>
      </c>
      <c r="T1777">
        <v>-169.637</v>
      </c>
      <c r="U1777" t="s">
        <v>76</v>
      </c>
      <c r="V1777" s="3">
        <v>-0.185714285714286</v>
      </c>
      <c r="W1777" s="3">
        <v>3.2843239219206699E-4</v>
      </c>
      <c r="X1777" s="4">
        <v>-33.927399999999999</v>
      </c>
      <c r="Y1777" s="1">
        <v>216.61340000000001</v>
      </c>
      <c r="Z1777" t="s">
        <v>175</v>
      </c>
      <c r="AA1777">
        <f>Furniture_Sales[[#This Row],[Sales]]-Furniture_Sales[[#This Row],[Profit]]</f>
        <v>1083.067</v>
      </c>
    </row>
    <row r="1778" spans="1:27" x14ac:dyDescent="0.35">
      <c r="A1778" t="s">
        <v>4016</v>
      </c>
      <c r="B1778" s="2">
        <v>42532</v>
      </c>
      <c r="C1778" s="2">
        <v>42537</v>
      </c>
      <c r="D1778" t="s">
        <v>45</v>
      </c>
      <c r="E1778" t="s">
        <v>745</v>
      </c>
      <c r="F1778" t="s">
        <v>746</v>
      </c>
      <c r="G1778" t="s">
        <v>30</v>
      </c>
      <c r="H1778" t="s">
        <v>31</v>
      </c>
      <c r="I1778" t="s">
        <v>58</v>
      </c>
      <c r="J1778" t="s">
        <v>59</v>
      </c>
      <c r="K1778">
        <v>90049</v>
      </c>
      <c r="L1778" t="s">
        <v>60</v>
      </c>
      <c r="M1778" t="s">
        <v>312</v>
      </c>
      <c r="N1778" t="s">
        <v>36</v>
      </c>
      <c r="O1778" t="s">
        <v>51</v>
      </c>
      <c r="P1778" t="s">
        <v>313</v>
      </c>
      <c r="Q1778">
        <v>902.71199999999999</v>
      </c>
      <c r="R1778">
        <v>3</v>
      </c>
      <c r="S1778" s="1">
        <v>0.2</v>
      </c>
      <c r="T1778">
        <v>33.851700000000001</v>
      </c>
      <c r="U1778" t="s">
        <v>64</v>
      </c>
      <c r="V1778" s="3">
        <v>3.7499999999999999E-2</v>
      </c>
      <c r="W1778" s="3">
        <v>2.2155460434778799E-4</v>
      </c>
      <c r="X1778" s="4">
        <v>11.283899999999999</v>
      </c>
      <c r="Y1778" s="1">
        <v>289.62009999999998</v>
      </c>
      <c r="Z1778" t="s">
        <v>65</v>
      </c>
      <c r="AA1778">
        <f>Furniture_Sales[[#This Row],[Sales]]-Furniture_Sales[[#This Row],[Profit]]</f>
        <v>868.86029999999994</v>
      </c>
    </row>
    <row r="1779" spans="1:27" x14ac:dyDescent="0.35">
      <c r="A1779" t="s">
        <v>4017</v>
      </c>
      <c r="B1779" s="2">
        <v>42660</v>
      </c>
      <c r="C1779" s="2">
        <v>42664</v>
      </c>
      <c r="D1779" t="s">
        <v>45</v>
      </c>
      <c r="E1779" t="s">
        <v>2901</v>
      </c>
      <c r="F1779" t="s">
        <v>2902</v>
      </c>
      <c r="G1779" t="s">
        <v>106</v>
      </c>
      <c r="H1779" t="s">
        <v>31</v>
      </c>
      <c r="I1779" t="s">
        <v>1139</v>
      </c>
      <c r="J1779" t="s">
        <v>59</v>
      </c>
      <c r="K1779">
        <v>93727</v>
      </c>
      <c r="L1779" t="s">
        <v>60</v>
      </c>
      <c r="M1779" t="s">
        <v>2749</v>
      </c>
      <c r="N1779" t="s">
        <v>36</v>
      </c>
      <c r="O1779" t="s">
        <v>37</v>
      </c>
      <c r="P1779" t="s">
        <v>2750</v>
      </c>
      <c r="Q1779">
        <v>120.666</v>
      </c>
      <c r="R1779">
        <v>2</v>
      </c>
      <c r="S1779" s="1">
        <v>0.15</v>
      </c>
      <c r="T1779">
        <v>21.294</v>
      </c>
      <c r="U1779" t="s">
        <v>89</v>
      </c>
      <c r="V1779" s="3">
        <v>0.17647058823529399</v>
      </c>
      <c r="W1779" s="3">
        <v>1.2431007906120999E-3</v>
      </c>
      <c r="X1779" s="4">
        <v>10.647</v>
      </c>
      <c r="Y1779" s="1">
        <v>49.686</v>
      </c>
      <c r="Z1779" t="s">
        <v>54</v>
      </c>
      <c r="AA1779">
        <f>Furniture_Sales[[#This Row],[Sales]]-Furniture_Sales[[#This Row],[Profit]]</f>
        <v>99.372</v>
      </c>
    </row>
    <row r="1780" spans="1:27" x14ac:dyDescent="0.35">
      <c r="A1780" t="s">
        <v>4018</v>
      </c>
      <c r="B1780" s="2">
        <v>42698</v>
      </c>
      <c r="C1780" s="2">
        <v>42705</v>
      </c>
      <c r="D1780" t="s">
        <v>45</v>
      </c>
      <c r="E1780" t="s">
        <v>4019</v>
      </c>
      <c r="F1780" t="s">
        <v>4020</v>
      </c>
      <c r="G1780" t="s">
        <v>106</v>
      </c>
      <c r="H1780" t="s">
        <v>31</v>
      </c>
      <c r="I1780" t="s">
        <v>197</v>
      </c>
      <c r="J1780" t="s">
        <v>198</v>
      </c>
      <c r="K1780">
        <v>98105</v>
      </c>
      <c r="L1780" t="s">
        <v>60</v>
      </c>
      <c r="M1780" t="s">
        <v>1155</v>
      </c>
      <c r="N1780" t="s">
        <v>36</v>
      </c>
      <c r="O1780" t="s">
        <v>62</v>
      </c>
      <c r="P1780" t="s">
        <v>1156</v>
      </c>
      <c r="Q1780">
        <v>82.26</v>
      </c>
      <c r="R1780">
        <v>3</v>
      </c>
      <c r="S1780" s="1">
        <v>0</v>
      </c>
      <c r="T1780">
        <v>33.726599999999998</v>
      </c>
      <c r="U1780" t="s">
        <v>53</v>
      </c>
      <c r="V1780" s="3">
        <v>0.41</v>
      </c>
      <c r="W1780" s="3">
        <v>0</v>
      </c>
      <c r="X1780" s="4">
        <v>11.2422</v>
      </c>
      <c r="Y1780" s="1">
        <v>16.177800000000001</v>
      </c>
      <c r="Z1780" t="s">
        <v>40</v>
      </c>
      <c r="AA1780">
        <f>Furniture_Sales[[#This Row],[Sales]]-Furniture_Sales[[#This Row],[Profit]]</f>
        <v>48.533400000000007</v>
      </c>
    </row>
    <row r="1781" spans="1:27" x14ac:dyDescent="0.35">
      <c r="A1781" t="s">
        <v>4021</v>
      </c>
      <c r="B1781" s="2">
        <v>42408</v>
      </c>
      <c r="C1781" s="2">
        <v>42415</v>
      </c>
      <c r="D1781" t="s">
        <v>45</v>
      </c>
      <c r="E1781" t="s">
        <v>4022</v>
      </c>
      <c r="F1781" t="s">
        <v>4023</v>
      </c>
      <c r="G1781" t="s">
        <v>96</v>
      </c>
      <c r="H1781" t="s">
        <v>31</v>
      </c>
      <c r="I1781" t="s">
        <v>107</v>
      </c>
      <c r="J1781" t="s">
        <v>98</v>
      </c>
      <c r="K1781">
        <v>77036</v>
      </c>
      <c r="L1781" t="s">
        <v>99</v>
      </c>
      <c r="M1781" t="s">
        <v>1096</v>
      </c>
      <c r="N1781" t="s">
        <v>36</v>
      </c>
      <c r="O1781" t="s">
        <v>42</v>
      </c>
      <c r="P1781" t="s">
        <v>1097</v>
      </c>
      <c r="Q1781">
        <v>241.5</v>
      </c>
      <c r="R1781">
        <v>4</v>
      </c>
      <c r="S1781" s="1">
        <v>0.3</v>
      </c>
      <c r="T1781">
        <v>0</v>
      </c>
      <c r="U1781" t="s">
        <v>53</v>
      </c>
      <c r="V1781" s="3">
        <v>0</v>
      </c>
      <c r="W1781" s="3">
        <v>1.2422360248447199E-3</v>
      </c>
      <c r="X1781" s="4">
        <v>0</v>
      </c>
      <c r="Y1781" s="1">
        <v>60.375</v>
      </c>
      <c r="Z1781" t="s">
        <v>303</v>
      </c>
      <c r="AA1781">
        <f>Furniture_Sales[[#This Row],[Sales]]-Furniture_Sales[[#This Row],[Profit]]</f>
        <v>241.5</v>
      </c>
    </row>
    <row r="1782" spans="1:27" x14ac:dyDescent="0.35">
      <c r="A1782" t="s">
        <v>4024</v>
      </c>
      <c r="B1782" s="2">
        <v>43092</v>
      </c>
      <c r="C1782" s="2">
        <v>43099</v>
      </c>
      <c r="D1782" t="s">
        <v>45</v>
      </c>
      <c r="E1782" t="s">
        <v>2236</v>
      </c>
      <c r="F1782" t="s">
        <v>2237</v>
      </c>
      <c r="G1782" t="s">
        <v>106</v>
      </c>
      <c r="H1782" t="s">
        <v>31</v>
      </c>
      <c r="I1782" t="s">
        <v>4025</v>
      </c>
      <c r="J1782" t="s">
        <v>435</v>
      </c>
      <c r="K1782">
        <v>6810</v>
      </c>
      <c r="L1782" t="s">
        <v>73</v>
      </c>
      <c r="M1782" t="s">
        <v>1296</v>
      </c>
      <c r="N1782" t="s">
        <v>36</v>
      </c>
      <c r="O1782" t="s">
        <v>62</v>
      </c>
      <c r="P1782" t="s">
        <v>1297</v>
      </c>
      <c r="Q1782">
        <v>27.46</v>
      </c>
      <c r="R1782">
        <v>2</v>
      </c>
      <c r="S1782" s="1">
        <v>0</v>
      </c>
      <c r="T1782">
        <v>9.8856000000000002</v>
      </c>
      <c r="U1782" t="s">
        <v>53</v>
      </c>
      <c r="V1782" s="3">
        <v>0.36</v>
      </c>
      <c r="W1782" s="3">
        <v>0</v>
      </c>
      <c r="X1782" s="4">
        <v>4.9428000000000001</v>
      </c>
      <c r="Y1782" s="1">
        <v>8.7872000000000003</v>
      </c>
      <c r="Z1782" t="s">
        <v>102</v>
      </c>
      <c r="AA1782">
        <f>Furniture_Sales[[#This Row],[Sales]]-Furniture_Sales[[#This Row],[Profit]]</f>
        <v>17.574400000000001</v>
      </c>
    </row>
    <row r="1783" spans="1:27" x14ac:dyDescent="0.35">
      <c r="A1783" t="s">
        <v>4026</v>
      </c>
      <c r="B1783" s="2">
        <v>42705</v>
      </c>
      <c r="C1783" s="2">
        <v>42710</v>
      </c>
      <c r="D1783" t="s">
        <v>27</v>
      </c>
      <c r="E1783" t="s">
        <v>4027</v>
      </c>
      <c r="F1783" t="s">
        <v>4028</v>
      </c>
      <c r="G1783" t="s">
        <v>30</v>
      </c>
      <c r="H1783" t="s">
        <v>31</v>
      </c>
      <c r="I1783" t="s">
        <v>243</v>
      </c>
      <c r="J1783" t="s">
        <v>440</v>
      </c>
      <c r="K1783">
        <v>2038</v>
      </c>
      <c r="L1783" t="s">
        <v>73</v>
      </c>
      <c r="M1783" t="s">
        <v>1989</v>
      </c>
      <c r="N1783" t="s">
        <v>36</v>
      </c>
      <c r="O1783" t="s">
        <v>62</v>
      </c>
      <c r="P1783" t="s">
        <v>1990</v>
      </c>
      <c r="Q1783">
        <v>111.15</v>
      </c>
      <c r="R1783">
        <v>5</v>
      </c>
      <c r="S1783" s="1">
        <v>0</v>
      </c>
      <c r="T1783">
        <v>48.905999999999999</v>
      </c>
      <c r="U1783" t="s">
        <v>64</v>
      </c>
      <c r="V1783" s="3">
        <v>0.44</v>
      </c>
      <c r="W1783" s="3">
        <v>0</v>
      </c>
      <c r="X1783" s="4">
        <v>9.7812000000000001</v>
      </c>
      <c r="Y1783" s="1">
        <v>12.4488</v>
      </c>
      <c r="Z1783" t="s">
        <v>102</v>
      </c>
      <c r="AA1783">
        <f>Furniture_Sales[[#This Row],[Sales]]-Furniture_Sales[[#This Row],[Profit]]</f>
        <v>62.244000000000007</v>
      </c>
    </row>
    <row r="1784" spans="1:27" x14ac:dyDescent="0.35">
      <c r="A1784" t="s">
        <v>4026</v>
      </c>
      <c r="B1784" s="2">
        <v>42705</v>
      </c>
      <c r="C1784" s="2">
        <v>42710</v>
      </c>
      <c r="D1784" t="s">
        <v>27</v>
      </c>
      <c r="E1784" t="s">
        <v>4027</v>
      </c>
      <c r="F1784" t="s">
        <v>4028</v>
      </c>
      <c r="G1784" t="s">
        <v>30</v>
      </c>
      <c r="H1784" t="s">
        <v>31</v>
      </c>
      <c r="I1784" t="s">
        <v>243</v>
      </c>
      <c r="J1784" t="s">
        <v>440</v>
      </c>
      <c r="K1784">
        <v>2038</v>
      </c>
      <c r="L1784" t="s">
        <v>73</v>
      </c>
      <c r="M1784" t="s">
        <v>790</v>
      </c>
      <c r="N1784" t="s">
        <v>36</v>
      </c>
      <c r="O1784" t="s">
        <v>51</v>
      </c>
      <c r="P1784" t="s">
        <v>791</v>
      </c>
      <c r="Q1784">
        <v>366.00900000000001</v>
      </c>
      <c r="R1784">
        <v>3</v>
      </c>
      <c r="S1784" s="1">
        <v>0.3</v>
      </c>
      <c r="T1784">
        <v>-47.058300000000003</v>
      </c>
      <c r="U1784" t="s">
        <v>64</v>
      </c>
      <c r="V1784" s="3">
        <v>-0.128571428571429</v>
      </c>
      <c r="W1784" s="3">
        <v>8.1965197577108797E-4</v>
      </c>
      <c r="X1784" s="4">
        <v>-15.6861</v>
      </c>
      <c r="Y1784" s="1">
        <v>137.6891</v>
      </c>
      <c r="Z1784" t="s">
        <v>102</v>
      </c>
      <c r="AA1784">
        <f>Furniture_Sales[[#This Row],[Sales]]-Furniture_Sales[[#This Row],[Profit]]</f>
        <v>413.06730000000005</v>
      </c>
    </row>
    <row r="1785" spans="1:27" x14ac:dyDescent="0.35">
      <c r="A1785" t="s">
        <v>4029</v>
      </c>
      <c r="B1785" s="2">
        <v>43041</v>
      </c>
      <c r="C1785" s="2">
        <v>43046</v>
      </c>
      <c r="D1785" t="s">
        <v>27</v>
      </c>
      <c r="E1785" t="s">
        <v>3091</v>
      </c>
      <c r="F1785" t="s">
        <v>3092</v>
      </c>
      <c r="G1785" t="s">
        <v>106</v>
      </c>
      <c r="H1785" t="s">
        <v>31</v>
      </c>
      <c r="I1785" t="s">
        <v>884</v>
      </c>
      <c r="J1785" t="s">
        <v>237</v>
      </c>
      <c r="K1785">
        <v>45503</v>
      </c>
      <c r="L1785" t="s">
        <v>73</v>
      </c>
      <c r="M1785" t="s">
        <v>1170</v>
      </c>
      <c r="N1785" t="s">
        <v>36</v>
      </c>
      <c r="O1785" t="s">
        <v>42</v>
      </c>
      <c r="P1785" t="s">
        <v>1171</v>
      </c>
      <c r="Q1785">
        <v>155.37200000000001</v>
      </c>
      <c r="R1785">
        <v>2</v>
      </c>
      <c r="S1785" s="1">
        <v>0.3</v>
      </c>
      <c r="T1785">
        <v>-35.513599999999997</v>
      </c>
      <c r="U1785" t="s">
        <v>64</v>
      </c>
      <c r="V1785" s="3">
        <v>-0.22857142857142901</v>
      </c>
      <c r="W1785" s="3">
        <v>1.9308498313724499E-3</v>
      </c>
      <c r="X1785" s="4">
        <v>-17.756799999999998</v>
      </c>
      <c r="Y1785" s="1">
        <v>95.442800000000005</v>
      </c>
      <c r="Z1785" t="s">
        <v>40</v>
      </c>
      <c r="AA1785">
        <f>Furniture_Sales[[#This Row],[Sales]]-Furniture_Sales[[#This Row],[Profit]]</f>
        <v>190.88560000000001</v>
      </c>
    </row>
    <row r="1786" spans="1:27" x14ac:dyDescent="0.35">
      <c r="A1786" t="s">
        <v>4030</v>
      </c>
      <c r="B1786" s="2">
        <v>42343</v>
      </c>
      <c r="C1786" s="2">
        <v>42347</v>
      </c>
      <c r="D1786" t="s">
        <v>27</v>
      </c>
      <c r="E1786" t="s">
        <v>4031</v>
      </c>
      <c r="F1786" t="s">
        <v>4032</v>
      </c>
      <c r="G1786" t="s">
        <v>30</v>
      </c>
      <c r="H1786" t="s">
        <v>31</v>
      </c>
      <c r="I1786" t="s">
        <v>179</v>
      </c>
      <c r="J1786" t="s">
        <v>126</v>
      </c>
      <c r="K1786">
        <v>10009</v>
      </c>
      <c r="L1786" t="s">
        <v>73</v>
      </c>
      <c r="M1786" t="s">
        <v>2434</v>
      </c>
      <c r="N1786" t="s">
        <v>36</v>
      </c>
      <c r="O1786" t="s">
        <v>42</v>
      </c>
      <c r="P1786" t="s">
        <v>2435</v>
      </c>
      <c r="Q1786">
        <v>164.64599999999999</v>
      </c>
      <c r="R1786">
        <v>3</v>
      </c>
      <c r="S1786" s="1">
        <v>0.1</v>
      </c>
      <c r="T1786">
        <v>12.8058</v>
      </c>
      <c r="U1786" t="s">
        <v>89</v>
      </c>
      <c r="V1786" s="3">
        <v>7.7777777777777807E-2</v>
      </c>
      <c r="W1786" s="3">
        <v>6.0736367722264795E-4</v>
      </c>
      <c r="X1786" s="4">
        <v>4.2686000000000002</v>
      </c>
      <c r="Y1786" s="1">
        <v>50.613399999999999</v>
      </c>
      <c r="Z1786" t="s">
        <v>102</v>
      </c>
      <c r="AA1786">
        <f>Furniture_Sales[[#This Row],[Sales]]-Furniture_Sales[[#This Row],[Profit]]</f>
        <v>151.84019999999998</v>
      </c>
    </row>
    <row r="1787" spans="1:27" x14ac:dyDescent="0.35">
      <c r="A1787" t="s">
        <v>4033</v>
      </c>
      <c r="B1787" s="2">
        <v>42924</v>
      </c>
      <c r="C1787" s="2">
        <v>42928</v>
      </c>
      <c r="D1787" t="s">
        <v>45</v>
      </c>
      <c r="E1787" t="s">
        <v>4034</v>
      </c>
      <c r="F1787" t="s">
        <v>4035</v>
      </c>
      <c r="G1787" t="s">
        <v>96</v>
      </c>
      <c r="H1787" t="s">
        <v>31</v>
      </c>
      <c r="I1787" t="s">
        <v>236</v>
      </c>
      <c r="J1787" t="s">
        <v>206</v>
      </c>
      <c r="K1787">
        <v>19711</v>
      </c>
      <c r="L1787" t="s">
        <v>73</v>
      </c>
      <c r="M1787" t="s">
        <v>2287</v>
      </c>
      <c r="N1787" t="s">
        <v>36</v>
      </c>
      <c r="O1787" t="s">
        <v>62</v>
      </c>
      <c r="P1787" t="s">
        <v>2288</v>
      </c>
      <c r="Q1787">
        <v>83.92</v>
      </c>
      <c r="R1787">
        <v>4</v>
      </c>
      <c r="S1787" s="1">
        <v>0</v>
      </c>
      <c r="T1787">
        <v>5.8743999999999996</v>
      </c>
      <c r="U1787" t="s">
        <v>89</v>
      </c>
      <c r="V1787" s="3">
        <v>7.0000000000000007E-2</v>
      </c>
      <c r="W1787" s="3">
        <v>0</v>
      </c>
      <c r="X1787" s="4">
        <v>1.4685999999999999</v>
      </c>
      <c r="Y1787" s="1">
        <v>19.511399999999998</v>
      </c>
      <c r="Z1787" t="s">
        <v>77</v>
      </c>
      <c r="AA1787">
        <f>Furniture_Sales[[#This Row],[Sales]]-Furniture_Sales[[#This Row],[Profit]]</f>
        <v>78.045600000000007</v>
      </c>
    </row>
    <row r="1788" spans="1:27" x14ac:dyDescent="0.35">
      <c r="A1788" t="s">
        <v>4033</v>
      </c>
      <c r="B1788" s="2">
        <v>42924</v>
      </c>
      <c r="C1788" s="2">
        <v>42928</v>
      </c>
      <c r="D1788" t="s">
        <v>45</v>
      </c>
      <c r="E1788" t="s">
        <v>4034</v>
      </c>
      <c r="F1788" t="s">
        <v>4035</v>
      </c>
      <c r="G1788" t="s">
        <v>96</v>
      </c>
      <c r="H1788" t="s">
        <v>31</v>
      </c>
      <c r="I1788" t="s">
        <v>236</v>
      </c>
      <c r="J1788" t="s">
        <v>206</v>
      </c>
      <c r="K1788">
        <v>19711</v>
      </c>
      <c r="L1788" t="s">
        <v>73</v>
      </c>
      <c r="M1788" t="s">
        <v>3588</v>
      </c>
      <c r="N1788" t="s">
        <v>36</v>
      </c>
      <c r="O1788" t="s">
        <v>62</v>
      </c>
      <c r="P1788" t="s">
        <v>3589</v>
      </c>
      <c r="Q1788">
        <v>39.979999999999997</v>
      </c>
      <c r="R1788">
        <v>2</v>
      </c>
      <c r="S1788" s="1">
        <v>0</v>
      </c>
      <c r="T1788">
        <v>9.1953999999999994</v>
      </c>
      <c r="U1788" t="s">
        <v>89</v>
      </c>
      <c r="V1788" s="3">
        <v>0.23</v>
      </c>
      <c r="W1788" s="3">
        <v>0</v>
      </c>
      <c r="X1788" s="4">
        <v>4.5976999999999997</v>
      </c>
      <c r="Y1788" s="1">
        <v>15.392300000000001</v>
      </c>
      <c r="Z1788" t="s">
        <v>77</v>
      </c>
      <c r="AA1788">
        <f>Furniture_Sales[[#This Row],[Sales]]-Furniture_Sales[[#This Row],[Profit]]</f>
        <v>30.784599999999998</v>
      </c>
    </row>
    <row r="1789" spans="1:27" x14ac:dyDescent="0.35">
      <c r="A1789" t="s">
        <v>4036</v>
      </c>
      <c r="B1789" s="2">
        <v>42689</v>
      </c>
      <c r="C1789" s="2">
        <v>42689</v>
      </c>
      <c r="D1789" t="s">
        <v>431</v>
      </c>
      <c r="E1789" t="s">
        <v>3524</v>
      </c>
      <c r="F1789" t="s">
        <v>3525</v>
      </c>
      <c r="G1789" t="s">
        <v>96</v>
      </c>
      <c r="H1789" t="s">
        <v>31</v>
      </c>
      <c r="I1789" t="s">
        <v>3037</v>
      </c>
      <c r="J1789" t="s">
        <v>1042</v>
      </c>
      <c r="K1789">
        <v>27217</v>
      </c>
      <c r="L1789" t="s">
        <v>34</v>
      </c>
      <c r="M1789" t="s">
        <v>199</v>
      </c>
      <c r="N1789" t="s">
        <v>36</v>
      </c>
      <c r="O1789" t="s">
        <v>51</v>
      </c>
      <c r="P1789" t="s">
        <v>200</v>
      </c>
      <c r="Q1789">
        <v>630.024</v>
      </c>
      <c r="R1789">
        <v>4</v>
      </c>
      <c r="S1789" s="1">
        <v>0.4</v>
      </c>
      <c r="T1789">
        <v>-199.5076</v>
      </c>
      <c r="U1789" t="s">
        <v>436</v>
      </c>
      <c r="V1789" s="3">
        <v>-0.31666666666666698</v>
      </c>
      <c r="W1789" s="3">
        <v>6.3489644838926802E-4</v>
      </c>
      <c r="X1789" s="4">
        <v>-49.876899999999999</v>
      </c>
      <c r="Y1789" s="1">
        <v>207.38290000000001</v>
      </c>
      <c r="Z1789" t="s">
        <v>40</v>
      </c>
      <c r="AA1789">
        <f>Furniture_Sales[[#This Row],[Sales]]-Furniture_Sales[[#This Row],[Profit]]</f>
        <v>829.53160000000003</v>
      </c>
    </row>
    <row r="1790" spans="1:27" x14ac:dyDescent="0.35">
      <c r="A1790" t="s">
        <v>4037</v>
      </c>
      <c r="B1790" s="2">
        <v>42804</v>
      </c>
      <c r="C1790" s="2">
        <v>42808</v>
      </c>
      <c r="D1790" t="s">
        <v>45</v>
      </c>
      <c r="E1790" t="s">
        <v>1389</v>
      </c>
      <c r="F1790" t="s">
        <v>1390</v>
      </c>
      <c r="G1790" t="s">
        <v>30</v>
      </c>
      <c r="H1790" t="s">
        <v>31</v>
      </c>
      <c r="I1790" t="s">
        <v>1745</v>
      </c>
      <c r="J1790" t="s">
        <v>98</v>
      </c>
      <c r="K1790">
        <v>75217</v>
      </c>
      <c r="L1790" t="s">
        <v>99</v>
      </c>
      <c r="M1790" t="s">
        <v>768</v>
      </c>
      <c r="N1790" t="s">
        <v>36</v>
      </c>
      <c r="O1790" t="s">
        <v>51</v>
      </c>
      <c r="P1790" t="s">
        <v>769</v>
      </c>
      <c r="Q1790">
        <v>933.40800000000002</v>
      </c>
      <c r="R1790">
        <v>4</v>
      </c>
      <c r="S1790" s="1">
        <v>0.3</v>
      </c>
      <c r="T1790">
        <v>-173.34719999999999</v>
      </c>
      <c r="U1790" t="s">
        <v>89</v>
      </c>
      <c r="V1790" s="3">
        <v>-0.185714285714286</v>
      </c>
      <c r="W1790" s="3">
        <v>3.2140285919983501E-4</v>
      </c>
      <c r="X1790" s="4">
        <v>-43.336799999999997</v>
      </c>
      <c r="Y1790" s="1">
        <v>276.68880000000001</v>
      </c>
      <c r="Z1790" t="s">
        <v>201</v>
      </c>
      <c r="AA1790">
        <f>Furniture_Sales[[#This Row],[Sales]]-Furniture_Sales[[#This Row],[Profit]]</f>
        <v>1106.7552000000001</v>
      </c>
    </row>
    <row r="1791" spans="1:27" x14ac:dyDescent="0.35">
      <c r="A1791" t="s">
        <v>4038</v>
      </c>
      <c r="B1791" s="2">
        <v>42864</v>
      </c>
      <c r="C1791" s="2">
        <v>42866</v>
      </c>
      <c r="D1791" t="s">
        <v>93</v>
      </c>
      <c r="E1791" t="s">
        <v>2445</v>
      </c>
      <c r="F1791" t="s">
        <v>2446</v>
      </c>
      <c r="G1791" t="s">
        <v>106</v>
      </c>
      <c r="H1791" t="s">
        <v>31</v>
      </c>
      <c r="I1791" t="s">
        <v>197</v>
      </c>
      <c r="J1791" t="s">
        <v>198</v>
      </c>
      <c r="K1791">
        <v>98105</v>
      </c>
      <c r="L1791" t="s">
        <v>60</v>
      </c>
      <c r="M1791" t="s">
        <v>928</v>
      </c>
      <c r="N1791" t="s">
        <v>36</v>
      </c>
      <c r="O1791" t="s">
        <v>51</v>
      </c>
      <c r="P1791" t="s">
        <v>929</v>
      </c>
      <c r="Q1791">
        <v>286.85000000000002</v>
      </c>
      <c r="R1791">
        <v>1</v>
      </c>
      <c r="S1791" s="1">
        <v>0</v>
      </c>
      <c r="T1791">
        <v>63.106999999999999</v>
      </c>
      <c r="U1791" t="s">
        <v>76</v>
      </c>
      <c r="V1791" s="3">
        <v>0.22</v>
      </c>
      <c r="W1791" s="3">
        <v>0</v>
      </c>
      <c r="X1791" s="4">
        <v>63.106999999999999</v>
      </c>
      <c r="Y1791" s="1">
        <v>223.74299999999999</v>
      </c>
      <c r="Z1791" t="s">
        <v>167</v>
      </c>
      <c r="AA1791">
        <f>Furniture_Sales[[#This Row],[Sales]]-Furniture_Sales[[#This Row],[Profit]]</f>
        <v>223.74300000000002</v>
      </c>
    </row>
    <row r="1792" spans="1:27" x14ac:dyDescent="0.35">
      <c r="A1792" t="s">
        <v>4039</v>
      </c>
      <c r="B1792" s="2">
        <v>43020</v>
      </c>
      <c r="C1792" s="2">
        <v>43024</v>
      </c>
      <c r="D1792" t="s">
        <v>45</v>
      </c>
      <c r="E1792" t="s">
        <v>4040</v>
      </c>
      <c r="F1792" t="s">
        <v>4041</v>
      </c>
      <c r="G1792" t="s">
        <v>30</v>
      </c>
      <c r="H1792" t="s">
        <v>31</v>
      </c>
      <c r="I1792" t="s">
        <v>2066</v>
      </c>
      <c r="J1792" t="s">
        <v>368</v>
      </c>
      <c r="K1792">
        <v>8701</v>
      </c>
      <c r="L1792" t="s">
        <v>73</v>
      </c>
      <c r="M1792" t="s">
        <v>2801</v>
      </c>
      <c r="N1792" t="s">
        <v>36</v>
      </c>
      <c r="O1792" t="s">
        <v>62</v>
      </c>
      <c r="P1792" t="s">
        <v>2802</v>
      </c>
      <c r="Q1792">
        <v>40.479999999999997</v>
      </c>
      <c r="R1792">
        <v>2</v>
      </c>
      <c r="S1792" s="1">
        <v>0</v>
      </c>
      <c r="T1792">
        <v>17.406400000000001</v>
      </c>
      <c r="U1792" t="s">
        <v>89</v>
      </c>
      <c r="V1792" s="3">
        <v>0.43</v>
      </c>
      <c r="W1792" s="3">
        <v>0</v>
      </c>
      <c r="X1792" s="4">
        <v>8.7032000000000007</v>
      </c>
      <c r="Y1792" s="1">
        <v>11.536799999999999</v>
      </c>
      <c r="Z1792" t="s">
        <v>54</v>
      </c>
      <c r="AA1792">
        <f>Furniture_Sales[[#This Row],[Sales]]-Furniture_Sales[[#This Row],[Profit]]</f>
        <v>23.073599999999995</v>
      </c>
    </row>
    <row r="1793" spans="1:27" x14ac:dyDescent="0.35">
      <c r="A1793" t="s">
        <v>4039</v>
      </c>
      <c r="B1793" s="2">
        <v>43020</v>
      </c>
      <c r="C1793" s="2">
        <v>43024</v>
      </c>
      <c r="D1793" t="s">
        <v>45</v>
      </c>
      <c r="E1793" t="s">
        <v>4040</v>
      </c>
      <c r="F1793" t="s">
        <v>4041</v>
      </c>
      <c r="G1793" t="s">
        <v>30</v>
      </c>
      <c r="H1793" t="s">
        <v>31</v>
      </c>
      <c r="I1793" t="s">
        <v>2066</v>
      </c>
      <c r="J1793" t="s">
        <v>368</v>
      </c>
      <c r="K1793">
        <v>8701</v>
      </c>
      <c r="L1793" t="s">
        <v>73</v>
      </c>
      <c r="M1793" t="s">
        <v>2034</v>
      </c>
      <c r="N1793" t="s">
        <v>36</v>
      </c>
      <c r="O1793" t="s">
        <v>37</v>
      </c>
      <c r="P1793" t="s">
        <v>2035</v>
      </c>
      <c r="Q1793">
        <v>2154.9</v>
      </c>
      <c r="R1793">
        <v>5</v>
      </c>
      <c r="S1793" s="1">
        <v>0</v>
      </c>
      <c r="T1793">
        <v>129.29400000000001</v>
      </c>
      <c r="U1793" t="s">
        <v>89</v>
      </c>
      <c r="V1793" s="3">
        <v>0.06</v>
      </c>
      <c r="W1793" s="3">
        <v>0</v>
      </c>
      <c r="X1793" s="4">
        <v>25.858799999999999</v>
      </c>
      <c r="Y1793" s="1">
        <v>405.12119999999999</v>
      </c>
      <c r="Z1793" t="s">
        <v>54</v>
      </c>
      <c r="AA1793">
        <f>Furniture_Sales[[#This Row],[Sales]]-Furniture_Sales[[#This Row],[Profit]]</f>
        <v>2025.606</v>
      </c>
    </row>
    <row r="1794" spans="1:27" x14ac:dyDescent="0.35">
      <c r="A1794" t="s">
        <v>4042</v>
      </c>
      <c r="B1794" s="2">
        <v>42723</v>
      </c>
      <c r="C1794" s="2">
        <v>42725</v>
      </c>
      <c r="D1794" t="s">
        <v>27</v>
      </c>
      <c r="E1794" t="s">
        <v>2232</v>
      </c>
      <c r="F1794" t="s">
        <v>2233</v>
      </c>
      <c r="G1794" t="s">
        <v>30</v>
      </c>
      <c r="H1794" t="s">
        <v>31</v>
      </c>
      <c r="I1794" t="s">
        <v>3335</v>
      </c>
      <c r="J1794" t="s">
        <v>72</v>
      </c>
      <c r="K1794">
        <v>19601</v>
      </c>
      <c r="L1794" t="s">
        <v>73</v>
      </c>
      <c r="M1794" t="s">
        <v>2612</v>
      </c>
      <c r="N1794" t="s">
        <v>36</v>
      </c>
      <c r="O1794" t="s">
        <v>62</v>
      </c>
      <c r="P1794" t="s">
        <v>2613</v>
      </c>
      <c r="Q1794">
        <v>303.92</v>
      </c>
      <c r="R1794">
        <v>5</v>
      </c>
      <c r="S1794" s="1">
        <v>0.2</v>
      </c>
      <c r="T1794">
        <v>-30.391999999999999</v>
      </c>
      <c r="U1794" t="s">
        <v>76</v>
      </c>
      <c r="V1794" s="3">
        <v>-0.1</v>
      </c>
      <c r="W1794" s="3">
        <v>6.5806791260858096E-4</v>
      </c>
      <c r="X1794" s="4">
        <v>-6.0784000000000002</v>
      </c>
      <c r="Y1794" s="1">
        <v>66.862399999999994</v>
      </c>
      <c r="Z1794" t="s">
        <v>102</v>
      </c>
      <c r="AA1794">
        <f>Furniture_Sales[[#This Row],[Sales]]-Furniture_Sales[[#This Row],[Profit]]</f>
        <v>334.31200000000001</v>
      </c>
    </row>
    <row r="1795" spans="1:27" x14ac:dyDescent="0.35">
      <c r="A1795" t="s">
        <v>4043</v>
      </c>
      <c r="B1795" s="2">
        <v>43047</v>
      </c>
      <c r="C1795" s="2">
        <v>43052</v>
      </c>
      <c r="D1795" t="s">
        <v>45</v>
      </c>
      <c r="E1795" t="s">
        <v>2104</v>
      </c>
      <c r="F1795" t="s">
        <v>2105</v>
      </c>
      <c r="G1795" t="s">
        <v>96</v>
      </c>
      <c r="H1795" t="s">
        <v>31</v>
      </c>
      <c r="I1795" t="s">
        <v>2760</v>
      </c>
      <c r="J1795" t="s">
        <v>1095</v>
      </c>
      <c r="K1795">
        <v>21215</v>
      </c>
      <c r="L1795" t="s">
        <v>73</v>
      </c>
      <c r="M1795" t="s">
        <v>1155</v>
      </c>
      <c r="N1795" t="s">
        <v>36</v>
      </c>
      <c r="O1795" t="s">
        <v>62</v>
      </c>
      <c r="P1795" t="s">
        <v>1156</v>
      </c>
      <c r="Q1795">
        <v>274.2</v>
      </c>
      <c r="R1795">
        <v>10</v>
      </c>
      <c r="S1795" s="1">
        <v>0</v>
      </c>
      <c r="T1795">
        <v>112.422</v>
      </c>
      <c r="U1795" t="s">
        <v>64</v>
      </c>
      <c r="V1795" s="3">
        <v>0.41</v>
      </c>
      <c r="W1795" s="3">
        <v>0</v>
      </c>
      <c r="X1795" s="4">
        <v>11.2422</v>
      </c>
      <c r="Y1795" s="1">
        <v>16.177800000000001</v>
      </c>
      <c r="Z1795" t="s">
        <v>40</v>
      </c>
      <c r="AA1795">
        <f>Furniture_Sales[[#This Row],[Sales]]-Furniture_Sales[[#This Row],[Profit]]</f>
        <v>161.77799999999999</v>
      </c>
    </row>
    <row r="1796" spans="1:27" x14ac:dyDescent="0.35">
      <c r="A1796" t="s">
        <v>4044</v>
      </c>
      <c r="B1796" s="2">
        <v>41896</v>
      </c>
      <c r="C1796" s="2">
        <v>41900</v>
      </c>
      <c r="D1796" t="s">
        <v>27</v>
      </c>
      <c r="E1796" t="s">
        <v>1844</v>
      </c>
      <c r="F1796" t="s">
        <v>1845</v>
      </c>
      <c r="G1796" t="s">
        <v>96</v>
      </c>
      <c r="H1796" t="s">
        <v>31</v>
      </c>
      <c r="I1796" t="s">
        <v>2102</v>
      </c>
      <c r="J1796" t="s">
        <v>98</v>
      </c>
      <c r="K1796">
        <v>78415</v>
      </c>
      <c r="L1796" t="s">
        <v>99</v>
      </c>
      <c r="M1796" t="s">
        <v>2243</v>
      </c>
      <c r="N1796" t="s">
        <v>36</v>
      </c>
      <c r="O1796" t="s">
        <v>62</v>
      </c>
      <c r="P1796" t="s">
        <v>2244</v>
      </c>
      <c r="Q1796">
        <v>9.9600000000000009</v>
      </c>
      <c r="R1796">
        <v>5</v>
      </c>
      <c r="S1796" s="1">
        <v>0.6</v>
      </c>
      <c r="T1796">
        <v>-6.7229999999999999</v>
      </c>
      <c r="U1796" t="s">
        <v>89</v>
      </c>
      <c r="V1796" s="3">
        <v>-0.67500000000000004</v>
      </c>
      <c r="W1796" s="3">
        <v>6.02409638554217E-2</v>
      </c>
      <c r="X1796" s="4">
        <v>-1.3446</v>
      </c>
      <c r="Y1796" s="1">
        <v>3.3365999999999998</v>
      </c>
      <c r="Z1796" t="s">
        <v>83</v>
      </c>
      <c r="AA1796">
        <f>Furniture_Sales[[#This Row],[Sales]]-Furniture_Sales[[#This Row],[Profit]]</f>
        <v>16.683</v>
      </c>
    </row>
    <row r="1797" spans="1:27" x14ac:dyDescent="0.35">
      <c r="A1797" t="s">
        <v>4045</v>
      </c>
      <c r="B1797" s="2">
        <v>43031</v>
      </c>
      <c r="C1797" s="2">
        <v>43032</v>
      </c>
      <c r="D1797" t="s">
        <v>93</v>
      </c>
      <c r="E1797" t="s">
        <v>1562</v>
      </c>
      <c r="F1797" t="s">
        <v>1563</v>
      </c>
      <c r="G1797" t="s">
        <v>96</v>
      </c>
      <c r="H1797" t="s">
        <v>31</v>
      </c>
      <c r="I1797" t="s">
        <v>2745</v>
      </c>
      <c r="J1797" t="s">
        <v>1651</v>
      </c>
      <c r="K1797">
        <v>2920</v>
      </c>
      <c r="L1797" t="s">
        <v>73</v>
      </c>
      <c r="M1797" t="s">
        <v>1265</v>
      </c>
      <c r="N1797" t="s">
        <v>36</v>
      </c>
      <c r="O1797" t="s">
        <v>51</v>
      </c>
      <c r="P1797" t="s">
        <v>1069</v>
      </c>
      <c r="Q1797">
        <v>240.744</v>
      </c>
      <c r="R1797">
        <v>4</v>
      </c>
      <c r="S1797" s="1">
        <v>0.3</v>
      </c>
      <c r="T1797">
        <v>-13.7568</v>
      </c>
      <c r="U1797" t="s">
        <v>129</v>
      </c>
      <c r="V1797" s="3">
        <v>-5.7142857142857099E-2</v>
      </c>
      <c r="W1797" s="3">
        <v>1.24613697537633E-3</v>
      </c>
      <c r="X1797" s="4">
        <v>-3.4392</v>
      </c>
      <c r="Y1797" s="1">
        <v>63.6252</v>
      </c>
      <c r="Z1797" t="s">
        <v>54</v>
      </c>
      <c r="AA1797">
        <f>Furniture_Sales[[#This Row],[Sales]]-Furniture_Sales[[#This Row],[Profit]]</f>
        <v>254.5008</v>
      </c>
    </row>
    <row r="1798" spans="1:27" x14ac:dyDescent="0.35">
      <c r="A1798" t="s">
        <v>4045</v>
      </c>
      <c r="B1798" s="2">
        <v>43031</v>
      </c>
      <c r="C1798" s="2">
        <v>43032</v>
      </c>
      <c r="D1798" t="s">
        <v>93</v>
      </c>
      <c r="E1798" t="s">
        <v>1562</v>
      </c>
      <c r="F1798" t="s">
        <v>1563</v>
      </c>
      <c r="G1798" t="s">
        <v>96</v>
      </c>
      <c r="H1798" t="s">
        <v>31</v>
      </c>
      <c r="I1798" t="s">
        <v>2745</v>
      </c>
      <c r="J1798" t="s">
        <v>1651</v>
      </c>
      <c r="K1798">
        <v>2920</v>
      </c>
      <c r="L1798" t="s">
        <v>73</v>
      </c>
      <c r="M1798" t="s">
        <v>2195</v>
      </c>
      <c r="N1798" t="s">
        <v>36</v>
      </c>
      <c r="O1798" t="s">
        <v>62</v>
      </c>
      <c r="P1798" t="s">
        <v>2196</v>
      </c>
      <c r="Q1798">
        <v>35</v>
      </c>
      <c r="R1798">
        <v>4</v>
      </c>
      <c r="S1798" s="1">
        <v>0</v>
      </c>
      <c r="T1798">
        <v>14.7</v>
      </c>
      <c r="U1798" t="s">
        <v>129</v>
      </c>
      <c r="V1798" s="3">
        <v>0.42</v>
      </c>
      <c r="W1798" s="3">
        <v>0</v>
      </c>
      <c r="X1798" s="4">
        <v>3.6749999999999998</v>
      </c>
      <c r="Y1798" s="1">
        <v>5.0750000000000002</v>
      </c>
      <c r="Z1798" t="s">
        <v>54</v>
      </c>
      <c r="AA1798">
        <f>Furniture_Sales[[#This Row],[Sales]]-Furniture_Sales[[#This Row],[Profit]]</f>
        <v>20.3</v>
      </c>
    </row>
    <row r="1799" spans="1:27" x14ac:dyDescent="0.35">
      <c r="A1799" t="s">
        <v>4045</v>
      </c>
      <c r="B1799" s="2">
        <v>43031</v>
      </c>
      <c r="C1799" s="2">
        <v>43032</v>
      </c>
      <c r="D1799" t="s">
        <v>93</v>
      </c>
      <c r="E1799" t="s">
        <v>1562</v>
      </c>
      <c r="F1799" t="s">
        <v>1563</v>
      </c>
      <c r="G1799" t="s">
        <v>96</v>
      </c>
      <c r="H1799" t="s">
        <v>31</v>
      </c>
      <c r="I1799" t="s">
        <v>2745</v>
      </c>
      <c r="J1799" t="s">
        <v>1651</v>
      </c>
      <c r="K1799">
        <v>2920</v>
      </c>
      <c r="L1799" t="s">
        <v>73</v>
      </c>
      <c r="M1799" t="s">
        <v>3623</v>
      </c>
      <c r="N1799" t="s">
        <v>36</v>
      </c>
      <c r="O1799" t="s">
        <v>62</v>
      </c>
      <c r="P1799" t="s">
        <v>3624</v>
      </c>
      <c r="Q1799">
        <v>210.68</v>
      </c>
      <c r="R1799">
        <v>2</v>
      </c>
      <c r="S1799" s="1">
        <v>0</v>
      </c>
      <c r="T1799">
        <v>50.563200000000002</v>
      </c>
      <c r="U1799" t="s">
        <v>129</v>
      </c>
      <c r="V1799" s="3">
        <v>0.24</v>
      </c>
      <c r="W1799" s="3">
        <v>0</v>
      </c>
      <c r="X1799" s="4">
        <v>25.281600000000001</v>
      </c>
      <c r="Y1799" s="1">
        <v>80.058400000000006</v>
      </c>
      <c r="Z1799" t="s">
        <v>54</v>
      </c>
      <c r="AA1799">
        <f>Furniture_Sales[[#This Row],[Sales]]-Furniture_Sales[[#This Row],[Profit]]</f>
        <v>160.11680000000001</v>
      </c>
    </row>
    <row r="1800" spans="1:27" x14ac:dyDescent="0.35">
      <c r="A1800" t="s">
        <v>4045</v>
      </c>
      <c r="B1800" s="2">
        <v>43031</v>
      </c>
      <c r="C1800" s="2">
        <v>43032</v>
      </c>
      <c r="D1800" t="s">
        <v>93</v>
      </c>
      <c r="E1800" t="s">
        <v>1562</v>
      </c>
      <c r="F1800" t="s">
        <v>1563</v>
      </c>
      <c r="G1800" t="s">
        <v>96</v>
      </c>
      <c r="H1800" t="s">
        <v>31</v>
      </c>
      <c r="I1800" t="s">
        <v>2745</v>
      </c>
      <c r="J1800" t="s">
        <v>1651</v>
      </c>
      <c r="K1800">
        <v>2920</v>
      </c>
      <c r="L1800" t="s">
        <v>73</v>
      </c>
      <c r="M1800" t="s">
        <v>441</v>
      </c>
      <c r="N1800" t="s">
        <v>36</v>
      </c>
      <c r="O1800" t="s">
        <v>51</v>
      </c>
      <c r="P1800" t="s">
        <v>442</v>
      </c>
      <c r="Q1800">
        <v>637.89599999999996</v>
      </c>
      <c r="R1800">
        <v>3</v>
      </c>
      <c r="S1800" s="1">
        <v>0.3</v>
      </c>
      <c r="T1800">
        <v>-127.5792</v>
      </c>
      <c r="U1800" t="s">
        <v>129</v>
      </c>
      <c r="V1800" s="3">
        <v>-0.2</v>
      </c>
      <c r="W1800" s="3">
        <v>4.70296098423568E-4</v>
      </c>
      <c r="X1800" s="4">
        <v>-42.526400000000002</v>
      </c>
      <c r="Y1800" s="1">
        <v>255.1584</v>
      </c>
      <c r="Z1800" t="s">
        <v>54</v>
      </c>
      <c r="AA1800">
        <f>Furniture_Sales[[#This Row],[Sales]]-Furniture_Sales[[#This Row],[Profit]]</f>
        <v>765.47519999999997</v>
      </c>
    </row>
    <row r="1801" spans="1:27" x14ac:dyDescent="0.35">
      <c r="A1801" t="s">
        <v>4046</v>
      </c>
      <c r="B1801" s="2">
        <v>42478</v>
      </c>
      <c r="C1801" s="2">
        <v>42483</v>
      </c>
      <c r="D1801" t="s">
        <v>45</v>
      </c>
      <c r="E1801" t="s">
        <v>3187</v>
      </c>
      <c r="F1801" t="s">
        <v>3188</v>
      </c>
      <c r="G1801" t="s">
        <v>96</v>
      </c>
      <c r="H1801" t="s">
        <v>31</v>
      </c>
      <c r="I1801" t="s">
        <v>107</v>
      </c>
      <c r="J1801" t="s">
        <v>98</v>
      </c>
      <c r="K1801">
        <v>77070</v>
      </c>
      <c r="L1801" t="s">
        <v>99</v>
      </c>
      <c r="M1801" t="s">
        <v>1034</v>
      </c>
      <c r="N1801" t="s">
        <v>36</v>
      </c>
      <c r="O1801" t="s">
        <v>42</v>
      </c>
      <c r="P1801" t="s">
        <v>1035</v>
      </c>
      <c r="Q1801">
        <v>344.37200000000001</v>
      </c>
      <c r="R1801">
        <v>4</v>
      </c>
      <c r="S1801" s="1">
        <v>0.3</v>
      </c>
      <c r="T1801">
        <v>-93.472399999999993</v>
      </c>
      <c r="U1801" t="s">
        <v>64</v>
      </c>
      <c r="V1801" s="3">
        <v>-0.27142857142857102</v>
      </c>
      <c r="W1801" s="3">
        <v>8.7115096465450201E-4</v>
      </c>
      <c r="X1801" s="4">
        <v>-23.368099999999998</v>
      </c>
      <c r="Y1801" s="1">
        <v>109.4611</v>
      </c>
      <c r="Z1801" t="s">
        <v>119</v>
      </c>
      <c r="AA1801">
        <f>Furniture_Sales[[#This Row],[Sales]]-Furniture_Sales[[#This Row],[Profit]]</f>
        <v>437.84440000000001</v>
      </c>
    </row>
    <row r="1802" spans="1:27" x14ac:dyDescent="0.35">
      <c r="A1802" t="s">
        <v>4046</v>
      </c>
      <c r="B1802" s="2">
        <v>42478</v>
      </c>
      <c r="C1802" s="2">
        <v>42483</v>
      </c>
      <c r="D1802" t="s">
        <v>45</v>
      </c>
      <c r="E1802" t="s">
        <v>3187</v>
      </c>
      <c r="F1802" t="s">
        <v>3188</v>
      </c>
      <c r="G1802" t="s">
        <v>96</v>
      </c>
      <c r="H1802" t="s">
        <v>31</v>
      </c>
      <c r="I1802" t="s">
        <v>107</v>
      </c>
      <c r="J1802" t="s">
        <v>98</v>
      </c>
      <c r="K1802">
        <v>77070</v>
      </c>
      <c r="L1802" t="s">
        <v>99</v>
      </c>
      <c r="M1802" t="s">
        <v>1761</v>
      </c>
      <c r="N1802" t="s">
        <v>36</v>
      </c>
      <c r="O1802" t="s">
        <v>62</v>
      </c>
      <c r="P1802" t="s">
        <v>1762</v>
      </c>
      <c r="Q1802">
        <v>127.88</v>
      </c>
      <c r="R1802">
        <v>5</v>
      </c>
      <c r="S1802" s="1">
        <v>0.6</v>
      </c>
      <c r="T1802">
        <v>-67.137</v>
      </c>
      <c r="U1802" t="s">
        <v>64</v>
      </c>
      <c r="V1802" s="3">
        <v>-0.52500000000000002</v>
      </c>
      <c r="W1802" s="3">
        <v>4.6918986549890499E-3</v>
      </c>
      <c r="X1802" s="4">
        <v>-13.4274</v>
      </c>
      <c r="Y1802" s="1">
        <v>39.003399999999999</v>
      </c>
      <c r="Z1802" t="s">
        <v>119</v>
      </c>
      <c r="AA1802">
        <f>Furniture_Sales[[#This Row],[Sales]]-Furniture_Sales[[#This Row],[Profit]]</f>
        <v>195.017</v>
      </c>
    </row>
    <row r="1803" spans="1:27" x14ac:dyDescent="0.35">
      <c r="A1803" t="s">
        <v>4047</v>
      </c>
      <c r="B1803" s="2">
        <v>42883</v>
      </c>
      <c r="C1803" s="2">
        <v>42888</v>
      </c>
      <c r="D1803" t="s">
        <v>27</v>
      </c>
      <c r="E1803" t="s">
        <v>2668</v>
      </c>
      <c r="F1803" t="s">
        <v>2669</v>
      </c>
      <c r="G1803" t="s">
        <v>96</v>
      </c>
      <c r="H1803" t="s">
        <v>31</v>
      </c>
      <c r="I1803" t="s">
        <v>139</v>
      </c>
      <c r="J1803" t="s">
        <v>140</v>
      </c>
      <c r="K1803">
        <v>60653</v>
      </c>
      <c r="L1803" t="s">
        <v>99</v>
      </c>
      <c r="M1803" t="s">
        <v>141</v>
      </c>
      <c r="N1803" t="s">
        <v>36</v>
      </c>
      <c r="O1803" t="s">
        <v>42</v>
      </c>
      <c r="P1803" t="s">
        <v>223</v>
      </c>
      <c r="Q1803">
        <v>106.869</v>
      </c>
      <c r="R1803">
        <v>3</v>
      </c>
      <c r="S1803" s="1">
        <v>0.3</v>
      </c>
      <c r="T1803">
        <v>-29.007300000000001</v>
      </c>
      <c r="U1803" t="s">
        <v>64</v>
      </c>
      <c r="V1803" s="3">
        <v>-0.27142857142857102</v>
      </c>
      <c r="W1803" s="3">
        <v>2.8071751396569599E-3</v>
      </c>
      <c r="X1803" s="4">
        <v>-9.6691000000000003</v>
      </c>
      <c r="Y1803" s="1">
        <v>45.292099999999998</v>
      </c>
      <c r="Z1803" t="s">
        <v>167</v>
      </c>
      <c r="AA1803">
        <f>Furniture_Sales[[#This Row],[Sales]]-Furniture_Sales[[#This Row],[Profit]]</f>
        <v>135.87630000000001</v>
      </c>
    </row>
    <row r="1804" spans="1:27" x14ac:dyDescent="0.35">
      <c r="A1804" t="s">
        <v>4048</v>
      </c>
      <c r="B1804" s="2">
        <v>42685</v>
      </c>
      <c r="C1804" s="2">
        <v>42691</v>
      </c>
      <c r="D1804" t="s">
        <v>45</v>
      </c>
      <c r="E1804" t="s">
        <v>729</v>
      </c>
      <c r="F1804" t="s">
        <v>730</v>
      </c>
      <c r="G1804" t="s">
        <v>96</v>
      </c>
      <c r="H1804" t="s">
        <v>31</v>
      </c>
      <c r="I1804" t="s">
        <v>4049</v>
      </c>
      <c r="J1804" t="s">
        <v>116</v>
      </c>
      <c r="K1804">
        <v>46060</v>
      </c>
      <c r="L1804" t="s">
        <v>99</v>
      </c>
      <c r="M1804" t="s">
        <v>1817</v>
      </c>
      <c r="N1804" t="s">
        <v>36</v>
      </c>
      <c r="O1804" t="s">
        <v>51</v>
      </c>
      <c r="P1804" t="s">
        <v>1818</v>
      </c>
      <c r="Q1804">
        <v>2678.94</v>
      </c>
      <c r="R1804">
        <v>6</v>
      </c>
      <c r="S1804" s="1">
        <v>0</v>
      </c>
      <c r="T1804">
        <v>241.1046</v>
      </c>
      <c r="U1804" t="s">
        <v>135</v>
      </c>
      <c r="V1804" s="3">
        <v>0.09</v>
      </c>
      <c r="W1804" s="3">
        <v>0</v>
      </c>
      <c r="X1804" s="4">
        <v>40.184100000000001</v>
      </c>
      <c r="Y1804" s="1">
        <v>406.30590000000001</v>
      </c>
      <c r="Z1804" t="s">
        <v>40</v>
      </c>
      <c r="AA1804">
        <f>Furniture_Sales[[#This Row],[Sales]]-Furniture_Sales[[#This Row],[Profit]]</f>
        <v>2437.8353999999999</v>
      </c>
    </row>
    <row r="1805" spans="1:27" x14ac:dyDescent="0.35">
      <c r="A1805" t="s">
        <v>4050</v>
      </c>
      <c r="B1805" s="2">
        <v>42848</v>
      </c>
      <c r="C1805" s="2">
        <v>42852</v>
      </c>
      <c r="D1805" t="s">
        <v>45</v>
      </c>
      <c r="E1805" t="s">
        <v>177</v>
      </c>
      <c r="F1805" t="s">
        <v>178</v>
      </c>
      <c r="G1805" t="s">
        <v>106</v>
      </c>
      <c r="H1805" t="s">
        <v>31</v>
      </c>
      <c r="I1805" t="s">
        <v>4051</v>
      </c>
      <c r="J1805" t="s">
        <v>147</v>
      </c>
      <c r="K1805">
        <v>37042</v>
      </c>
      <c r="L1805" t="s">
        <v>34</v>
      </c>
      <c r="M1805" t="s">
        <v>462</v>
      </c>
      <c r="N1805" t="s">
        <v>36</v>
      </c>
      <c r="O1805" t="s">
        <v>37</v>
      </c>
      <c r="P1805" t="s">
        <v>463</v>
      </c>
      <c r="Q1805">
        <v>387.13600000000002</v>
      </c>
      <c r="R1805">
        <v>4</v>
      </c>
      <c r="S1805" s="1">
        <v>0.2</v>
      </c>
      <c r="T1805">
        <v>-14.5176</v>
      </c>
      <c r="U1805" t="s">
        <v>89</v>
      </c>
      <c r="V1805" s="3">
        <v>-3.7499999999999999E-2</v>
      </c>
      <c r="W1805" s="3">
        <v>5.1661431641593597E-4</v>
      </c>
      <c r="X1805" s="4">
        <v>-3.6294</v>
      </c>
      <c r="Y1805" s="1">
        <v>100.4134</v>
      </c>
      <c r="Z1805" t="s">
        <v>119</v>
      </c>
      <c r="AA1805">
        <f>Furniture_Sales[[#This Row],[Sales]]-Furniture_Sales[[#This Row],[Profit]]</f>
        <v>401.65360000000004</v>
      </c>
    </row>
    <row r="1806" spans="1:27" x14ac:dyDescent="0.35">
      <c r="A1806" t="s">
        <v>4050</v>
      </c>
      <c r="B1806" s="2">
        <v>42848</v>
      </c>
      <c r="C1806" s="2">
        <v>42852</v>
      </c>
      <c r="D1806" t="s">
        <v>45</v>
      </c>
      <c r="E1806" t="s">
        <v>177</v>
      </c>
      <c r="F1806" t="s">
        <v>178</v>
      </c>
      <c r="G1806" t="s">
        <v>106</v>
      </c>
      <c r="H1806" t="s">
        <v>31</v>
      </c>
      <c r="I1806" t="s">
        <v>4051</v>
      </c>
      <c r="J1806" t="s">
        <v>147</v>
      </c>
      <c r="K1806">
        <v>37042</v>
      </c>
      <c r="L1806" t="s">
        <v>34</v>
      </c>
      <c r="M1806" t="s">
        <v>2401</v>
      </c>
      <c r="N1806" t="s">
        <v>36</v>
      </c>
      <c r="O1806" t="s">
        <v>62</v>
      </c>
      <c r="P1806" t="s">
        <v>2402</v>
      </c>
      <c r="Q1806">
        <v>77.951999999999998</v>
      </c>
      <c r="R1806">
        <v>3</v>
      </c>
      <c r="S1806" s="1">
        <v>0.2</v>
      </c>
      <c r="T1806">
        <v>-11.6928</v>
      </c>
      <c r="U1806" t="s">
        <v>89</v>
      </c>
      <c r="V1806" s="3">
        <v>-0.15</v>
      </c>
      <c r="W1806" s="3">
        <v>2.5656814449917902E-3</v>
      </c>
      <c r="X1806" s="4">
        <v>-3.8976000000000002</v>
      </c>
      <c r="Y1806" s="1">
        <v>29.881599999999999</v>
      </c>
      <c r="Z1806" t="s">
        <v>119</v>
      </c>
      <c r="AA1806">
        <f>Furniture_Sales[[#This Row],[Sales]]-Furniture_Sales[[#This Row],[Profit]]</f>
        <v>89.644800000000004</v>
      </c>
    </row>
    <row r="1807" spans="1:27" x14ac:dyDescent="0.35">
      <c r="A1807" t="s">
        <v>4052</v>
      </c>
      <c r="B1807" s="2">
        <v>43002</v>
      </c>
      <c r="C1807" s="2">
        <v>43002</v>
      </c>
      <c r="D1807" t="s">
        <v>431</v>
      </c>
      <c r="E1807" t="s">
        <v>470</v>
      </c>
      <c r="F1807" t="s">
        <v>471</v>
      </c>
      <c r="G1807" t="s">
        <v>30</v>
      </c>
      <c r="H1807" t="s">
        <v>31</v>
      </c>
      <c r="I1807" t="s">
        <v>197</v>
      </c>
      <c r="J1807" t="s">
        <v>198</v>
      </c>
      <c r="K1807">
        <v>98115</v>
      </c>
      <c r="L1807" t="s">
        <v>60</v>
      </c>
      <c r="M1807" t="s">
        <v>703</v>
      </c>
      <c r="N1807" t="s">
        <v>36</v>
      </c>
      <c r="O1807" t="s">
        <v>62</v>
      </c>
      <c r="P1807" t="s">
        <v>704</v>
      </c>
      <c r="Q1807">
        <v>199.8</v>
      </c>
      <c r="R1807">
        <v>10</v>
      </c>
      <c r="S1807" s="1">
        <v>0</v>
      </c>
      <c r="T1807">
        <v>71.927999999999997</v>
      </c>
      <c r="U1807" t="s">
        <v>436</v>
      </c>
      <c r="V1807" s="3">
        <v>0.36</v>
      </c>
      <c r="W1807" s="3">
        <v>0</v>
      </c>
      <c r="X1807" s="4">
        <v>7.1928000000000001</v>
      </c>
      <c r="Y1807" s="1">
        <v>12.7872</v>
      </c>
      <c r="Z1807" t="s">
        <v>83</v>
      </c>
      <c r="AA1807">
        <f>Furniture_Sales[[#This Row],[Sales]]-Furniture_Sales[[#This Row],[Profit]]</f>
        <v>127.87200000000001</v>
      </c>
    </row>
    <row r="1808" spans="1:27" x14ac:dyDescent="0.35">
      <c r="A1808" t="s">
        <v>4053</v>
      </c>
      <c r="B1808" s="2">
        <v>42402</v>
      </c>
      <c r="C1808" s="2">
        <v>42404</v>
      </c>
      <c r="D1808" t="s">
        <v>27</v>
      </c>
      <c r="E1808" t="s">
        <v>1992</v>
      </c>
      <c r="F1808" t="s">
        <v>1993</v>
      </c>
      <c r="G1808" t="s">
        <v>30</v>
      </c>
      <c r="H1808" t="s">
        <v>31</v>
      </c>
      <c r="I1808" t="s">
        <v>695</v>
      </c>
      <c r="J1808" t="s">
        <v>722</v>
      </c>
      <c r="K1808">
        <v>22204</v>
      </c>
      <c r="L1808" t="s">
        <v>34</v>
      </c>
      <c r="M1808" t="s">
        <v>2519</v>
      </c>
      <c r="N1808" t="s">
        <v>36</v>
      </c>
      <c r="O1808" t="s">
        <v>62</v>
      </c>
      <c r="P1808" t="s">
        <v>2520</v>
      </c>
      <c r="Q1808">
        <v>18.690000000000001</v>
      </c>
      <c r="R1808">
        <v>7</v>
      </c>
      <c r="S1808" s="1">
        <v>0</v>
      </c>
      <c r="T1808">
        <v>7.1021999999999998</v>
      </c>
      <c r="U1808" t="s">
        <v>76</v>
      </c>
      <c r="V1808" s="3">
        <v>0.38</v>
      </c>
      <c r="W1808" s="3">
        <v>0</v>
      </c>
      <c r="X1808" s="4">
        <v>1.0145999999999999</v>
      </c>
      <c r="Y1808" s="1">
        <v>1.6554</v>
      </c>
      <c r="Z1808" t="s">
        <v>303</v>
      </c>
      <c r="AA1808">
        <f>Furniture_Sales[[#This Row],[Sales]]-Furniture_Sales[[#This Row],[Profit]]</f>
        <v>11.587800000000001</v>
      </c>
    </row>
    <row r="1809" spans="1:27" x14ac:dyDescent="0.35">
      <c r="A1809" t="s">
        <v>4054</v>
      </c>
      <c r="B1809" s="2">
        <v>42064</v>
      </c>
      <c r="C1809" s="2">
        <v>42066</v>
      </c>
      <c r="D1809" t="s">
        <v>27</v>
      </c>
      <c r="E1809" t="s">
        <v>3262</v>
      </c>
      <c r="F1809" t="s">
        <v>3263</v>
      </c>
      <c r="G1809" t="s">
        <v>96</v>
      </c>
      <c r="H1809" t="s">
        <v>31</v>
      </c>
      <c r="I1809" t="s">
        <v>58</v>
      </c>
      <c r="J1809" t="s">
        <v>59</v>
      </c>
      <c r="K1809">
        <v>90045</v>
      </c>
      <c r="L1809" t="s">
        <v>60</v>
      </c>
      <c r="M1809" t="s">
        <v>494</v>
      </c>
      <c r="N1809" t="s">
        <v>36</v>
      </c>
      <c r="O1809" t="s">
        <v>42</v>
      </c>
      <c r="P1809" t="s">
        <v>495</v>
      </c>
      <c r="Q1809">
        <v>184.75200000000001</v>
      </c>
      <c r="R1809">
        <v>3</v>
      </c>
      <c r="S1809" s="1">
        <v>0.2</v>
      </c>
      <c r="T1809">
        <v>-20.784600000000001</v>
      </c>
      <c r="U1809" t="s">
        <v>76</v>
      </c>
      <c r="V1809" s="3">
        <v>-0.1125</v>
      </c>
      <c r="W1809" s="3">
        <v>1.08253225946133E-3</v>
      </c>
      <c r="X1809" s="4">
        <v>-6.9282000000000004</v>
      </c>
      <c r="Y1809" s="1">
        <v>68.512200000000007</v>
      </c>
      <c r="Z1809" t="s">
        <v>201</v>
      </c>
      <c r="AA1809">
        <f>Furniture_Sales[[#This Row],[Sales]]-Furniture_Sales[[#This Row],[Profit]]</f>
        <v>205.53660000000002</v>
      </c>
    </row>
    <row r="1810" spans="1:27" x14ac:dyDescent="0.35">
      <c r="A1810" t="s">
        <v>4055</v>
      </c>
      <c r="B1810" s="2">
        <v>42492</v>
      </c>
      <c r="C1810" s="2">
        <v>42496</v>
      </c>
      <c r="D1810" t="s">
        <v>45</v>
      </c>
      <c r="E1810" t="s">
        <v>2942</v>
      </c>
      <c r="F1810" t="s">
        <v>2943</v>
      </c>
      <c r="G1810" t="s">
        <v>30</v>
      </c>
      <c r="H1810" t="s">
        <v>31</v>
      </c>
      <c r="I1810" t="s">
        <v>534</v>
      </c>
      <c r="J1810" t="s">
        <v>98</v>
      </c>
      <c r="K1810">
        <v>79109</v>
      </c>
      <c r="L1810" t="s">
        <v>99</v>
      </c>
      <c r="M1810" t="s">
        <v>2584</v>
      </c>
      <c r="N1810" t="s">
        <v>36</v>
      </c>
      <c r="O1810" t="s">
        <v>42</v>
      </c>
      <c r="P1810" t="s">
        <v>2585</v>
      </c>
      <c r="Q1810">
        <v>366.74400000000003</v>
      </c>
      <c r="R1810">
        <v>4</v>
      </c>
      <c r="S1810" s="1">
        <v>0.3</v>
      </c>
      <c r="T1810">
        <v>-110.0232</v>
      </c>
      <c r="U1810" t="s">
        <v>89</v>
      </c>
      <c r="V1810" s="3">
        <v>-0.3</v>
      </c>
      <c r="W1810" s="3">
        <v>8.1800929258556403E-4</v>
      </c>
      <c r="X1810" s="4">
        <v>-27.505800000000001</v>
      </c>
      <c r="Y1810" s="1">
        <v>119.1918</v>
      </c>
      <c r="Z1810" t="s">
        <v>167</v>
      </c>
      <c r="AA1810">
        <f>Furniture_Sales[[#This Row],[Sales]]-Furniture_Sales[[#This Row],[Profit]]</f>
        <v>476.7672</v>
      </c>
    </row>
    <row r="1811" spans="1:27" x14ac:dyDescent="0.35">
      <c r="A1811" t="s">
        <v>4056</v>
      </c>
      <c r="B1811" s="2">
        <v>42402</v>
      </c>
      <c r="C1811" s="2">
        <v>42408</v>
      </c>
      <c r="D1811" t="s">
        <v>45</v>
      </c>
      <c r="E1811" t="s">
        <v>1044</v>
      </c>
      <c r="F1811" t="s">
        <v>1045</v>
      </c>
      <c r="G1811" t="s">
        <v>96</v>
      </c>
      <c r="H1811" t="s">
        <v>31</v>
      </c>
      <c r="I1811" t="s">
        <v>107</v>
      </c>
      <c r="J1811" t="s">
        <v>98</v>
      </c>
      <c r="K1811">
        <v>77041</v>
      </c>
      <c r="L1811" t="s">
        <v>99</v>
      </c>
      <c r="M1811" t="s">
        <v>926</v>
      </c>
      <c r="N1811" t="s">
        <v>36</v>
      </c>
      <c r="O1811" t="s">
        <v>62</v>
      </c>
      <c r="P1811" t="s">
        <v>927</v>
      </c>
      <c r="Q1811">
        <v>73.784000000000006</v>
      </c>
      <c r="R1811">
        <v>2</v>
      </c>
      <c r="S1811" s="1">
        <v>0.6</v>
      </c>
      <c r="T1811">
        <v>-77.473200000000006</v>
      </c>
      <c r="U1811" t="s">
        <v>135</v>
      </c>
      <c r="V1811" s="3">
        <v>-1.05</v>
      </c>
      <c r="W1811" s="3">
        <v>8.13184430228776E-3</v>
      </c>
      <c r="X1811" s="4">
        <v>-38.736600000000003</v>
      </c>
      <c r="Y1811" s="1">
        <v>75.628600000000006</v>
      </c>
      <c r="Z1811" t="s">
        <v>303</v>
      </c>
      <c r="AA1811">
        <f>Furniture_Sales[[#This Row],[Sales]]-Furniture_Sales[[#This Row],[Profit]]</f>
        <v>151.25720000000001</v>
      </c>
    </row>
    <row r="1812" spans="1:27" x14ac:dyDescent="0.35">
      <c r="A1812" t="s">
        <v>4057</v>
      </c>
      <c r="B1812" s="2">
        <v>42890</v>
      </c>
      <c r="C1812" s="2">
        <v>42893</v>
      </c>
      <c r="D1812" t="s">
        <v>27</v>
      </c>
      <c r="E1812" t="s">
        <v>4058</v>
      </c>
      <c r="F1812" t="s">
        <v>4059</v>
      </c>
      <c r="G1812" t="s">
        <v>30</v>
      </c>
      <c r="H1812" t="s">
        <v>31</v>
      </c>
      <c r="I1812" t="s">
        <v>4060</v>
      </c>
      <c r="J1812" t="s">
        <v>98</v>
      </c>
      <c r="K1812">
        <v>75034</v>
      </c>
      <c r="L1812" t="s">
        <v>99</v>
      </c>
      <c r="M1812" t="s">
        <v>1840</v>
      </c>
      <c r="N1812" t="s">
        <v>36</v>
      </c>
      <c r="O1812" t="s">
        <v>62</v>
      </c>
      <c r="P1812" t="s">
        <v>1841</v>
      </c>
      <c r="Q1812">
        <v>30.335999999999999</v>
      </c>
      <c r="R1812">
        <v>6</v>
      </c>
      <c r="S1812" s="1">
        <v>0.6</v>
      </c>
      <c r="T1812">
        <v>-17.443200000000001</v>
      </c>
      <c r="U1812" t="s">
        <v>39</v>
      </c>
      <c r="V1812" s="3">
        <v>-0.57499999999999996</v>
      </c>
      <c r="W1812" s="3">
        <v>1.9778481012658201E-2</v>
      </c>
      <c r="X1812" s="4">
        <v>-2.9072</v>
      </c>
      <c r="Y1812" s="1">
        <v>7.9631999999999996</v>
      </c>
      <c r="Z1812" t="s">
        <v>65</v>
      </c>
      <c r="AA1812">
        <f>Furniture_Sales[[#This Row],[Sales]]-Furniture_Sales[[#This Row],[Profit]]</f>
        <v>47.779200000000003</v>
      </c>
    </row>
    <row r="1813" spans="1:27" x14ac:dyDescent="0.35">
      <c r="A1813" t="s">
        <v>4061</v>
      </c>
      <c r="B1813" s="2">
        <v>43073</v>
      </c>
      <c r="C1813" s="2">
        <v>43079</v>
      </c>
      <c r="D1813" t="s">
        <v>45</v>
      </c>
      <c r="E1813" t="s">
        <v>3718</v>
      </c>
      <c r="F1813" t="s">
        <v>3719</v>
      </c>
      <c r="G1813" t="s">
        <v>30</v>
      </c>
      <c r="H1813" t="s">
        <v>31</v>
      </c>
      <c r="I1813" t="s">
        <v>3569</v>
      </c>
      <c r="J1813" t="s">
        <v>368</v>
      </c>
      <c r="K1813">
        <v>7501</v>
      </c>
      <c r="L1813" t="s">
        <v>73</v>
      </c>
      <c r="M1813" t="s">
        <v>3831</v>
      </c>
      <c r="N1813" t="s">
        <v>36</v>
      </c>
      <c r="O1813" t="s">
        <v>62</v>
      </c>
      <c r="P1813" t="s">
        <v>3832</v>
      </c>
      <c r="Q1813">
        <v>12.99</v>
      </c>
      <c r="R1813">
        <v>1</v>
      </c>
      <c r="S1813" s="1">
        <v>0</v>
      </c>
      <c r="T1813">
        <v>1.5588</v>
      </c>
      <c r="U1813" t="s">
        <v>135</v>
      </c>
      <c r="V1813" s="3">
        <v>0.12</v>
      </c>
      <c r="W1813" s="3">
        <v>0</v>
      </c>
      <c r="X1813" s="4">
        <v>1.5588</v>
      </c>
      <c r="Y1813" s="1">
        <v>11.4312</v>
      </c>
      <c r="Z1813" t="s">
        <v>102</v>
      </c>
      <c r="AA1813">
        <f>Furniture_Sales[[#This Row],[Sales]]-Furniture_Sales[[#This Row],[Profit]]</f>
        <v>11.4312</v>
      </c>
    </row>
    <row r="1814" spans="1:27" x14ac:dyDescent="0.35">
      <c r="A1814" t="s">
        <v>4061</v>
      </c>
      <c r="B1814" s="2">
        <v>43073</v>
      </c>
      <c r="C1814" s="2">
        <v>43079</v>
      </c>
      <c r="D1814" t="s">
        <v>45</v>
      </c>
      <c r="E1814" t="s">
        <v>3718</v>
      </c>
      <c r="F1814" t="s">
        <v>3719</v>
      </c>
      <c r="G1814" t="s">
        <v>30</v>
      </c>
      <c r="H1814" t="s">
        <v>31</v>
      </c>
      <c r="I1814" t="s">
        <v>3569</v>
      </c>
      <c r="J1814" t="s">
        <v>368</v>
      </c>
      <c r="K1814">
        <v>7501</v>
      </c>
      <c r="L1814" t="s">
        <v>73</v>
      </c>
      <c r="M1814" t="s">
        <v>257</v>
      </c>
      <c r="N1814" t="s">
        <v>36</v>
      </c>
      <c r="O1814" t="s">
        <v>42</v>
      </c>
      <c r="P1814" t="s">
        <v>258</v>
      </c>
      <c r="Q1814">
        <v>182.22</v>
      </c>
      <c r="R1814">
        <v>3</v>
      </c>
      <c r="S1814" s="1">
        <v>0</v>
      </c>
      <c r="T1814">
        <v>45.555</v>
      </c>
      <c r="U1814" t="s">
        <v>135</v>
      </c>
      <c r="V1814" s="3">
        <v>0.25</v>
      </c>
      <c r="W1814" s="3">
        <v>0</v>
      </c>
      <c r="X1814" s="4">
        <v>15.185</v>
      </c>
      <c r="Y1814" s="1">
        <v>45.555</v>
      </c>
      <c r="Z1814" t="s">
        <v>102</v>
      </c>
      <c r="AA1814">
        <f>Furniture_Sales[[#This Row],[Sales]]-Furniture_Sales[[#This Row],[Profit]]</f>
        <v>136.66499999999999</v>
      </c>
    </row>
    <row r="1815" spans="1:27" x14ac:dyDescent="0.35">
      <c r="A1815" t="s">
        <v>4061</v>
      </c>
      <c r="B1815" s="2">
        <v>43073</v>
      </c>
      <c r="C1815" s="2">
        <v>43079</v>
      </c>
      <c r="D1815" t="s">
        <v>45</v>
      </c>
      <c r="E1815" t="s">
        <v>3718</v>
      </c>
      <c r="F1815" t="s">
        <v>3719</v>
      </c>
      <c r="G1815" t="s">
        <v>30</v>
      </c>
      <c r="H1815" t="s">
        <v>31</v>
      </c>
      <c r="I1815" t="s">
        <v>3569</v>
      </c>
      <c r="J1815" t="s">
        <v>368</v>
      </c>
      <c r="K1815">
        <v>7501</v>
      </c>
      <c r="L1815" t="s">
        <v>73</v>
      </c>
      <c r="M1815" t="s">
        <v>301</v>
      </c>
      <c r="N1815" t="s">
        <v>36</v>
      </c>
      <c r="O1815" t="s">
        <v>42</v>
      </c>
      <c r="P1815" t="s">
        <v>302</v>
      </c>
      <c r="Q1815">
        <v>302.94</v>
      </c>
      <c r="R1815">
        <v>3</v>
      </c>
      <c r="S1815" s="1">
        <v>0</v>
      </c>
      <c r="T1815">
        <v>18.176400000000001</v>
      </c>
      <c r="U1815" t="s">
        <v>135</v>
      </c>
      <c r="V1815" s="3">
        <v>0.06</v>
      </c>
      <c r="W1815" s="3">
        <v>0</v>
      </c>
      <c r="X1815" s="4">
        <v>6.0587999999999997</v>
      </c>
      <c r="Y1815" s="1">
        <v>94.921199999999999</v>
      </c>
      <c r="Z1815" t="s">
        <v>102</v>
      </c>
      <c r="AA1815">
        <f>Furniture_Sales[[#This Row],[Sales]]-Furniture_Sales[[#This Row],[Profit]]</f>
        <v>284.7636</v>
      </c>
    </row>
    <row r="1816" spans="1:27" x14ac:dyDescent="0.35">
      <c r="A1816" t="s">
        <v>4062</v>
      </c>
      <c r="B1816" s="2">
        <v>42380</v>
      </c>
      <c r="C1816" s="2">
        <v>42384</v>
      </c>
      <c r="D1816" t="s">
        <v>45</v>
      </c>
      <c r="E1816" t="s">
        <v>264</v>
      </c>
      <c r="F1816" t="s">
        <v>265</v>
      </c>
      <c r="G1816" t="s">
        <v>106</v>
      </c>
      <c r="H1816" t="s">
        <v>31</v>
      </c>
      <c r="I1816" t="s">
        <v>353</v>
      </c>
      <c r="J1816" t="s">
        <v>237</v>
      </c>
      <c r="K1816">
        <v>43229</v>
      </c>
      <c r="L1816" t="s">
        <v>73</v>
      </c>
      <c r="M1816" t="s">
        <v>1105</v>
      </c>
      <c r="N1816" t="s">
        <v>36</v>
      </c>
      <c r="O1816" t="s">
        <v>62</v>
      </c>
      <c r="P1816" t="s">
        <v>1106</v>
      </c>
      <c r="Q1816">
        <v>54.991999999999997</v>
      </c>
      <c r="R1816">
        <v>14</v>
      </c>
      <c r="S1816" s="1">
        <v>0.2</v>
      </c>
      <c r="T1816">
        <v>8.9361999999999995</v>
      </c>
      <c r="U1816" t="s">
        <v>89</v>
      </c>
      <c r="V1816" s="3">
        <v>0.16250000000000001</v>
      </c>
      <c r="W1816" s="3">
        <v>3.6368926389293002E-3</v>
      </c>
      <c r="X1816" s="4">
        <v>0.63829999999999998</v>
      </c>
      <c r="Y1816" s="1">
        <v>3.2896999999999998</v>
      </c>
      <c r="Z1816" t="s">
        <v>175</v>
      </c>
      <c r="AA1816">
        <f>Furniture_Sales[[#This Row],[Sales]]-Furniture_Sales[[#This Row],[Profit]]</f>
        <v>46.055799999999998</v>
      </c>
    </row>
    <row r="1817" spans="1:27" x14ac:dyDescent="0.35">
      <c r="A1817" t="s">
        <v>4063</v>
      </c>
      <c r="B1817" s="2">
        <v>42810</v>
      </c>
      <c r="C1817" s="2">
        <v>42810</v>
      </c>
      <c r="D1817" t="s">
        <v>431</v>
      </c>
      <c r="E1817" t="s">
        <v>3380</v>
      </c>
      <c r="F1817" t="s">
        <v>3381</v>
      </c>
      <c r="G1817" t="s">
        <v>30</v>
      </c>
      <c r="H1817" t="s">
        <v>31</v>
      </c>
      <c r="I1817" t="s">
        <v>353</v>
      </c>
      <c r="J1817" t="s">
        <v>237</v>
      </c>
      <c r="K1817">
        <v>43229</v>
      </c>
      <c r="L1817" t="s">
        <v>73</v>
      </c>
      <c r="M1817" t="s">
        <v>2891</v>
      </c>
      <c r="N1817" t="s">
        <v>36</v>
      </c>
      <c r="O1817" t="s">
        <v>62</v>
      </c>
      <c r="P1817" t="s">
        <v>2892</v>
      </c>
      <c r="Q1817">
        <v>51.264000000000003</v>
      </c>
      <c r="R1817">
        <v>6</v>
      </c>
      <c r="S1817" s="1">
        <v>0.2</v>
      </c>
      <c r="T1817">
        <v>7.6896000000000004</v>
      </c>
      <c r="U1817" t="s">
        <v>436</v>
      </c>
      <c r="V1817" s="3">
        <v>0.15</v>
      </c>
      <c r="W1817" s="3">
        <v>3.9013732833957601E-3</v>
      </c>
      <c r="X1817" s="4">
        <v>1.2816000000000001</v>
      </c>
      <c r="Y1817" s="1">
        <v>7.2624000000000004</v>
      </c>
      <c r="Z1817" t="s">
        <v>201</v>
      </c>
      <c r="AA1817">
        <f>Furniture_Sales[[#This Row],[Sales]]-Furniture_Sales[[#This Row],[Profit]]</f>
        <v>43.574400000000004</v>
      </c>
    </row>
    <row r="1818" spans="1:27" x14ac:dyDescent="0.35">
      <c r="A1818" t="s">
        <v>4064</v>
      </c>
      <c r="B1818" s="2">
        <v>43049</v>
      </c>
      <c r="C1818" s="2">
        <v>43056</v>
      </c>
      <c r="D1818" t="s">
        <v>45</v>
      </c>
      <c r="E1818" t="s">
        <v>1288</v>
      </c>
      <c r="F1818" t="s">
        <v>1289</v>
      </c>
      <c r="G1818" t="s">
        <v>106</v>
      </c>
      <c r="H1818" t="s">
        <v>31</v>
      </c>
      <c r="I1818" t="s">
        <v>58</v>
      </c>
      <c r="J1818" t="s">
        <v>59</v>
      </c>
      <c r="K1818">
        <v>90008</v>
      </c>
      <c r="L1818" t="s">
        <v>60</v>
      </c>
      <c r="M1818" t="s">
        <v>1856</v>
      </c>
      <c r="N1818" t="s">
        <v>36</v>
      </c>
      <c r="O1818" t="s">
        <v>42</v>
      </c>
      <c r="P1818" t="s">
        <v>1857</v>
      </c>
      <c r="Q1818">
        <v>241.42400000000001</v>
      </c>
      <c r="R1818">
        <v>2</v>
      </c>
      <c r="S1818" s="1">
        <v>0.2</v>
      </c>
      <c r="T1818">
        <v>-36.2136</v>
      </c>
      <c r="U1818" t="s">
        <v>53</v>
      </c>
      <c r="V1818" s="3">
        <v>-0.15</v>
      </c>
      <c r="W1818" s="3">
        <v>8.2841805288620804E-4</v>
      </c>
      <c r="X1818" s="4">
        <v>-18.1068</v>
      </c>
      <c r="Y1818" s="1">
        <v>138.81880000000001</v>
      </c>
      <c r="Z1818" t="s">
        <v>40</v>
      </c>
      <c r="AA1818">
        <f>Furniture_Sales[[#This Row],[Sales]]-Furniture_Sales[[#This Row],[Profit]]</f>
        <v>277.63760000000002</v>
      </c>
    </row>
    <row r="1819" spans="1:27" x14ac:dyDescent="0.35">
      <c r="A1819" t="s">
        <v>4065</v>
      </c>
      <c r="B1819" s="2">
        <v>42704</v>
      </c>
      <c r="C1819" s="2">
        <v>42710</v>
      </c>
      <c r="D1819" t="s">
        <v>45</v>
      </c>
      <c r="E1819" t="s">
        <v>269</v>
      </c>
      <c r="F1819" t="s">
        <v>270</v>
      </c>
      <c r="G1819" t="s">
        <v>30</v>
      </c>
      <c r="H1819" t="s">
        <v>31</v>
      </c>
      <c r="I1819" t="s">
        <v>294</v>
      </c>
      <c r="J1819" t="s">
        <v>295</v>
      </c>
      <c r="K1819">
        <v>48227</v>
      </c>
      <c r="L1819" t="s">
        <v>99</v>
      </c>
      <c r="M1819" t="s">
        <v>148</v>
      </c>
      <c r="N1819" t="s">
        <v>36</v>
      </c>
      <c r="O1819" t="s">
        <v>42</v>
      </c>
      <c r="P1819" t="s">
        <v>149</v>
      </c>
      <c r="Q1819">
        <v>389.97</v>
      </c>
      <c r="R1819">
        <v>3</v>
      </c>
      <c r="S1819" s="1">
        <v>0</v>
      </c>
      <c r="T1819">
        <v>35.097299999999997</v>
      </c>
      <c r="U1819" t="s">
        <v>135</v>
      </c>
      <c r="V1819" s="3">
        <v>0.09</v>
      </c>
      <c r="W1819" s="3">
        <v>0</v>
      </c>
      <c r="X1819" s="4">
        <v>11.6991</v>
      </c>
      <c r="Y1819" s="1">
        <v>118.29089999999999</v>
      </c>
      <c r="Z1819" t="s">
        <v>40</v>
      </c>
      <c r="AA1819">
        <f>Furniture_Sales[[#This Row],[Sales]]-Furniture_Sales[[#This Row],[Profit]]</f>
        <v>354.87270000000001</v>
      </c>
    </row>
    <row r="1820" spans="1:27" x14ac:dyDescent="0.35">
      <c r="A1820" t="s">
        <v>4066</v>
      </c>
      <c r="B1820" s="2">
        <v>42360</v>
      </c>
      <c r="C1820" s="2">
        <v>42361</v>
      </c>
      <c r="D1820" t="s">
        <v>93</v>
      </c>
      <c r="E1820" t="s">
        <v>2037</v>
      </c>
      <c r="F1820" t="s">
        <v>2038</v>
      </c>
      <c r="G1820" t="s">
        <v>96</v>
      </c>
      <c r="H1820" t="s">
        <v>31</v>
      </c>
      <c r="I1820" t="s">
        <v>71</v>
      </c>
      <c r="J1820" t="s">
        <v>72</v>
      </c>
      <c r="K1820">
        <v>19140</v>
      </c>
      <c r="L1820" t="s">
        <v>73</v>
      </c>
      <c r="M1820" t="s">
        <v>1096</v>
      </c>
      <c r="N1820" t="s">
        <v>36</v>
      </c>
      <c r="O1820" t="s">
        <v>42</v>
      </c>
      <c r="P1820" t="s">
        <v>1097</v>
      </c>
      <c r="Q1820">
        <v>422.625</v>
      </c>
      <c r="R1820">
        <v>7</v>
      </c>
      <c r="S1820" s="1">
        <v>0.3</v>
      </c>
      <c r="T1820">
        <v>0</v>
      </c>
      <c r="U1820" t="s">
        <v>129</v>
      </c>
      <c r="V1820" s="3">
        <v>0</v>
      </c>
      <c r="W1820" s="3">
        <v>7.0984915705412602E-4</v>
      </c>
      <c r="X1820" s="4">
        <v>0</v>
      </c>
      <c r="Y1820" s="1">
        <v>60.375</v>
      </c>
      <c r="Z1820" t="s">
        <v>102</v>
      </c>
      <c r="AA1820">
        <f>Furniture_Sales[[#This Row],[Sales]]-Furniture_Sales[[#This Row],[Profit]]</f>
        <v>422.625</v>
      </c>
    </row>
    <row r="1821" spans="1:27" x14ac:dyDescent="0.35">
      <c r="A1821" t="s">
        <v>4067</v>
      </c>
      <c r="B1821" s="2">
        <v>42456</v>
      </c>
      <c r="C1821" s="2">
        <v>42460</v>
      </c>
      <c r="D1821" t="s">
        <v>45</v>
      </c>
      <c r="E1821" t="s">
        <v>292</v>
      </c>
      <c r="F1821" t="s">
        <v>293</v>
      </c>
      <c r="G1821" t="s">
        <v>96</v>
      </c>
      <c r="H1821" t="s">
        <v>31</v>
      </c>
      <c r="I1821" t="s">
        <v>353</v>
      </c>
      <c r="J1821" t="s">
        <v>673</v>
      </c>
      <c r="K1821">
        <v>31907</v>
      </c>
      <c r="L1821" t="s">
        <v>34</v>
      </c>
      <c r="M1821" t="s">
        <v>2801</v>
      </c>
      <c r="N1821" t="s">
        <v>36</v>
      </c>
      <c r="O1821" t="s">
        <v>62</v>
      </c>
      <c r="P1821" t="s">
        <v>2802</v>
      </c>
      <c r="Q1821">
        <v>20.239999999999998</v>
      </c>
      <c r="R1821">
        <v>1</v>
      </c>
      <c r="S1821" s="1">
        <v>0</v>
      </c>
      <c r="T1821">
        <v>8.7032000000000007</v>
      </c>
      <c r="U1821" t="s">
        <v>89</v>
      </c>
      <c r="V1821" s="3">
        <v>0.43</v>
      </c>
      <c r="W1821" s="3">
        <v>0</v>
      </c>
      <c r="X1821" s="4">
        <v>8.7032000000000007</v>
      </c>
      <c r="Y1821" s="1">
        <v>11.536799999999999</v>
      </c>
      <c r="Z1821" t="s">
        <v>201</v>
      </c>
      <c r="AA1821">
        <f>Furniture_Sales[[#This Row],[Sales]]-Furniture_Sales[[#This Row],[Profit]]</f>
        <v>11.536799999999998</v>
      </c>
    </row>
    <row r="1822" spans="1:27" x14ac:dyDescent="0.35">
      <c r="A1822" t="s">
        <v>4067</v>
      </c>
      <c r="B1822" s="2">
        <v>42456</v>
      </c>
      <c r="C1822" s="2">
        <v>42460</v>
      </c>
      <c r="D1822" t="s">
        <v>45</v>
      </c>
      <c r="E1822" t="s">
        <v>292</v>
      </c>
      <c r="F1822" t="s">
        <v>293</v>
      </c>
      <c r="G1822" t="s">
        <v>96</v>
      </c>
      <c r="H1822" t="s">
        <v>31</v>
      </c>
      <c r="I1822" t="s">
        <v>353</v>
      </c>
      <c r="J1822" t="s">
        <v>673</v>
      </c>
      <c r="K1822">
        <v>31907</v>
      </c>
      <c r="L1822" t="s">
        <v>34</v>
      </c>
      <c r="M1822" t="s">
        <v>2665</v>
      </c>
      <c r="N1822" t="s">
        <v>36</v>
      </c>
      <c r="O1822" t="s">
        <v>62</v>
      </c>
      <c r="P1822" t="s">
        <v>2666</v>
      </c>
      <c r="Q1822">
        <v>39.92</v>
      </c>
      <c r="R1822">
        <v>4</v>
      </c>
      <c r="S1822" s="1">
        <v>0</v>
      </c>
      <c r="T1822">
        <v>11.1776</v>
      </c>
      <c r="U1822" t="s">
        <v>89</v>
      </c>
      <c r="V1822" s="3">
        <v>0.28000000000000003</v>
      </c>
      <c r="W1822" s="3">
        <v>0</v>
      </c>
      <c r="X1822" s="4">
        <v>2.7944</v>
      </c>
      <c r="Y1822" s="1">
        <v>7.1856</v>
      </c>
      <c r="Z1822" t="s">
        <v>201</v>
      </c>
      <c r="AA1822">
        <f>Furniture_Sales[[#This Row],[Sales]]-Furniture_Sales[[#This Row],[Profit]]</f>
        <v>28.742400000000004</v>
      </c>
    </row>
    <row r="1823" spans="1:27" x14ac:dyDescent="0.35">
      <c r="A1823" t="s">
        <v>4068</v>
      </c>
      <c r="B1823" s="2">
        <v>42258</v>
      </c>
      <c r="C1823" s="2">
        <v>42259</v>
      </c>
      <c r="D1823" t="s">
        <v>93</v>
      </c>
      <c r="E1823" t="s">
        <v>1086</v>
      </c>
      <c r="F1823" t="s">
        <v>1087</v>
      </c>
      <c r="G1823" t="s">
        <v>96</v>
      </c>
      <c r="H1823" t="s">
        <v>31</v>
      </c>
      <c r="I1823" t="s">
        <v>185</v>
      </c>
      <c r="J1823" t="s">
        <v>186</v>
      </c>
      <c r="K1823">
        <v>80013</v>
      </c>
      <c r="L1823" t="s">
        <v>60</v>
      </c>
      <c r="M1823" t="s">
        <v>559</v>
      </c>
      <c r="N1823" t="s">
        <v>36</v>
      </c>
      <c r="O1823" t="s">
        <v>62</v>
      </c>
      <c r="P1823" t="s">
        <v>560</v>
      </c>
      <c r="Q1823">
        <v>24.64</v>
      </c>
      <c r="R1823">
        <v>4</v>
      </c>
      <c r="S1823" s="1">
        <v>0.2</v>
      </c>
      <c r="T1823">
        <v>4.0039999999999996</v>
      </c>
      <c r="U1823" t="s">
        <v>129</v>
      </c>
      <c r="V1823" s="3">
        <v>0.16250000000000001</v>
      </c>
      <c r="W1823" s="3">
        <v>8.1168831168831196E-3</v>
      </c>
      <c r="X1823" s="4">
        <v>1.0009999999999999</v>
      </c>
      <c r="Y1823" s="1">
        <v>5.1589999999999998</v>
      </c>
      <c r="Z1823" t="s">
        <v>83</v>
      </c>
      <c r="AA1823">
        <f>Furniture_Sales[[#This Row],[Sales]]-Furniture_Sales[[#This Row],[Profit]]</f>
        <v>20.636000000000003</v>
      </c>
    </row>
    <row r="1824" spans="1:27" x14ac:dyDescent="0.35">
      <c r="A1824" t="s">
        <v>4069</v>
      </c>
      <c r="B1824" s="2">
        <v>42713</v>
      </c>
      <c r="C1824" s="2">
        <v>42715</v>
      </c>
      <c r="D1824" t="s">
        <v>93</v>
      </c>
      <c r="E1824" t="s">
        <v>3536</v>
      </c>
      <c r="F1824" t="s">
        <v>3537</v>
      </c>
      <c r="G1824" t="s">
        <v>30</v>
      </c>
      <c r="H1824" t="s">
        <v>31</v>
      </c>
      <c r="I1824" t="s">
        <v>884</v>
      </c>
      <c r="J1824" t="s">
        <v>722</v>
      </c>
      <c r="K1824">
        <v>22153</v>
      </c>
      <c r="L1824" t="s">
        <v>34</v>
      </c>
      <c r="M1824" t="s">
        <v>1290</v>
      </c>
      <c r="N1824" t="s">
        <v>36</v>
      </c>
      <c r="O1824" t="s">
        <v>51</v>
      </c>
      <c r="P1824" t="s">
        <v>1291</v>
      </c>
      <c r="Q1824">
        <v>1056.8599999999999</v>
      </c>
      <c r="R1824">
        <v>7</v>
      </c>
      <c r="S1824" s="1">
        <v>0</v>
      </c>
      <c r="T1824">
        <v>158.529</v>
      </c>
      <c r="U1824" t="s">
        <v>76</v>
      </c>
      <c r="V1824" s="3">
        <v>0.15</v>
      </c>
      <c r="W1824" s="3">
        <v>0</v>
      </c>
      <c r="X1824" s="4">
        <v>22.646999999999998</v>
      </c>
      <c r="Y1824" s="1">
        <v>128.333</v>
      </c>
      <c r="Z1824" t="s">
        <v>102</v>
      </c>
      <c r="AA1824">
        <f>Furniture_Sales[[#This Row],[Sales]]-Furniture_Sales[[#This Row],[Profit]]</f>
        <v>898.3309999999999</v>
      </c>
    </row>
    <row r="1825" spans="1:27" x14ac:dyDescent="0.35">
      <c r="A1825" t="s">
        <v>4070</v>
      </c>
      <c r="B1825" s="2">
        <v>42727</v>
      </c>
      <c r="C1825" s="2">
        <v>42730</v>
      </c>
      <c r="D1825" t="s">
        <v>27</v>
      </c>
      <c r="E1825" t="s">
        <v>990</v>
      </c>
      <c r="F1825" t="s">
        <v>991</v>
      </c>
      <c r="G1825" t="s">
        <v>96</v>
      </c>
      <c r="H1825" t="s">
        <v>31</v>
      </c>
      <c r="I1825" t="s">
        <v>107</v>
      </c>
      <c r="J1825" t="s">
        <v>98</v>
      </c>
      <c r="K1825">
        <v>77041</v>
      </c>
      <c r="L1825" t="s">
        <v>99</v>
      </c>
      <c r="M1825" t="s">
        <v>506</v>
      </c>
      <c r="N1825" t="s">
        <v>36</v>
      </c>
      <c r="O1825" t="s">
        <v>62</v>
      </c>
      <c r="P1825" t="s">
        <v>507</v>
      </c>
      <c r="Q1825">
        <v>2.3279999999999998</v>
      </c>
      <c r="R1825">
        <v>2</v>
      </c>
      <c r="S1825" s="1">
        <v>0.6</v>
      </c>
      <c r="T1825">
        <v>-0.75660000000000005</v>
      </c>
      <c r="U1825" t="s">
        <v>39</v>
      </c>
      <c r="V1825" s="3">
        <v>-0.32500000000000001</v>
      </c>
      <c r="W1825" s="3">
        <v>0.25773195876288701</v>
      </c>
      <c r="X1825" s="4">
        <v>-0.37830000000000003</v>
      </c>
      <c r="Y1825" s="1">
        <v>1.5423</v>
      </c>
      <c r="Z1825" t="s">
        <v>102</v>
      </c>
      <c r="AA1825">
        <f>Furniture_Sales[[#This Row],[Sales]]-Furniture_Sales[[#This Row],[Profit]]</f>
        <v>3.0846</v>
      </c>
    </row>
    <row r="1826" spans="1:27" x14ac:dyDescent="0.35">
      <c r="A1826" t="s">
        <v>4071</v>
      </c>
      <c r="B1826" s="2">
        <v>42462</v>
      </c>
      <c r="C1826" s="2">
        <v>42466</v>
      </c>
      <c r="D1826" t="s">
        <v>27</v>
      </c>
      <c r="E1826" t="s">
        <v>670</v>
      </c>
      <c r="F1826" t="s">
        <v>671</v>
      </c>
      <c r="G1826" t="s">
        <v>96</v>
      </c>
      <c r="H1826" t="s">
        <v>31</v>
      </c>
      <c r="I1826" t="s">
        <v>911</v>
      </c>
      <c r="J1826" t="s">
        <v>244</v>
      </c>
      <c r="K1826">
        <v>53209</v>
      </c>
      <c r="L1826" t="s">
        <v>99</v>
      </c>
      <c r="M1826" t="s">
        <v>1312</v>
      </c>
      <c r="N1826" t="s">
        <v>36</v>
      </c>
      <c r="O1826" t="s">
        <v>42</v>
      </c>
      <c r="P1826" t="s">
        <v>1313</v>
      </c>
      <c r="Q1826">
        <v>1454.9</v>
      </c>
      <c r="R1826">
        <v>5</v>
      </c>
      <c r="S1826" s="1">
        <v>0</v>
      </c>
      <c r="T1826">
        <v>378.274</v>
      </c>
      <c r="U1826" t="s">
        <v>89</v>
      </c>
      <c r="V1826" s="3">
        <v>0.26</v>
      </c>
      <c r="W1826" s="3">
        <v>0</v>
      </c>
      <c r="X1826" s="4">
        <v>75.654799999999994</v>
      </c>
      <c r="Y1826" s="1">
        <v>215.3252</v>
      </c>
      <c r="Z1826" t="s">
        <v>119</v>
      </c>
      <c r="AA1826">
        <f>Furniture_Sales[[#This Row],[Sales]]-Furniture_Sales[[#This Row],[Profit]]</f>
        <v>1076.6260000000002</v>
      </c>
    </row>
    <row r="1827" spans="1:27" x14ac:dyDescent="0.35">
      <c r="A1827" t="s">
        <v>4072</v>
      </c>
      <c r="B1827" s="2">
        <v>42855</v>
      </c>
      <c r="C1827" s="2">
        <v>42859</v>
      </c>
      <c r="D1827" t="s">
        <v>45</v>
      </c>
      <c r="E1827" t="s">
        <v>1150</v>
      </c>
      <c r="F1827" t="s">
        <v>1151</v>
      </c>
      <c r="G1827" t="s">
        <v>106</v>
      </c>
      <c r="H1827" t="s">
        <v>31</v>
      </c>
      <c r="I1827" t="s">
        <v>4073</v>
      </c>
      <c r="J1827" t="s">
        <v>49</v>
      </c>
      <c r="K1827">
        <v>32771</v>
      </c>
      <c r="L1827" t="s">
        <v>34</v>
      </c>
      <c r="M1827" t="s">
        <v>3294</v>
      </c>
      <c r="N1827" t="s">
        <v>36</v>
      </c>
      <c r="O1827" t="s">
        <v>62</v>
      </c>
      <c r="P1827" t="s">
        <v>3295</v>
      </c>
      <c r="Q1827">
        <v>220.70400000000001</v>
      </c>
      <c r="R1827">
        <v>6</v>
      </c>
      <c r="S1827" s="1">
        <v>0.2</v>
      </c>
      <c r="T1827">
        <v>-8.2764000000000006</v>
      </c>
      <c r="U1827" t="s">
        <v>89</v>
      </c>
      <c r="V1827" s="3">
        <v>-3.7499999999999999E-2</v>
      </c>
      <c r="W1827" s="3">
        <v>9.0619109757865705E-4</v>
      </c>
      <c r="X1827" s="4">
        <v>-1.3794</v>
      </c>
      <c r="Y1827" s="1">
        <v>38.163400000000003</v>
      </c>
      <c r="Z1827" t="s">
        <v>119</v>
      </c>
      <c r="AA1827">
        <f>Furniture_Sales[[#This Row],[Sales]]-Furniture_Sales[[#This Row],[Profit]]</f>
        <v>228.9804</v>
      </c>
    </row>
    <row r="1828" spans="1:27" x14ac:dyDescent="0.35">
      <c r="A1828" t="s">
        <v>4074</v>
      </c>
      <c r="B1828" s="2">
        <v>42919</v>
      </c>
      <c r="C1828" s="2">
        <v>42920</v>
      </c>
      <c r="D1828" t="s">
        <v>93</v>
      </c>
      <c r="E1828" t="s">
        <v>2390</v>
      </c>
      <c r="F1828" t="s">
        <v>2391</v>
      </c>
      <c r="G1828" t="s">
        <v>30</v>
      </c>
      <c r="H1828" t="s">
        <v>31</v>
      </c>
      <c r="I1828" t="s">
        <v>515</v>
      </c>
      <c r="J1828" t="s">
        <v>890</v>
      </c>
      <c r="K1828">
        <v>3301</v>
      </c>
      <c r="L1828" t="s">
        <v>73</v>
      </c>
      <c r="M1828" t="s">
        <v>941</v>
      </c>
      <c r="N1828" t="s">
        <v>36</v>
      </c>
      <c r="O1828" t="s">
        <v>62</v>
      </c>
      <c r="P1828" t="s">
        <v>942</v>
      </c>
      <c r="Q1828">
        <v>102.3</v>
      </c>
      <c r="R1828">
        <v>1</v>
      </c>
      <c r="S1828" s="1">
        <v>0</v>
      </c>
      <c r="T1828">
        <v>26.597999999999999</v>
      </c>
      <c r="U1828" t="s">
        <v>129</v>
      </c>
      <c r="V1828" s="3">
        <v>0.26</v>
      </c>
      <c r="W1828" s="3">
        <v>0</v>
      </c>
      <c r="X1828" s="4">
        <v>26.597999999999999</v>
      </c>
      <c r="Y1828" s="1">
        <v>75.701999999999998</v>
      </c>
      <c r="Z1828" t="s">
        <v>77</v>
      </c>
      <c r="AA1828">
        <f>Furniture_Sales[[#This Row],[Sales]]-Furniture_Sales[[#This Row],[Profit]]</f>
        <v>75.701999999999998</v>
      </c>
    </row>
    <row r="1829" spans="1:27" x14ac:dyDescent="0.35">
      <c r="A1829" t="s">
        <v>4075</v>
      </c>
      <c r="B1829" s="2">
        <v>43091</v>
      </c>
      <c r="C1829" s="2">
        <v>43095</v>
      </c>
      <c r="D1829" t="s">
        <v>45</v>
      </c>
      <c r="E1829" t="s">
        <v>1640</v>
      </c>
      <c r="F1829" t="s">
        <v>1641</v>
      </c>
      <c r="G1829" t="s">
        <v>30</v>
      </c>
      <c r="H1829" t="s">
        <v>31</v>
      </c>
      <c r="I1829" t="s">
        <v>900</v>
      </c>
      <c r="J1829" t="s">
        <v>172</v>
      </c>
      <c r="K1829">
        <v>55901</v>
      </c>
      <c r="L1829" t="s">
        <v>99</v>
      </c>
      <c r="M1829" t="s">
        <v>441</v>
      </c>
      <c r="N1829" t="s">
        <v>36</v>
      </c>
      <c r="O1829" t="s">
        <v>51</v>
      </c>
      <c r="P1829" t="s">
        <v>442</v>
      </c>
      <c r="Q1829">
        <v>607.52</v>
      </c>
      <c r="R1829">
        <v>2</v>
      </c>
      <c r="S1829" s="1">
        <v>0</v>
      </c>
      <c r="T1829">
        <v>97.203199999999995</v>
      </c>
      <c r="U1829" t="s">
        <v>89</v>
      </c>
      <c r="V1829" s="3">
        <v>0.16</v>
      </c>
      <c r="W1829" s="3">
        <v>0</v>
      </c>
      <c r="X1829" s="4">
        <v>48.601599999999998</v>
      </c>
      <c r="Y1829" s="1">
        <v>255.1584</v>
      </c>
      <c r="Z1829" t="s">
        <v>102</v>
      </c>
      <c r="AA1829">
        <f>Furniture_Sales[[#This Row],[Sales]]-Furniture_Sales[[#This Row],[Profit]]</f>
        <v>510.3168</v>
      </c>
    </row>
    <row r="1830" spans="1:27" x14ac:dyDescent="0.35">
      <c r="A1830" t="s">
        <v>4076</v>
      </c>
      <c r="B1830" s="2">
        <v>41779</v>
      </c>
      <c r="C1830" s="2">
        <v>41781</v>
      </c>
      <c r="D1830" t="s">
        <v>27</v>
      </c>
      <c r="E1830" t="s">
        <v>2003</v>
      </c>
      <c r="F1830" t="s">
        <v>2004</v>
      </c>
      <c r="G1830" t="s">
        <v>96</v>
      </c>
      <c r="H1830" t="s">
        <v>31</v>
      </c>
      <c r="I1830" t="s">
        <v>4077</v>
      </c>
      <c r="J1830" t="s">
        <v>98</v>
      </c>
      <c r="K1830">
        <v>78666</v>
      </c>
      <c r="L1830" t="s">
        <v>99</v>
      </c>
      <c r="M1830" t="s">
        <v>3444</v>
      </c>
      <c r="N1830" t="s">
        <v>36</v>
      </c>
      <c r="O1830" t="s">
        <v>62</v>
      </c>
      <c r="P1830" t="s">
        <v>3445</v>
      </c>
      <c r="Q1830">
        <v>10.332000000000001</v>
      </c>
      <c r="R1830">
        <v>3</v>
      </c>
      <c r="S1830" s="1">
        <v>0.6</v>
      </c>
      <c r="T1830">
        <v>-5.9409000000000001</v>
      </c>
      <c r="U1830" t="s">
        <v>76</v>
      </c>
      <c r="V1830" s="3">
        <v>-0.57499999999999996</v>
      </c>
      <c r="W1830" s="3">
        <v>5.8072009291521502E-2</v>
      </c>
      <c r="X1830" s="4">
        <v>-1.9802999999999999</v>
      </c>
      <c r="Y1830" s="1">
        <v>5.4242999999999997</v>
      </c>
      <c r="Z1830" t="s">
        <v>167</v>
      </c>
      <c r="AA1830">
        <f>Furniture_Sales[[#This Row],[Sales]]-Furniture_Sales[[#This Row],[Profit]]</f>
        <v>16.2729</v>
      </c>
    </row>
    <row r="1831" spans="1:27" x14ac:dyDescent="0.35">
      <c r="A1831" t="s">
        <v>4078</v>
      </c>
      <c r="B1831" s="2">
        <v>42848</v>
      </c>
      <c r="C1831" s="2">
        <v>42851</v>
      </c>
      <c r="D1831" t="s">
        <v>93</v>
      </c>
      <c r="E1831" t="s">
        <v>46</v>
      </c>
      <c r="F1831" t="s">
        <v>47</v>
      </c>
      <c r="G1831" t="s">
        <v>30</v>
      </c>
      <c r="H1831" t="s">
        <v>31</v>
      </c>
      <c r="I1831" t="s">
        <v>4079</v>
      </c>
      <c r="J1831" t="s">
        <v>186</v>
      </c>
      <c r="K1831">
        <v>80634</v>
      </c>
      <c r="L1831" t="s">
        <v>60</v>
      </c>
      <c r="M1831" t="s">
        <v>3049</v>
      </c>
      <c r="N1831" t="s">
        <v>36</v>
      </c>
      <c r="O1831" t="s">
        <v>62</v>
      </c>
      <c r="P1831" t="s">
        <v>3050</v>
      </c>
      <c r="Q1831">
        <v>11.664</v>
      </c>
      <c r="R1831">
        <v>3</v>
      </c>
      <c r="S1831" s="1">
        <v>0.2</v>
      </c>
      <c r="T1831">
        <v>3.3534000000000002</v>
      </c>
      <c r="U1831" t="s">
        <v>39</v>
      </c>
      <c r="V1831" s="3">
        <v>0.28749999999999998</v>
      </c>
      <c r="W1831" s="3">
        <v>1.7146776406035701E-2</v>
      </c>
      <c r="X1831" s="4">
        <v>1.1177999999999999</v>
      </c>
      <c r="Y1831" s="1">
        <v>2.7702</v>
      </c>
      <c r="Z1831" t="s">
        <v>119</v>
      </c>
      <c r="AA1831">
        <f>Furniture_Sales[[#This Row],[Sales]]-Furniture_Sales[[#This Row],[Profit]]</f>
        <v>8.3105999999999991</v>
      </c>
    </row>
    <row r="1832" spans="1:27" x14ac:dyDescent="0.35">
      <c r="A1832" t="s">
        <v>4080</v>
      </c>
      <c r="B1832" s="2">
        <v>41794</v>
      </c>
      <c r="C1832" s="2">
        <v>41799</v>
      </c>
      <c r="D1832" t="s">
        <v>45</v>
      </c>
      <c r="E1832" t="s">
        <v>1778</v>
      </c>
      <c r="F1832" t="s">
        <v>1779</v>
      </c>
      <c r="G1832" t="s">
        <v>30</v>
      </c>
      <c r="H1832" t="s">
        <v>31</v>
      </c>
      <c r="I1832" t="s">
        <v>179</v>
      </c>
      <c r="J1832" t="s">
        <v>126</v>
      </c>
      <c r="K1832">
        <v>10035</v>
      </c>
      <c r="L1832" t="s">
        <v>73</v>
      </c>
      <c r="M1832" t="s">
        <v>1524</v>
      </c>
      <c r="N1832" t="s">
        <v>36</v>
      </c>
      <c r="O1832" t="s">
        <v>62</v>
      </c>
      <c r="P1832" t="s">
        <v>1525</v>
      </c>
      <c r="Q1832">
        <v>56.96</v>
      </c>
      <c r="R1832">
        <v>2</v>
      </c>
      <c r="S1832" s="1">
        <v>0</v>
      </c>
      <c r="T1832">
        <v>21.075199999999999</v>
      </c>
      <c r="U1832" t="s">
        <v>64</v>
      </c>
      <c r="V1832" s="3">
        <v>0.37</v>
      </c>
      <c r="W1832" s="3">
        <v>0</v>
      </c>
      <c r="X1832" s="4">
        <v>10.537599999999999</v>
      </c>
      <c r="Y1832" s="1">
        <v>17.942399999999999</v>
      </c>
      <c r="Z1832" t="s">
        <v>65</v>
      </c>
      <c r="AA1832">
        <f>Furniture_Sales[[#This Row],[Sales]]-Furniture_Sales[[#This Row],[Profit]]</f>
        <v>35.884799999999998</v>
      </c>
    </row>
    <row r="1833" spans="1:27" x14ac:dyDescent="0.35">
      <c r="A1833" t="s">
        <v>4080</v>
      </c>
      <c r="B1833" s="2">
        <v>41794</v>
      </c>
      <c r="C1833" s="2">
        <v>41799</v>
      </c>
      <c r="D1833" t="s">
        <v>45</v>
      </c>
      <c r="E1833" t="s">
        <v>1778</v>
      </c>
      <c r="F1833" t="s">
        <v>1779</v>
      </c>
      <c r="G1833" t="s">
        <v>30</v>
      </c>
      <c r="H1833" t="s">
        <v>31</v>
      </c>
      <c r="I1833" t="s">
        <v>179</v>
      </c>
      <c r="J1833" t="s">
        <v>126</v>
      </c>
      <c r="K1833">
        <v>10035</v>
      </c>
      <c r="L1833" t="s">
        <v>73</v>
      </c>
      <c r="M1833" t="s">
        <v>742</v>
      </c>
      <c r="N1833" t="s">
        <v>36</v>
      </c>
      <c r="O1833" t="s">
        <v>37</v>
      </c>
      <c r="P1833" t="s">
        <v>743</v>
      </c>
      <c r="Q1833">
        <v>353.56799999999998</v>
      </c>
      <c r="R1833">
        <v>2</v>
      </c>
      <c r="S1833" s="1">
        <v>0.2</v>
      </c>
      <c r="T1833">
        <v>-44.195999999999998</v>
      </c>
      <c r="U1833" t="s">
        <v>64</v>
      </c>
      <c r="V1833" s="3">
        <v>-0.125</v>
      </c>
      <c r="W1833" s="3">
        <v>5.6566205086433204E-4</v>
      </c>
      <c r="X1833" s="4">
        <v>-22.097999999999999</v>
      </c>
      <c r="Y1833" s="1">
        <v>198.88200000000001</v>
      </c>
      <c r="Z1833" t="s">
        <v>65</v>
      </c>
      <c r="AA1833">
        <f>Furniture_Sales[[#This Row],[Sales]]-Furniture_Sales[[#This Row],[Profit]]</f>
        <v>397.76400000000001</v>
      </c>
    </row>
    <row r="1834" spans="1:27" x14ac:dyDescent="0.35">
      <c r="A1834" t="s">
        <v>4080</v>
      </c>
      <c r="B1834" s="2">
        <v>41794</v>
      </c>
      <c r="C1834" s="2">
        <v>41799</v>
      </c>
      <c r="D1834" t="s">
        <v>45</v>
      </c>
      <c r="E1834" t="s">
        <v>1778</v>
      </c>
      <c r="F1834" t="s">
        <v>1779</v>
      </c>
      <c r="G1834" t="s">
        <v>30</v>
      </c>
      <c r="H1834" t="s">
        <v>31</v>
      </c>
      <c r="I1834" t="s">
        <v>179</v>
      </c>
      <c r="J1834" t="s">
        <v>126</v>
      </c>
      <c r="K1834">
        <v>10035</v>
      </c>
      <c r="L1834" t="s">
        <v>73</v>
      </c>
      <c r="M1834" t="s">
        <v>983</v>
      </c>
      <c r="N1834" t="s">
        <v>36</v>
      </c>
      <c r="O1834" t="s">
        <v>62</v>
      </c>
      <c r="P1834" t="s">
        <v>984</v>
      </c>
      <c r="Q1834">
        <v>13.96</v>
      </c>
      <c r="R1834">
        <v>2</v>
      </c>
      <c r="S1834" s="1">
        <v>0</v>
      </c>
      <c r="T1834">
        <v>6.7008000000000001</v>
      </c>
      <c r="U1834" t="s">
        <v>64</v>
      </c>
      <c r="V1834" s="3">
        <v>0.48</v>
      </c>
      <c r="W1834" s="3">
        <v>0</v>
      </c>
      <c r="X1834" s="4">
        <v>3.3504</v>
      </c>
      <c r="Y1834" s="1">
        <v>3.6295999999999999</v>
      </c>
      <c r="Z1834" t="s">
        <v>65</v>
      </c>
      <c r="AA1834">
        <f>Furniture_Sales[[#This Row],[Sales]]-Furniture_Sales[[#This Row],[Profit]]</f>
        <v>7.2592000000000008</v>
      </c>
    </row>
    <row r="1835" spans="1:27" x14ac:dyDescent="0.35">
      <c r="A1835" t="s">
        <v>4081</v>
      </c>
      <c r="B1835" s="2">
        <v>42797</v>
      </c>
      <c r="C1835" s="2">
        <v>42802</v>
      </c>
      <c r="D1835" t="s">
        <v>45</v>
      </c>
      <c r="E1835" t="s">
        <v>1032</v>
      </c>
      <c r="F1835" t="s">
        <v>1033</v>
      </c>
      <c r="G1835" t="s">
        <v>96</v>
      </c>
      <c r="H1835" t="s">
        <v>31</v>
      </c>
      <c r="I1835" t="s">
        <v>58</v>
      </c>
      <c r="J1835" t="s">
        <v>59</v>
      </c>
      <c r="K1835">
        <v>90004</v>
      </c>
      <c r="L1835" t="s">
        <v>60</v>
      </c>
      <c r="M1835" t="s">
        <v>913</v>
      </c>
      <c r="N1835" t="s">
        <v>36</v>
      </c>
      <c r="O1835" t="s">
        <v>51</v>
      </c>
      <c r="P1835" t="s">
        <v>914</v>
      </c>
      <c r="Q1835">
        <v>399.67200000000003</v>
      </c>
      <c r="R1835">
        <v>7</v>
      </c>
      <c r="S1835" s="1">
        <v>0.2</v>
      </c>
      <c r="T1835">
        <v>-14.9877</v>
      </c>
      <c r="U1835" t="s">
        <v>64</v>
      </c>
      <c r="V1835" s="3">
        <v>-3.7499999999999999E-2</v>
      </c>
      <c r="W1835" s="3">
        <v>5.0041033647591003E-4</v>
      </c>
      <c r="X1835" s="4">
        <v>-2.1410999999999998</v>
      </c>
      <c r="Y1835" s="1">
        <v>59.237099999999998</v>
      </c>
      <c r="Z1835" t="s">
        <v>201</v>
      </c>
      <c r="AA1835">
        <f>Furniture_Sales[[#This Row],[Sales]]-Furniture_Sales[[#This Row],[Profit]]</f>
        <v>414.65970000000004</v>
      </c>
    </row>
    <row r="1836" spans="1:27" x14ac:dyDescent="0.35">
      <c r="A1836" t="s">
        <v>4082</v>
      </c>
      <c r="B1836" s="2">
        <v>43045</v>
      </c>
      <c r="C1836" s="2">
        <v>43048</v>
      </c>
      <c r="D1836" t="s">
        <v>27</v>
      </c>
      <c r="E1836" t="s">
        <v>2421</v>
      </c>
      <c r="F1836" t="s">
        <v>2422</v>
      </c>
      <c r="G1836" t="s">
        <v>30</v>
      </c>
      <c r="H1836" t="s">
        <v>31</v>
      </c>
      <c r="I1836" t="s">
        <v>1745</v>
      </c>
      <c r="J1836" t="s">
        <v>98</v>
      </c>
      <c r="K1836">
        <v>75217</v>
      </c>
      <c r="L1836" t="s">
        <v>99</v>
      </c>
      <c r="M1836" t="s">
        <v>876</v>
      </c>
      <c r="N1836" t="s">
        <v>36</v>
      </c>
      <c r="O1836" t="s">
        <v>62</v>
      </c>
      <c r="P1836" t="s">
        <v>877</v>
      </c>
      <c r="Q1836">
        <v>30.56</v>
      </c>
      <c r="R1836">
        <v>5</v>
      </c>
      <c r="S1836" s="1">
        <v>0.6</v>
      </c>
      <c r="T1836">
        <v>-19.864000000000001</v>
      </c>
      <c r="U1836" t="s">
        <v>39</v>
      </c>
      <c r="V1836" s="3">
        <v>-0.65</v>
      </c>
      <c r="W1836" s="3">
        <v>1.96335078534031E-2</v>
      </c>
      <c r="X1836" s="4">
        <v>-3.9727999999999999</v>
      </c>
      <c r="Y1836" s="1">
        <v>10.0848</v>
      </c>
      <c r="Z1836" t="s">
        <v>40</v>
      </c>
      <c r="AA1836">
        <f>Furniture_Sales[[#This Row],[Sales]]-Furniture_Sales[[#This Row],[Profit]]</f>
        <v>50.423999999999999</v>
      </c>
    </row>
    <row r="1837" spans="1:27" x14ac:dyDescent="0.35">
      <c r="A1837" t="s">
        <v>4083</v>
      </c>
      <c r="B1837" s="2">
        <v>42254</v>
      </c>
      <c r="C1837" s="2">
        <v>42259</v>
      </c>
      <c r="D1837" t="s">
        <v>45</v>
      </c>
      <c r="E1837" t="s">
        <v>4084</v>
      </c>
      <c r="F1837" t="s">
        <v>4085</v>
      </c>
      <c r="G1837" t="s">
        <v>96</v>
      </c>
      <c r="H1837" t="s">
        <v>31</v>
      </c>
      <c r="I1837" t="s">
        <v>179</v>
      </c>
      <c r="J1837" t="s">
        <v>126</v>
      </c>
      <c r="K1837">
        <v>10011</v>
      </c>
      <c r="L1837" t="s">
        <v>73</v>
      </c>
      <c r="M1837" t="s">
        <v>1997</v>
      </c>
      <c r="N1837" t="s">
        <v>36</v>
      </c>
      <c r="O1837" t="s">
        <v>51</v>
      </c>
      <c r="P1837" t="s">
        <v>1998</v>
      </c>
      <c r="Q1837">
        <v>481.17599999999999</v>
      </c>
      <c r="R1837">
        <v>2</v>
      </c>
      <c r="S1837" s="1">
        <v>0.4</v>
      </c>
      <c r="T1837">
        <v>-120.294</v>
      </c>
      <c r="U1837" t="s">
        <v>64</v>
      </c>
      <c r="V1837" s="3">
        <v>-0.25</v>
      </c>
      <c r="W1837" s="3">
        <v>8.3129665652484797E-4</v>
      </c>
      <c r="X1837" s="4">
        <v>-60.146999999999998</v>
      </c>
      <c r="Y1837" s="1">
        <v>300.73500000000001</v>
      </c>
      <c r="Z1837" t="s">
        <v>83</v>
      </c>
      <c r="AA1837">
        <f>Furniture_Sales[[#This Row],[Sales]]-Furniture_Sales[[#This Row],[Profit]]</f>
        <v>601.47</v>
      </c>
    </row>
    <row r="1838" spans="1:27" x14ac:dyDescent="0.35">
      <c r="A1838" t="s">
        <v>4086</v>
      </c>
      <c r="B1838" s="2">
        <v>42579</v>
      </c>
      <c r="C1838" s="2">
        <v>42580</v>
      </c>
      <c r="D1838" t="s">
        <v>93</v>
      </c>
      <c r="E1838" t="s">
        <v>616</v>
      </c>
      <c r="F1838" t="s">
        <v>617</v>
      </c>
      <c r="G1838" t="s">
        <v>30</v>
      </c>
      <c r="H1838" t="s">
        <v>31</v>
      </c>
      <c r="I1838" t="s">
        <v>3107</v>
      </c>
      <c r="J1838" t="s">
        <v>72</v>
      </c>
      <c r="K1838">
        <v>18018</v>
      </c>
      <c r="L1838" t="s">
        <v>73</v>
      </c>
      <c r="M1838" t="s">
        <v>816</v>
      </c>
      <c r="N1838" t="s">
        <v>36</v>
      </c>
      <c r="O1838" t="s">
        <v>37</v>
      </c>
      <c r="P1838" t="s">
        <v>817</v>
      </c>
      <c r="Q1838">
        <v>177.45</v>
      </c>
      <c r="R1838">
        <v>5</v>
      </c>
      <c r="S1838" s="1">
        <v>0.5</v>
      </c>
      <c r="T1838">
        <v>-78.078000000000003</v>
      </c>
      <c r="U1838" t="s">
        <v>129</v>
      </c>
      <c r="V1838" s="3">
        <v>-0.44</v>
      </c>
      <c r="W1838" s="3">
        <v>2.8176951253874299E-3</v>
      </c>
      <c r="X1838" s="4">
        <v>-15.615600000000001</v>
      </c>
      <c r="Y1838" s="1">
        <v>51.105600000000003</v>
      </c>
      <c r="Z1838" t="s">
        <v>77</v>
      </c>
      <c r="AA1838">
        <f>Furniture_Sales[[#This Row],[Sales]]-Furniture_Sales[[#This Row],[Profit]]</f>
        <v>255.52799999999999</v>
      </c>
    </row>
    <row r="1839" spans="1:27" x14ac:dyDescent="0.35">
      <c r="A1839" t="s">
        <v>4087</v>
      </c>
      <c r="B1839" s="2">
        <v>42972</v>
      </c>
      <c r="C1839" s="2">
        <v>42976</v>
      </c>
      <c r="D1839" t="s">
        <v>45</v>
      </c>
      <c r="E1839" t="s">
        <v>745</v>
      </c>
      <c r="F1839" t="s">
        <v>746</v>
      </c>
      <c r="G1839" t="s">
        <v>30</v>
      </c>
      <c r="H1839" t="s">
        <v>31</v>
      </c>
      <c r="I1839" t="s">
        <v>71</v>
      </c>
      <c r="J1839" t="s">
        <v>72</v>
      </c>
      <c r="K1839">
        <v>19140</v>
      </c>
      <c r="L1839" t="s">
        <v>73</v>
      </c>
      <c r="M1839" t="s">
        <v>35</v>
      </c>
      <c r="N1839" t="s">
        <v>36</v>
      </c>
      <c r="O1839" t="s">
        <v>37</v>
      </c>
      <c r="P1839" t="s">
        <v>38</v>
      </c>
      <c r="Q1839">
        <v>130.97999999999999</v>
      </c>
      <c r="R1839">
        <v>2</v>
      </c>
      <c r="S1839" s="1">
        <v>0.5</v>
      </c>
      <c r="T1839">
        <v>-89.066400000000002</v>
      </c>
      <c r="U1839" t="s">
        <v>89</v>
      </c>
      <c r="V1839" s="3">
        <v>-0.68</v>
      </c>
      <c r="W1839" s="3">
        <v>3.8173766987326298E-3</v>
      </c>
      <c r="X1839" s="4">
        <v>-44.533200000000001</v>
      </c>
      <c r="Y1839" s="1">
        <v>110.0232</v>
      </c>
      <c r="Z1839" t="s">
        <v>259</v>
      </c>
      <c r="AA1839">
        <f>Furniture_Sales[[#This Row],[Sales]]-Furniture_Sales[[#This Row],[Profit]]</f>
        <v>220.04640000000001</v>
      </c>
    </row>
    <row r="1840" spans="1:27" x14ac:dyDescent="0.35">
      <c r="A1840" t="s">
        <v>4088</v>
      </c>
      <c r="B1840" s="2">
        <v>42852</v>
      </c>
      <c r="C1840" s="2">
        <v>42857</v>
      </c>
      <c r="D1840" t="s">
        <v>45</v>
      </c>
      <c r="E1840" t="s">
        <v>4089</v>
      </c>
      <c r="F1840" t="s">
        <v>4090</v>
      </c>
      <c r="G1840" t="s">
        <v>30</v>
      </c>
      <c r="H1840" t="s">
        <v>31</v>
      </c>
      <c r="I1840" t="s">
        <v>197</v>
      </c>
      <c r="J1840" t="s">
        <v>198</v>
      </c>
      <c r="K1840">
        <v>98105</v>
      </c>
      <c r="L1840" t="s">
        <v>60</v>
      </c>
      <c r="M1840" t="s">
        <v>133</v>
      </c>
      <c r="N1840" t="s">
        <v>36</v>
      </c>
      <c r="O1840" t="s">
        <v>62</v>
      </c>
      <c r="P1840" t="s">
        <v>134</v>
      </c>
      <c r="Q1840">
        <v>139.58000000000001</v>
      </c>
      <c r="R1840">
        <v>7</v>
      </c>
      <c r="S1840" s="1">
        <v>0</v>
      </c>
      <c r="T1840">
        <v>39.0824</v>
      </c>
      <c r="U1840" t="s">
        <v>64</v>
      </c>
      <c r="V1840" s="3">
        <v>0.28000000000000003</v>
      </c>
      <c r="W1840" s="3">
        <v>0</v>
      </c>
      <c r="X1840" s="4">
        <v>5.5831999999999997</v>
      </c>
      <c r="Y1840" s="1">
        <v>14.3568</v>
      </c>
      <c r="Z1840" t="s">
        <v>119</v>
      </c>
      <c r="AA1840">
        <f>Furniture_Sales[[#This Row],[Sales]]-Furniture_Sales[[#This Row],[Profit]]</f>
        <v>100.49760000000001</v>
      </c>
    </row>
    <row r="1841" spans="1:27" x14ac:dyDescent="0.35">
      <c r="A1841" t="s">
        <v>4091</v>
      </c>
      <c r="B1841" s="2">
        <v>42316</v>
      </c>
      <c r="C1841" s="2">
        <v>42323</v>
      </c>
      <c r="D1841" t="s">
        <v>45</v>
      </c>
      <c r="E1841" t="s">
        <v>1044</v>
      </c>
      <c r="F1841" t="s">
        <v>1045</v>
      </c>
      <c r="G1841" t="s">
        <v>96</v>
      </c>
      <c r="H1841" t="s">
        <v>31</v>
      </c>
      <c r="I1841" t="s">
        <v>612</v>
      </c>
      <c r="J1841" t="s">
        <v>1042</v>
      </c>
      <c r="K1841">
        <v>28540</v>
      </c>
      <c r="L1841" t="s">
        <v>34</v>
      </c>
      <c r="M1841" t="s">
        <v>428</v>
      </c>
      <c r="N1841" t="s">
        <v>36</v>
      </c>
      <c r="O1841" t="s">
        <v>62</v>
      </c>
      <c r="P1841" t="s">
        <v>429</v>
      </c>
      <c r="Q1841">
        <v>4.7119999999999997</v>
      </c>
      <c r="R1841">
        <v>1</v>
      </c>
      <c r="S1841" s="1">
        <v>0.2</v>
      </c>
      <c r="T1841">
        <v>1.4136</v>
      </c>
      <c r="U1841" t="s">
        <v>53</v>
      </c>
      <c r="V1841" s="3">
        <v>0.3</v>
      </c>
      <c r="W1841" s="3">
        <v>4.2444821731748697E-2</v>
      </c>
      <c r="X1841" s="4">
        <v>1.4136</v>
      </c>
      <c r="Y1841" s="1">
        <v>3.2984</v>
      </c>
      <c r="Z1841" t="s">
        <v>40</v>
      </c>
      <c r="AA1841">
        <f>Furniture_Sales[[#This Row],[Sales]]-Furniture_Sales[[#This Row],[Profit]]</f>
        <v>3.2984</v>
      </c>
    </row>
    <row r="1842" spans="1:27" x14ac:dyDescent="0.35">
      <c r="A1842" t="s">
        <v>4092</v>
      </c>
      <c r="B1842" s="2">
        <v>42699</v>
      </c>
      <c r="C1842" s="2">
        <v>42703</v>
      </c>
      <c r="D1842" t="s">
        <v>45</v>
      </c>
      <c r="E1842" t="s">
        <v>2639</v>
      </c>
      <c r="F1842" t="s">
        <v>2640</v>
      </c>
      <c r="G1842" t="s">
        <v>30</v>
      </c>
      <c r="H1842" t="s">
        <v>31</v>
      </c>
      <c r="I1842" t="s">
        <v>58</v>
      </c>
      <c r="J1842" t="s">
        <v>59</v>
      </c>
      <c r="K1842">
        <v>90032</v>
      </c>
      <c r="L1842" t="s">
        <v>60</v>
      </c>
      <c r="M1842" t="s">
        <v>261</v>
      </c>
      <c r="N1842" t="s">
        <v>36</v>
      </c>
      <c r="O1842" t="s">
        <v>42</v>
      </c>
      <c r="P1842" t="s">
        <v>262</v>
      </c>
      <c r="Q1842">
        <v>194.352</v>
      </c>
      <c r="R1842">
        <v>3</v>
      </c>
      <c r="S1842" s="1">
        <v>0.2</v>
      </c>
      <c r="T1842">
        <v>19.435199999999998</v>
      </c>
      <c r="U1842" t="s">
        <v>89</v>
      </c>
      <c r="V1842" s="3">
        <v>0.1</v>
      </c>
      <c r="W1842" s="3">
        <v>1.0290606734173E-3</v>
      </c>
      <c r="X1842" s="4">
        <v>6.4783999999999997</v>
      </c>
      <c r="Y1842" s="1">
        <v>58.305599999999998</v>
      </c>
      <c r="Z1842" t="s">
        <v>40</v>
      </c>
      <c r="AA1842">
        <f>Furniture_Sales[[#This Row],[Sales]]-Furniture_Sales[[#This Row],[Profit]]</f>
        <v>174.91679999999999</v>
      </c>
    </row>
    <row r="1843" spans="1:27" x14ac:dyDescent="0.35">
      <c r="A1843" t="s">
        <v>4093</v>
      </c>
      <c r="B1843" s="2">
        <v>42343</v>
      </c>
      <c r="C1843" s="2">
        <v>42346</v>
      </c>
      <c r="D1843" t="s">
        <v>93</v>
      </c>
      <c r="E1843" t="s">
        <v>2047</v>
      </c>
      <c r="F1843" t="s">
        <v>2048</v>
      </c>
      <c r="G1843" t="s">
        <v>96</v>
      </c>
      <c r="H1843" t="s">
        <v>31</v>
      </c>
      <c r="I1843" t="s">
        <v>2653</v>
      </c>
      <c r="J1843" t="s">
        <v>147</v>
      </c>
      <c r="K1843">
        <v>37211</v>
      </c>
      <c r="L1843" t="s">
        <v>34</v>
      </c>
      <c r="M1843" t="s">
        <v>304</v>
      </c>
      <c r="N1843" t="s">
        <v>36</v>
      </c>
      <c r="O1843" t="s">
        <v>42</v>
      </c>
      <c r="P1843" t="s">
        <v>305</v>
      </c>
      <c r="Q1843">
        <v>97.424000000000007</v>
      </c>
      <c r="R1843">
        <v>2</v>
      </c>
      <c r="S1843" s="1">
        <v>0.2</v>
      </c>
      <c r="T1843">
        <v>10.9602</v>
      </c>
      <c r="U1843" t="s">
        <v>39</v>
      </c>
      <c r="V1843" s="3">
        <v>0.1125</v>
      </c>
      <c r="W1843" s="3">
        <v>2.0528822466743301E-3</v>
      </c>
      <c r="X1843" s="4">
        <v>5.4801000000000002</v>
      </c>
      <c r="Y1843" s="1">
        <v>43.231900000000003</v>
      </c>
      <c r="Z1843" t="s">
        <v>102</v>
      </c>
      <c r="AA1843">
        <f>Furniture_Sales[[#This Row],[Sales]]-Furniture_Sales[[#This Row],[Profit]]</f>
        <v>86.463800000000006</v>
      </c>
    </row>
    <row r="1844" spans="1:27" x14ac:dyDescent="0.35">
      <c r="A1844" t="s">
        <v>4094</v>
      </c>
      <c r="B1844" s="2">
        <v>41895</v>
      </c>
      <c r="C1844" s="2">
        <v>41895</v>
      </c>
      <c r="D1844" t="s">
        <v>431</v>
      </c>
      <c r="E1844" t="s">
        <v>697</v>
      </c>
      <c r="F1844" t="s">
        <v>698</v>
      </c>
      <c r="G1844" t="s">
        <v>30</v>
      </c>
      <c r="H1844" t="s">
        <v>31</v>
      </c>
      <c r="I1844" t="s">
        <v>197</v>
      </c>
      <c r="J1844" t="s">
        <v>198</v>
      </c>
      <c r="K1844">
        <v>98103</v>
      </c>
      <c r="L1844" t="s">
        <v>60</v>
      </c>
      <c r="M1844" t="s">
        <v>385</v>
      </c>
      <c r="N1844" t="s">
        <v>36</v>
      </c>
      <c r="O1844" t="s">
        <v>62</v>
      </c>
      <c r="P1844" t="s">
        <v>386</v>
      </c>
      <c r="Q1844">
        <v>14.19</v>
      </c>
      <c r="R1844">
        <v>3</v>
      </c>
      <c r="S1844" s="1">
        <v>0</v>
      </c>
      <c r="T1844">
        <v>5.5340999999999996</v>
      </c>
      <c r="U1844" t="s">
        <v>436</v>
      </c>
      <c r="V1844" s="3">
        <v>0.39</v>
      </c>
      <c r="W1844" s="3">
        <v>0</v>
      </c>
      <c r="X1844" s="4">
        <v>1.8447</v>
      </c>
      <c r="Y1844" s="1">
        <v>2.8853</v>
      </c>
      <c r="Z1844" t="s">
        <v>83</v>
      </c>
      <c r="AA1844">
        <f>Furniture_Sales[[#This Row],[Sales]]-Furniture_Sales[[#This Row],[Profit]]</f>
        <v>8.655899999999999</v>
      </c>
    </row>
    <row r="1845" spans="1:27" x14ac:dyDescent="0.35">
      <c r="A1845" t="s">
        <v>4095</v>
      </c>
      <c r="B1845" s="2">
        <v>43064</v>
      </c>
      <c r="C1845" s="2">
        <v>43069</v>
      </c>
      <c r="D1845" t="s">
        <v>45</v>
      </c>
      <c r="E1845" t="s">
        <v>1437</v>
      </c>
      <c r="F1845" t="s">
        <v>1438</v>
      </c>
      <c r="G1845" t="s">
        <v>30</v>
      </c>
      <c r="H1845" t="s">
        <v>31</v>
      </c>
      <c r="I1845" t="s">
        <v>48</v>
      </c>
      <c r="J1845" t="s">
        <v>49</v>
      </c>
      <c r="K1845">
        <v>33311</v>
      </c>
      <c r="L1845" t="s">
        <v>34</v>
      </c>
      <c r="M1845" t="s">
        <v>1452</v>
      </c>
      <c r="N1845" t="s">
        <v>36</v>
      </c>
      <c r="O1845" t="s">
        <v>37</v>
      </c>
      <c r="P1845" t="s">
        <v>1453</v>
      </c>
      <c r="Q1845">
        <v>723.92</v>
      </c>
      <c r="R1845">
        <v>5</v>
      </c>
      <c r="S1845" s="1">
        <v>0.2</v>
      </c>
      <c r="T1845">
        <v>-81.441000000000003</v>
      </c>
      <c r="U1845" t="s">
        <v>64</v>
      </c>
      <c r="V1845" s="3">
        <v>-0.1125</v>
      </c>
      <c r="W1845" s="3">
        <v>2.7627362139462901E-4</v>
      </c>
      <c r="X1845" s="4">
        <v>-16.2882</v>
      </c>
      <c r="Y1845" s="1">
        <v>161.07220000000001</v>
      </c>
      <c r="Z1845" t="s">
        <v>40</v>
      </c>
      <c r="AA1845">
        <f>Furniture_Sales[[#This Row],[Sales]]-Furniture_Sales[[#This Row],[Profit]]</f>
        <v>805.36099999999999</v>
      </c>
    </row>
    <row r="1846" spans="1:27" x14ac:dyDescent="0.35">
      <c r="A1846" t="s">
        <v>4096</v>
      </c>
      <c r="B1846" s="2">
        <v>42136</v>
      </c>
      <c r="C1846" s="2">
        <v>42141</v>
      </c>
      <c r="D1846" t="s">
        <v>45</v>
      </c>
      <c r="E1846" t="s">
        <v>1577</v>
      </c>
      <c r="F1846" t="s">
        <v>1578</v>
      </c>
      <c r="G1846" t="s">
        <v>30</v>
      </c>
      <c r="H1846" t="s">
        <v>31</v>
      </c>
      <c r="I1846" t="s">
        <v>107</v>
      </c>
      <c r="J1846" t="s">
        <v>98</v>
      </c>
      <c r="K1846">
        <v>77041</v>
      </c>
      <c r="L1846" t="s">
        <v>99</v>
      </c>
      <c r="M1846" t="s">
        <v>2793</v>
      </c>
      <c r="N1846" t="s">
        <v>36</v>
      </c>
      <c r="O1846" t="s">
        <v>62</v>
      </c>
      <c r="P1846" t="s">
        <v>2794</v>
      </c>
      <c r="Q1846">
        <v>21.968</v>
      </c>
      <c r="R1846">
        <v>4</v>
      </c>
      <c r="S1846" s="1">
        <v>0.6</v>
      </c>
      <c r="T1846">
        <v>-15.9268</v>
      </c>
      <c r="U1846" t="s">
        <v>64</v>
      </c>
      <c r="V1846" s="3">
        <v>-0.72499999999999998</v>
      </c>
      <c r="W1846" s="3">
        <v>2.73124544792425E-2</v>
      </c>
      <c r="X1846" s="4">
        <v>-3.9817</v>
      </c>
      <c r="Y1846" s="1">
        <v>9.4736999999999991</v>
      </c>
      <c r="Z1846" t="s">
        <v>167</v>
      </c>
      <c r="AA1846">
        <f>Furniture_Sales[[#This Row],[Sales]]-Furniture_Sales[[#This Row],[Profit]]</f>
        <v>37.894800000000004</v>
      </c>
    </row>
    <row r="1847" spans="1:27" x14ac:dyDescent="0.35">
      <c r="A1847" t="s">
        <v>4097</v>
      </c>
      <c r="B1847" s="2">
        <v>42824</v>
      </c>
      <c r="C1847" s="2">
        <v>42826</v>
      </c>
      <c r="D1847" t="s">
        <v>27</v>
      </c>
      <c r="E1847" t="s">
        <v>3121</v>
      </c>
      <c r="F1847" t="s">
        <v>3122</v>
      </c>
      <c r="G1847" t="s">
        <v>30</v>
      </c>
      <c r="H1847" t="s">
        <v>31</v>
      </c>
      <c r="I1847" t="s">
        <v>2066</v>
      </c>
      <c r="J1847" t="s">
        <v>59</v>
      </c>
      <c r="K1847">
        <v>90712</v>
      </c>
      <c r="L1847" t="s">
        <v>60</v>
      </c>
      <c r="M1847" t="s">
        <v>1548</v>
      </c>
      <c r="N1847" t="s">
        <v>36</v>
      </c>
      <c r="O1847" t="s">
        <v>62</v>
      </c>
      <c r="P1847" t="s">
        <v>1549</v>
      </c>
      <c r="Q1847">
        <v>94.2</v>
      </c>
      <c r="R1847">
        <v>5</v>
      </c>
      <c r="S1847" s="1">
        <v>0</v>
      </c>
      <c r="T1847">
        <v>39.564</v>
      </c>
      <c r="U1847" t="s">
        <v>76</v>
      </c>
      <c r="V1847" s="3">
        <v>0.42</v>
      </c>
      <c r="W1847" s="3">
        <v>0</v>
      </c>
      <c r="X1847" s="4">
        <v>7.9127999999999998</v>
      </c>
      <c r="Y1847" s="1">
        <v>10.927199999999999</v>
      </c>
      <c r="Z1847" t="s">
        <v>201</v>
      </c>
      <c r="AA1847">
        <f>Furniture_Sales[[#This Row],[Sales]]-Furniture_Sales[[#This Row],[Profit]]</f>
        <v>54.636000000000003</v>
      </c>
    </row>
    <row r="1848" spans="1:27" x14ac:dyDescent="0.35">
      <c r="A1848" t="s">
        <v>4098</v>
      </c>
      <c r="B1848" s="2">
        <v>42000</v>
      </c>
      <c r="C1848" s="2">
        <v>42005</v>
      </c>
      <c r="D1848" t="s">
        <v>27</v>
      </c>
      <c r="E1848" t="s">
        <v>169</v>
      </c>
      <c r="F1848" t="s">
        <v>170</v>
      </c>
      <c r="G1848" t="s">
        <v>30</v>
      </c>
      <c r="H1848" t="s">
        <v>31</v>
      </c>
      <c r="I1848" t="s">
        <v>699</v>
      </c>
      <c r="J1848" t="s">
        <v>237</v>
      </c>
      <c r="K1848">
        <v>44105</v>
      </c>
      <c r="L1848" t="s">
        <v>73</v>
      </c>
      <c r="M1848" t="s">
        <v>2612</v>
      </c>
      <c r="N1848" t="s">
        <v>36</v>
      </c>
      <c r="O1848" t="s">
        <v>62</v>
      </c>
      <c r="P1848" t="s">
        <v>2613</v>
      </c>
      <c r="Q1848">
        <v>182.352</v>
      </c>
      <c r="R1848">
        <v>3</v>
      </c>
      <c r="S1848" s="1">
        <v>0.2</v>
      </c>
      <c r="T1848">
        <v>-18.235199999999999</v>
      </c>
      <c r="U1848" t="s">
        <v>64</v>
      </c>
      <c r="V1848" s="3">
        <v>-0.1</v>
      </c>
      <c r="W1848" s="3">
        <v>1.0967798543476399E-3</v>
      </c>
      <c r="X1848" s="4">
        <v>-6.0784000000000002</v>
      </c>
      <c r="Y1848" s="1">
        <v>66.862399999999994</v>
      </c>
      <c r="Z1848" t="s">
        <v>102</v>
      </c>
      <c r="AA1848">
        <f>Furniture_Sales[[#This Row],[Sales]]-Furniture_Sales[[#This Row],[Profit]]</f>
        <v>200.5872</v>
      </c>
    </row>
    <row r="1849" spans="1:27" x14ac:dyDescent="0.35">
      <c r="A1849" t="s">
        <v>4099</v>
      </c>
      <c r="B1849" s="2">
        <v>42782</v>
      </c>
      <c r="C1849" s="2">
        <v>42787</v>
      </c>
      <c r="D1849" t="s">
        <v>45</v>
      </c>
      <c r="E1849" t="s">
        <v>1636</v>
      </c>
      <c r="F1849" t="s">
        <v>1637</v>
      </c>
      <c r="G1849" t="s">
        <v>30</v>
      </c>
      <c r="H1849" t="s">
        <v>31</v>
      </c>
      <c r="I1849" t="s">
        <v>519</v>
      </c>
      <c r="J1849" t="s">
        <v>140</v>
      </c>
      <c r="K1849">
        <v>62521</v>
      </c>
      <c r="L1849" t="s">
        <v>99</v>
      </c>
      <c r="M1849" t="s">
        <v>212</v>
      </c>
      <c r="N1849" t="s">
        <v>36</v>
      </c>
      <c r="O1849" t="s">
        <v>42</v>
      </c>
      <c r="P1849" t="s">
        <v>213</v>
      </c>
      <c r="Q1849">
        <v>600.55799999999999</v>
      </c>
      <c r="R1849">
        <v>3</v>
      </c>
      <c r="S1849" s="1">
        <v>0.3</v>
      </c>
      <c r="T1849">
        <v>-8.5793999999999997</v>
      </c>
      <c r="U1849" t="s">
        <v>64</v>
      </c>
      <c r="V1849" s="3">
        <v>-1.4285714285714299E-2</v>
      </c>
      <c r="W1849" s="3">
        <v>4.9953543204819502E-4</v>
      </c>
      <c r="X1849" s="4">
        <v>-2.8597999999999999</v>
      </c>
      <c r="Y1849" s="1">
        <v>203.04580000000001</v>
      </c>
      <c r="Z1849" t="s">
        <v>303</v>
      </c>
      <c r="AA1849">
        <f>Furniture_Sales[[#This Row],[Sales]]-Furniture_Sales[[#This Row],[Profit]]</f>
        <v>609.13739999999996</v>
      </c>
    </row>
    <row r="1850" spans="1:27" x14ac:dyDescent="0.35">
      <c r="A1850" t="s">
        <v>4099</v>
      </c>
      <c r="B1850" s="2">
        <v>42782</v>
      </c>
      <c r="C1850" s="2">
        <v>42787</v>
      </c>
      <c r="D1850" t="s">
        <v>45</v>
      </c>
      <c r="E1850" t="s">
        <v>1636</v>
      </c>
      <c r="F1850" t="s">
        <v>1637</v>
      </c>
      <c r="G1850" t="s">
        <v>30</v>
      </c>
      <c r="H1850" t="s">
        <v>31</v>
      </c>
      <c r="I1850" t="s">
        <v>519</v>
      </c>
      <c r="J1850" t="s">
        <v>140</v>
      </c>
      <c r="K1850">
        <v>62521</v>
      </c>
      <c r="L1850" t="s">
        <v>99</v>
      </c>
      <c r="M1850" t="s">
        <v>1317</v>
      </c>
      <c r="N1850" t="s">
        <v>36</v>
      </c>
      <c r="O1850" t="s">
        <v>62</v>
      </c>
      <c r="P1850" t="s">
        <v>2028</v>
      </c>
      <c r="Q1850">
        <v>7.6920000000000002</v>
      </c>
      <c r="R1850">
        <v>1</v>
      </c>
      <c r="S1850" s="1">
        <v>0.6</v>
      </c>
      <c r="T1850">
        <v>-3.6537000000000002</v>
      </c>
      <c r="U1850" t="s">
        <v>64</v>
      </c>
      <c r="V1850" s="3">
        <v>-0.47499999999999998</v>
      </c>
      <c r="W1850" s="3">
        <v>7.8003120124804995E-2</v>
      </c>
      <c r="X1850" s="4">
        <v>-3.6537000000000002</v>
      </c>
      <c r="Y1850" s="1">
        <v>11.345700000000001</v>
      </c>
      <c r="Z1850" t="s">
        <v>303</v>
      </c>
      <c r="AA1850">
        <f>Furniture_Sales[[#This Row],[Sales]]-Furniture_Sales[[#This Row],[Profit]]</f>
        <v>11.345700000000001</v>
      </c>
    </row>
    <row r="1851" spans="1:27" x14ac:dyDescent="0.35">
      <c r="A1851" t="s">
        <v>4100</v>
      </c>
      <c r="B1851" s="2">
        <v>43032</v>
      </c>
      <c r="C1851" s="2">
        <v>43034</v>
      </c>
      <c r="D1851" t="s">
        <v>93</v>
      </c>
      <c r="E1851" t="s">
        <v>409</v>
      </c>
      <c r="F1851" t="s">
        <v>410</v>
      </c>
      <c r="G1851" t="s">
        <v>30</v>
      </c>
      <c r="H1851" t="s">
        <v>31</v>
      </c>
      <c r="I1851" t="s">
        <v>4101</v>
      </c>
      <c r="J1851" t="s">
        <v>98</v>
      </c>
      <c r="K1851">
        <v>76063</v>
      </c>
      <c r="L1851" t="s">
        <v>99</v>
      </c>
      <c r="M1851" t="s">
        <v>1471</v>
      </c>
      <c r="N1851" t="s">
        <v>36</v>
      </c>
      <c r="O1851" t="s">
        <v>51</v>
      </c>
      <c r="P1851" t="s">
        <v>1472</v>
      </c>
      <c r="Q1851">
        <v>517.40499999999997</v>
      </c>
      <c r="R1851">
        <v>5</v>
      </c>
      <c r="S1851" s="1">
        <v>0.3</v>
      </c>
      <c r="T1851">
        <v>-81.3065</v>
      </c>
      <c r="U1851" t="s">
        <v>76</v>
      </c>
      <c r="V1851" s="3">
        <v>-0.157142857142857</v>
      </c>
      <c r="W1851" s="3">
        <v>5.7981658468704404E-4</v>
      </c>
      <c r="X1851" s="4">
        <v>-16.261299999999999</v>
      </c>
      <c r="Y1851" s="1">
        <v>119.7423</v>
      </c>
      <c r="Z1851" t="s">
        <v>54</v>
      </c>
      <c r="AA1851">
        <f>Furniture_Sales[[#This Row],[Sales]]-Furniture_Sales[[#This Row],[Profit]]</f>
        <v>598.7115</v>
      </c>
    </row>
    <row r="1852" spans="1:27" x14ac:dyDescent="0.35">
      <c r="A1852" t="s">
        <v>4102</v>
      </c>
      <c r="B1852" s="2">
        <v>42993</v>
      </c>
      <c r="C1852" s="2">
        <v>42995</v>
      </c>
      <c r="D1852" t="s">
        <v>27</v>
      </c>
      <c r="E1852" t="s">
        <v>307</v>
      </c>
      <c r="F1852" t="s">
        <v>308</v>
      </c>
      <c r="G1852" t="s">
        <v>106</v>
      </c>
      <c r="H1852" t="s">
        <v>31</v>
      </c>
      <c r="I1852" t="s">
        <v>334</v>
      </c>
      <c r="J1852" t="s">
        <v>59</v>
      </c>
      <c r="K1852">
        <v>94109</v>
      </c>
      <c r="L1852" t="s">
        <v>60</v>
      </c>
      <c r="M1852" t="s">
        <v>312</v>
      </c>
      <c r="N1852" t="s">
        <v>36</v>
      </c>
      <c r="O1852" t="s">
        <v>51</v>
      </c>
      <c r="P1852" t="s">
        <v>313</v>
      </c>
      <c r="Q1852">
        <v>300.904</v>
      </c>
      <c r="R1852">
        <v>1</v>
      </c>
      <c r="S1852" s="1">
        <v>0.2</v>
      </c>
      <c r="T1852">
        <v>11.283899999999999</v>
      </c>
      <c r="U1852" t="s">
        <v>76</v>
      </c>
      <c r="V1852" s="3">
        <v>3.7499999999999999E-2</v>
      </c>
      <c r="W1852" s="3">
        <v>6.6466381304336301E-4</v>
      </c>
      <c r="X1852" s="4">
        <v>11.283899999999999</v>
      </c>
      <c r="Y1852" s="1">
        <v>289.62009999999998</v>
      </c>
      <c r="Z1852" t="s">
        <v>83</v>
      </c>
      <c r="AA1852">
        <f>Furniture_Sales[[#This Row],[Sales]]-Furniture_Sales[[#This Row],[Profit]]</f>
        <v>289.62009999999998</v>
      </c>
    </row>
    <row r="1853" spans="1:27" x14ac:dyDescent="0.35">
      <c r="A1853" t="s">
        <v>4103</v>
      </c>
      <c r="B1853" s="2">
        <v>42901</v>
      </c>
      <c r="C1853" s="2">
        <v>42906</v>
      </c>
      <c r="D1853" t="s">
        <v>45</v>
      </c>
      <c r="E1853" t="s">
        <v>392</v>
      </c>
      <c r="F1853" t="s">
        <v>393</v>
      </c>
      <c r="G1853" t="s">
        <v>96</v>
      </c>
      <c r="H1853" t="s">
        <v>31</v>
      </c>
      <c r="I1853" t="s">
        <v>2653</v>
      </c>
      <c r="J1853" t="s">
        <v>147</v>
      </c>
      <c r="K1853">
        <v>37211</v>
      </c>
      <c r="L1853" t="s">
        <v>34</v>
      </c>
      <c r="M1853" t="s">
        <v>321</v>
      </c>
      <c r="N1853" t="s">
        <v>36</v>
      </c>
      <c r="O1853" t="s">
        <v>62</v>
      </c>
      <c r="P1853" t="s">
        <v>322</v>
      </c>
      <c r="Q1853">
        <v>31.167999999999999</v>
      </c>
      <c r="R1853">
        <v>4</v>
      </c>
      <c r="S1853" s="1">
        <v>0.2</v>
      </c>
      <c r="T1853">
        <v>9.3504000000000005</v>
      </c>
      <c r="U1853" t="s">
        <v>64</v>
      </c>
      <c r="V1853" s="3">
        <v>0.3</v>
      </c>
      <c r="W1853" s="3">
        <v>6.4168377823408604E-3</v>
      </c>
      <c r="X1853" s="4">
        <v>2.3376000000000001</v>
      </c>
      <c r="Y1853" s="1">
        <v>5.4543999999999997</v>
      </c>
      <c r="Z1853" t="s">
        <v>65</v>
      </c>
      <c r="AA1853">
        <f>Furniture_Sales[[#This Row],[Sales]]-Furniture_Sales[[#This Row],[Profit]]</f>
        <v>21.817599999999999</v>
      </c>
    </row>
    <row r="1854" spans="1:27" x14ac:dyDescent="0.35">
      <c r="A1854" t="s">
        <v>4103</v>
      </c>
      <c r="B1854" s="2">
        <v>42901</v>
      </c>
      <c r="C1854" s="2">
        <v>42906</v>
      </c>
      <c r="D1854" t="s">
        <v>45</v>
      </c>
      <c r="E1854" t="s">
        <v>392</v>
      </c>
      <c r="F1854" t="s">
        <v>393</v>
      </c>
      <c r="G1854" t="s">
        <v>96</v>
      </c>
      <c r="H1854" t="s">
        <v>31</v>
      </c>
      <c r="I1854" t="s">
        <v>2653</v>
      </c>
      <c r="J1854" t="s">
        <v>147</v>
      </c>
      <c r="K1854">
        <v>37211</v>
      </c>
      <c r="L1854" t="s">
        <v>34</v>
      </c>
      <c r="M1854" t="s">
        <v>2412</v>
      </c>
      <c r="N1854" t="s">
        <v>36</v>
      </c>
      <c r="O1854" t="s">
        <v>51</v>
      </c>
      <c r="P1854" t="s">
        <v>2413</v>
      </c>
      <c r="Q1854">
        <v>120.96</v>
      </c>
      <c r="R1854">
        <v>2</v>
      </c>
      <c r="S1854" s="1">
        <v>0.4</v>
      </c>
      <c r="T1854">
        <v>-28.224</v>
      </c>
      <c r="U1854" t="s">
        <v>64</v>
      </c>
      <c r="V1854" s="3">
        <v>-0.233333333333333</v>
      </c>
      <c r="W1854" s="3">
        <v>3.3068783068783102E-3</v>
      </c>
      <c r="X1854" s="4">
        <v>-14.112</v>
      </c>
      <c r="Y1854" s="1">
        <v>74.591999999999999</v>
      </c>
      <c r="Z1854" t="s">
        <v>65</v>
      </c>
      <c r="AA1854">
        <f>Furniture_Sales[[#This Row],[Sales]]-Furniture_Sales[[#This Row],[Profit]]</f>
        <v>149.184</v>
      </c>
    </row>
    <row r="1855" spans="1:27" x14ac:dyDescent="0.35">
      <c r="A1855" t="s">
        <v>4104</v>
      </c>
      <c r="B1855" s="2">
        <v>41890</v>
      </c>
      <c r="C1855" s="2">
        <v>41895</v>
      </c>
      <c r="D1855" t="s">
        <v>45</v>
      </c>
      <c r="E1855" t="s">
        <v>1246</v>
      </c>
      <c r="F1855" t="s">
        <v>1247</v>
      </c>
      <c r="G1855" t="s">
        <v>106</v>
      </c>
      <c r="H1855" t="s">
        <v>31</v>
      </c>
      <c r="I1855" t="s">
        <v>179</v>
      </c>
      <c r="J1855" t="s">
        <v>126</v>
      </c>
      <c r="K1855">
        <v>10009</v>
      </c>
      <c r="L1855" t="s">
        <v>73</v>
      </c>
      <c r="M1855" t="s">
        <v>1285</v>
      </c>
      <c r="N1855" t="s">
        <v>36</v>
      </c>
      <c r="O1855" t="s">
        <v>42</v>
      </c>
      <c r="P1855" t="s">
        <v>1286</v>
      </c>
      <c r="Q1855">
        <v>172.76400000000001</v>
      </c>
      <c r="R1855">
        <v>2</v>
      </c>
      <c r="S1855" s="1">
        <v>0.1</v>
      </c>
      <c r="T1855">
        <v>13.437200000000001</v>
      </c>
      <c r="U1855" t="s">
        <v>64</v>
      </c>
      <c r="V1855" s="3">
        <v>7.7777777777777807E-2</v>
      </c>
      <c r="W1855" s="3">
        <v>5.7882429209789104E-4</v>
      </c>
      <c r="X1855" s="4">
        <v>6.7186000000000003</v>
      </c>
      <c r="Y1855" s="1">
        <v>79.663399999999996</v>
      </c>
      <c r="Z1855" t="s">
        <v>83</v>
      </c>
      <c r="AA1855">
        <f>Furniture_Sales[[#This Row],[Sales]]-Furniture_Sales[[#This Row],[Profit]]</f>
        <v>159.32680000000002</v>
      </c>
    </row>
    <row r="1856" spans="1:27" x14ac:dyDescent="0.35">
      <c r="A1856" t="s">
        <v>4105</v>
      </c>
      <c r="B1856" s="2">
        <v>41959</v>
      </c>
      <c r="C1856" s="2">
        <v>41961</v>
      </c>
      <c r="D1856" t="s">
        <v>93</v>
      </c>
      <c r="E1856" t="s">
        <v>681</v>
      </c>
      <c r="F1856" t="s">
        <v>682</v>
      </c>
      <c r="G1856" t="s">
        <v>96</v>
      </c>
      <c r="H1856" t="s">
        <v>31</v>
      </c>
      <c r="I1856" t="s">
        <v>58</v>
      </c>
      <c r="J1856" t="s">
        <v>59</v>
      </c>
      <c r="K1856">
        <v>90008</v>
      </c>
      <c r="L1856" t="s">
        <v>60</v>
      </c>
      <c r="M1856" t="s">
        <v>716</v>
      </c>
      <c r="N1856" t="s">
        <v>36</v>
      </c>
      <c r="O1856" t="s">
        <v>37</v>
      </c>
      <c r="P1856" t="s">
        <v>717</v>
      </c>
      <c r="Q1856">
        <v>305.97449999999998</v>
      </c>
      <c r="R1856">
        <v>3</v>
      </c>
      <c r="S1856" s="1">
        <v>0.15</v>
      </c>
      <c r="T1856">
        <v>25.197900000000001</v>
      </c>
      <c r="U1856" t="s">
        <v>76</v>
      </c>
      <c r="V1856" s="3">
        <v>8.2352941176470601E-2</v>
      </c>
      <c r="W1856" s="3">
        <v>4.9023693150899799E-4</v>
      </c>
      <c r="X1856" s="4">
        <v>8.3993000000000002</v>
      </c>
      <c r="Y1856" s="1">
        <v>93.592200000000005</v>
      </c>
      <c r="Z1856" t="s">
        <v>40</v>
      </c>
      <c r="AA1856">
        <f>Furniture_Sales[[#This Row],[Sales]]-Furniture_Sales[[#This Row],[Profit]]</f>
        <v>280.77659999999997</v>
      </c>
    </row>
    <row r="1857" spans="1:27" x14ac:dyDescent="0.35">
      <c r="A1857" t="s">
        <v>4106</v>
      </c>
      <c r="B1857" s="2">
        <v>41701</v>
      </c>
      <c r="C1857" s="2">
        <v>41705</v>
      </c>
      <c r="D1857" t="s">
        <v>45</v>
      </c>
      <c r="E1857" t="s">
        <v>4027</v>
      </c>
      <c r="F1857" t="s">
        <v>4028</v>
      </c>
      <c r="G1857" t="s">
        <v>30</v>
      </c>
      <c r="H1857" t="s">
        <v>31</v>
      </c>
      <c r="I1857" t="s">
        <v>645</v>
      </c>
      <c r="J1857" t="s">
        <v>59</v>
      </c>
      <c r="K1857">
        <v>92037</v>
      </c>
      <c r="L1857" t="s">
        <v>60</v>
      </c>
      <c r="M1857" t="s">
        <v>1253</v>
      </c>
      <c r="N1857" t="s">
        <v>36</v>
      </c>
      <c r="O1857" t="s">
        <v>51</v>
      </c>
      <c r="P1857" t="s">
        <v>1254</v>
      </c>
      <c r="Q1857">
        <v>626.35199999999998</v>
      </c>
      <c r="R1857">
        <v>3</v>
      </c>
      <c r="S1857" s="1">
        <v>0.2</v>
      </c>
      <c r="T1857">
        <v>-23.488199999999999</v>
      </c>
      <c r="U1857" t="s">
        <v>89</v>
      </c>
      <c r="V1857" s="3">
        <v>-3.7499999999999999E-2</v>
      </c>
      <c r="W1857" s="3">
        <v>3.1930927018673203E-4</v>
      </c>
      <c r="X1857" s="4">
        <v>-7.8293999999999997</v>
      </c>
      <c r="Y1857" s="1">
        <v>216.61340000000001</v>
      </c>
      <c r="Z1857" t="s">
        <v>201</v>
      </c>
      <c r="AA1857">
        <f>Furniture_Sales[[#This Row],[Sales]]-Furniture_Sales[[#This Row],[Profit]]</f>
        <v>649.84019999999998</v>
      </c>
    </row>
    <row r="1858" spans="1:27" x14ac:dyDescent="0.35">
      <c r="A1858" t="s">
        <v>4107</v>
      </c>
      <c r="B1858" s="2">
        <v>42341</v>
      </c>
      <c r="C1858" s="2">
        <v>42345</v>
      </c>
      <c r="D1858" t="s">
        <v>45</v>
      </c>
      <c r="E1858" t="s">
        <v>1904</v>
      </c>
      <c r="F1858" t="s">
        <v>1905</v>
      </c>
      <c r="G1858" t="s">
        <v>30</v>
      </c>
      <c r="H1858" t="s">
        <v>31</v>
      </c>
      <c r="I1858" t="s">
        <v>334</v>
      </c>
      <c r="J1858" t="s">
        <v>59</v>
      </c>
      <c r="K1858">
        <v>94110</v>
      </c>
      <c r="L1858" t="s">
        <v>60</v>
      </c>
      <c r="M1858" t="s">
        <v>1701</v>
      </c>
      <c r="N1858" t="s">
        <v>36</v>
      </c>
      <c r="O1858" t="s">
        <v>37</v>
      </c>
      <c r="P1858" t="s">
        <v>1920</v>
      </c>
      <c r="Q1858">
        <v>359.49900000000002</v>
      </c>
      <c r="R1858">
        <v>3</v>
      </c>
      <c r="S1858" s="1">
        <v>0.15</v>
      </c>
      <c r="T1858">
        <v>-29.605799999999999</v>
      </c>
      <c r="U1858" t="s">
        <v>89</v>
      </c>
      <c r="V1858" s="3">
        <v>-8.2352941176470601E-2</v>
      </c>
      <c r="W1858" s="3">
        <v>4.1724733587576002E-4</v>
      </c>
      <c r="X1858" s="4">
        <v>-9.8686000000000007</v>
      </c>
      <c r="Y1858" s="1">
        <v>129.70160000000001</v>
      </c>
      <c r="Z1858" t="s">
        <v>102</v>
      </c>
      <c r="AA1858">
        <f>Furniture_Sales[[#This Row],[Sales]]-Furniture_Sales[[#This Row],[Profit]]</f>
        <v>389.10480000000001</v>
      </c>
    </row>
    <row r="1859" spans="1:27" x14ac:dyDescent="0.35">
      <c r="A1859" t="s">
        <v>4108</v>
      </c>
      <c r="B1859" s="2">
        <v>42533</v>
      </c>
      <c r="C1859" s="2">
        <v>42537</v>
      </c>
      <c r="D1859" t="s">
        <v>27</v>
      </c>
      <c r="E1859" t="s">
        <v>3704</v>
      </c>
      <c r="F1859" t="s">
        <v>3705</v>
      </c>
      <c r="G1859" t="s">
        <v>106</v>
      </c>
      <c r="H1859" t="s">
        <v>31</v>
      </c>
      <c r="I1859" t="s">
        <v>107</v>
      </c>
      <c r="J1859" t="s">
        <v>98</v>
      </c>
      <c r="K1859">
        <v>77070</v>
      </c>
      <c r="L1859" t="s">
        <v>99</v>
      </c>
      <c r="M1859" t="s">
        <v>901</v>
      </c>
      <c r="N1859" t="s">
        <v>36</v>
      </c>
      <c r="O1859" t="s">
        <v>62</v>
      </c>
      <c r="P1859" t="s">
        <v>902</v>
      </c>
      <c r="Q1859">
        <v>6.984</v>
      </c>
      <c r="R1859">
        <v>2</v>
      </c>
      <c r="S1859" s="1">
        <v>0.6</v>
      </c>
      <c r="T1859">
        <v>-4.5396000000000001</v>
      </c>
      <c r="U1859" t="s">
        <v>89</v>
      </c>
      <c r="V1859" s="3">
        <v>-0.65</v>
      </c>
      <c r="W1859" s="3">
        <v>8.5910652920962199E-2</v>
      </c>
      <c r="X1859" s="4">
        <v>-2.2698</v>
      </c>
      <c r="Y1859" s="1">
        <v>5.7618</v>
      </c>
      <c r="Z1859" t="s">
        <v>65</v>
      </c>
      <c r="AA1859">
        <f>Furniture_Sales[[#This Row],[Sales]]-Furniture_Sales[[#This Row],[Profit]]</f>
        <v>11.5236</v>
      </c>
    </row>
    <row r="1860" spans="1:27" x14ac:dyDescent="0.35">
      <c r="A1860" t="s">
        <v>4108</v>
      </c>
      <c r="B1860" s="2">
        <v>42533</v>
      </c>
      <c r="C1860" s="2">
        <v>42537</v>
      </c>
      <c r="D1860" t="s">
        <v>27</v>
      </c>
      <c r="E1860" t="s">
        <v>3704</v>
      </c>
      <c r="F1860" t="s">
        <v>3705</v>
      </c>
      <c r="G1860" t="s">
        <v>106</v>
      </c>
      <c r="H1860" t="s">
        <v>31</v>
      </c>
      <c r="I1860" t="s">
        <v>107</v>
      </c>
      <c r="J1860" t="s">
        <v>98</v>
      </c>
      <c r="K1860">
        <v>77070</v>
      </c>
      <c r="L1860" t="s">
        <v>99</v>
      </c>
      <c r="M1860" t="s">
        <v>2736</v>
      </c>
      <c r="N1860" t="s">
        <v>36</v>
      </c>
      <c r="O1860" t="s">
        <v>42</v>
      </c>
      <c r="P1860" t="s">
        <v>2737</v>
      </c>
      <c r="Q1860">
        <v>379.37200000000001</v>
      </c>
      <c r="R1860">
        <v>2</v>
      </c>
      <c r="S1860" s="1">
        <v>0.3</v>
      </c>
      <c r="T1860">
        <v>-119.2312</v>
      </c>
      <c r="U1860" t="s">
        <v>89</v>
      </c>
      <c r="V1860" s="3">
        <v>-0.314285714285714</v>
      </c>
      <c r="W1860" s="3">
        <v>7.9078055312463804E-4</v>
      </c>
      <c r="X1860" s="4">
        <v>-59.615600000000001</v>
      </c>
      <c r="Y1860" s="1">
        <v>249.30160000000001</v>
      </c>
      <c r="Z1860" t="s">
        <v>65</v>
      </c>
      <c r="AA1860">
        <f>Furniture_Sales[[#This Row],[Sales]]-Furniture_Sales[[#This Row],[Profit]]</f>
        <v>498.60320000000002</v>
      </c>
    </row>
    <row r="1861" spans="1:27" x14ac:dyDescent="0.35">
      <c r="A1861" t="s">
        <v>4109</v>
      </c>
      <c r="B1861" s="2">
        <v>42365</v>
      </c>
      <c r="C1861" s="2">
        <v>42369</v>
      </c>
      <c r="D1861" t="s">
        <v>45</v>
      </c>
      <c r="E1861" t="s">
        <v>2623</v>
      </c>
      <c r="F1861" t="s">
        <v>2624</v>
      </c>
      <c r="G1861" t="s">
        <v>96</v>
      </c>
      <c r="H1861" t="s">
        <v>31</v>
      </c>
      <c r="I1861" t="s">
        <v>405</v>
      </c>
      <c r="J1861" t="s">
        <v>147</v>
      </c>
      <c r="K1861">
        <v>37130</v>
      </c>
      <c r="L1861" t="s">
        <v>34</v>
      </c>
      <c r="M1861" t="s">
        <v>3979</v>
      </c>
      <c r="N1861" t="s">
        <v>36</v>
      </c>
      <c r="O1861" t="s">
        <v>62</v>
      </c>
      <c r="P1861" t="s">
        <v>3980</v>
      </c>
      <c r="Q1861">
        <v>53.351999999999997</v>
      </c>
      <c r="R1861">
        <v>3</v>
      </c>
      <c r="S1861" s="1">
        <v>0.2</v>
      </c>
      <c r="T1861">
        <v>16.005600000000001</v>
      </c>
      <c r="U1861" t="s">
        <v>89</v>
      </c>
      <c r="V1861" s="3">
        <v>0.3</v>
      </c>
      <c r="W1861" s="3">
        <v>3.7486879592142802E-3</v>
      </c>
      <c r="X1861" s="4">
        <v>5.3352000000000004</v>
      </c>
      <c r="Y1861" s="1">
        <v>12.4488</v>
      </c>
      <c r="Z1861" t="s">
        <v>102</v>
      </c>
      <c r="AA1861">
        <f>Furniture_Sales[[#This Row],[Sales]]-Furniture_Sales[[#This Row],[Profit]]</f>
        <v>37.346399999999996</v>
      </c>
    </row>
    <row r="1862" spans="1:27" x14ac:dyDescent="0.35">
      <c r="A1862" t="s">
        <v>4109</v>
      </c>
      <c r="B1862" s="2">
        <v>42365</v>
      </c>
      <c r="C1862" s="2">
        <v>42369</v>
      </c>
      <c r="D1862" t="s">
        <v>45</v>
      </c>
      <c r="E1862" t="s">
        <v>2623</v>
      </c>
      <c r="F1862" t="s">
        <v>2624</v>
      </c>
      <c r="G1862" t="s">
        <v>96</v>
      </c>
      <c r="H1862" t="s">
        <v>31</v>
      </c>
      <c r="I1862" t="s">
        <v>405</v>
      </c>
      <c r="J1862" t="s">
        <v>147</v>
      </c>
      <c r="K1862">
        <v>37130</v>
      </c>
      <c r="L1862" t="s">
        <v>34</v>
      </c>
      <c r="M1862" t="s">
        <v>2739</v>
      </c>
      <c r="N1862" t="s">
        <v>36</v>
      </c>
      <c r="O1862" t="s">
        <v>37</v>
      </c>
      <c r="P1862" t="s">
        <v>2740</v>
      </c>
      <c r="Q1862">
        <v>131.10400000000001</v>
      </c>
      <c r="R1862">
        <v>2</v>
      </c>
      <c r="S1862" s="1">
        <v>0.2</v>
      </c>
      <c r="T1862">
        <v>8.1940000000000008</v>
      </c>
      <c r="U1862" t="s">
        <v>89</v>
      </c>
      <c r="V1862" s="3">
        <v>6.25E-2</v>
      </c>
      <c r="W1862" s="3">
        <v>1.52550646814742E-3</v>
      </c>
      <c r="X1862" s="4">
        <v>4.0970000000000004</v>
      </c>
      <c r="Y1862" s="1">
        <v>61.454999999999998</v>
      </c>
      <c r="Z1862" t="s">
        <v>102</v>
      </c>
      <c r="AA1862">
        <f>Furniture_Sales[[#This Row],[Sales]]-Furniture_Sales[[#This Row],[Profit]]</f>
        <v>122.91000000000001</v>
      </c>
    </row>
    <row r="1863" spans="1:27" x14ac:dyDescent="0.35">
      <c r="A1863" t="s">
        <v>4110</v>
      </c>
      <c r="B1863" s="2">
        <v>42913</v>
      </c>
      <c r="C1863" s="2">
        <v>42915</v>
      </c>
      <c r="D1863" t="s">
        <v>27</v>
      </c>
      <c r="E1863" t="s">
        <v>3857</v>
      </c>
      <c r="F1863" t="s">
        <v>3858</v>
      </c>
      <c r="G1863" t="s">
        <v>96</v>
      </c>
      <c r="H1863" t="s">
        <v>31</v>
      </c>
      <c r="I1863" t="s">
        <v>197</v>
      </c>
      <c r="J1863" t="s">
        <v>198</v>
      </c>
      <c r="K1863">
        <v>98105</v>
      </c>
      <c r="L1863" t="s">
        <v>60</v>
      </c>
      <c r="M1863" t="s">
        <v>572</v>
      </c>
      <c r="N1863" t="s">
        <v>36</v>
      </c>
      <c r="O1863" t="s">
        <v>62</v>
      </c>
      <c r="P1863" t="s">
        <v>573</v>
      </c>
      <c r="Q1863">
        <v>126.3</v>
      </c>
      <c r="R1863">
        <v>3</v>
      </c>
      <c r="S1863" s="1">
        <v>0</v>
      </c>
      <c r="T1863">
        <v>40.415999999999997</v>
      </c>
      <c r="U1863" t="s">
        <v>76</v>
      </c>
      <c r="V1863" s="3">
        <v>0.32</v>
      </c>
      <c r="W1863" s="3">
        <v>0</v>
      </c>
      <c r="X1863" s="4">
        <v>13.472</v>
      </c>
      <c r="Y1863" s="1">
        <v>28.628</v>
      </c>
      <c r="Z1863" t="s">
        <v>65</v>
      </c>
      <c r="AA1863">
        <f>Furniture_Sales[[#This Row],[Sales]]-Furniture_Sales[[#This Row],[Profit]]</f>
        <v>85.884</v>
      </c>
    </row>
    <row r="1864" spans="1:27" x14ac:dyDescent="0.35">
      <c r="A1864" t="s">
        <v>4111</v>
      </c>
      <c r="B1864" s="2">
        <v>42279</v>
      </c>
      <c r="C1864" s="2">
        <v>42281</v>
      </c>
      <c r="D1864" t="s">
        <v>93</v>
      </c>
      <c r="E1864" t="s">
        <v>1365</v>
      </c>
      <c r="F1864" t="s">
        <v>1366</v>
      </c>
      <c r="G1864" t="s">
        <v>30</v>
      </c>
      <c r="H1864" t="s">
        <v>31</v>
      </c>
      <c r="I1864" t="s">
        <v>4112</v>
      </c>
      <c r="J1864" t="s">
        <v>1523</v>
      </c>
      <c r="K1864">
        <v>97123</v>
      </c>
      <c r="L1864" t="s">
        <v>60</v>
      </c>
      <c r="M1864" t="s">
        <v>180</v>
      </c>
      <c r="N1864" t="s">
        <v>36</v>
      </c>
      <c r="O1864" t="s">
        <v>62</v>
      </c>
      <c r="P1864" t="s">
        <v>181</v>
      </c>
      <c r="Q1864">
        <v>11.032</v>
      </c>
      <c r="R1864">
        <v>1</v>
      </c>
      <c r="S1864" s="1">
        <v>0.2</v>
      </c>
      <c r="T1864">
        <v>3.0337999999999998</v>
      </c>
      <c r="U1864" t="s">
        <v>76</v>
      </c>
      <c r="V1864" s="3">
        <v>0.27500000000000002</v>
      </c>
      <c r="W1864" s="3">
        <v>1.8129079042784602E-2</v>
      </c>
      <c r="X1864" s="4">
        <v>3.0337999999999998</v>
      </c>
      <c r="Y1864" s="1">
        <v>7.9981999999999998</v>
      </c>
      <c r="Z1864" t="s">
        <v>54</v>
      </c>
      <c r="AA1864">
        <f>Furniture_Sales[[#This Row],[Sales]]-Furniture_Sales[[#This Row],[Profit]]</f>
        <v>7.9982000000000006</v>
      </c>
    </row>
    <row r="1865" spans="1:27" x14ac:dyDescent="0.35">
      <c r="A1865" t="s">
        <v>4113</v>
      </c>
      <c r="B1865" s="2">
        <v>42768</v>
      </c>
      <c r="C1865" s="2">
        <v>42773</v>
      </c>
      <c r="D1865" t="s">
        <v>45</v>
      </c>
      <c r="E1865" t="s">
        <v>2006</v>
      </c>
      <c r="F1865" t="s">
        <v>2007</v>
      </c>
      <c r="G1865" t="s">
        <v>96</v>
      </c>
      <c r="H1865" t="s">
        <v>31</v>
      </c>
      <c r="I1865" t="s">
        <v>645</v>
      </c>
      <c r="J1865" t="s">
        <v>59</v>
      </c>
      <c r="K1865">
        <v>92105</v>
      </c>
      <c r="L1865" t="s">
        <v>60</v>
      </c>
      <c r="M1865" t="s">
        <v>1016</v>
      </c>
      <c r="N1865" t="s">
        <v>36</v>
      </c>
      <c r="O1865" t="s">
        <v>62</v>
      </c>
      <c r="P1865" t="s">
        <v>1017</v>
      </c>
      <c r="Q1865">
        <v>210.58</v>
      </c>
      <c r="R1865">
        <v>2</v>
      </c>
      <c r="S1865" s="1">
        <v>0</v>
      </c>
      <c r="T1865">
        <v>12.6348</v>
      </c>
      <c r="U1865" t="s">
        <v>64</v>
      </c>
      <c r="V1865" s="3">
        <v>0.06</v>
      </c>
      <c r="W1865" s="3">
        <v>0</v>
      </c>
      <c r="X1865" s="4">
        <v>6.3174000000000001</v>
      </c>
      <c r="Y1865" s="1">
        <v>98.9726</v>
      </c>
      <c r="Z1865" t="s">
        <v>303</v>
      </c>
      <c r="AA1865">
        <f>Furniture_Sales[[#This Row],[Sales]]-Furniture_Sales[[#This Row],[Profit]]</f>
        <v>197.9452</v>
      </c>
    </row>
    <row r="1866" spans="1:27" x14ac:dyDescent="0.35">
      <c r="A1866" t="s">
        <v>4114</v>
      </c>
      <c r="B1866" s="2">
        <v>42573</v>
      </c>
      <c r="C1866" s="2">
        <v>42577</v>
      </c>
      <c r="D1866" t="s">
        <v>45</v>
      </c>
      <c r="E1866" t="s">
        <v>2535</v>
      </c>
      <c r="F1866" t="s">
        <v>2536</v>
      </c>
      <c r="G1866" t="s">
        <v>96</v>
      </c>
      <c r="H1866" t="s">
        <v>31</v>
      </c>
      <c r="I1866" t="s">
        <v>163</v>
      </c>
      <c r="J1866" t="s">
        <v>1095</v>
      </c>
      <c r="K1866">
        <v>21044</v>
      </c>
      <c r="L1866" t="s">
        <v>73</v>
      </c>
      <c r="M1866" t="s">
        <v>841</v>
      </c>
      <c r="N1866" t="s">
        <v>36</v>
      </c>
      <c r="O1866" t="s">
        <v>62</v>
      </c>
      <c r="P1866" t="s">
        <v>842</v>
      </c>
      <c r="Q1866">
        <v>27.42</v>
      </c>
      <c r="R1866">
        <v>3</v>
      </c>
      <c r="S1866" s="1">
        <v>0</v>
      </c>
      <c r="T1866">
        <v>9.3228000000000009</v>
      </c>
      <c r="U1866" t="s">
        <v>89</v>
      </c>
      <c r="V1866" s="3">
        <v>0.34</v>
      </c>
      <c r="W1866" s="3">
        <v>0</v>
      </c>
      <c r="X1866" s="4">
        <v>3.1076000000000001</v>
      </c>
      <c r="Y1866" s="1">
        <v>6.0324</v>
      </c>
      <c r="Z1866" t="s">
        <v>77</v>
      </c>
      <c r="AA1866">
        <f>Furniture_Sales[[#This Row],[Sales]]-Furniture_Sales[[#This Row],[Profit]]</f>
        <v>18.097200000000001</v>
      </c>
    </row>
    <row r="1867" spans="1:27" x14ac:dyDescent="0.35">
      <c r="A1867" t="s">
        <v>4115</v>
      </c>
      <c r="B1867" s="2">
        <v>42625</v>
      </c>
      <c r="C1867" s="2">
        <v>42626</v>
      </c>
      <c r="D1867" t="s">
        <v>431</v>
      </c>
      <c r="E1867" t="s">
        <v>3307</v>
      </c>
      <c r="F1867" t="s">
        <v>3308</v>
      </c>
      <c r="G1867" t="s">
        <v>106</v>
      </c>
      <c r="H1867" t="s">
        <v>31</v>
      </c>
      <c r="I1867" t="s">
        <v>871</v>
      </c>
      <c r="J1867" t="s">
        <v>186</v>
      </c>
      <c r="K1867">
        <v>80027</v>
      </c>
      <c r="L1867" t="s">
        <v>60</v>
      </c>
      <c r="M1867" t="s">
        <v>1009</v>
      </c>
      <c r="N1867" t="s">
        <v>36</v>
      </c>
      <c r="O1867" t="s">
        <v>42</v>
      </c>
      <c r="P1867" t="s">
        <v>1010</v>
      </c>
      <c r="Q1867">
        <v>83.135999999999996</v>
      </c>
      <c r="R1867">
        <v>4</v>
      </c>
      <c r="S1867" s="1">
        <v>0.2</v>
      </c>
      <c r="T1867">
        <v>5.1959999999999997</v>
      </c>
      <c r="U1867" t="s">
        <v>129</v>
      </c>
      <c r="V1867" s="3">
        <v>6.25E-2</v>
      </c>
      <c r="W1867" s="3">
        <v>2.4056966897613601E-3</v>
      </c>
      <c r="X1867" s="4">
        <v>1.2989999999999999</v>
      </c>
      <c r="Y1867" s="1">
        <v>19.484999999999999</v>
      </c>
      <c r="Z1867" t="s">
        <v>83</v>
      </c>
      <c r="AA1867">
        <f>Furniture_Sales[[#This Row],[Sales]]-Furniture_Sales[[#This Row],[Profit]]</f>
        <v>77.94</v>
      </c>
    </row>
    <row r="1868" spans="1:27" x14ac:dyDescent="0.35">
      <c r="A1868" t="s">
        <v>4116</v>
      </c>
      <c r="B1868" s="2">
        <v>42553</v>
      </c>
      <c r="C1868" s="2">
        <v>42554</v>
      </c>
      <c r="D1868" t="s">
        <v>93</v>
      </c>
      <c r="E1868" t="s">
        <v>1517</v>
      </c>
      <c r="F1868" t="s">
        <v>1518</v>
      </c>
      <c r="G1868" t="s">
        <v>96</v>
      </c>
      <c r="H1868" t="s">
        <v>31</v>
      </c>
      <c r="I1868" t="s">
        <v>1874</v>
      </c>
      <c r="J1868" t="s">
        <v>98</v>
      </c>
      <c r="K1868">
        <v>77340</v>
      </c>
      <c r="L1868" t="s">
        <v>99</v>
      </c>
      <c r="M1868" t="s">
        <v>861</v>
      </c>
      <c r="N1868" t="s">
        <v>36</v>
      </c>
      <c r="O1868" t="s">
        <v>42</v>
      </c>
      <c r="P1868" t="s">
        <v>862</v>
      </c>
      <c r="Q1868">
        <v>528.42999999999995</v>
      </c>
      <c r="R1868">
        <v>5</v>
      </c>
      <c r="S1868" s="1">
        <v>0.3</v>
      </c>
      <c r="T1868">
        <v>0</v>
      </c>
      <c r="U1868" t="s">
        <v>129</v>
      </c>
      <c r="V1868" s="3">
        <v>0</v>
      </c>
      <c r="W1868" s="3">
        <v>5.6771947088545298E-4</v>
      </c>
      <c r="X1868" s="4">
        <v>0</v>
      </c>
      <c r="Y1868" s="1">
        <v>105.68600000000001</v>
      </c>
      <c r="Z1868" t="s">
        <v>77</v>
      </c>
      <c r="AA1868">
        <f>Furniture_Sales[[#This Row],[Sales]]-Furniture_Sales[[#This Row],[Profit]]</f>
        <v>528.42999999999995</v>
      </c>
    </row>
    <row r="1869" spans="1:27" x14ac:dyDescent="0.35">
      <c r="A1869" t="s">
        <v>4117</v>
      </c>
      <c r="B1869" s="2">
        <v>43082</v>
      </c>
      <c r="C1869" s="2">
        <v>43087</v>
      </c>
      <c r="D1869" t="s">
        <v>45</v>
      </c>
      <c r="E1869" t="s">
        <v>4118</v>
      </c>
      <c r="F1869" t="s">
        <v>4119</v>
      </c>
      <c r="G1869" t="s">
        <v>96</v>
      </c>
      <c r="H1869" t="s">
        <v>31</v>
      </c>
      <c r="I1869" t="s">
        <v>179</v>
      </c>
      <c r="J1869" t="s">
        <v>126</v>
      </c>
      <c r="K1869">
        <v>10024</v>
      </c>
      <c r="L1869" t="s">
        <v>73</v>
      </c>
      <c r="M1869" t="s">
        <v>716</v>
      </c>
      <c r="N1869" t="s">
        <v>36</v>
      </c>
      <c r="O1869" t="s">
        <v>37</v>
      </c>
      <c r="P1869" t="s">
        <v>717</v>
      </c>
      <c r="Q1869">
        <v>287.976</v>
      </c>
      <c r="R1869">
        <v>3</v>
      </c>
      <c r="S1869" s="1">
        <v>0.2</v>
      </c>
      <c r="T1869">
        <v>7.1993999999999998</v>
      </c>
      <c r="U1869" t="s">
        <v>64</v>
      </c>
      <c r="V1869" s="3">
        <v>2.5000000000000001E-2</v>
      </c>
      <c r="W1869" s="3">
        <v>6.9450231963774796E-4</v>
      </c>
      <c r="X1869" s="4">
        <v>2.3997999999999999</v>
      </c>
      <c r="Y1869" s="1">
        <v>93.592200000000005</v>
      </c>
      <c r="Z1869" t="s">
        <v>102</v>
      </c>
      <c r="AA1869">
        <f>Furniture_Sales[[#This Row],[Sales]]-Furniture_Sales[[#This Row],[Profit]]</f>
        <v>280.77659999999997</v>
      </c>
    </row>
    <row r="1870" spans="1:27" x14ac:dyDescent="0.35">
      <c r="A1870" t="s">
        <v>4120</v>
      </c>
      <c r="B1870" s="2">
        <v>42064</v>
      </c>
      <c r="C1870" s="2">
        <v>42067</v>
      </c>
      <c r="D1870" t="s">
        <v>93</v>
      </c>
      <c r="E1870" t="s">
        <v>3928</v>
      </c>
      <c r="F1870" t="s">
        <v>3929</v>
      </c>
      <c r="G1870" t="s">
        <v>96</v>
      </c>
      <c r="H1870" t="s">
        <v>31</v>
      </c>
      <c r="I1870" t="s">
        <v>107</v>
      </c>
      <c r="J1870" t="s">
        <v>98</v>
      </c>
      <c r="K1870">
        <v>77070</v>
      </c>
      <c r="L1870" t="s">
        <v>99</v>
      </c>
      <c r="M1870" t="s">
        <v>1005</v>
      </c>
      <c r="N1870" t="s">
        <v>36</v>
      </c>
      <c r="O1870" t="s">
        <v>37</v>
      </c>
      <c r="P1870" t="s">
        <v>1006</v>
      </c>
      <c r="Q1870">
        <v>1227.9983999999999</v>
      </c>
      <c r="R1870">
        <v>6</v>
      </c>
      <c r="S1870" s="1">
        <v>0.32</v>
      </c>
      <c r="T1870">
        <v>-36.117600000000003</v>
      </c>
      <c r="U1870" t="s">
        <v>39</v>
      </c>
      <c r="V1870" s="3">
        <v>-2.9411764705882401E-2</v>
      </c>
      <c r="W1870" s="3">
        <v>2.60586658744832E-4</v>
      </c>
      <c r="X1870" s="4">
        <v>-6.0195999999999996</v>
      </c>
      <c r="Y1870" s="1">
        <v>210.68600000000001</v>
      </c>
      <c r="Z1870" t="s">
        <v>201</v>
      </c>
      <c r="AA1870">
        <f>Furniture_Sales[[#This Row],[Sales]]-Furniture_Sales[[#This Row],[Profit]]</f>
        <v>1264.116</v>
      </c>
    </row>
    <row r="1871" spans="1:27" x14ac:dyDescent="0.35">
      <c r="A1871" t="s">
        <v>4121</v>
      </c>
      <c r="B1871" s="2">
        <v>42628</v>
      </c>
      <c r="C1871" s="2">
        <v>42633</v>
      </c>
      <c r="D1871" t="s">
        <v>45</v>
      </c>
      <c r="E1871" t="s">
        <v>681</v>
      </c>
      <c r="F1871" t="s">
        <v>682</v>
      </c>
      <c r="G1871" t="s">
        <v>96</v>
      </c>
      <c r="H1871" t="s">
        <v>31</v>
      </c>
      <c r="I1871" t="s">
        <v>4122</v>
      </c>
      <c r="J1871" t="s">
        <v>2286</v>
      </c>
      <c r="K1871">
        <v>83301</v>
      </c>
      <c r="L1871" t="s">
        <v>60</v>
      </c>
      <c r="M1871" t="s">
        <v>312</v>
      </c>
      <c r="N1871" t="s">
        <v>36</v>
      </c>
      <c r="O1871" t="s">
        <v>51</v>
      </c>
      <c r="P1871" t="s">
        <v>313</v>
      </c>
      <c r="Q1871">
        <v>1128.3900000000001</v>
      </c>
      <c r="R1871">
        <v>3</v>
      </c>
      <c r="S1871" s="1">
        <v>0</v>
      </c>
      <c r="T1871">
        <v>259.52969999999999</v>
      </c>
      <c r="U1871" t="s">
        <v>64</v>
      </c>
      <c r="V1871" s="3">
        <v>0.23</v>
      </c>
      <c r="W1871" s="3">
        <v>0</v>
      </c>
      <c r="X1871" s="4">
        <v>86.509900000000002</v>
      </c>
      <c r="Y1871" s="1">
        <v>289.62009999999998</v>
      </c>
      <c r="Z1871" t="s">
        <v>83</v>
      </c>
      <c r="AA1871">
        <f>Furniture_Sales[[#This Row],[Sales]]-Furniture_Sales[[#This Row],[Profit]]</f>
        <v>868.86030000000005</v>
      </c>
    </row>
    <row r="1872" spans="1:27" x14ac:dyDescent="0.35">
      <c r="A1872" t="s">
        <v>4123</v>
      </c>
      <c r="B1872" s="2">
        <v>42901</v>
      </c>
      <c r="C1872" s="2">
        <v>42905</v>
      </c>
      <c r="D1872" t="s">
        <v>45</v>
      </c>
      <c r="E1872" t="s">
        <v>1615</v>
      </c>
      <c r="F1872" t="s">
        <v>1616</v>
      </c>
      <c r="G1872" t="s">
        <v>30</v>
      </c>
      <c r="H1872" t="s">
        <v>31</v>
      </c>
      <c r="I1872" t="s">
        <v>1041</v>
      </c>
      <c r="J1872" t="s">
        <v>1042</v>
      </c>
      <c r="K1872">
        <v>28110</v>
      </c>
      <c r="L1872" t="s">
        <v>34</v>
      </c>
      <c r="M1872" t="s">
        <v>1312</v>
      </c>
      <c r="N1872" t="s">
        <v>36</v>
      </c>
      <c r="O1872" t="s">
        <v>42</v>
      </c>
      <c r="P1872" t="s">
        <v>1313</v>
      </c>
      <c r="Q1872">
        <v>698.35199999999998</v>
      </c>
      <c r="R1872">
        <v>3</v>
      </c>
      <c r="S1872" s="1">
        <v>0.2</v>
      </c>
      <c r="T1872">
        <v>52.376399999999997</v>
      </c>
      <c r="U1872" t="s">
        <v>89</v>
      </c>
      <c r="V1872" s="3">
        <v>7.4999999999999997E-2</v>
      </c>
      <c r="W1872" s="3">
        <v>2.8638852613008898E-4</v>
      </c>
      <c r="X1872" s="4">
        <v>17.4588</v>
      </c>
      <c r="Y1872" s="1">
        <v>215.3252</v>
      </c>
      <c r="Z1872" t="s">
        <v>65</v>
      </c>
      <c r="AA1872">
        <f>Furniture_Sales[[#This Row],[Sales]]-Furniture_Sales[[#This Row],[Profit]]</f>
        <v>645.97559999999999</v>
      </c>
    </row>
    <row r="1873" spans="1:27" x14ac:dyDescent="0.35">
      <c r="A1873" t="s">
        <v>4123</v>
      </c>
      <c r="B1873" s="2">
        <v>42901</v>
      </c>
      <c r="C1873" s="2">
        <v>42905</v>
      </c>
      <c r="D1873" t="s">
        <v>45</v>
      </c>
      <c r="E1873" t="s">
        <v>1615</v>
      </c>
      <c r="F1873" t="s">
        <v>1616</v>
      </c>
      <c r="G1873" t="s">
        <v>30</v>
      </c>
      <c r="H1873" t="s">
        <v>31</v>
      </c>
      <c r="I1873" t="s">
        <v>1041</v>
      </c>
      <c r="J1873" t="s">
        <v>1042</v>
      </c>
      <c r="K1873">
        <v>28110</v>
      </c>
      <c r="L1873" t="s">
        <v>34</v>
      </c>
      <c r="M1873" t="s">
        <v>1609</v>
      </c>
      <c r="N1873" t="s">
        <v>36</v>
      </c>
      <c r="O1873" t="s">
        <v>37</v>
      </c>
      <c r="P1873" t="s">
        <v>1610</v>
      </c>
      <c r="Q1873">
        <v>77.727999999999994</v>
      </c>
      <c r="R1873">
        <v>2</v>
      </c>
      <c r="S1873" s="1">
        <v>0.2</v>
      </c>
      <c r="T1873">
        <v>-3.8864000000000001</v>
      </c>
      <c r="U1873" t="s">
        <v>89</v>
      </c>
      <c r="V1873" s="3">
        <v>-0.05</v>
      </c>
      <c r="W1873" s="3">
        <v>2.57307533964595E-3</v>
      </c>
      <c r="X1873" s="4">
        <v>-1.9432</v>
      </c>
      <c r="Y1873" s="1">
        <v>40.807200000000002</v>
      </c>
      <c r="Z1873" t="s">
        <v>65</v>
      </c>
      <c r="AA1873">
        <f>Furniture_Sales[[#This Row],[Sales]]-Furniture_Sales[[#This Row],[Profit]]</f>
        <v>81.614399999999989</v>
      </c>
    </row>
    <row r="1874" spans="1:27" x14ac:dyDescent="0.35">
      <c r="A1874" t="s">
        <v>4124</v>
      </c>
      <c r="B1874" s="2">
        <v>42684</v>
      </c>
      <c r="C1874" s="2">
        <v>42686</v>
      </c>
      <c r="D1874" t="s">
        <v>93</v>
      </c>
      <c r="E1874" t="s">
        <v>3005</v>
      </c>
      <c r="F1874" t="s">
        <v>3006</v>
      </c>
      <c r="G1874" t="s">
        <v>30</v>
      </c>
      <c r="H1874" t="s">
        <v>31</v>
      </c>
      <c r="I1874" t="s">
        <v>3022</v>
      </c>
      <c r="J1874" t="s">
        <v>1528</v>
      </c>
      <c r="K1874">
        <v>73120</v>
      </c>
      <c r="L1874" t="s">
        <v>99</v>
      </c>
      <c r="M1874" t="s">
        <v>1462</v>
      </c>
      <c r="N1874" t="s">
        <v>36</v>
      </c>
      <c r="O1874" t="s">
        <v>37</v>
      </c>
      <c r="P1874" t="s">
        <v>1463</v>
      </c>
      <c r="Q1874">
        <v>341.96</v>
      </c>
      <c r="R1874">
        <v>2</v>
      </c>
      <c r="S1874" s="1">
        <v>0</v>
      </c>
      <c r="T1874">
        <v>54.7136</v>
      </c>
      <c r="U1874" t="s">
        <v>76</v>
      </c>
      <c r="V1874" s="3">
        <v>0.16</v>
      </c>
      <c r="W1874" s="3">
        <v>0</v>
      </c>
      <c r="X1874" s="4">
        <v>27.3568</v>
      </c>
      <c r="Y1874" s="1">
        <v>143.6232</v>
      </c>
      <c r="Z1874" t="s">
        <v>40</v>
      </c>
      <c r="AA1874">
        <f>Furniture_Sales[[#This Row],[Sales]]-Furniture_Sales[[#This Row],[Profit]]</f>
        <v>287.24639999999999</v>
      </c>
    </row>
    <row r="1875" spans="1:27" x14ac:dyDescent="0.35">
      <c r="A1875" t="s">
        <v>4125</v>
      </c>
      <c r="B1875" s="2">
        <v>42625</v>
      </c>
      <c r="C1875" s="2">
        <v>42629</v>
      </c>
      <c r="D1875" t="s">
        <v>45</v>
      </c>
      <c r="E1875" t="s">
        <v>2003</v>
      </c>
      <c r="F1875" t="s">
        <v>2004</v>
      </c>
      <c r="G1875" t="s">
        <v>96</v>
      </c>
      <c r="H1875" t="s">
        <v>31</v>
      </c>
      <c r="I1875" t="s">
        <v>4126</v>
      </c>
      <c r="J1875" t="s">
        <v>126</v>
      </c>
      <c r="K1875">
        <v>13501</v>
      </c>
      <c r="L1875" t="s">
        <v>73</v>
      </c>
      <c r="M1875" t="s">
        <v>2971</v>
      </c>
      <c r="N1875" t="s">
        <v>36</v>
      </c>
      <c r="O1875" t="s">
        <v>62</v>
      </c>
      <c r="P1875" t="s">
        <v>2972</v>
      </c>
      <c r="Q1875">
        <v>40.479999999999997</v>
      </c>
      <c r="R1875">
        <v>2</v>
      </c>
      <c r="S1875" s="1">
        <v>0</v>
      </c>
      <c r="T1875">
        <v>14.572800000000001</v>
      </c>
      <c r="U1875" t="s">
        <v>89</v>
      </c>
      <c r="V1875" s="3">
        <v>0.36</v>
      </c>
      <c r="W1875" s="3">
        <v>0</v>
      </c>
      <c r="X1875" s="4">
        <v>7.2864000000000004</v>
      </c>
      <c r="Y1875" s="1">
        <v>12.9536</v>
      </c>
      <c r="Z1875" t="s">
        <v>83</v>
      </c>
      <c r="AA1875">
        <f>Furniture_Sales[[#This Row],[Sales]]-Furniture_Sales[[#This Row],[Profit]]</f>
        <v>25.907199999999996</v>
      </c>
    </row>
    <row r="1876" spans="1:27" x14ac:dyDescent="0.35">
      <c r="A1876" t="s">
        <v>4127</v>
      </c>
      <c r="B1876" s="2">
        <v>42211</v>
      </c>
      <c r="C1876" s="2">
        <v>42216</v>
      </c>
      <c r="D1876" t="s">
        <v>45</v>
      </c>
      <c r="E1876" t="s">
        <v>1251</v>
      </c>
      <c r="F1876" t="s">
        <v>1252</v>
      </c>
      <c r="G1876" t="s">
        <v>96</v>
      </c>
      <c r="H1876" t="s">
        <v>31</v>
      </c>
      <c r="I1876" t="s">
        <v>1308</v>
      </c>
      <c r="J1876" t="s">
        <v>526</v>
      </c>
      <c r="K1876">
        <v>85301</v>
      </c>
      <c r="L1876" t="s">
        <v>60</v>
      </c>
      <c r="M1876" t="s">
        <v>827</v>
      </c>
      <c r="N1876" t="s">
        <v>36</v>
      </c>
      <c r="O1876" t="s">
        <v>42</v>
      </c>
      <c r="P1876" t="s">
        <v>828</v>
      </c>
      <c r="Q1876">
        <v>266.35199999999998</v>
      </c>
      <c r="R1876">
        <v>3</v>
      </c>
      <c r="S1876" s="1">
        <v>0.2</v>
      </c>
      <c r="T1876">
        <v>13.317600000000001</v>
      </c>
      <c r="U1876" t="s">
        <v>64</v>
      </c>
      <c r="V1876" s="3">
        <v>0.05</v>
      </c>
      <c r="W1876" s="3">
        <v>7.5088604553372998E-4</v>
      </c>
      <c r="X1876" s="4">
        <v>4.4391999999999996</v>
      </c>
      <c r="Y1876" s="1">
        <v>84.344800000000006</v>
      </c>
      <c r="Z1876" t="s">
        <v>77</v>
      </c>
      <c r="AA1876">
        <f>Furniture_Sales[[#This Row],[Sales]]-Furniture_Sales[[#This Row],[Profit]]</f>
        <v>253.03439999999998</v>
      </c>
    </row>
    <row r="1877" spans="1:27" x14ac:dyDescent="0.35">
      <c r="A1877" t="s">
        <v>4128</v>
      </c>
      <c r="B1877" s="2">
        <v>42323</v>
      </c>
      <c r="C1877" s="2">
        <v>42327</v>
      </c>
      <c r="D1877" t="s">
        <v>45</v>
      </c>
      <c r="E1877" t="s">
        <v>2602</v>
      </c>
      <c r="F1877" t="s">
        <v>2603</v>
      </c>
      <c r="G1877" t="s">
        <v>106</v>
      </c>
      <c r="H1877" t="s">
        <v>31</v>
      </c>
      <c r="I1877" t="s">
        <v>1082</v>
      </c>
      <c r="J1877" t="s">
        <v>722</v>
      </c>
      <c r="K1877">
        <v>22801</v>
      </c>
      <c r="L1877" t="s">
        <v>34</v>
      </c>
      <c r="M1877" t="s">
        <v>703</v>
      </c>
      <c r="N1877" t="s">
        <v>36</v>
      </c>
      <c r="O1877" t="s">
        <v>62</v>
      </c>
      <c r="P1877" t="s">
        <v>704</v>
      </c>
      <c r="Q1877">
        <v>39.96</v>
      </c>
      <c r="R1877">
        <v>2</v>
      </c>
      <c r="S1877" s="1">
        <v>0</v>
      </c>
      <c r="T1877">
        <v>14.3856</v>
      </c>
      <c r="U1877" t="s">
        <v>89</v>
      </c>
      <c r="V1877" s="3">
        <v>0.36</v>
      </c>
      <c r="W1877" s="3">
        <v>0</v>
      </c>
      <c r="X1877" s="4">
        <v>7.1928000000000001</v>
      </c>
      <c r="Y1877" s="1">
        <v>12.7872</v>
      </c>
      <c r="Z1877" t="s">
        <v>40</v>
      </c>
      <c r="AA1877">
        <f>Furniture_Sales[[#This Row],[Sales]]-Furniture_Sales[[#This Row],[Profit]]</f>
        <v>25.574400000000001</v>
      </c>
    </row>
    <row r="1878" spans="1:27" x14ac:dyDescent="0.35">
      <c r="A1878" t="s">
        <v>4129</v>
      </c>
      <c r="B1878" s="2">
        <v>42187</v>
      </c>
      <c r="C1878" s="2">
        <v>42189</v>
      </c>
      <c r="D1878" t="s">
        <v>93</v>
      </c>
      <c r="E1878" t="s">
        <v>1541</v>
      </c>
      <c r="F1878" t="s">
        <v>1542</v>
      </c>
      <c r="G1878" t="s">
        <v>96</v>
      </c>
      <c r="H1878" t="s">
        <v>31</v>
      </c>
      <c r="I1878" t="s">
        <v>2023</v>
      </c>
      <c r="J1878" t="s">
        <v>1042</v>
      </c>
      <c r="K1878">
        <v>27604</v>
      </c>
      <c r="L1878" t="s">
        <v>34</v>
      </c>
      <c r="M1878" t="s">
        <v>1127</v>
      </c>
      <c r="N1878" t="s">
        <v>36</v>
      </c>
      <c r="O1878" t="s">
        <v>62</v>
      </c>
      <c r="P1878" t="s">
        <v>1128</v>
      </c>
      <c r="Q1878">
        <v>159.84</v>
      </c>
      <c r="R1878">
        <v>10</v>
      </c>
      <c r="S1878" s="1">
        <v>0.2</v>
      </c>
      <c r="T1878">
        <v>45.954000000000001</v>
      </c>
      <c r="U1878" t="s">
        <v>76</v>
      </c>
      <c r="V1878" s="3">
        <v>0.28749999999999998</v>
      </c>
      <c r="W1878" s="3">
        <v>1.2512512512512499E-3</v>
      </c>
      <c r="X1878" s="4">
        <v>4.5953999999999997</v>
      </c>
      <c r="Y1878" s="1">
        <v>11.3886</v>
      </c>
      <c r="Z1878" t="s">
        <v>77</v>
      </c>
      <c r="AA1878">
        <f>Furniture_Sales[[#This Row],[Sales]]-Furniture_Sales[[#This Row],[Profit]]</f>
        <v>113.886</v>
      </c>
    </row>
    <row r="1879" spans="1:27" x14ac:dyDescent="0.35">
      <c r="A1879" t="s">
        <v>4130</v>
      </c>
      <c r="B1879" s="2">
        <v>42258</v>
      </c>
      <c r="C1879" s="2">
        <v>42265</v>
      </c>
      <c r="D1879" t="s">
        <v>45</v>
      </c>
      <c r="E1879" t="s">
        <v>1657</v>
      </c>
      <c r="F1879" t="s">
        <v>1658</v>
      </c>
      <c r="G1879" t="s">
        <v>106</v>
      </c>
      <c r="H1879" t="s">
        <v>31</v>
      </c>
      <c r="I1879" t="s">
        <v>3569</v>
      </c>
      <c r="J1879" t="s">
        <v>368</v>
      </c>
      <c r="K1879">
        <v>7501</v>
      </c>
      <c r="L1879" t="s">
        <v>73</v>
      </c>
      <c r="M1879" t="s">
        <v>1918</v>
      </c>
      <c r="N1879" t="s">
        <v>36</v>
      </c>
      <c r="O1879" t="s">
        <v>62</v>
      </c>
      <c r="P1879" t="s">
        <v>1919</v>
      </c>
      <c r="Q1879">
        <v>8.92</v>
      </c>
      <c r="R1879">
        <v>4</v>
      </c>
      <c r="S1879" s="1">
        <v>0</v>
      </c>
      <c r="T1879">
        <v>3.9247999999999998</v>
      </c>
      <c r="U1879" t="s">
        <v>53</v>
      </c>
      <c r="V1879" s="3">
        <v>0.44</v>
      </c>
      <c r="W1879" s="3">
        <v>0</v>
      </c>
      <c r="X1879" s="4">
        <v>0.98119999999999996</v>
      </c>
      <c r="Y1879" s="1">
        <v>1.2487999999999999</v>
      </c>
      <c r="Z1879" t="s">
        <v>83</v>
      </c>
      <c r="AA1879">
        <f>Furniture_Sales[[#This Row],[Sales]]-Furniture_Sales[[#This Row],[Profit]]</f>
        <v>4.9952000000000005</v>
      </c>
    </row>
    <row r="1880" spans="1:27" x14ac:dyDescent="0.35">
      <c r="A1880" t="s">
        <v>4131</v>
      </c>
      <c r="B1880" s="2">
        <v>41902</v>
      </c>
      <c r="C1880" s="2">
        <v>41905</v>
      </c>
      <c r="D1880" t="s">
        <v>93</v>
      </c>
      <c r="E1880" t="s">
        <v>4132</v>
      </c>
      <c r="F1880" t="s">
        <v>4133</v>
      </c>
      <c r="G1880" t="s">
        <v>30</v>
      </c>
      <c r="H1880" t="s">
        <v>31</v>
      </c>
      <c r="I1880" t="s">
        <v>139</v>
      </c>
      <c r="J1880" t="s">
        <v>140</v>
      </c>
      <c r="K1880">
        <v>60653</v>
      </c>
      <c r="L1880" t="s">
        <v>99</v>
      </c>
      <c r="M1880" t="s">
        <v>2628</v>
      </c>
      <c r="N1880" t="s">
        <v>36</v>
      </c>
      <c r="O1880" t="s">
        <v>37</v>
      </c>
      <c r="P1880" t="s">
        <v>2629</v>
      </c>
      <c r="Q1880">
        <v>493.43</v>
      </c>
      <c r="R1880">
        <v>5</v>
      </c>
      <c r="S1880" s="1">
        <v>0.3</v>
      </c>
      <c r="T1880">
        <v>-70.489999999999995</v>
      </c>
      <c r="U1880" t="s">
        <v>39</v>
      </c>
      <c r="V1880" s="3">
        <v>-0.14285714285714299</v>
      </c>
      <c r="W1880" s="3">
        <v>6.0798897513325101E-4</v>
      </c>
      <c r="X1880" s="4">
        <v>-14.098000000000001</v>
      </c>
      <c r="Y1880" s="1">
        <v>112.78400000000001</v>
      </c>
      <c r="Z1880" t="s">
        <v>83</v>
      </c>
      <c r="AA1880">
        <f>Furniture_Sales[[#This Row],[Sales]]-Furniture_Sales[[#This Row],[Profit]]</f>
        <v>563.91999999999996</v>
      </c>
    </row>
    <row r="1881" spans="1:27" x14ac:dyDescent="0.35">
      <c r="A1881" t="s">
        <v>4134</v>
      </c>
      <c r="B1881" s="2">
        <v>43070</v>
      </c>
      <c r="C1881" s="2">
        <v>43075</v>
      </c>
      <c r="D1881" t="s">
        <v>45</v>
      </c>
      <c r="E1881" t="s">
        <v>2030</v>
      </c>
      <c r="F1881" t="s">
        <v>2031</v>
      </c>
      <c r="G1881" t="s">
        <v>96</v>
      </c>
      <c r="H1881" t="s">
        <v>31</v>
      </c>
      <c r="I1881" t="s">
        <v>197</v>
      </c>
      <c r="J1881" t="s">
        <v>198</v>
      </c>
      <c r="K1881">
        <v>98105</v>
      </c>
      <c r="L1881" t="s">
        <v>60</v>
      </c>
      <c r="M1881" t="s">
        <v>428</v>
      </c>
      <c r="N1881" t="s">
        <v>36</v>
      </c>
      <c r="O1881" t="s">
        <v>62</v>
      </c>
      <c r="P1881" t="s">
        <v>429</v>
      </c>
      <c r="Q1881">
        <v>70.680000000000007</v>
      </c>
      <c r="R1881">
        <v>12</v>
      </c>
      <c r="S1881" s="1">
        <v>0</v>
      </c>
      <c r="T1881">
        <v>31.0992</v>
      </c>
      <c r="U1881" t="s">
        <v>64</v>
      </c>
      <c r="V1881" s="3">
        <v>0.44</v>
      </c>
      <c r="W1881" s="3">
        <v>0</v>
      </c>
      <c r="X1881" s="4">
        <v>2.5916000000000001</v>
      </c>
      <c r="Y1881" s="1">
        <v>3.2984</v>
      </c>
      <c r="Z1881" t="s">
        <v>102</v>
      </c>
      <c r="AA1881">
        <f>Furniture_Sales[[#This Row],[Sales]]-Furniture_Sales[[#This Row],[Profit]]</f>
        <v>39.580800000000011</v>
      </c>
    </row>
    <row r="1882" spans="1:27" x14ac:dyDescent="0.35">
      <c r="A1882" t="s">
        <v>4135</v>
      </c>
      <c r="B1882" s="2">
        <v>43070</v>
      </c>
      <c r="C1882" s="2">
        <v>43076</v>
      </c>
      <c r="D1882" t="s">
        <v>45</v>
      </c>
      <c r="E1882" t="s">
        <v>1485</v>
      </c>
      <c r="F1882" t="s">
        <v>1486</v>
      </c>
      <c r="G1882" t="s">
        <v>106</v>
      </c>
      <c r="H1882" t="s">
        <v>31</v>
      </c>
      <c r="I1882" t="s">
        <v>4136</v>
      </c>
      <c r="J1882" t="s">
        <v>59</v>
      </c>
      <c r="K1882">
        <v>95207</v>
      </c>
      <c r="L1882" t="s">
        <v>60</v>
      </c>
      <c r="M1882" t="s">
        <v>731</v>
      </c>
      <c r="N1882" t="s">
        <v>36</v>
      </c>
      <c r="O1882" t="s">
        <v>62</v>
      </c>
      <c r="P1882" t="s">
        <v>732</v>
      </c>
      <c r="Q1882">
        <v>629.64</v>
      </c>
      <c r="R1882">
        <v>9</v>
      </c>
      <c r="S1882" s="1">
        <v>0</v>
      </c>
      <c r="T1882">
        <v>107.03879999999999</v>
      </c>
      <c r="U1882" t="s">
        <v>135</v>
      </c>
      <c r="V1882" s="3">
        <v>0.17</v>
      </c>
      <c r="W1882" s="3">
        <v>0</v>
      </c>
      <c r="X1882" s="4">
        <v>11.8932</v>
      </c>
      <c r="Y1882" s="1">
        <v>58.066800000000001</v>
      </c>
      <c r="Z1882" t="s">
        <v>102</v>
      </c>
      <c r="AA1882">
        <f>Furniture_Sales[[#This Row],[Sales]]-Furniture_Sales[[#This Row],[Profit]]</f>
        <v>522.60119999999995</v>
      </c>
    </row>
    <row r="1883" spans="1:27" x14ac:dyDescent="0.35">
      <c r="A1883" t="s">
        <v>4137</v>
      </c>
      <c r="B1883" s="2">
        <v>42629</v>
      </c>
      <c r="C1883" s="2">
        <v>42631</v>
      </c>
      <c r="D1883" t="s">
        <v>93</v>
      </c>
      <c r="E1883" t="s">
        <v>4138</v>
      </c>
      <c r="F1883" t="s">
        <v>4139</v>
      </c>
      <c r="G1883" t="s">
        <v>106</v>
      </c>
      <c r="H1883" t="s">
        <v>31</v>
      </c>
      <c r="I1883" t="s">
        <v>353</v>
      </c>
      <c r="J1883" t="s">
        <v>673</v>
      </c>
      <c r="K1883">
        <v>31907</v>
      </c>
      <c r="L1883" t="s">
        <v>34</v>
      </c>
      <c r="M1883" t="s">
        <v>141</v>
      </c>
      <c r="N1883" t="s">
        <v>36</v>
      </c>
      <c r="O1883" t="s">
        <v>42</v>
      </c>
      <c r="P1883" t="s">
        <v>142</v>
      </c>
      <c r="Q1883">
        <v>121.78</v>
      </c>
      <c r="R1883">
        <v>2</v>
      </c>
      <c r="S1883" s="1">
        <v>0</v>
      </c>
      <c r="T1883">
        <v>30.445</v>
      </c>
      <c r="U1883" t="s">
        <v>76</v>
      </c>
      <c r="V1883" s="3">
        <v>0.25</v>
      </c>
      <c r="W1883" s="3">
        <v>0</v>
      </c>
      <c r="X1883" s="4">
        <v>15.2225</v>
      </c>
      <c r="Y1883" s="1">
        <v>45.667499999999997</v>
      </c>
      <c r="Z1883" t="s">
        <v>83</v>
      </c>
      <c r="AA1883">
        <f>Furniture_Sales[[#This Row],[Sales]]-Furniture_Sales[[#This Row],[Profit]]</f>
        <v>91.335000000000008</v>
      </c>
    </row>
    <row r="1884" spans="1:27" x14ac:dyDescent="0.35">
      <c r="A1884" t="s">
        <v>4140</v>
      </c>
      <c r="B1884" s="2">
        <v>42339</v>
      </c>
      <c r="C1884" s="2">
        <v>42344</v>
      </c>
      <c r="D1884" t="s">
        <v>45</v>
      </c>
      <c r="E1884" t="s">
        <v>3936</v>
      </c>
      <c r="F1884" t="s">
        <v>3937</v>
      </c>
      <c r="G1884" t="s">
        <v>106</v>
      </c>
      <c r="H1884" t="s">
        <v>31</v>
      </c>
      <c r="I1884" t="s">
        <v>645</v>
      </c>
      <c r="J1884" t="s">
        <v>59</v>
      </c>
      <c r="K1884">
        <v>92037</v>
      </c>
      <c r="L1884" t="s">
        <v>60</v>
      </c>
      <c r="M1884" t="s">
        <v>1101</v>
      </c>
      <c r="N1884" t="s">
        <v>36</v>
      </c>
      <c r="O1884" t="s">
        <v>42</v>
      </c>
      <c r="P1884" t="s">
        <v>1102</v>
      </c>
      <c r="Q1884">
        <v>2676.672</v>
      </c>
      <c r="R1884">
        <v>9</v>
      </c>
      <c r="S1884" s="1">
        <v>0.2</v>
      </c>
      <c r="T1884">
        <v>267.66719999999998</v>
      </c>
      <c r="U1884" t="s">
        <v>64</v>
      </c>
      <c r="V1884" s="3">
        <v>0.1</v>
      </c>
      <c r="W1884" s="3">
        <v>7.4719651866197998E-5</v>
      </c>
      <c r="X1884" s="4">
        <v>29.7408</v>
      </c>
      <c r="Y1884" s="1">
        <v>267.66719999999998</v>
      </c>
      <c r="Z1884" t="s">
        <v>102</v>
      </c>
      <c r="AA1884">
        <f>Furniture_Sales[[#This Row],[Sales]]-Furniture_Sales[[#This Row],[Profit]]</f>
        <v>2409.0048000000002</v>
      </c>
    </row>
    <row r="1885" spans="1:27" x14ac:dyDescent="0.35">
      <c r="A1885" t="s">
        <v>4141</v>
      </c>
      <c r="B1885" s="2">
        <v>41856</v>
      </c>
      <c r="C1885" s="2">
        <v>41863</v>
      </c>
      <c r="D1885" t="s">
        <v>45</v>
      </c>
      <c r="E1885" t="s">
        <v>2796</v>
      </c>
      <c r="F1885" t="s">
        <v>2797</v>
      </c>
      <c r="G1885" t="s">
        <v>30</v>
      </c>
      <c r="H1885" t="s">
        <v>31</v>
      </c>
      <c r="I1885" t="s">
        <v>3538</v>
      </c>
      <c r="J1885" t="s">
        <v>98</v>
      </c>
      <c r="K1885">
        <v>77590</v>
      </c>
      <c r="L1885" t="s">
        <v>99</v>
      </c>
      <c r="M1885" t="s">
        <v>1467</v>
      </c>
      <c r="N1885" t="s">
        <v>36</v>
      </c>
      <c r="O1885" t="s">
        <v>51</v>
      </c>
      <c r="P1885" t="s">
        <v>1468</v>
      </c>
      <c r="Q1885">
        <v>489.23</v>
      </c>
      <c r="R1885">
        <v>2</v>
      </c>
      <c r="S1885" s="1">
        <v>0.3</v>
      </c>
      <c r="T1885">
        <v>41.933999999999997</v>
      </c>
      <c r="U1885" t="s">
        <v>53</v>
      </c>
      <c r="V1885" s="3">
        <v>8.5714285714285701E-2</v>
      </c>
      <c r="W1885" s="3">
        <v>6.1320851133413699E-4</v>
      </c>
      <c r="X1885" s="4">
        <v>20.966999999999999</v>
      </c>
      <c r="Y1885" s="1">
        <v>223.648</v>
      </c>
      <c r="Z1885" t="s">
        <v>259</v>
      </c>
      <c r="AA1885">
        <f>Furniture_Sales[[#This Row],[Sales]]-Furniture_Sales[[#This Row],[Profit]]</f>
        <v>447.29600000000005</v>
      </c>
    </row>
    <row r="1886" spans="1:27" x14ac:dyDescent="0.35">
      <c r="A1886" t="s">
        <v>4142</v>
      </c>
      <c r="B1886" s="2">
        <v>42597</v>
      </c>
      <c r="C1886" s="2">
        <v>42604</v>
      </c>
      <c r="D1886" t="s">
        <v>45</v>
      </c>
      <c r="E1886" t="s">
        <v>605</v>
      </c>
      <c r="F1886" t="s">
        <v>606</v>
      </c>
      <c r="G1886" t="s">
        <v>30</v>
      </c>
      <c r="H1886" t="s">
        <v>31</v>
      </c>
      <c r="I1886" t="s">
        <v>58</v>
      </c>
      <c r="J1886" t="s">
        <v>59</v>
      </c>
      <c r="K1886">
        <v>90004</v>
      </c>
      <c r="L1886" t="s">
        <v>60</v>
      </c>
      <c r="M1886" t="s">
        <v>723</v>
      </c>
      <c r="N1886" t="s">
        <v>36</v>
      </c>
      <c r="O1886" t="s">
        <v>62</v>
      </c>
      <c r="P1886" t="s">
        <v>724</v>
      </c>
      <c r="Q1886">
        <v>312.02999999999997</v>
      </c>
      <c r="R1886">
        <v>3</v>
      </c>
      <c r="S1886" s="1">
        <v>0</v>
      </c>
      <c r="T1886">
        <v>43.684199999999997</v>
      </c>
      <c r="U1886" t="s">
        <v>53</v>
      </c>
      <c r="V1886" s="3">
        <v>0.14000000000000001</v>
      </c>
      <c r="W1886" s="3">
        <v>0</v>
      </c>
      <c r="X1886" s="4">
        <v>14.561400000000001</v>
      </c>
      <c r="Y1886" s="1">
        <v>89.448599999999999</v>
      </c>
      <c r="Z1886" t="s">
        <v>259</v>
      </c>
      <c r="AA1886">
        <f>Furniture_Sales[[#This Row],[Sales]]-Furniture_Sales[[#This Row],[Profit]]</f>
        <v>268.3458</v>
      </c>
    </row>
    <row r="1887" spans="1:27" x14ac:dyDescent="0.35">
      <c r="A1887" t="s">
        <v>4143</v>
      </c>
      <c r="B1887" s="2">
        <v>42521</v>
      </c>
      <c r="C1887" s="2">
        <v>42525</v>
      </c>
      <c r="D1887" t="s">
        <v>45</v>
      </c>
      <c r="E1887" t="s">
        <v>1213</v>
      </c>
      <c r="F1887" t="s">
        <v>1214</v>
      </c>
      <c r="G1887" t="s">
        <v>30</v>
      </c>
      <c r="H1887" t="s">
        <v>31</v>
      </c>
      <c r="I1887" t="s">
        <v>519</v>
      </c>
      <c r="J1887" t="s">
        <v>140</v>
      </c>
      <c r="K1887">
        <v>62521</v>
      </c>
      <c r="L1887" t="s">
        <v>99</v>
      </c>
      <c r="M1887" t="s">
        <v>3925</v>
      </c>
      <c r="N1887" t="s">
        <v>36</v>
      </c>
      <c r="O1887" t="s">
        <v>62</v>
      </c>
      <c r="P1887" t="s">
        <v>3926</v>
      </c>
      <c r="Q1887">
        <v>32.064</v>
      </c>
      <c r="R1887">
        <v>3</v>
      </c>
      <c r="S1887" s="1">
        <v>0.6</v>
      </c>
      <c r="T1887">
        <v>-12.8256</v>
      </c>
      <c r="U1887" t="s">
        <v>89</v>
      </c>
      <c r="V1887" s="3">
        <v>-0.4</v>
      </c>
      <c r="W1887" s="3">
        <v>1.87125748502994E-2</v>
      </c>
      <c r="X1887" s="4">
        <v>-4.2751999999999999</v>
      </c>
      <c r="Y1887" s="1">
        <v>14.963200000000001</v>
      </c>
      <c r="Z1887" t="s">
        <v>167</v>
      </c>
      <c r="AA1887">
        <f>Furniture_Sales[[#This Row],[Sales]]-Furniture_Sales[[#This Row],[Profit]]</f>
        <v>44.889600000000002</v>
      </c>
    </row>
    <row r="1888" spans="1:27" x14ac:dyDescent="0.35">
      <c r="A1888" t="s">
        <v>4143</v>
      </c>
      <c r="B1888" s="2">
        <v>42521</v>
      </c>
      <c r="C1888" s="2">
        <v>42525</v>
      </c>
      <c r="D1888" t="s">
        <v>45</v>
      </c>
      <c r="E1888" t="s">
        <v>1213</v>
      </c>
      <c r="F1888" t="s">
        <v>1214</v>
      </c>
      <c r="G1888" t="s">
        <v>30</v>
      </c>
      <c r="H1888" t="s">
        <v>31</v>
      </c>
      <c r="I1888" t="s">
        <v>519</v>
      </c>
      <c r="J1888" t="s">
        <v>140</v>
      </c>
      <c r="K1888">
        <v>62521</v>
      </c>
      <c r="L1888" t="s">
        <v>99</v>
      </c>
      <c r="M1888" t="s">
        <v>2186</v>
      </c>
      <c r="N1888" t="s">
        <v>36</v>
      </c>
      <c r="O1888" t="s">
        <v>42</v>
      </c>
      <c r="P1888" t="s">
        <v>2187</v>
      </c>
      <c r="Q1888">
        <v>191.07900000000001</v>
      </c>
      <c r="R1888">
        <v>3</v>
      </c>
      <c r="S1888" s="1">
        <v>0.3</v>
      </c>
      <c r="T1888">
        <v>-38.215800000000002</v>
      </c>
      <c r="U1888" t="s">
        <v>89</v>
      </c>
      <c r="V1888" s="3">
        <v>-0.2</v>
      </c>
      <c r="W1888" s="3">
        <v>1.5700312436217501E-3</v>
      </c>
      <c r="X1888" s="4">
        <v>-12.7386</v>
      </c>
      <c r="Y1888" s="1">
        <v>76.431600000000003</v>
      </c>
      <c r="Z1888" t="s">
        <v>167</v>
      </c>
      <c r="AA1888">
        <f>Furniture_Sales[[#This Row],[Sales]]-Furniture_Sales[[#This Row],[Profit]]</f>
        <v>229.29480000000001</v>
      </c>
    </row>
    <row r="1889" spans="1:27" x14ac:dyDescent="0.35">
      <c r="A1889" t="s">
        <v>4144</v>
      </c>
      <c r="B1889" s="2">
        <v>41731</v>
      </c>
      <c r="C1889" s="2">
        <v>41737</v>
      </c>
      <c r="D1889" t="s">
        <v>45</v>
      </c>
      <c r="E1889" t="s">
        <v>2582</v>
      </c>
      <c r="F1889" t="s">
        <v>2583</v>
      </c>
      <c r="G1889" t="s">
        <v>96</v>
      </c>
      <c r="H1889" t="s">
        <v>31</v>
      </c>
      <c r="I1889" t="s">
        <v>3545</v>
      </c>
      <c r="J1889" t="s">
        <v>722</v>
      </c>
      <c r="K1889">
        <v>23464</v>
      </c>
      <c r="L1889" t="s">
        <v>34</v>
      </c>
      <c r="M1889" t="s">
        <v>3163</v>
      </c>
      <c r="N1889" t="s">
        <v>36</v>
      </c>
      <c r="O1889" t="s">
        <v>62</v>
      </c>
      <c r="P1889" t="s">
        <v>3164</v>
      </c>
      <c r="Q1889">
        <v>177.68</v>
      </c>
      <c r="R1889">
        <v>2</v>
      </c>
      <c r="S1889" s="1">
        <v>0</v>
      </c>
      <c r="T1889">
        <v>46.196800000000003</v>
      </c>
      <c r="U1889" t="s">
        <v>135</v>
      </c>
      <c r="V1889" s="3">
        <v>0.26</v>
      </c>
      <c r="W1889" s="3">
        <v>0</v>
      </c>
      <c r="X1889" s="4">
        <v>23.098400000000002</v>
      </c>
      <c r="Y1889" s="1">
        <v>65.741600000000005</v>
      </c>
      <c r="Z1889" t="s">
        <v>119</v>
      </c>
      <c r="AA1889">
        <f>Furniture_Sales[[#This Row],[Sales]]-Furniture_Sales[[#This Row],[Profit]]</f>
        <v>131.48320000000001</v>
      </c>
    </row>
    <row r="1890" spans="1:27" x14ac:dyDescent="0.35">
      <c r="A1890" t="s">
        <v>4145</v>
      </c>
      <c r="B1890" s="2">
        <v>42647</v>
      </c>
      <c r="C1890" s="2">
        <v>42651</v>
      </c>
      <c r="D1890" t="s">
        <v>45</v>
      </c>
      <c r="E1890" t="s">
        <v>2582</v>
      </c>
      <c r="F1890" t="s">
        <v>2583</v>
      </c>
      <c r="G1890" t="s">
        <v>96</v>
      </c>
      <c r="H1890" t="s">
        <v>31</v>
      </c>
      <c r="I1890" t="s">
        <v>4146</v>
      </c>
      <c r="J1890" t="s">
        <v>49</v>
      </c>
      <c r="K1890">
        <v>33134</v>
      </c>
      <c r="L1890" t="s">
        <v>34</v>
      </c>
      <c r="M1890" t="s">
        <v>965</v>
      </c>
      <c r="N1890" t="s">
        <v>36</v>
      </c>
      <c r="O1890" t="s">
        <v>62</v>
      </c>
      <c r="P1890" t="s">
        <v>966</v>
      </c>
      <c r="Q1890">
        <v>11.568</v>
      </c>
      <c r="R1890">
        <v>3</v>
      </c>
      <c r="S1890" s="1">
        <v>0.2</v>
      </c>
      <c r="T1890">
        <v>2.6027999999999998</v>
      </c>
      <c r="U1890" t="s">
        <v>89</v>
      </c>
      <c r="V1890" s="3">
        <v>0.22500000000000001</v>
      </c>
      <c r="W1890" s="3">
        <v>1.72890733056708E-2</v>
      </c>
      <c r="X1890" s="4">
        <v>0.86760000000000004</v>
      </c>
      <c r="Y1890" s="1">
        <v>2.9883999999999999</v>
      </c>
      <c r="Z1890" t="s">
        <v>54</v>
      </c>
      <c r="AA1890">
        <f>Furniture_Sales[[#This Row],[Sales]]-Furniture_Sales[[#This Row],[Profit]]</f>
        <v>8.9651999999999994</v>
      </c>
    </row>
    <row r="1891" spans="1:27" x14ac:dyDescent="0.35">
      <c r="A1891" t="s">
        <v>4147</v>
      </c>
      <c r="B1891" s="2">
        <v>42399</v>
      </c>
      <c r="C1891" s="2">
        <v>42403</v>
      </c>
      <c r="D1891" t="s">
        <v>45</v>
      </c>
      <c r="E1891" t="s">
        <v>4148</v>
      </c>
      <c r="F1891" t="s">
        <v>4149</v>
      </c>
      <c r="G1891" t="s">
        <v>30</v>
      </c>
      <c r="H1891" t="s">
        <v>31</v>
      </c>
      <c r="I1891" t="s">
        <v>1008</v>
      </c>
      <c r="J1891" t="s">
        <v>140</v>
      </c>
      <c r="K1891">
        <v>61107</v>
      </c>
      <c r="L1891" t="s">
        <v>99</v>
      </c>
      <c r="M1891" t="s">
        <v>618</v>
      </c>
      <c r="N1891" t="s">
        <v>36</v>
      </c>
      <c r="O1891" t="s">
        <v>51</v>
      </c>
      <c r="P1891" t="s">
        <v>619</v>
      </c>
      <c r="Q1891">
        <v>626.1</v>
      </c>
      <c r="R1891">
        <v>3</v>
      </c>
      <c r="S1891" s="1">
        <v>0.5</v>
      </c>
      <c r="T1891">
        <v>-538.44600000000003</v>
      </c>
      <c r="U1891" t="s">
        <v>89</v>
      </c>
      <c r="V1891" s="3">
        <v>-0.86</v>
      </c>
      <c r="W1891" s="3">
        <v>7.9859447372624195E-4</v>
      </c>
      <c r="X1891" s="4">
        <v>-179.482</v>
      </c>
      <c r="Y1891" s="1">
        <v>388.18200000000002</v>
      </c>
      <c r="Z1891" t="s">
        <v>175</v>
      </c>
      <c r="AA1891">
        <f>Furniture_Sales[[#This Row],[Sales]]-Furniture_Sales[[#This Row],[Profit]]</f>
        <v>1164.546</v>
      </c>
    </row>
    <row r="1892" spans="1:27" x14ac:dyDescent="0.35">
      <c r="A1892" t="s">
        <v>4150</v>
      </c>
      <c r="B1892" s="2">
        <v>42107</v>
      </c>
      <c r="C1892" s="2">
        <v>42111</v>
      </c>
      <c r="D1892" t="s">
        <v>45</v>
      </c>
      <c r="E1892" t="s">
        <v>3058</v>
      </c>
      <c r="F1892" t="s">
        <v>3059</v>
      </c>
      <c r="G1892" t="s">
        <v>30</v>
      </c>
      <c r="H1892" t="s">
        <v>31</v>
      </c>
      <c r="I1892" t="s">
        <v>1874</v>
      </c>
      <c r="J1892" t="s">
        <v>98</v>
      </c>
      <c r="K1892">
        <v>77340</v>
      </c>
      <c r="L1892" t="s">
        <v>99</v>
      </c>
      <c r="M1892" t="s">
        <v>705</v>
      </c>
      <c r="N1892" t="s">
        <v>36</v>
      </c>
      <c r="O1892" t="s">
        <v>51</v>
      </c>
      <c r="P1892" t="s">
        <v>706</v>
      </c>
      <c r="Q1892">
        <v>609.98</v>
      </c>
      <c r="R1892">
        <v>4</v>
      </c>
      <c r="S1892" s="1">
        <v>0.3</v>
      </c>
      <c r="T1892">
        <v>-113.282</v>
      </c>
      <c r="U1892" t="s">
        <v>89</v>
      </c>
      <c r="V1892" s="3">
        <v>-0.185714285714286</v>
      </c>
      <c r="W1892" s="3">
        <v>4.9181940391488201E-4</v>
      </c>
      <c r="X1892" s="4">
        <v>-28.320499999999999</v>
      </c>
      <c r="Y1892" s="1">
        <v>180.81549999999999</v>
      </c>
      <c r="Z1892" t="s">
        <v>119</v>
      </c>
      <c r="AA1892">
        <f>Furniture_Sales[[#This Row],[Sales]]-Furniture_Sales[[#This Row],[Profit]]</f>
        <v>723.26200000000006</v>
      </c>
    </row>
    <row r="1893" spans="1:27" x14ac:dyDescent="0.35">
      <c r="A1893" t="s">
        <v>4150</v>
      </c>
      <c r="B1893" s="2">
        <v>42107</v>
      </c>
      <c r="C1893" s="2">
        <v>42111</v>
      </c>
      <c r="D1893" t="s">
        <v>45</v>
      </c>
      <c r="E1893" t="s">
        <v>3058</v>
      </c>
      <c r="F1893" t="s">
        <v>3059</v>
      </c>
      <c r="G1893" t="s">
        <v>30</v>
      </c>
      <c r="H1893" t="s">
        <v>31</v>
      </c>
      <c r="I1893" t="s">
        <v>1874</v>
      </c>
      <c r="J1893" t="s">
        <v>98</v>
      </c>
      <c r="K1893">
        <v>77340</v>
      </c>
      <c r="L1893" t="s">
        <v>99</v>
      </c>
      <c r="M1893" t="s">
        <v>1290</v>
      </c>
      <c r="N1893" t="s">
        <v>36</v>
      </c>
      <c r="O1893" t="s">
        <v>51</v>
      </c>
      <c r="P1893" t="s">
        <v>1291</v>
      </c>
      <c r="Q1893">
        <v>211.37200000000001</v>
      </c>
      <c r="R1893">
        <v>2</v>
      </c>
      <c r="S1893" s="1">
        <v>0.3</v>
      </c>
      <c r="T1893">
        <v>-45.293999999999997</v>
      </c>
      <c r="U1893" t="s">
        <v>89</v>
      </c>
      <c r="V1893" s="3">
        <v>-0.214285714285714</v>
      </c>
      <c r="W1893" s="3">
        <v>1.4192986772136301E-3</v>
      </c>
      <c r="X1893" s="4">
        <v>-22.646999999999998</v>
      </c>
      <c r="Y1893" s="1">
        <v>128.333</v>
      </c>
      <c r="Z1893" t="s">
        <v>119</v>
      </c>
      <c r="AA1893">
        <f>Furniture_Sales[[#This Row],[Sales]]-Furniture_Sales[[#This Row],[Profit]]</f>
        <v>256.666</v>
      </c>
    </row>
    <row r="1894" spans="1:27" x14ac:dyDescent="0.35">
      <c r="A1894" t="s">
        <v>4151</v>
      </c>
      <c r="B1894" s="2">
        <v>43087</v>
      </c>
      <c r="C1894" s="2">
        <v>43093</v>
      </c>
      <c r="D1894" t="s">
        <v>45</v>
      </c>
      <c r="E1894" t="s">
        <v>4034</v>
      </c>
      <c r="F1894" t="s">
        <v>4035</v>
      </c>
      <c r="G1894" t="s">
        <v>96</v>
      </c>
      <c r="H1894" t="s">
        <v>31</v>
      </c>
      <c r="I1894" t="s">
        <v>911</v>
      </c>
      <c r="J1894" t="s">
        <v>244</v>
      </c>
      <c r="K1894">
        <v>53209</v>
      </c>
      <c r="L1894" t="s">
        <v>99</v>
      </c>
      <c r="M1894" t="s">
        <v>3588</v>
      </c>
      <c r="N1894" t="s">
        <v>36</v>
      </c>
      <c r="O1894" t="s">
        <v>62</v>
      </c>
      <c r="P1894" t="s">
        <v>3589</v>
      </c>
      <c r="Q1894">
        <v>99.95</v>
      </c>
      <c r="R1894">
        <v>5</v>
      </c>
      <c r="S1894" s="1">
        <v>0</v>
      </c>
      <c r="T1894">
        <v>22.988499999999998</v>
      </c>
      <c r="U1894" t="s">
        <v>135</v>
      </c>
      <c r="V1894" s="3">
        <v>0.23</v>
      </c>
      <c r="W1894" s="3">
        <v>0</v>
      </c>
      <c r="X1894" s="4">
        <v>4.5976999999999997</v>
      </c>
      <c r="Y1894" s="1">
        <v>15.392300000000001</v>
      </c>
      <c r="Z1894" t="s">
        <v>102</v>
      </c>
      <c r="AA1894">
        <f>Furniture_Sales[[#This Row],[Sales]]-Furniture_Sales[[#This Row],[Profit]]</f>
        <v>76.961500000000001</v>
      </c>
    </row>
    <row r="1895" spans="1:27" x14ac:dyDescent="0.35">
      <c r="A1895" t="s">
        <v>4152</v>
      </c>
      <c r="B1895" s="2">
        <v>42443</v>
      </c>
      <c r="C1895" s="2">
        <v>42448</v>
      </c>
      <c r="D1895" t="s">
        <v>45</v>
      </c>
      <c r="E1895" t="s">
        <v>3503</v>
      </c>
      <c r="F1895" t="s">
        <v>3504</v>
      </c>
      <c r="G1895" t="s">
        <v>96</v>
      </c>
      <c r="H1895" t="s">
        <v>31</v>
      </c>
      <c r="I1895" t="s">
        <v>4153</v>
      </c>
      <c r="J1895" t="s">
        <v>244</v>
      </c>
      <c r="K1895">
        <v>54302</v>
      </c>
      <c r="L1895" t="s">
        <v>99</v>
      </c>
      <c r="M1895" t="s">
        <v>1153</v>
      </c>
      <c r="N1895" t="s">
        <v>36</v>
      </c>
      <c r="O1895" t="s">
        <v>62</v>
      </c>
      <c r="P1895" t="s">
        <v>1154</v>
      </c>
      <c r="Q1895">
        <v>16.739999999999998</v>
      </c>
      <c r="R1895">
        <v>2</v>
      </c>
      <c r="S1895" s="1">
        <v>0</v>
      </c>
      <c r="T1895">
        <v>4.3524000000000003</v>
      </c>
      <c r="U1895" t="s">
        <v>64</v>
      </c>
      <c r="V1895" s="3">
        <v>0.26</v>
      </c>
      <c r="W1895" s="3">
        <v>0</v>
      </c>
      <c r="X1895" s="4">
        <v>2.1762000000000001</v>
      </c>
      <c r="Y1895" s="1">
        <v>6.1938000000000004</v>
      </c>
      <c r="Z1895" t="s">
        <v>201</v>
      </c>
      <c r="AA1895">
        <f>Furniture_Sales[[#This Row],[Sales]]-Furniture_Sales[[#This Row],[Profit]]</f>
        <v>12.387599999999999</v>
      </c>
    </row>
    <row r="1896" spans="1:27" x14ac:dyDescent="0.35">
      <c r="A1896" t="s">
        <v>4154</v>
      </c>
      <c r="B1896" s="2">
        <v>43018</v>
      </c>
      <c r="C1896" s="2">
        <v>43024</v>
      </c>
      <c r="D1896" t="s">
        <v>45</v>
      </c>
      <c r="E1896" t="s">
        <v>3354</v>
      </c>
      <c r="F1896" t="s">
        <v>3355</v>
      </c>
      <c r="G1896" t="s">
        <v>30</v>
      </c>
      <c r="H1896" t="s">
        <v>31</v>
      </c>
      <c r="I1896" t="s">
        <v>185</v>
      </c>
      <c r="J1896" t="s">
        <v>140</v>
      </c>
      <c r="K1896">
        <v>60505</v>
      </c>
      <c r="L1896" t="s">
        <v>99</v>
      </c>
      <c r="M1896" t="s">
        <v>3222</v>
      </c>
      <c r="N1896" t="s">
        <v>36</v>
      </c>
      <c r="O1896" t="s">
        <v>42</v>
      </c>
      <c r="P1896" t="s">
        <v>3223</v>
      </c>
      <c r="Q1896">
        <v>239.358</v>
      </c>
      <c r="R1896">
        <v>3</v>
      </c>
      <c r="S1896" s="1">
        <v>0.3</v>
      </c>
      <c r="T1896">
        <v>-47.871600000000001</v>
      </c>
      <c r="U1896" t="s">
        <v>135</v>
      </c>
      <c r="V1896" s="3">
        <v>-0.2</v>
      </c>
      <c r="W1896" s="3">
        <v>1.2533527185220499E-3</v>
      </c>
      <c r="X1896" s="4">
        <v>-15.9572</v>
      </c>
      <c r="Y1896" s="1">
        <v>95.743200000000002</v>
      </c>
      <c r="Z1896" t="s">
        <v>54</v>
      </c>
      <c r="AA1896">
        <f>Furniture_Sales[[#This Row],[Sales]]-Furniture_Sales[[#This Row],[Profit]]</f>
        <v>287.2296</v>
      </c>
    </row>
    <row r="1897" spans="1:27" x14ac:dyDescent="0.35">
      <c r="A1897" t="s">
        <v>4155</v>
      </c>
      <c r="B1897" s="2">
        <v>43091</v>
      </c>
      <c r="C1897" s="2">
        <v>43097</v>
      </c>
      <c r="D1897" t="s">
        <v>45</v>
      </c>
      <c r="E1897" t="s">
        <v>4156</v>
      </c>
      <c r="F1897" t="s">
        <v>4157</v>
      </c>
      <c r="G1897" t="s">
        <v>30</v>
      </c>
      <c r="H1897" t="s">
        <v>31</v>
      </c>
      <c r="I1897" t="s">
        <v>483</v>
      </c>
      <c r="J1897" t="s">
        <v>147</v>
      </c>
      <c r="K1897">
        <v>38301</v>
      </c>
      <c r="L1897" t="s">
        <v>34</v>
      </c>
      <c r="M1897" t="s">
        <v>348</v>
      </c>
      <c r="N1897" t="s">
        <v>36</v>
      </c>
      <c r="O1897" t="s">
        <v>51</v>
      </c>
      <c r="P1897" t="s">
        <v>349</v>
      </c>
      <c r="Q1897">
        <v>934.95600000000002</v>
      </c>
      <c r="R1897">
        <v>6</v>
      </c>
      <c r="S1897" s="1">
        <v>0.4</v>
      </c>
      <c r="T1897">
        <v>-249.32159999999999</v>
      </c>
      <c r="U1897" t="s">
        <v>135</v>
      </c>
      <c r="V1897" s="3">
        <v>-0.266666666666667</v>
      </c>
      <c r="W1897" s="3">
        <v>4.27827619695472E-4</v>
      </c>
      <c r="X1897" s="4">
        <v>-41.553600000000003</v>
      </c>
      <c r="Y1897" s="1">
        <v>197.37960000000001</v>
      </c>
      <c r="Z1897" t="s">
        <v>102</v>
      </c>
      <c r="AA1897">
        <f>Furniture_Sales[[#This Row],[Sales]]-Furniture_Sales[[#This Row],[Profit]]</f>
        <v>1184.2775999999999</v>
      </c>
    </row>
    <row r="1898" spans="1:27" x14ac:dyDescent="0.35">
      <c r="A1898" t="s">
        <v>4158</v>
      </c>
      <c r="B1898" s="2">
        <v>41859</v>
      </c>
      <c r="C1898" s="2">
        <v>41861</v>
      </c>
      <c r="D1898" t="s">
        <v>27</v>
      </c>
      <c r="E1898" t="s">
        <v>971</v>
      </c>
      <c r="F1898" t="s">
        <v>972</v>
      </c>
      <c r="G1898" t="s">
        <v>30</v>
      </c>
      <c r="H1898" t="s">
        <v>31</v>
      </c>
      <c r="I1898" t="s">
        <v>612</v>
      </c>
      <c r="J1898" t="s">
        <v>49</v>
      </c>
      <c r="K1898">
        <v>32216</v>
      </c>
      <c r="L1898" t="s">
        <v>34</v>
      </c>
      <c r="M1898" t="s">
        <v>1609</v>
      </c>
      <c r="N1898" t="s">
        <v>36</v>
      </c>
      <c r="O1898" t="s">
        <v>37</v>
      </c>
      <c r="P1898" t="s">
        <v>1610</v>
      </c>
      <c r="Q1898">
        <v>155.45599999999999</v>
      </c>
      <c r="R1898">
        <v>4</v>
      </c>
      <c r="S1898" s="1">
        <v>0.2</v>
      </c>
      <c r="T1898">
        <v>-7.7728000000000002</v>
      </c>
      <c r="U1898" t="s">
        <v>76</v>
      </c>
      <c r="V1898" s="3">
        <v>-0.05</v>
      </c>
      <c r="W1898" s="3">
        <v>1.28653766982297E-3</v>
      </c>
      <c r="X1898" s="4">
        <v>-1.9432</v>
      </c>
      <c r="Y1898" s="1">
        <v>40.807200000000002</v>
      </c>
      <c r="Z1898" t="s">
        <v>259</v>
      </c>
      <c r="AA1898">
        <f>Furniture_Sales[[#This Row],[Sales]]-Furniture_Sales[[#This Row],[Profit]]</f>
        <v>163.22879999999998</v>
      </c>
    </row>
    <row r="1899" spans="1:27" x14ac:dyDescent="0.35">
      <c r="A1899" t="s">
        <v>4159</v>
      </c>
      <c r="B1899" s="2">
        <v>43094</v>
      </c>
      <c r="C1899" s="2">
        <v>43097</v>
      </c>
      <c r="D1899" t="s">
        <v>93</v>
      </c>
      <c r="E1899" t="s">
        <v>4160</v>
      </c>
      <c r="F1899" t="s">
        <v>4161</v>
      </c>
      <c r="G1899" t="s">
        <v>30</v>
      </c>
      <c r="H1899" t="s">
        <v>31</v>
      </c>
      <c r="I1899" t="s">
        <v>2056</v>
      </c>
      <c r="J1899" t="s">
        <v>49</v>
      </c>
      <c r="K1899">
        <v>33012</v>
      </c>
      <c r="L1899" t="s">
        <v>34</v>
      </c>
      <c r="M1899" t="s">
        <v>2195</v>
      </c>
      <c r="N1899" t="s">
        <v>36</v>
      </c>
      <c r="O1899" t="s">
        <v>62</v>
      </c>
      <c r="P1899" t="s">
        <v>2196</v>
      </c>
      <c r="Q1899">
        <v>21</v>
      </c>
      <c r="R1899">
        <v>3</v>
      </c>
      <c r="S1899" s="1">
        <v>0.2</v>
      </c>
      <c r="T1899">
        <v>5.7750000000000004</v>
      </c>
      <c r="U1899" t="s">
        <v>39</v>
      </c>
      <c r="V1899" s="3">
        <v>0.27500000000000002</v>
      </c>
      <c r="W1899" s="3">
        <v>9.5238095238095195E-3</v>
      </c>
      <c r="X1899" s="4">
        <v>1.925</v>
      </c>
      <c r="Y1899" s="1">
        <v>5.0750000000000002</v>
      </c>
      <c r="Z1899" t="s">
        <v>102</v>
      </c>
      <c r="AA1899">
        <f>Furniture_Sales[[#This Row],[Sales]]-Furniture_Sales[[#This Row],[Profit]]</f>
        <v>15.225</v>
      </c>
    </row>
    <row r="1900" spans="1:27" x14ac:dyDescent="0.35">
      <c r="A1900" t="s">
        <v>4162</v>
      </c>
      <c r="B1900" s="2">
        <v>43064</v>
      </c>
      <c r="C1900" s="2">
        <v>43069</v>
      </c>
      <c r="D1900" t="s">
        <v>45</v>
      </c>
      <c r="E1900" t="s">
        <v>551</v>
      </c>
      <c r="F1900" t="s">
        <v>552</v>
      </c>
      <c r="G1900" t="s">
        <v>30</v>
      </c>
      <c r="H1900" t="s">
        <v>31</v>
      </c>
      <c r="I1900" t="s">
        <v>107</v>
      </c>
      <c r="J1900" t="s">
        <v>98</v>
      </c>
      <c r="K1900">
        <v>77070</v>
      </c>
      <c r="L1900" t="s">
        <v>99</v>
      </c>
      <c r="M1900" t="s">
        <v>1088</v>
      </c>
      <c r="N1900" t="s">
        <v>36</v>
      </c>
      <c r="O1900" t="s">
        <v>42</v>
      </c>
      <c r="P1900" t="s">
        <v>1089</v>
      </c>
      <c r="Q1900">
        <v>853.93</v>
      </c>
      <c r="R1900">
        <v>5</v>
      </c>
      <c r="S1900" s="1">
        <v>0.3</v>
      </c>
      <c r="T1900">
        <v>-24.398</v>
      </c>
      <c r="U1900" t="s">
        <v>64</v>
      </c>
      <c r="V1900" s="3">
        <v>-2.8571428571428598E-2</v>
      </c>
      <c r="W1900" s="3">
        <v>3.5131685266942298E-4</v>
      </c>
      <c r="X1900" s="4">
        <v>-4.8795999999999999</v>
      </c>
      <c r="Y1900" s="1">
        <v>175.66560000000001</v>
      </c>
      <c r="Z1900" t="s">
        <v>40</v>
      </c>
      <c r="AA1900">
        <f>Furniture_Sales[[#This Row],[Sales]]-Furniture_Sales[[#This Row],[Profit]]</f>
        <v>878.32799999999997</v>
      </c>
    </row>
    <row r="1901" spans="1:27" x14ac:dyDescent="0.35">
      <c r="A1901" t="s">
        <v>4163</v>
      </c>
      <c r="B1901" s="2">
        <v>42679</v>
      </c>
      <c r="C1901" s="2">
        <v>42681</v>
      </c>
      <c r="D1901" t="s">
        <v>93</v>
      </c>
      <c r="E1901" t="s">
        <v>3451</v>
      </c>
      <c r="F1901" t="s">
        <v>3452</v>
      </c>
      <c r="G1901" t="s">
        <v>30</v>
      </c>
      <c r="H1901" t="s">
        <v>31</v>
      </c>
      <c r="I1901" t="s">
        <v>3545</v>
      </c>
      <c r="J1901" t="s">
        <v>722</v>
      </c>
      <c r="K1901">
        <v>23464</v>
      </c>
      <c r="L1901" t="s">
        <v>34</v>
      </c>
      <c r="M1901" t="s">
        <v>1963</v>
      </c>
      <c r="N1901" t="s">
        <v>36</v>
      </c>
      <c r="O1901" t="s">
        <v>62</v>
      </c>
      <c r="P1901" t="s">
        <v>1964</v>
      </c>
      <c r="Q1901">
        <v>273.95999999999998</v>
      </c>
      <c r="R1901">
        <v>2</v>
      </c>
      <c r="S1901" s="1">
        <v>0</v>
      </c>
      <c r="T1901">
        <v>71.229600000000005</v>
      </c>
      <c r="U1901" t="s">
        <v>76</v>
      </c>
      <c r="V1901" s="3">
        <v>0.26</v>
      </c>
      <c r="W1901" s="3">
        <v>0</v>
      </c>
      <c r="X1901" s="4">
        <v>35.614800000000002</v>
      </c>
      <c r="Y1901" s="1">
        <v>101.3652</v>
      </c>
      <c r="Z1901" t="s">
        <v>40</v>
      </c>
      <c r="AA1901">
        <f>Furniture_Sales[[#This Row],[Sales]]-Furniture_Sales[[#This Row],[Profit]]</f>
        <v>202.73039999999997</v>
      </c>
    </row>
    <row r="1902" spans="1:27" x14ac:dyDescent="0.35">
      <c r="A1902" t="s">
        <v>4163</v>
      </c>
      <c r="B1902" s="2">
        <v>42679</v>
      </c>
      <c r="C1902" s="2">
        <v>42681</v>
      </c>
      <c r="D1902" t="s">
        <v>93</v>
      </c>
      <c r="E1902" t="s">
        <v>3451</v>
      </c>
      <c r="F1902" t="s">
        <v>3452</v>
      </c>
      <c r="G1902" t="s">
        <v>30</v>
      </c>
      <c r="H1902" t="s">
        <v>31</v>
      </c>
      <c r="I1902" t="s">
        <v>3545</v>
      </c>
      <c r="J1902" t="s">
        <v>722</v>
      </c>
      <c r="K1902">
        <v>23464</v>
      </c>
      <c r="L1902" t="s">
        <v>34</v>
      </c>
      <c r="M1902" t="s">
        <v>3682</v>
      </c>
      <c r="N1902" t="s">
        <v>36</v>
      </c>
      <c r="O1902" t="s">
        <v>62</v>
      </c>
      <c r="P1902" t="s">
        <v>3683</v>
      </c>
      <c r="Q1902">
        <v>756.8</v>
      </c>
      <c r="R1902">
        <v>5</v>
      </c>
      <c r="S1902" s="1">
        <v>0</v>
      </c>
      <c r="T1902">
        <v>75.680000000000007</v>
      </c>
      <c r="U1902" t="s">
        <v>76</v>
      </c>
      <c r="V1902" s="3">
        <v>0.1</v>
      </c>
      <c r="W1902" s="3">
        <v>0</v>
      </c>
      <c r="X1902" s="4">
        <v>15.135999999999999</v>
      </c>
      <c r="Y1902" s="1">
        <v>136.22399999999999</v>
      </c>
      <c r="Z1902" t="s">
        <v>40</v>
      </c>
      <c r="AA1902">
        <f>Furniture_Sales[[#This Row],[Sales]]-Furniture_Sales[[#This Row],[Profit]]</f>
        <v>681.11999999999989</v>
      </c>
    </row>
    <row r="1903" spans="1:27" x14ac:dyDescent="0.35">
      <c r="A1903" t="s">
        <v>4164</v>
      </c>
      <c r="B1903" s="2">
        <v>42677</v>
      </c>
      <c r="C1903" s="2">
        <v>42681</v>
      </c>
      <c r="D1903" t="s">
        <v>45</v>
      </c>
      <c r="E1903" t="s">
        <v>2087</v>
      </c>
      <c r="F1903" t="s">
        <v>2088</v>
      </c>
      <c r="G1903" t="s">
        <v>106</v>
      </c>
      <c r="H1903" t="s">
        <v>31</v>
      </c>
      <c r="I1903" t="s">
        <v>71</v>
      </c>
      <c r="J1903" t="s">
        <v>72</v>
      </c>
      <c r="K1903">
        <v>19120</v>
      </c>
      <c r="L1903" t="s">
        <v>73</v>
      </c>
      <c r="M1903" t="s">
        <v>472</v>
      </c>
      <c r="N1903" t="s">
        <v>36</v>
      </c>
      <c r="O1903" t="s">
        <v>42</v>
      </c>
      <c r="P1903" t="s">
        <v>473</v>
      </c>
      <c r="Q1903">
        <v>470.15499999999997</v>
      </c>
      <c r="R1903">
        <v>7</v>
      </c>
      <c r="S1903" s="1">
        <v>0.3</v>
      </c>
      <c r="T1903">
        <v>-13.433</v>
      </c>
      <c r="U1903" t="s">
        <v>89</v>
      </c>
      <c r="V1903" s="3">
        <v>-2.8571428571428598E-2</v>
      </c>
      <c r="W1903" s="3">
        <v>6.3808743924875799E-4</v>
      </c>
      <c r="X1903" s="4">
        <v>-1.919</v>
      </c>
      <c r="Y1903" s="1">
        <v>69.084000000000003</v>
      </c>
      <c r="Z1903" t="s">
        <v>40</v>
      </c>
      <c r="AA1903">
        <f>Furniture_Sales[[#This Row],[Sales]]-Furniture_Sales[[#This Row],[Profit]]</f>
        <v>483.58799999999997</v>
      </c>
    </row>
    <row r="1904" spans="1:27" x14ac:dyDescent="0.35">
      <c r="A1904" t="s">
        <v>4165</v>
      </c>
      <c r="B1904" s="2">
        <v>42818</v>
      </c>
      <c r="C1904" s="2">
        <v>42822</v>
      </c>
      <c r="D1904" t="s">
        <v>45</v>
      </c>
      <c r="E1904" t="s">
        <v>1797</v>
      </c>
      <c r="F1904" t="s">
        <v>1798</v>
      </c>
      <c r="G1904" t="s">
        <v>30</v>
      </c>
      <c r="H1904" t="s">
        <v>31</v>
      </c>
      <c r="I1904" t="s">
        <v>179</v>
      </c>
      <c r="J1904" t="s">
        <v>126</v>
      </c>
      <c r="K1904">
        <v>10011</v>
      </c>
      <c r="L1904" t="s">
        <v>73</v>
      </c>
      <c r="M1904" t="s">
        <v>861</v>
      </c>
      <c r="N1904" t="s">
        <v>36</v>
      </c>
      <c r="O1904" t="s">
        <v>42</v>
      </c>
      <c r="P1904" t="s">
        <v>862</v>
      </c>
      <c r="Q1904">
        <v>271.76400000000001</v>
      </c>
      <c r="R1904">
        <v>2</v>
      </c>
      <c r="S1904" s="1">
        <v>0.1</v>
      </c>
      <c r="T1904">
        <v>60.392000000000003</v>
      </c>
      <c r="U1904" t="s">
        <v>89</v>
      </c>
      <c r="V1904" s="3">
        <v>0.22222222222222199</v>
      </c>
      <c r="W1904" s="3">
        <v>3.6796632372205302E-4</v>
      </c>
      <c r="X1904" s="4">
        <v>30.196000000000002</v>
      </c>
      <c r="Y1904" s="1">
        <v>105.68600000000001</v>
      </c>
      <c r="Z1904" t="s">
        <v>201</v>
      </c>
      <c r="AA1904">
        <f>Furniture_Sales[[#This Row],[Sales]]-Furniture_Sales[[#This Row],[Profit]]</f>
        <v>211.37200000000001</v>
      </c>
    </row>
    <row r="1905" spans="1:27" x14ac:dyDescent="0.35">
      <c r="A1905" t="s">
        <v>4166</v>
      </c>
      <c r="B1905" s="2">
        <v>42850</v>
      </c>
      <c r="C1905" s="2">
        <v>42852</v>
      </c>
      <c r="D1905" t="s">
        <v>27</v>
      </c>
      <c r="E1905" t="s">
        <v>2873</v>
      </c>
      <c r="F1905" t="s">
        <v>2874</v>
      </c>
      <c r="G1905" t="s">
        <v>30</v>
      </c>
      <c r="H1905" t="s">
        <v>31</v>
      </c>
      <c r="I1905" t="s">
        <v>58</v>
      </c>
      <c r="J1905" t="s">
        <v>59</v>
      </c>
      <c r="K1905">
        <v>90008</v>
      </c>
      <c r="L1905" t="s">
        <v>60</v>
      </c>
      <c r="M1905" t="s">
        <v>354</v>
      </c>
      <c r="N1905" t="s">
        <v>36</v>
      </c>
      <c r="O1905" t="s">
        <v>37</v>
      </c>
      <c r="P1905" t="s">
        <v>355</v>
      </c>
      <c r="Q1905">
        <v>344.98099999999999</v>
      </c>
      <c r="R1905">
        <v>7</v>
      </c>
      <c r="S1905" s="1">
        <v>0.15</v>
      </c>
      <c r="T1905">
        <v>28.4102</v>
      </c>
      <c r="U1905" t="s">
        <v>76</v>
      </c>
      <c r="V1905" s="3">
        <v>8.2352941176470601E-2</v>
      </c>
      <c r="W1905" s="3">
        <v>4.3480655456387403E-4</v>
      </c>
      <c r="X1905" s="4">
        <v>4.0586000000000002</v>
      </c>
      <c r="Y1905" s="1">
        <v>45.224400000000003</v>
      </c>
      <c r="Z1905" t="s">
        <v>119</v>
      </c>
      <c r="AA1905">
        <f>Furniture_Sales[[#This Row],[Sales]]-Furniture_Sales[[#This Row],[Profit]]</f>
        <v>316.57080000000002</v>
      </c>
    </row>
    <row r="1906" spans="1:27" x14ac:dyDescent="0.35">
      <c r="A1906" t="s">
        <v>4167</v>
      </c>
      <c r="B1906" s="2">
        <v>43062</v>
      </c>
      <c r="C1906" s="2">
        <v>43065</v>
      </c>
      <c r="D1906" t="s">
        <v>93</v>
      </c>
      <c r="E1906" t="s">
        <v>2330</v>
      </c>
      <c r="F1906" t="s">
        <v>2331</v>
      </c>
      <c r="G1906" t="s">
        <v>96</v>
      </c>
      <c r="H1906" t="s">
        <v>31</v>
      </c>
      <c r="I1906" t="s">
        <v>1745</v>
      </c>
      <c r="J1906" t="s">
        <v>98</v>
      </c>
      <c r="K1906">
        <v>75220</v>
      </c>
      <c r="L1906" t="s">
        <v>99</v>
      </c>
      <c r="M1906" t="s">
        <v>1240</v>
      </c>
      <c r="N1906" t="s">
        <v>36</v>
      </c>
      <c r="O1906" t="s">
        <v>51</v>
      </c>
      <c r="P1906" t="s">
        <v>1241</v>
      </c>
      <c r="Q1906">
        <v>127.785</v>
      </c>
      <c r="R1906">
        <v>1</v>
      </c>
      <c r="S1906" s="1">
        <v>0.3</v>
      </c>
      <c r="T1906">
        <v>-31.0335</v>
      </c>
      <c r="U1906" t="s">
        <v>39</v>
      </c>
      <c r="V1906" s="3">
        <v>-0.24285714285714299</v>
      </c>
      <c r="W1906" s="3">
        <v>2.3476933912431001E-3</v>
      </c>
      <c r="X1906" s="4">
        <v>-31.0335</v>
      </c>
      <c r="Y1906" s="1">
        <v>158.8185</v>
      </c>
      <c r="Z1906" t="s">
        <v>40</v>
      </c>
      <c r="AA1906">
        <f>Furniture_Sales[[#This Row],[Sales]]-Furniture_Sales[[#This Row],[Profit]]</f>
        <v>158.8185</v>
      </c>
    </row>
    <row r="1907" spans="1:27" x14ac:dyDescent="0.35">
      <c r="A1907" t="s">
        <v>4168</v>
      </c>
      <c r="B1907" s="2">
        <v>42435</v>
      </c>
      <c r="C1907" s="2">
        <v>42441</v>
      </c>
      <c r="D1907" t="s">
        <v>45</v>
      </c>
      <c r="E1907" t="s">
        <v>183</v>
      </c>
      <c r="F1907" t="s">
        <v>184</v>
      </c>
      <c r="G1907" t="s">
        <v>30</v>
      </c>
      <c r="H1907" t="s">
        <v>31</v>
      </c>
      <c r="I1907" t="s">
        <v>139</v>
      </c>
      <c r="J1907" t="s">
        <v>140</v>
      </c>
      <c r="K1907">
        <v>60623</v>
      </c>
      <c r="L1907" t="s">
        <v>99</v>
      </c>
      <c r="M1907" t="s">
        <v>224</v>
      </c>
      <c r="N1907" t="s">
        <v>36</v>
      </c>
      <c r="O1907" t="s">
        <v>62</v>
      </c>
      <c r="P1907" t="s">
        <v>225</v>
      </c>
      <c r="Q1907">
        <v>159.04</v>
      </c>
      <c r="R1907">
        <v>5</v>
      </c>
      <c r="S1907" s="1">
        <v>0.6</v>
      </c>
      <c r="T1907">
        <v>-194.82400000000001</v>
      </c>
      <c r="U1907" t="s">
        <v>135</v>
      </c>
      <c r="V1907" s="3">
        <v>-1.2250000000000001</v>
      </c>
      <c r="W1907" s="3">
        <v>3.7726358148893399E-3</v>
      </c>
      <c r="X1907" s="4">
        <v>-38.964799999999997</v>
      </c>
      <c r="Y1907" s="1">
        <v>70.772800000000004</v>
      </c>
      <c r="Z1907" t="s">
        <v>201</v>
      </c>
      <c r="AA1907">
        <f>Furniture_Sales[[#This Row],[Sales]]-Furniture_Sales[[#This Row],[Profit]]</f>
        <v>353.86400000000003</v>
      </c>
    </row>
    <row r="1908" spans="1:27" x14ac:dyDescent="0.35">
      <c r="A1908" t="s">
        <v>4168</v>
      </c>
      <c r="B1908" s="2">
        <v>42435</v>
      </c>
      <c r="C1908" s="2">
        <v>42441</v>
      </c>
      <c r="D1908" t="s">
        <v>45</v>
      </c>
      <c r="E1908" t="s">
        <v>183</v>
      </c>
      <c r="F1908" t="s">
        <v>184</v>
      </c>
      <c r="G1908" t="s">
        <v>30</v>
      </c>
      <c r="H1908" t="s">
        <v>31</v>
      </c>
      <c r="I1908" t="s">
        <v>139</v>
      </c>
      <c r="J1908" t="s">
        <v>140</v>
      </c>
      <c r="K1908">
        <v>60623</v>
      </c>
      <c r="L1908" t="s">
        <v>99</v>
      </c>
      <c r="M1908" t="s">
        <v>1906</v>
      </c>
      <c r="N1908" t="s">
        <v>36</v>
      </c>
      <c r="O1908" t="s">
        <v>51</v>
      </c>
      <c r="P1908" t="s">
        <v>1907</v>
      </c>
      <c r="Q1908">
        <v>145.97999999999999</v>
      </c>
      <c r="R1908">
        <v>2</v>
      </c>
      <c r="S1908" s="1">
        <v>0.5</v>
      </c>
      <c r="T1908">
        <v>-99.266400000000004</v>
      </c>
      <c r="U1908" t="s">
        <v>135</v>
      </c>
      <c r="V1908" s="3">
        <v>-0.68</v>
      </c>
      <c r="W1908" s="3">
        <v>3.4251267296889999E-3</v>
      </c>
      <c r="X1908" s="4">
        <v>-49.633200000000002</v>
      </c>
      <c r="Y1908" s="1">
        <v>122.6232</v>
      </c>
      <c r="Z1908" t="s">
        <v>201</v>
      </c>
      <c r="AA1908">
        <f>Furniture_Sales[[#This Row],[Sales]]-Furniture_Sales[[#This Row],[Profit]]</f>
        <v>245.24639999999999</v>
      </c>
    </row>
    <row r="1909" spans="1:27" x14ac:dyDescent="0.35">
      <c r="A1909" t="s">
        <v>4169</v>
      </c>
      <c r="B1909" s="2">
        <v>42341</v>
      </c>
      <c r="C1909" s="2">
        <v>42345</v>
      </c>
      <c r="D1909" t="s">
        <v>45</v>
      </c>
      <c r="E1909" t="s">
        <v>4170</v>
      </c>
      <c r="F1909" t="s">
        <v>4171</v>
      </c>
      <c r="G1909" t="s">
        <v>30</v>
      </c>
      <c r="H1909" t="s">
        <v>31</v>
      </c>
      <c r="I1909" t="s">
        <v>612</v>
      </c>
      <c r="J1909" t="s">
        <v>1042</v>
      </c>
      <c r="K1909">
        <v>28540</v>
      </c>
      <c r="L1909" t="s">
        <v>34</v>
      </c>
      <c r="M1909" t="s">
        <v>762</v>
      </c>
      <c r="N1909" t="s">
        <v>36</v>
      </c>
      <c r="O1909" t="s">
        <v>62</v>
      </c>
      <c r="P1909" t="s">
        <v>763</v>
      </c>
      <c r="Q1909">
        <v>77.951999999999998</v>
      </c>
      <c r="R1909">
        <v>3</v>
      </c>
      <c r="S1909" s="1">
        <v>0.2</v>
      </c>
      <c r="T1909">
        <v>12.667199999999999</v>
      </c>
      <c r="U1909" t="s">
        <v>89</v>
      </c>
      <c r="V1909" s="3">
        <v>0.16250000000000001</v>
      </c>
      <c r="W1909" s="3">
        <v>2.5656814449917902E-3</v>
      </c>
      <c r="X1909" s="4">
        <v>4.2224000000000004</v>
      </c>
      <c r="Y1909" s="1">
        <v>21.761600000000001</v>
      </c>
      <c r="Z1909" t="s">
        <v>102</v>
      </c>
      <c r="AA1909">
        <f>Furniture_Sales[[#This Row],[Sales]]-Furniture_Sales[[#This Row],[Profit]]</f>
        <v>65.284800000000004</v>
      </c>
    </row>
    <row r="1910" spans="1:27" x14ac:dyDescent="0.35">
      <c r="A1910" t="s">
        <v>4172</v>
      </c>
      <c r="B1910" s="2">
        <v>42362</v>
      </c>
      <c r="C1910" s="2">
        <v>42368</v>
      </c>
      <c r="D1910" t="s">
        <v>45</v>
      </c>
      <c r="E1910" t="s">
        <v>1872</v>
      </c>
      <c r="F1910" t="s">
        <v>1873</v>
      </c>
      <c r="G1910" t="s">
        <v>96</v>
      </c>
      <c r="H1910" t="s">
        <v>31</v>
      </c>
      <c r="I1910" t="s">
        <v>884</v>
      </c>
      <c r="J1910" t="s">
        <v>571</v>
      </c>
      <c r="K1910">
        <v>65807</v>
      </c>
      <c r="L1910" t="s">
        <v>99</v>
      </c>
      <c r="M1910" t="s">
        <v>2530</v>
      </c>
      <c r="N1910" t="s">
        <v>36</v>
      </c>
      <c r="O1910" t="s">
        <v>62</v>
      </c>
      <c r="P1910" t="s">
        <v>2531</v>
      </c>
      <c r="Q1910">
        <v>9.68</v>
      </c>
      <c r="R1910">
        <v>2</v>
      </c>
      <c r="S1910" s="1">
        <v>0</v>
      </c>
      <c r="T1910">
        <v>3.7751999999999999</v>
      </c>
      <c r="U1910" t="s">
        <v>135</v>
      </c>
      <c r="V1910" s="3">
        <v>0.39</v>
      </c>
      <c r="W1910" s="3">
        <v>0</v>
      </c>
      <c r="X1910" s="4">
        <v>1.8875999999999999</v>
      </c>
      <c r="Y1910" s="1">
        <v>2.9523999999999999</v>
      </c>
      <c r="Z1910" t="s">
        <v>102</v>
      </c>
      <c r="AA1910">
        <f>Furniture_Sales[[#This Row],[Sales]]-Furniture_Sales[[#This Row],[Profit]]</f>
        <v>5.9047999999999998</v>
      </c>
    </row>
    <row r="1911" spans="1:27" x14ac:dyDescent="0.35">
      <c r="A1911" t="s">
        <v>4173</v>
      </c>
      <c r="B1911" s="2">
        <v>43024</v>
      </c>
      <c r="C1911" s="2">
        <v>43029</v>
      </c>
      <c r="D1911" t="s">
        <v>45</v>
      </c>
      <c r="E1911" t="s">
        <v>3533</v>
      </c>
      <c r="F1911" t="s">
        <v>3534</v>
      </c>
      <c r="G1911" t="s">
        <v>96</v>
      </c>
      <c r="H1911" t="s">
        <v>31</v>
      </c>
      <c r="I1911" t="s">
        <v>163</v>
      </c>
      <c r="J1911" t="s">
        <v>147</v>
      </c>
      <c r="K1911">
        <v>38401</v>
      </c>
      <c r="L1911" t="s">
        <v>34</v>
      </c>
      <c r="M1911" t="s">
        <v>1817</v>
      </c>
      <c r="N1911" t="s">
        <v>36</v>
      </c>
      <c r="O1911" t="s">
        <v>51</v>
      </c>
      <c r="P1911" t="s">
        <v>1818</v>
      </c>
      <c r="Q1911">
        <v>1875.258</v>
      </c>
      <c r="R1911">
        <v>7</v>
      </c>
      <c r="S1911" s="1">
        <v>0.4</v>
      </c>
      <c r="T1911">
        <v>-968.88329999999996</v>
      </c>
      <c r="U1911" t="s">
        <v>64</v>
      </c>
      <c r="V1911" s="3">
        <v>-0.51666666666666705</v>
      </c>
      <c r="W1911" s="3">
        <v>2.1330398270531301E-4</v>
      </c>
      <c r="X1911" s="4">
        <v>-138.4119</v>
      </c>
      <c r="Y1911" s="1">
        <v>406.30590000000001</v>
      </c>
      <c r="Z1911" t="s">
        <v>54</v>
      </c>
      <c r="AA1911">
        <f>Furniture_Sales[[#This Row],[Sales]]-Furniture_Sales[[#This Row],[Profit]]</f>
        <v>2844.1413000000002</v>
      </c>
    </row>
    <row r="1912" spans="1:27" x14ac:dyDescent="0.35">
      <c r="A1912" t="s">
        <v>4174</v>
      </c>
      <c r="B1912" s="2">
        <v>42868</v>
      </c>
      <c r="C1912" s="2">
        <v>42872</v>
      </c>
      <c r="D1912" t="s">
        <v>45</v>
      </c>
      <c r="E1912" t="s">
        <v>1150</v>
      </c>
      <c r="F1912" t="s">
        <v>1151</v>
      </c>
      <c r="G1912" t="s">
        <v>106</v>
      </c>
      <c r="H1912" t="s">
        <v>31</v>
      </c>
      <c r="I1912" t="s">
        <v>71</v>
      </c>
      <c r="J1912" t="s">
        <v>72</v>
      </c>
      <c r="K1912">
        <v>19140</v>
      </c>
      <c r="L1912" t="s">
        <v>73</v>
      </c>
      <c r="M1912" t="s">
        <v>674</v>
      </c>
      <c r="N1912" t="s">
        <v>36</v>
      </c>
      <c r="O1912" t="s">
        <v>42</v>
      </c>
      <c r="P1912" t="s">
        <v>675</v>
      </c>
      <c r="Q1912">
        <v>458.43</v>
      </c>
      <c r="R1912">
        <v>5</v>
      </c>
      <c r="S1912" s="1">
        <v>0.3</v>
      </c>
      <c r="T1912">
        <v>-124.431</v>
      </c>
      <c r="U1912" t="s">
        <v>89</v>
      </c>
      <c r="V1912" s="3">
        <v>-0.27142857142857102</v>
      </c>
      <c r="W1912" s="3">
        <v>6.5440743406845097E-4</v>
      </c>
      <c r="X1912" s="4">
        <v>-24.886199999999999</v>
      </c>
      <c r="Y1912" s="1">
        <v>116.5722</v>
      </c>
      <c r="Z1912" t="s">
        <v>167</v>
      </c>
      <c r="AA1912">
        <f>Furniture_Sales[[#This Row],[Sales]]-Furniture_Sales[[#This Row],[Profit]]</f>
        <v>582.86099999999999</v>
      </c>
    </row>
    <row r="1913" spans="1:27" x14ac:dyDescent="0.35">
      <c r="A1913" t="s">
        <v>4175</v>
      </c>
      <c r="B1913" s="2">
        <v>43057</v>
      </c>
      <c r="C1913" s="2">
        <v>43057</v>
      </c>
      <c r="D1913" t="s">
        <v>431</v>
      </c>
      <c r="E1913" t="s">
        <v>788</v>
      </c>
      <c r="F1913" t="s">
        <v>789</v>
      </c>
      <c r="G1913" t="s">
        <v>96</v>
      </c>
      <c r="H1913" t="s">
        <v>31</v>
      </c>
      <c r="I1913" t="s">
        <v>911</v>
      </c>
      <c r="J1913" t="s">
        <v>244</v>
      </c>
      <c r="K1913">
        <v>53209</v>
      </c>
      <c r="L1913" t="s">
        <v>99</v>
      </c>
      <c r="M1913" t="s">
        <v>506</v>
      </c>
      <c r="N1913" t="s">
        <v>36</v>
      </c>
      <c r="O1913" t="s">
        <v>62</v>
      </c>
      <c r="P1913" t="s">
        <v>507</v>
      </c>
      <c r="Q1913">
        <v>5.82</v>
      </c>
      <c r="R1913">
        <v>2</v>
      </c>
      <c r="S1913" s="1">
        <v>0</v>
      </c>
      <c r="T1913">
        <v>2.7353999999999998</v>
      </c>
      <c r="U1913" t="s">
        <v>436</v>
      </c>
      <c r="V1913" s="3">
        <v>0.47</v>
      </c>
      <c r="W1913" s="3">
        <v>0</v>
      </c>
      <c r="X1913" s="4">
        <v>1.3676999999999999</v>
      </c>
      <c r="Y1913" s="1">
        <v>1.5423</v>
      </c>
      <c r="Z1913" t="s">
        <v>40</v>
      </c>
      <c r="AA1913">
        <f>Furniture_Sales[[#This Row],[Sales]]-Furniture_Sales[[#This Row],[Profit]]</f>
        <v>3.0846000000000005</v>
      </c>
    </row>
    <row r="1914" spans="1:27" x14ac:dyDescent="0.35">
      <c r="A1914" t="s">
        <v>4176</v>
      </c>
      <c r="B1914" s="2">
        <v>42421</v>
      </c>
      <c r="C1914" s="2">
        <v>42422</v>
      </c>
      <c r="D1914" t="s">
        <v>93</v>
      </c>
      <c r="E1914" t="s">
        <v>1517</v>
      </c>
      <c r="F1914" t="s">
        <v>1518</v>
      </c>
      <c r="G1914" t="s">
        <v>96</v>
      </c>
      <c r="H1914" t="s">
        <v>31</v>
      </c>
      <c r="I1914" t="s">
        <v>179</v>
      </c>
      <c r="J1914" t="s">
        <v>126</v>
      </c>
      <c r="K1914">
        <v>10011</v>
      </c>
      <c r="L1914" t="s">
        <v>73</v>
      </c>
      <c r="M1914" t="s">
        <v>369</v>
      </c>
      <c r="N1914" t="s">
        <v>36</v>
      </c>
      <c r="O1914" t="s">
        <v>62</v>
      </c>
      <c r="P1914" t="s">
        <v>370</v>
      </c>
      <c r="Q1914">
        <v>135.80000000000001</v>
      </c>
      <c r="R1914">
        <v>7</v>
      </c>
      <c r="S1914" s="1">
        <v>0</v>
      </c>
      <c r="T1914">
        <v>66.542000000000002</v>
      </c>
      <c r="U1914" t="s">
        <v>129</v>
      </c>
      <c r="V1914" s="3">
        <v>0.49</v>
      </c>
      <c r="W1914" s="3">
        <v>0</v>
      </c>
      <c r="X1914" s="4">
        <v>9.5060000000000002</v>
      </c>
      <c r="Y1914" s="1">
        <v>9.8940000000000001</v>
      </c>
      <c r="Z1914" t="s">
        <v>303</v>
      </c>
      <c r="AA1914">
        <f>Furniture_Sales[[#This Row],[Sales]]-Furniture_Sales[[#This Row],[Profit]]</f>
        <v>69.25800000000001</v>
      </c>
    </row>
    <row r="1915" spans="1:27" x14ac:dyDescent="0.35">
      <c r="A1915" t="s">
        <v>4177</v>
      </c>
      <c r="B1915" s="2">
        <v>41989</v>
      </c>
      <c r="C1915" s="2">
        <v>41991</v>
      </c>
      <c r="D1915" t="s">
        <v>27</v>
      </c>
      <c r="E1915" t="s">
        <v>799</v>
      </c>
      <c r="F1915" t="s">
        <v>800</v>
      </c>
      <c r="G1915" t="s">
        <v>30</v>
      </c>
      <c r="H1915" t="s">
        <v>31</v>
      </c>
      <c r="I1915" t="s">
        <v>884</v>
      </c>
      <c r="J1915" t="s">
        <v>722</v>
      </c>
      <c r="K1915">
        <v>22153</v>
      </c>
      <c r="L1915" t="s">
        <v>34</v>
      </c>
      <c r="M1915" t="s">
        <v>1105</v>
      </c>
      <c r="N1915" t="s">
        <v>36</v>
      </c>
      <c r="O1915" t="s">
        <v>62</v>
      </c>
      <c r="P1915" t="s">
        <v>1106</v>
      </c>
      <c r="Q1915">
        <v>29.46</v>
      </c>
      <c r="R1915">
        <v>6</v>
      </c>
      <c r="S1915" s="1">
        <v>0</v>
      </c>
      <c r="T1915">
        <v>9.7218</v>
      </c>
      <c r="U1915" t="s">
        <v>76</v>
      </c>
      <c r="V1915" s="3">
        <v>0.33</v>
      </c>
      <c r="W1915" s="3">
        <v>0</v>
      </c>
      <c r="X1915" s="4">
        <v>1.6203000000000001</v>
      </c>
      <c r="Y1915" s="1">
        <v>3.2896999999999998</v>
      </c>
      <c r="Z1915" t="s">
        <v>102</v>
      </c>
      <c r="AA1915">
        <f>Furniture_Sales[[#This Row],[Sales]]-Furniture_Sales[[#This Row],[Profit]]</f>
        <v>19.738199999999999</v>
      </c>
    </row>
    <row r="1916" spans="1:27" x14ac:dyDescent="0.35">
      <c r="A1916" t="s">
        <v>4178</v>
      </c>
      <c r="B1916" s="2">
        <v>42604</v>
      </c>
      <c r="C1916" s="2">
        <v>42605</v>
      </c>
      <c r="D1916" t="s">
        <v>93</v>
      </c>
      <c r="E1916" t="s">
        <v>2282</v>
      </c>
      <c r="F1916" t="s">
        <v>2283</v>
      </c>
      <c r="G1916" t="s">
        <v>106</v>
      </c>
      <c r="H1916" t="s">
        <v>31</v>
      </c>
      <c r="I1916" t="s">
        <v>2349</v>
      </c>
      <c r="J1916" t="s">
        <v>186</v>
      </c>
      <c r="K1916">
        <v>80525</v>
      </c>
      <c r="L1916" t="s">
        <v>60</v>
      </c>
      <c r="M1916" t="s">
        <v>646</v>
      </c>
      <c r="N1916" t="s">
        <v>36</v>
      </c>
      <c r="O1916" t="s">
        <v>62</v>
      </c>
      <c r="P1916" t="s">
        <v>647</v>
      </c>
      <c r="Q1916">
        <v>98.328000000000003</v>
      </c>
      <c r="R1916">
        <v>3</v>
      </c>
      <c r="S1916" s="1">
        <v>0.2</v>
      </c>
      <c r="T1916">
        <v>9.8328000000000007</v>
      </c>
      <c r="U1916" t="s">
        <v>129</v>
      </c>
      <c r="V1916" s="3">
        <v>0.1</v>
      </c>
      <c r="W1916" s="3">
        <v>2.0340086241965702E-3</v>
      </c>
      <c r="X1916" s="4">
        <v>3.2776000000000001</v>
      </c>
      <c r="Y1916" s="1">
        <v>29.4984</v>
      </c>
      <c r="Z1916" t="s">
        <v>259</v>
      </c>
      <c r="AA1916">
        <f>Furniture_Sales[[#This Row],[Sales]]-Furniture_Sales[[#This Row],[Profit]]</f>
        <v>88.495199999999997</v>
      </c>
    </row>
    <row r="1917" spans="1:27" x14ac:dyDescent="0.35">
      <c r="A1917" t="s">
        <v>4179</v>
      </c>
      <c r="B1917" s="2">
        <v>42184</v>
      </c>
      <c r="C1917" s="2">
        <v>42187</v>
      </c>
      <c r="D1917" t="s">
        <v>93</v>
      </c>
      <c r="E1917" t="s">
        <v>1374</v>
      </c>
      <c r="F1917" t="s">
        <v>1375</v>
      </c>
      <c r="G1917" t="s">
        <v>30</v>
      </c>
      <c r="H1917" t="s">
        <v>31</v>
      </c>
      <c r="I1917" t="s">
        <v>179</v>
      </c>
      <c r="J1917" t="s">
        <v>126</v>
      </c>
      <c r="K1917">
        <v>10024</v>
      </c>
      <c r="L1917" t="s">
        <v>73</v>
      </c>
      <c r="M1917" t="s">
        <v>674</v>
      </c>
      <c r="N1917" t="s">
        <v>36</v>
      </c>
      <c r="O1917" t="s">
        <v>42</v>
      </c>
      <c r="P1917" t="s">
        <v>675</v>
      </c>
      <c r="Q1917">
        <v>117.88200000000001</v>
      </c>
      <c r="R1917">
        <v>1</v>
      </c>
      <c r="S1917" s="1">
        <v>0.1</v>
      </c>
      <c r="T1917">
        <v>1.3098000000000001</v>
      </c>
      <c r="U1917" t="s">
        <v>39</v>
      </c>
      <c r="V1917" s="3">
        <v>1.1111111111111099E-2</v>
      </c>
      <c r="W1917" s="3">
        <v>8.4830593305169595E-4</v>
      </c>
      <c r="X1917" s="4">
        <v>1.3098000000000001</v>
      </c>
      <c r="Y1917" s="1">
        <v>116.5722</v>
      </c>
      <c r="Z1917" t="s">
        <v>65</v>
      </c>
      <c r="AA1917">
        <f>Furniture_Sales[[#This Row],[Sales]]-Furniture_Sales[[#This Row],[Profit]]</f>
        <v>116.57220000000001</v>
      </c>
    </row>
    <row r="1918" spans="1:27" x14ac:dyDescent="0.35">
      <c r="A1918" t="s">
        <v>4180</v>
      </c>
      <c r="B1918" s="2">
        <v>42547</v>
      </c>
      <c r="C1918" s="2">
        <v>42553</v>
      </c>
      <c r="D1918" t="s">
        <v>45</v>
      </c>
      <c r="E1918" t="s">
        <v>3533</v>
      </c>
      <c r="F1918" t="s">
        <v>3534</v>
      </c>
      <c r="G1918" t="s">
        <v>96</v>
      </c>
      <c r="H1918" t="s">
        <v>31</v>
      </c>
      <c r="I1918" t="s">
        <v>179</v>
      </c>
      <c r="J1918" t="s">
        <v>126</v>
      </c>
      <c r="K1918">
        <v>10035</v>
      </c>
      <c r="L1918" t="s">
        <v>73</v>
      </c>
      <c r="M1918" t="s">
        <v>1274</v>
      </c>
      <c r="N1918" t="s">
        <v>36</v>
      </c>
      <c r="O1918" t="s">
        <v>62</v>
      </c>
      <c r="P1918" t="s">
        <v>1275</v>
      </c>
      <c r="Q1918">
        <v>37.74</v>
      </c>
      <c r="R1918">
        <v>3</v>
      </c>
      <c r="S1918" s="1">
        <v>0</v>
      </c>
      <c r="T1918">
        <v>12.8316</v>
      </c>
      <c r="U1918" t="s">
        <v>135</v>
      </c>
      <c r="V1918" s="3">
        <v>0.34</v>
      </c>
      <c r="W1918" s="3">
        <v>0</v>
      </c>
      <c r="X1918" s="4">
        <v>4.2771999999999997</v>
      </c>
      <c r="Y1918" s="1">
        <v>8.3027999999999995</v>
      </c>
      <c r="Z1918" t="s">
        <v>65</v>
      </c>
      <c r="AA1918">
        <f>Furniture_Sales[[#This Row],[Sales]]-Furniture_Sales[[#This Row],[Profit]]</f>
        <v>24.9084</v>
      </c>
    </row>
    <row r="1919" spans="1:27" x14ac:dyDescent="0.35">
      <c r="A1919" t="s">
        <v>4181</v>
      </c>
      <c r="B1919" s="2">
        <v>42630</v>
      </c>
      <c r="C1919" s="2">
        <v>42635</v>
      </c>
      <c r="D1919" t="s">
        <v>45</v>
      </c>
      <c r="E1919" t="s">
        <v>161</v>
      </c>
      <c r="F1919" t="s">
        <v>162</v>
      </c>
      <c r="G1919" t="s">
        <v>30</v>
      </c>
      <c r="H1919" t="s">
        <v>31</v>
      </c>
      <c r="I1919" t="s">
        <v>4182</v>
      </c>
      <c r="J1919" t="s">
        <v>440</v>
      </c>
      <c r="K1919">
        <v>1752</v>
      </c>
      <c r="L1919" t="s">
        <v>73</v>
      </c>
      <c r="M1919" t="s">
        <v>808</v>
      </c>
      <c r="N1919" t="s">
        <v>36</v>
      </c>
      <c r="O1919" t="s">
        <v>62</v>
      </c>
      <c r="P1919" t="s">
        <v>809</v>
      </c>
      <c r="Q1919">
        <v>14.82</v>
      </c>
      <c r="R1919">
        <v>3</v>
      </c>
      <c r="S1919" s="1">
        <v>0</v>
      </c>
      <c r="T1919">
        <v>6.2244000000000002</v>
      </c>
      <c r="U1919" t="s">
        <v>64</v>
      </c>
      <c r="V1919" s="3">
        <v>0.42</v>
      </c>
      <c r="W1919" s="3">
        <v>0</v>
      </c>
      <c r="X1919" s="4">
        <v>2.0748000000000002</v>
      </c>
      <c r="Y1919" s="1">
        <v>2.8652000000000002</v>
      </c>
      <c r="Z1919" t="s">
        <v>83</v>
      </c>
      <c r="AA1919">
        <f>Furniture_Sales[[#This Row],[Sales]]-Furniture_Sales[[#This Row],[Profit]]</f>
        <v>8.595600000000001</v>
      </c>
    </row>
    <row r="1920" spans="1:27" x14ac:dyDescent="0.35">
      <c r="A1920" t="s">
        <v>4181</v>
      </c>
      <c r="B1920" s="2">
        <v>42630</v>
      </c>
      <c r="C1920" s="2">
        <v>42635</v>
      </c>
      <c r="D1920" t="s">
        <v>45</v>
      </c>
      <c r="E1920" t="s">
        <v>161</v>
      </c>
      <c r="F1920" t="s">
        <v>162</v>
      </c>
      <c r="G1920" t="s">
        <v>30</v>
      </c>
      <c r="H1920" t="s">
        <v>31</v>
      </c>
      <c r="I1920" t="s">
        <v>4182</v>
      </c>
      <c r="J1920" t="s">
        <v>440</v>
      </c>
      <c r="K1920">
        <v>1752</v>
      </c>
      <c r="L1920" t="s">
        <v>73</v>
      </c>
      <c r="M1920" t="s">
        <v>557</v>
      </c>
      <c r="N1920" t="s">
        <v>36</v>
      </c>
      <c r="O1920" t="s">
        <v>62</v>
      </c>
      <c r="P1920" t="s">
        <v>558</v>
      </c>
      <c r="Q1920">
        <v>191.82</v>
      </c>
      <c r="R1920">
        <v>3</v>
      </c>
      <c r="S1920" s="1">
        <v>0</v>
      </c>
      <c r="T1920">
        <v>61.382399999999997</v>
      </c>
      <c r="U1920" t="s">
        <v>64</v>
      </c>
      <c r="V1920" s="3">
        <v>0.32</v>
      </c>
      <c r="W1920" s="3">
        <v>0</v>
      </c>
      <c r="X1920" s="4">
        <v>20.460799999999999</v>
      </c>
      <c r="Y1920" s="1">
        <v>43.479199999999999</v>
      </c>
      <c r="Z1920" t="s">
        <v>83</v>
      </c>
      <c r="AA1920">
        <f>Furniture_Sales[[#This Row],[Sales]]-Furniture_Sales[[#This Row],[Profit]]</f>
        <v>130.4376</v>
      </c>
    </row>
    <row r="1921" spans="1:27" x14ac:dyDescent="0.35">
      <c r="A1921" t="s">
        <v>4183</v>
      </c>
      <c r="B1921" s="2">
        <v>42979</v>
      </c>
      <c r="C1921" s="2">
        <v>42979</v>
      </c>
      <c r="D1921" t="s">
        <v>431</v>
      </c>
      <c r="E1921" t="s">
        <v>1594</v>
      </c>
      <c r="F1921" t="s">
        <v>1595</v>
      </c>
      <c r="G1921" t="s">
        <v>96</v>
      </c>
      <c r="H1921" t="s">
        <v>31</v>
      </c>
      <c r="I1921" t="s">
        <v>197</v>
      </c>
      <c r="J1921" t="s">
        <v>198</v>
      </c>
      <c r="K1921">
        <v>98103</v>
      </c>
      <c r="L1921" t="s">
        <v>60</v>
      </c>
      <c r="M1921" t="s">
        <v>323</v>
      </c>
      <c r="N1921" t="s">
        <v>36</v>
      </c>
      <c r="O1921" t="s">
        <v>51</v>
      </c>
      <c r="P1921" t="s">
        <v>324</v>
      </c>
      <c r="Q1921">
        <v>283.56</v>
      </c>
      <c r="R1921">
        <v>4</v>
      </c>
      <c r="S1921" s="1">
        <v>0</v>
      </c>
      <c r="T1921">
        <v>45.369599999999998</v>
      </c>
      <c r="U1921" t="s">
        <v>436</v>
      </c>
      <c r="V1921" s="3">
        <v>0.16</v>
      </c>
      <c r="W1921" s="3">
        <v>0</v>
      </c>
      <c r="X1921" s="4">
        <v>11.3424</v>
      </c>
      <c r="Y1921" s="1">
        <v>59.547600000000003</v>
      </c>
      <c r="Z1921" t="s">
        <v>83</v>
      </c>
      <c r="AA1921">
        <f>Furniture_Sales[[#This Row],[Sales]]-Furniture_Sales[[#This Row],[Profit]]</f>
        <v>238.19040000000001</v>
      </c>
    </row>
    <row r="1922" spans="1:27" x14ac:dyDescent="0.35">
      <c r="A1922" t="s">
        <v>4184</v>
      </c>
      <c r="B1922" s="2">
        <v>42908</v>
      </c>
      <c r="C1922" s="2">
        <v>42912</v>
      </c>
      <c r="D1922" t="s">
        <v>45</v>
      </c>
      <c r="E1922" t="s">
        <v>677</v>
      </c>
      <c r="F1922" t="s">
        <v>678</v>
      </c>
      <c r="G1922" t="s">
        <v>106</v>
      </c>
      <c r="H1922" t="s">
        <v>31</v>
      </c>
      <c r="I1922" t="s">
        <v>294</v>
      </c>
      <c r="J1922" t="s">
        <v>295</v>
      </c>
      <c r="K1922">
        <v>48227</v>
      </c>
      <c r="L1922" t="s">
        <v>99</v>
      </c>
      <c r="M1922" t="s">
        <v>41</v>
      </c>
      <c r="N1922" t="s">
        <v>36</v>
      </c>
      <c r="O1922" t="s">
        <v>42</v>
      </c>
      <c r="P1922" t="s">
        <v>43</v>
      </c>
      <c r="Q1922">
        <v>487.96</v>
      </c>
      <c r="R1922">
        <v>2</v>
      </c>
      <c r="S1922" s="1">
        <v>0</v>
      </c>
      <c r="T1922">
        <v>146.38800000000001</v>
      </c>
      <c r="U1922" t="s">
        <v>89</v>
      </c>
      <c r="V1922" s="3">
        <v>0.3</v>
      </c>
      <c r="W1922" s="3">
        <v>0</v>
      </c>
      <c r="X1922" s="4">
        <v>73.194000000000003</v>
      </c>
      <c r="Y1922" s="1">
        <v>170.786</v>
      </c>
      <c r="Z1922" t="s">
        <v>65</v>
      </c>
      <c r="AA1922">
        <f>Furniture_Sales[[#This Row],[Sales]]-Furniture_Sales[[#This Row],[Profit]]</f>
        <v>341.572</v>
      </c>
    </row>
    <row r="1923" spans="1:27" x14ac:dyDescent="0.35">
      <c r="A1923" t="s">
        <v>4185</v>
      </c>
      <c r="B1923" s="2">
        <v>41901</v>
      </c>
      <c r="C1923" s="2">
        <v>41906</v>
      </c>
      <c r="D1923" t="s">
        <v>45</v>
      </c>
      <c r="E1923" t="s">
        <v>4186</v>
      </c>
      <c r="F1923" t="s">
        <v>4187</v>
      </c>
      <c r="G1923" t="s">
        <v>96</v>
      </c>
      <c r="H1923" t="s">
        <v>31</v>
      </c>
      <c r="I1923" t="s">
        <v>3064</v>
      </c>
      <c r="J1923" t="s">
        <v>526</v>
      </c>
      <c r="K1923">
        <v>85224</v>
      </c>
      <c r="L1923" t="s">
        <v>60</v>
      </c>
      <c r="M1923" t="s">
        <v>1471</v>
      </c>
      <c r="N1923" t="s">
        <v>36</v>
      </c>
      <c r="O1923" t="s">
        <v>51</v>
      </c>
      <c r="P1923" t="s">
        <v>1472</v>
      </c>
      <c r="Q1923">
        <v>73.915000000000006</v>
      </c>
      <c r="R1923">
        <v>1</v>
      </c>
      <c r="S1923" s="1">
        <v>0.5</v>
      </c>
      <c r="T1923">
        <v>-45.827300000000001</v>
      </c>
      <c r="U1923" t="s">
        <v>64</v>
      </c>
      <c r="V1923" s="3">
        <v>-0.62</v>
      </c>
      <c r="W1923" s="3">
        <v>6.7645268213488499E-3</v>
      </c>
      <c r="X1923" s="4">
        <v>-45.827300000000001</v>
      </c>
      <c r="Y1923" s="1">
        <v>119.7423</v>
      </c>
      <c r="Z1923" t="s">
        <v>83</v>
      </c>
      <c r="AA1923">
        <f>Furniture_Sales[[#This Row],[Sales]]-Furniture_Sales[[#This Row],[Profit]]</f>
        <v>119.7423</v>
      </c>
    </row>
    <row r="1924" spans="1:27" x14ac:dyDescent="0.35">
      <c r="A1924" t="s">
        <v>4188</v>
      </c>
      <c r="B1924" s="2">
        <v>41910</v>
      </c>
      <c r="C1924" s="2">
        <v>41915</v>
      </c>
      <c r="D1924" t="s">
        <v>45</v>
      </c>
      <c r="E1924" t="s">
        <v>3455</v>
      </c>
      <c r="F1924" t="s">
        <v>3456</v>
      </c>
      <c r="G1924" t="s">
        <v>30</v>
      </c>
      <c r="H1924" t="s">
        <v>31</v>
      </c>
      <c r="I1924" t="s">
        <v>4189</v>
      </c>
      <c r="J1924" t="s">
        <v>49</v>
      </c>
      <c r="K1924">
        <v>33021</v>
      </c>
      <c r="L1924" t="s">
        <v>34</v>
      </c>
      <c r="M1924" t="s">
        <v>3623</v>
      </c>
      <c r="N1924" t="s">
        <v>36</v>
      </c>
      <c r="O1924" t="s">
        <v>62</v>
      </c>
      <c r="P1924" t="s">
        <v>3624</v>
      </c>
      <c r="Q1924">
        <v>337.08800000000002</v>
      </c>
      <c r="R1924">
        <v>4</v>
      </c>
      <c r="S1924" s="1">
        <v>0.2</v>
      </c>
      <c r="T1924">
        <v>16.854399999999998</v>
      </c>
      <c r="U1924" t="s">
        <v>64</v>
      </c>
      <c r="V1924" s="3">
        <v>0.05</v>
      </c>
      <c r="W1924" s="3">
        <v>5.93316878678565E-4</v>
      </c>
      <c r="X1924" s="4">
        <v>4.2135999999999996</v>
      </c>
      <c r="Y1924" s="1">
        <v>80.058400000000006</v>
      </c>
      <c r="Z1924" t="s">
        <v>83</v>
      </c>
      <c r="AA1924">
        <f>Furniture_Sales[[#This Row],[Sales]]-Furniture_Sales[[#This Row],[Profit]]</f>
        <v>320.23360000000002</v>
      </c>
    </row>
    <row r="1925" spans="1:27" x14ac:dyDescent="0.35">
      <c r="A1925" t="s">
        <v>4190</v>
      </c>
      <c r="B1925" s="2">
        <v>42310</v>
      </c>
      <c r="C1925" s="2">
        <v>42312</v>
      </c>
      <c r="D1925" t="s">
        <v>93</v>
      </c>
      <c r="E1925" t="s">
        <v>2657</v>
      </c>
      <c r="F1925" t="s">
        <v>2658</v>
      </c>
      <c r="G1925" t="s">
        <v>106</v>
      </c>
      <c r="H1925" t="s">
        <v>31</v>
      </c>
      <c r="I1925" t="s">
        <v>179</v>
      </c>
      <c r="J1925" t="s">
        <v>126</v>
      </c>
      <c r="K1925">
        <v>10011</v>
      </c>
      <c r="L1925" t="s">
        <v>73</v>
      </c>
      <c r="M1925" t="s">
        <v>3597</v>
      </c>
      <c r="N1925" t="s">
        <v>36</v>
      </c>
      <c r="O1925" t="s">
        <v>42</v>
      </c>
      <c r="P1925" t="s">
        <v>3598</v>
      </c>
      <c r="Q1925">
        <v>2621.3220000000001</v>
      </c>
      <c r="R1925">
        <v>11</v>
      </c>
      <c r="S1925" s="1">
        <v>0.1</v>
      </c>
      <c r="T1925">
        <v>553.39020000000005</v>
      </c>
      <c r="U1925" t="s">
        <v>76</v>
      </c>
      <c r="V1925" s="3">
        <v>0.211111111111111</v>
      </c>
      <c r="W1925" s="3">
        <v>3.8148689859544199E-5</v>
      </c>
      <c r="X1925" s="4">
        <v>50.308199999999999</v>
      </c>
      <c r="Y1925" s="1">
        <v>187.99379999999999</v>
      </c>
      <c r="Z1925" t="s">
        <v>40</v>
      </c>
      <c r="AA1925">
        <f>Furniture_Sales[[#This Row],[Sales]]-Furniture_Sales[[#This Row],[Profit]]</f>
        <v>2067.9318000000003</v>
      </c>
    </row>
    <row r="1926" spans="1:27" x14ac:dyDescent="0.35">
      <c r="A1926" t="s">
        <v>4191</v>
      </c>
      <c r="B1926" s="2">
        <v>42297</v>
      </c>
      <c r="C1926" s="2">
        <v>42301</v>
      </c>
      <c r="D1926" t="s">
        <v>45</v>
      </c>
      <c r="E1926" t="s">
        <v>2923</v>
      </c>
      <c r="F1926" t="s">
        <v>2924</v>
      </c>
      <c r="G1926" t="s">
        <v>30</v>
      </c>
      <c r="H1926" t="s">
        <v>31</v>
      </c>
      <c r="I1926" t="s">
        <v>58</v>
      </c>
      <c r="J1926" t="s">
        <v>59</v>
      </c>
      <c r="K1926">
        <v>90045</v>
      </c>
      <c r="L1926" t="s">
        <v>60</v>
      </c>
      <c r="M1926" t="s">
        <v>2891</v>
      </c>
      <c r="N1926" t="s">
        <v>36</v>
      </c>
      <c r="O1926" t="s">
        <v>62</v>
      </c>
      <c r="P1926" t="s">
        <v>2892</v>
      </c>
      <c r="Q1926">
        <v>74.760000000000005</v>
      </c>
      <c r="R1926">
        <v>7</v>
      </c>
      <c r="S1926" s="1">
        <v>0</v>
      </c>
      <c r="T1926">
        <v>23.923200000000001</v>
      </c>
      <c r="U1926" t="s">
        <v>89</v>
      </c>
      <c r="V1926" s="3">
        <v>0.32</v>
      </c>
      <c r="W1926" s="3">
        <v>0</v>
      </c>
      <c r="X1926" s="4">
        <v>3.4176000000000002</v>
      </c>
      <c r="Y1926" s="1">
        <v>7.2624000000000004</v>
      </c>
      <c r="Z1926" t="s">
        <v>54</v>
      </c>
      <c r="AA1926">
        <f>Furniture_Sales[[#This Row],[Sales]]-Furniture_Sales[[#This Row],[Profit]]</f>
        <v>50.836800000000004</v>
      </c>
    </row>
    <row r="1927" spans="1:27" x14ac:dyDescent="0.35">
      <c r="A1927" t="s">
        <v>4191</v>
      </c>
      <c r="B1927" s="2">
        <v>42297</v>
      </c>
      <c r="C1927" s="2">
        <v>42301</v>
      </c>
      <c r="D1927" t="s">
        <v>45</v>
      </c>
      <c r="E1927" t="s">
        <v>2923</v>
      </c>
      <c r="F1927" t="s">
        <v>2924</v>
      </c>
      <c r="G1927" t="s">
        <v>30</v>
      </c>
      <c r="H1927" t="s">
        <v>31</v>
      </c>
      <c r="I1927" t="s">
        <v>58</v>
      </c>
      <c r="J1927" t="s">
        <v>59</v>
      </c>
      <c r="K1927">
        <v>90045</v>
      </c>
      <c r="L1927" t="s">
        <v>60</v>
      </c>
      <c r="M1927" t="s">
        <v>3195</v>
      </c>
      <c r="N1927" t="s">
        <v>36</v>
      </c>
      <c r="O1927" t="s">
        <v>51</v>
      </c>
      <c r="P1927" t="s">
        <v>3196</v>
      </c>
      <c r="Q1927">
        <v>364.77600000000001</v>
      </c>
      <c r="R1927">
        <v>3</v>
      </c>
      <c r="S1927" s="1">
        <v>0.2</v>
      </c>
      <c r="T1927">
        <v>27.3582</v>
      </c>
      <c r="U1927" t="s">
        <v>89</v>
      </c>
      <c r="V1927" s="3">
        <v>7.4999999999999997E-2</v>
      </c>
      <c r="W1927" s="3">
        <v>5.4828168519858804E-4</v>
      </c>
      <c r="X1927" s="4">
        <v>9.1194000000000006</v>
      </c>
      <c r="Y1927" s="1">
        <v>112.4726</v>
      </c>
      <c r="Z1927" t="s">
        <v>54</v>
      </c>
      <c r="AA1927">
        <f>Furniture_Sales[[#This Row],[Sales]]-Furniture_Sales[[#This Row],[Profit]]</f>
        <v>337.4178</v>
      </c>
    </row>
    <row r="1928" spans="1:27" x14ac:dyDescent="0.35">
      <c r="A1928" t="s">
        <v>4192</v>
      </c>
      <c r="B1928" s="2">
        <v>42535</v>
      </c>
      <c r="C1928" s="2">
        <v>42539</v>
      </c>
      <c r="D1928" t="s">
        <v>45</v>
      </c>
      <c r="E1928" t="s">
        <v>686</v>
      </c>
      <c r="F1928" t="s">
        <v>687</v>
      </c>
      <c r="G1928" t="s">
        <v>96</v>
      </c>
      <c r="H1928" t="s">
        <v>31</v>
      </c>
      <c r="I1928" t="s">
        <v>197</v>
      </c>
      <c r="J1928" t="s">
        <v>198</v>
      </c>
      <c r="K1928">
        <v>98103</v>
      </c>
      <c r="L1928" t="s">
        <v>60</v>
      </c>
      <c r="M1928" t="s">
        <v>1140</v>
      </c>
      <c r="N1928" t="s">
        <v>36</v>
      </c>
      <c r="O1928" t="s">
        <v>51</v>
      </c>
      <c r="P1928" t="s">
        <v>1141</v>
      </c>
      <c r="Q1928">
        <v>1115.17</v>
      </c>
      <c r="R1928">
        <v>7</v>
      </c>
      <c r="S1928" s="1">
        <v>0</v>
      </c>
      <c r="T1928">
        <v>334.55099999999999</v>
      </c>
      <c r="U1928" t="s">
        <v>89</v>
      </c>
      <c r="V1928" s="3">
        <v>0.3</v>
      </c>
      <c r="W1928" s="3">
        <v>0</v>
      </c>
      <c r="X1928" s="4">
        <v>47.792999999999999</v>
      </c>
      <c r="Y1928" s="1">
        <v>111.517</v>
      </c>
      <c r="Z1928" t="s">
        <v>65</v>
      </c>
      <c r="AA1928">
        <f>Furniture_Sales[[#This Row],[Sales]]-Furniture_Sales[[#This Row],[Profit]]</f>
        <v>780.61900000000014</v>
      </c>
    </row>
    <row r="1929" spans="1:27" x14ac:dyDescent="0.35">
      <c r="A1929" t="s">
        <v>4193</v>
      </c>
      <c r="B1929" s="2">
        <v>42615</v>
      </c>
      <c r="C1929" s="2">
        <v>42618</v>
      </c>
      <c r="D1929" t="s">
        <v>27</v>
      </c>
      <c r="E1929" t="s">
        <v>249</v>
      </c>
      <c r="F1929" t="s">
        <v>250</v>
      </c>
      <c r="G1929" t="s">
        <v>30</v>
      </c>
      <c r="H1929" t="s">
        <v>31</v>
      </c>
      <c r="I1929" t="s">
        <v>806</v>
      </c>
      <c r="J1929" t="s">
        <v>198</v>
      </c>
      <c r="K1929">
        <v>98198</v>
      </c>
      <c r="L1929" t="s">
        <v>60</v>
      </c>
      <c r="M1929" t="s">
        <v>120</v>
      </c>
      <c r="N1929" t="s">
        <v>36</v>
      </c>
      <c r="O1929" t="s">
        <v>42</v>
      </c>
      <c r="P1929" t="s">
        <v>121</v>
      </c>
      <c r="Q1929">
        <v>215.976</v>
      </c>
      <c r="R1929">
        <v>3</v>
      </c>
      <c r="S1929" s="1">
        <v>0.2</v>
      </c>
      <c r="T1929">
        <v>-2.6997</v>
      </c>
      <c r="U1929" t="s">
        <v>39</v>
      </c>
      <c r="V1929" s="3">
        <v>-1.2500000000000001E-2</v>
      </c>
      <c r="W1929" s="3">
        <v>9.2602881801681701E-4</v>
      </c>
      <c r="X1929" s="4">
        <v>-0.89990000000000003</v>
      </c>
      <c r="Y1929" s="1">
        <v>72.891900000000007</v>
      </c>
      <c r="Z1929" t="s">
        <v>83</v>
      </c>
      <c r="AA1929">
        <f>Furniture_Sales[[#This Row],[Sales]]-Furniture_Sales[[#This Row],[Profit]]</f>
        <v>218.67570000000001</v>
      </c>
    </row>
    <row r="1930" spans="1:27" x14ac:dyDescent="0.35">
      <c r="A1930" t="s">
        <v>4194</v>
      </c>
      <c r="B1930" s="2">
        <v>43073</v>
      </c>
      <c r="C1930" s="2">
        <v>43074</v>
      </c>
      <c r="D1930" t="s">
        <v>93</v>
      </c>
      <c r="E1930" t="s">
        <v>2598</v>
      </c>
      <c r="F1930" t="s">
        <v>2599</v>
      </c>
      <c r="G1930" t="s">
        <v>96</v>
      </c>
      <c r="H1930" t="s">
        <v>31</v>
      </c>
      <c r="I1930" t="s">
        <v>71</v>
      </c>
      <c r="J1930" t="s">
        <v>72</v>
      </c>
      <c r="K1930">
        <v>19134</v>
      </c>
      <c r="L1930" t="s">
        <v>73</v>
      </c>
      <c r="M1930" t="s">
        <v>385</v>
      </c>
      <c r="N1930" t="s">
        <v>36</v>
      </c>
      <c r="O1930" t="s">
        <v>62</v>
      </c>
      <c r="P1930" t="s">
        <v>386</v>
      </c>
      <c r="Q1930">
        <v>11.352</v>
      </c>
      <c r="R1930">
        <v>3</v>
      </c>
      <c r="S1930" s="1">
        <v>0.2</v>
      </c>
      <c r="T1930">
        <v>2.6960999999999999</v>
      </c>
      <c r="U1930" t="s">
        <v>129</v>
      </c>
      <c r="V1930" s="3">
        <v>0.23749999999999999</v>
      </c>
      <c r="W1930" s="3">
        <v>1.7618040873854799E-2</v>
      </c>
      <c r="X1930" s="4">
        <v>0.89870000000000005</v>
      </c>
      <c r="Y1930" s="1">
        <v>2.8853</v>
      </c>
      <c r="Z1930" t="s">
        <v>102</v>
      </c>
      <c r="AA1930">
        <f>Furniture_Sales[[#This Row],[Sales]]-Furniture_Sales[[#This Row],[Profit]]</f>
        <v>8.6559000000000008</v>
      </c>
    </row>
    <row r="1931" spans="1:27" x14ac:dyDescent="0.35">
      <c r="A1931" t="s">
        <v>4195</v>
      </c>
      <c r="B1931" s="2">
        <v>42416</v>
      </c>
      <c r="C1931" s="2">
        <v>42423</v>
      </c>
      <c r="D1931" t="s">
        <v>45</v>
      </c>
      <c r="E1931" t="s">
        <v>4003</v>
      </c>
      <c r="F1931" t="s">
        <v>4004</v>
      </c>
      <c r="G1931" t="s">
        <v>30</v>
      </c>
      <c r="H1931" t="s">
        <v>31</v>
      </c>
      <c r="I1931" t="s">
        <v>32</v>
      </c>
      <c r="J1931" t="s">
        <v>33</v>
      </c>
      <c r="K1931">
        <v>42420</v>
      </c>
      <c r="L1931" t="s">
        <v>34</v>
      </c>
      <c r="M1931" t="s">
        <v>224</v>
      </c>
      <c r="N1931" t="s">
        <v>36</v>
      </c>
      <c r="O1931" t="s">
        <v>62</v>
      </c>
      <c r="P1931" t="s">
        <v>225</v>
      </c>
      <c r="Q1931">
        <v>318.08</v>
      </c>
      <c r="R1931">
        <v>4</v>
      </c>
      <c r="S1931" s="1">
        <v>0</v>
      </c>
      <c r="T1931">
        <v>34.988799999999998</v>
      </c>
      <c r="U1931" t="s">
        <v>53</v>
      </c>
      <c r="V1931" s="3">
        <v>0.11</v>
      </c>
      <c r="W1931" s="3">
        <v>0</v>
      </c>
      <c r="X1931" s="4">
        <v>8.7471999999999994</v>
      </c>
      <c r="Y1931" s="1">
        <v>70.772800000000004</v>
      </c>
      <c r="Z1931" t="s">
        <v>303</v>
      </c>
      <c r="AA1931">
        <f>Furniture_Sales[[#This Row],[Sales]]-Furniture_Sales[[#This Row],[Profit]]</f>
        <v>283.09119999999996</v>
      </c>
    </row>
    <row r="1932" spans="1:27" x14ac:dyDescent="0.35">
      <c r="A1932" t="s">
        <v>4196</v>
      </c>
      <c r="B1932" s="2">
        <v>42639</v>
      </c>
      <c r="C1932" s="2">
        <v>42643</v>
      </c>
      <c r="D1932" t="s">
        <v>45</v>
      </c>
      <c r="E1932" t="s">
        <v>4197</v>
      </c>
      <c r="F1932" t="s">
        <v>4198</v>
      </c>
      <c r="G1932" t="s">
        <v>96</v>
      </c>
      <c r="H1932" t="s">
        <v>31</v>
      </c>
      <c r="I1932" t="s">
        <v>107</v>
      </c>
      <c r="J1932" t="s">
        <v>98</v>
      </c>
      <c r="K1932">
        <v>77041</v>
      </c>
      <c r="L1932" t="s">
        <v>99</v>
      </c>
      <c r="M1932" t="s">
        <v>148</v>
      </c>
      <c r="N1932" t="s">
        <v>36</v>
      </c>
      <c r="O1932" t="s">
        <v>42</v>
      </c>
      <c r="P1932" t="s">
        <v>149</v>
      </c>
      <c r="Q1932">
        <v>454.96499999999997</v>
      </c>
      <c r="R1932">
        <v>5</v>
      </c>
      <c r="S1932" s="1">
        <v>0.3</v>
      </c>
      <c r="T1932">
        <v>-136.48949999999999</v>
      </c>
      <c r="U1932" t="s">
        <v>89</v>
      </c>
      <c r="V1932" s="3">
        <v>-0.3</v>
      </c>
      <c r="W1932" s="3">
        <v>6.5939138175464E-4</v>
      </c>
      <c r="X1932" s="4">
        <v>-27.297899999999998</v>
      </c>
      <c r="Y1932" s="1">
        <v>118.29089999999999</v>
      </c>
      <c r="Z1932" t="s">
        <v>83</v>
      </c>
      <c r="AA1932">
        <f>Furniture_Sales[[#This Row],[Sales]]-Furniture_Sales[[#This Row],[Profit]]</f>
        <v>591.45449999999994</v>
      </c>
    </row>
    <row r="1933" spans="1:27" x14ac:dyDescent="0.35">
      <c r="A1933" t="s">
        <v>4199</v>
      </c>
      <c r="B1933" s="2">
        <v>42183</v>
      </c>
      <c r="C1933" s="2">
        <v>42188</v>
      </c>
      <c r="D1933" t="s">
        <v>27</v>
      </c>
      <c r="E1933" t="s">
        <v>1944</v>
      </c>
      <c r="F1933" t="s">
        <v>1945</v>
      </c>
      <c r="G1933" t="s">
        <v>96</v>
      </c>
      <c r="H1933" t="s">
        <v>31</v>
      </c>
      <c r="I1933" t="s">
        <v>125</v>
      </c>
      <c r="J1933" t="s">
        <v>237</v>
      </c>
      <c r="K1933">
        <v>45373</v>
      </c>
      <c r="L1933" t="s">
        <v>73</v>
      </c>
      <c r="M1933" t="s">
        <v>1554</v>
      </c>
      <c r="N1933" t="s">
        <v>36</v>
      </c>
      <c r="O1933" t="s">
        <v>37</v>
      </c>
      <c r="P1933" t="s">
        <v>1555</v>
      </c>
      <c r="Q1933">
        <v>482.94</v>
      </c>
      <c r="R1933">
        <v>6</v>
      </c>
      <c r="S1933" s="1">
        <v>0.5</v>
      </c>
      <c r="T1933">
        <v>-376.69319999999999</v>
      </c>
      <c r="U1933" t="s">
        <v>64</v>
      </c>
      <c r="V1933" s="3">
        <v>-0.78</v>
      </c>
      <c r="W1933" s="3">
        <v>1.0353252992090099E-3</v>
      </c>
      <c r="X1933" s="4">
        <v>-62.782200000000003</v>
      </c>
      <c r="Y1933" s="1">
        <v>143.2722</v>
      </c>
      <c r="Z1933" t="s">
        <v>65</v>
      </c>
      <c r="AA1933">
        <f>Furniture_Sales[[#This Row],[Sales]]-Furniture_Sales[[#This Row],[Profit]]</f>
        <v>859.63319999999999</v>
      </c>
    </row>
    <row r="1934" spans="1:27" x14ac:dyDescent="0.35">
      <c r="A1934" t="s">
        <v>4200</v>
      </c>
      <c r="B1934" s="2">
        <v>42315</v>
      </c>
      <c r="C1934" s="2">
        <v>42320</v>
      </c>
      <c r="D1934" t="s">
        <v>45</v>
      </c>
      <c r="E1934" t="s">
        <v>1268</v>
      </c>
      <c r="F1934" t="s">
        <v>1269</v>
      </c>
      <c r="G1934" t="s">
        <v>30</v>
      </c>
      <c r="H1934" t="s">
        <v>31</v>
      </c>
      <c r="I1934" t="s">
        <v>107</v>
      </c>
      <c r="J1934" t="s">
        <v>98</v>
      </c>
      <c r="K1934">
        <v>77041</v>
      </c>
      <c r="L1934" t="s">
        <v>99</v>
      </c>
      <c r="M1934" t="s">
        <v>2401</v>
      </c>
      <c r="N1934" t="s">
        <v>36</v>
      </c>
      <c r="O1934" t="s">
        <v>62</v>
      </c>
      <c r="P1934" t="s">
        <v>2402</v>
      </c>
      <c r="Q1934">
        <v>64.959999999999994</v>
      </c>
      <c r="R1934">
        <v>5</v>
      </c>
      <c r="S1934" s="1">
        <v>0.6</v>
      </c>
      <c r="T1934">
        <v>-84.447999999999993</v>
      </c>
      <c r="U1934" t="s">
        <v>64</v>
      </c>
      <c r="V1934" s="3">
        <v>-1.3</v>
      </c>
      <c r="W1934" s="3">
        <v>9.2364532019704407E-3</v>
      </c>
      <c r="X1934" s="4">
        <v>-16.889600000000002</v>
      </c>
      <c r="Y1934" s="1">
        <v>29.881599999999999</v>
      </c>
      <c r="Z1934" t="s">
        <v>40</v>
      </c>
      <c r="AA1934">
        <f>Furniture_Sales[[#This Row],[Sales]]-Furniture_Sales[[#This Row],[Profit]]</f>
        <v>149.40799999999999</v>
      </c>
    </row>
    <row r="1935" spans="1:27" x14ac:dyDescent="0.35">
      <c r="A1935" t="s">
        <v>4201</v>
      </c>
      <c r="B1935" s="2">
        <v>42754</v>
      </c>
      <c r="C1935" s="2">
        <v>42759</v>
      </c>
      <c r="D1935" t="s">
        <v>27</v>
      </c>
      <c r="E1935" t="s">
        <v>1769</v>
      </c>
      <c r="F1935" t="s">
        <v>1770</v>
      </c>
      <c r="G1935" t="s">
        <v>30</v>
      </c>
      <c r="H1935" t="s">
        <v>31</v>
      </c>
      <c r="I1935" t="s">
        <v>71</v>
      </c>
      <c r="J1935" t="s">
        <v>72</v>
      </c>
      <c r="K1935">
        <v>19140</v>
      </c>
      <c r="L1935" t="s">
        <v>73</v>
      </c>
      <c r="M1935" t="s">
        <v>703</v>
      </c>
      <c r="N1935" t="s">
        <v>36</v>
      </c>
      <c r="O1935" t="s">
        <v>62</v>
      </c>
      <c r="P1935" t="s">
        <v>704</v>
      </c>
      <c r="Q1935">
        <v>31.968</v>
      </c>
      <c r="R1935">
        <v>2</v>
      </c>
      <c r="S1935" s="1">
        <v>0.2</v>
      </c>
      <c r="T1935">
        <v>6.3936000000000002</v>
      </c>
      <c r="U1935" t="s">
        <v>64</v>
      </c>
      <c r="V1935" s="3">
        <v>0.2</v>
      </c>
      <c r="W1935" s="3">
        <v>6.2562562562562601E-3</v>
      </c>
      <c r="X1935" s="4">
        <v>3.1968000000000001</v>
      </c>
      <c r="Y1935" s="1">
        <v>12.7872</v>
      </c>
      <c r="Z1935" t="s">
        <v>175</v>
      </c>
      <c r="AA1935">
        <f>Furniture_Sales[[#This Row],[Sales]]-Furniture_Sales[[#This Row],[Profit]]</f>
        <v>25.574400000000001</v>
      </c>
    </row>
    <row r="1936" spans="1:27" x14ac:dyDescent="0.35">
      <c r="A1936" t="s">
        <v>4201</v>
      </c>
      <c r="B1936" s="2">
        <v>42754</v>
      </c>
      <c r="C1936" s="2">
        <v>42759</v>
      </c>
      <c r="D1936" t="s">
        <v>27</v>
      </c>
      <c r="E1936" t="s">
        <v>1769</v>
      </c>
      <c r="F1936" t="s">
        <v>1770</v>
      </c>
      <c r="G1936" t="s">
        <v>30</v>
      </c>
      <c r="H1936" t="s">
        <v>31</v>
      </c>
      <c r="I1936" t="s">
        <v>71</v>
      </c>
      <c r="J1936" t="s">
        <v>72</v>
      </c>
      <c r="K1936">
        <v>19140</v>
      </c>
      <c r="L1936" t="s">
        <v>73</v>
      </c>
      <c r="M1936" t="s">
        <v>987</v>
      </c>
      <c r="N1936" t="s">
        <v>36</v>
      </c>
      <c r="O1936" t="s">
        <v>42</v>
      </c>
      <c r="P1936" t="s">
        <v>988</v>
      </c>
      <c r="Q1936">
        <v>887.27099999999996</v>
      </c>
      <c r="R1936">
        <v>3</v>
      </c>
      <c r="S1936" s="1">
        <v>0.3</v>
      </c>
      <c r="T1936">
        <v>-63.3765</v>
      </c>
      <c r="U1936" t="s">
        <v>64</v>
      </c>
      <c r="V1936" s="3">
        <v>-7.1428571428571397E-2</v>
      </c>
      <c r="W1936" s="3">
        <v>3.3811541231483998E-4</v>
      </c>
      <c r="X1936" s="4">
        <v>-21.125499999999999</v>
      </c>
      <c r="Y1936" s="1">
        <v>316.88249999999999</v>
      </c>
      <c r="Z1936" t="s">
        <v>175</v>
      </c>
      <c r="AA1936">
        <f>Furniture_Sales[[#This Row],[Sales]]-Furniture_Sales[[#This Row],[Profit]]</f>
        <v>950.64749999999992</v>
      </c>
    </row>
    <row r="1937" spans="1:27" x14ac:dyDescent="0.35">
      <c r="A1937" t="s">
        <v>4202</v>
      </c>
      <c r="B1937" s="2">
        <v>42600</v>
      </c>
      <c r="C1937" s="2">
        <v>42602</v>
      </c>
      <c r="D1937" t="s">
        <v>27</v>
      </c>
      <c r="E1937" t="s">
        <v>3039</v>
      </c>
      <c r="F1937" t="s">
        <v>3040</v>
      </c>
      <c r="G1937" t="s">
        <v>106</v>
      </c>
      <c r="H1937" t="s">
        <v>31</v>
      </c>
      <c r="I1937" t="s">
        <v>107</v>
      </c>
      <c r="J1937" t="s">
        <v>98</v>
      </c>
      <c r="K1937">
        <v>77070</v>
      </c>
      <c r="L1937" t="s">
        <v>99</v>
      </c>
      <c r="M1937" t="s">
        <v>933</v>
      </c>
      <c r="N1937" t="s">
        <v>36</v>
      </c>
      <c r="O1937" t="s">
        <v>62</v>
      </c>
      <c r="P1937" t="s">
        <v>322</v>
      </c>
      <c r="Q1937">
        <v>9.5519999999999996</v>
      </c>
      <c r="R1937">
        <v>3</v>
      </c>
      <c r="S1937" s="1">
        <v>0.6</v>
      </c>
      <c r="T1937">
        <v>-3.8208000000000002</v>
      </c>
      <c r="U1937" t="s">
        <v>76</v>
      </c>
      <c r="V1937" s="3">
        <v>-0.4</v>
      </c>
      <c r="W1937" s="3">
        <v>6.2814070351758802E-2</v>
      </c>
      <c r="X1937" s="4">
        <v>-1.2736000000000001</v>
      </c>
      <c r="Y1937" s="1">
        <v>4.4576000000000002</v>
      </c>
      <c r="Z1937" t="s">
        <v>259</v>
      </c>
      <c r="AA1937">
        <f>Furniture_Sales[[#This Row],[Sales]]-Furniture_Sales[[#This Row],[Profit]]</f>
        <v>13.3728</v>
      </c>
    </row>
    <row r="1938" spans="1:27" x14ac:dyDescent="0.35">
      <c r="A1938" t="s">
        <v>4202</v>
      </c>
      <c r="B1938" s="2">
        <v>42600</v>
      </c>
      <c r="C1938" s="2">
        <v>42602</v>
      </c>
      <c r="D1938" t="s">
        <v>27</v>
      </c>
      <c r="E1938" t="s">
        <v>3039</v>
      </c>
      <c r="F1938" t="s">
        <v>3040</v>
      </c>
      <c r="G1938" t="s">
        <v>106</v>
      </c>
      <c r="H1938" t="s">
        <v>31</v>
      </c>
      <c r="I1938" t="s">
        <v>107</v>
      </c>
      <c r="J1938" t="s">
        <v>98</v>
      </c>
      <c r="K1938">
        <v>77070</v>
      </c>
      <c r="L1938" t="s">
        <v>99</v>
      </c>
      <c r="M1938" t="s">
        <v>2431</v>
      </c>
      <c r="N1938" t="s">
        <v>36</v>
      </c>
      <c r="O1938" t="s">
        <v>62</v>
      </c>
      <c r="P1938" t="s">
        <v>2432</v>
      </c>
      <c r="Q1938">
        <v>5.3440000000000003</v>
      </c>
      <c r="R1938">
        <v>4</v>
      </c>
      <c r="S1938" s="1">
        <v>0.6</v>
      </c>
      <c r="T1938">
        <v>-2.1375999999999999</v>
      </c>
      <c r="U1938" t="s">
        <v>76</v>
      </c>
      <c r="V1938" s="3">
        <v>-0.4</v>
      </c>
      <c r="W1938" s="3">
        <v>0.112275449101796</v>
      </c>
      <c r="X1938" s="4">
        <v>-0.53439999999999999</v>
      </c>
      <c r="Y1938" s="1">
        <v>1.8704000000000001</v>
      </c>
      <c r="Z1938" t="s">
        <v>259</v>
      </c>
      <c r="AA1938">
        <f>Furniture_Sales[[#This Row],[Sales]]-Furniture_Sales[[#This Row],[Profit]]</f>
        <v>7.4816000000000003</v>
      </c>
    </row>
    <row r="1939" spans="1:27" x14ac:dyDescent="0.35">
      <c r="A1939" t="s">
        <v>4203</v>
      </c>
      <c r="B1939" s="2">
        <v>42453</v>
      </c>
      <c r="C1939" s="2">
        <v>42455</v>
      </c>
      <c r="D1939" t="s">
        <v>27</v>
      </c>
      <c r="E1939" t="s">
        <v>3884</v>
      </c>
      <c r="F1939" t="s">
        <v>3885</v>
      </c>
      <c r="G1939" t="s">
        <v>30</v>
      </c>
      <c r="H1939" t="s">
        <v>31</v>
      </c>
      <c r="I1939" t="s">
        <v>699</v>
      </c>
      <c r="J1939" t="s">
        <v>237</v>
      </c>
      <c r="K1939">
        <v>44105</v>
      </c>
      <c r="L1939" t="s">
        <v>73</v>
      </c>
      <c r="M1939" t="s">
        <v>1973</v>
      </c>
      <c r="N1939" t="s">
        <v>36</v>
      </c>
      <c r="O1939" t="s">
        <v>37</v>
      </c>
      <c r="P1939" t="s">
        <v>1974</v>
      </c>
      <c r="Q1939">
        <v>301.47000000000003</v>
      </c>
      <c r="R1939">
        <v>3</v>
      </c>
      <c r="S1939" s="1">
        <v>0.5</v>
      </c>
      <c r="T1939">
        <v>-241.17599999999999</v>
      </c>
      <c r="U1939" t="s">
        <v>76</v>
      </c>
      <c r="V1939" s="3">
        <v>-0.8</v>
      </c>
      <c r="W1939" s="3">
        <v>1.65853982154112E-3</v>
      </c>
      <c r="X1939" s="4">
        <v>-80.391999999999996</v>
      </c>
      <c r="Y1939" s="1">
        <v>180.88200000000001</v>
      </c>
      <c r="Z1939" t="s">
        <v>201</v>
      </c>
      <c r="AA1939">
        <f>Furniture_Sales[[#This Row],[Sales]]-Furniture_Sales[[#This Row],[Profit]]</f>
        <v>542.64599999999996</v>
      </c>
    </row>
    <row r="1940" spans="1:27" x14ac:dyDescent="0.35">
      <c r="A1940" t="s">
        <v>4204</v>
      </c>
      <c r="B1940" s="2">
        <v>42883</v>
      </c>
      <c r="C1940" s="2">
        <v>42887</v>
      </c>
      <c r="D1940" t="s">
        <v>45</v>
      </c>
      <c r="E1940" t="s">
        <v>2100</v>
      </c>
      <c r="F1940" t="s">
        <v>2101</v>
      </c>
      <c r="G1940" t="s">
        <v>96</v>
      </c>
      <c r="H1940" t="s">
        <v>31</v>
      </c>
      <c r="I1940" t="s">
        <v>4205</v>
      </c>
      <c r="J1940" t="s">
        <v>1095</v>
      </c>
      <c r="K1940">
        <v>20707</v>
      </c>
      <c r="L1940" t="s">
        <v>73</v>
      </c>
      <c r="M1940" t="s">
        <v>1296</v>
      </c>
      <c r="N1940" t="s">
        <v>36</v>
      </c>
      <c r="O1940" t="s">
        <v>62</v>
      </c>
      <c r="P1940" t="s">
        <v>1297</v>
      </c>
      <c r="Q1940">
        <v>27.46</v>
      </c>
      <c r="R1940">
        <v>2</v>
      </c>
      <c r="S1940" s="1">
        <v>0</v>
      </c>
      <c r="T1940">
        <v>9.8856000000000002</v>
      </c>
      <c r="U1940" t="s">
        <v>89</v>
      </c>
      <c r="V1940" s="3">
        <v>0.36</v>
      </c>
      <c r="W1940" s="3">
        <v>0</v>
      </c>
      <c r="X1940" s="4">
        <v>4.9428000000000001</v>
      </c>
      <c r="Y1940" s="1">
        <v>8.7872000000000003</v>
      </c>
      <c r="Z1940" t="s">
        <v>167</v>
      </c>
      <c r="AA1940">
        <f>Furniture_Sales[[#This Row],[Sales]]-Furniture_Sales[[#This Row],[Profit]]</f>
        <v>17.574400000000001</v>
      </c>
    </row>
    <row r="1941" spans="1:27" x14ac:dyDescent="0.35">
      <c r="A1941" t="s">
        <v>4206</v>
      </c>
      <c r="B1941" s="2">
        <v>42583</v>
      </c>
      <c r="C1941" s="2">
        <v>42585</v>
      </c>
      <c r="D1941" t="s">
        <v>27</v>
      </c>
      <c r="E1941" t="s">
        <v>4207</v>
      </c>
      <c r="F1941" t="s">
        <v>4208</v>
      </c>
      <c r="G1941" t="s">
        <v>30</v>
      </c>
      <c r="H1941" t="s">
        <v>31</v>
      </c>
      <c r="I1941" t="s">
        <v>71</v>
      </c>
      <c r="J1941" t="s">
        <v>72</v>
      </c>
      <c r="K1941">
        <v>19140</v>
      </c>
      <c r="L1941" t="s">
        <v>73</v>
      </c>
      <c r="M1941" t="s">
        <v>557</v>
      </c>
      <c r="N1941" t="s">
        <v>36</v>
      </c>
      <c r="O1941" t="s">
        <v>62</v>
      </c>
      <c r="P1941" t="s">
        <v>3131</v>
      </c>
      <c r="Q1941">
        <v>19.312000000000001</v>
      </c>
      <c r="R1941">
        <v>2</v>
      </c>
      <c r="S1941" s="1">
        <v>0.2</v>
      </c>
      <c r="T1941">
        <v>3.1381999999999999</v>
      </c>
      <c r="U1941" t="s">
        <v>76</v>
      </c>
      <c r="V1941" s="3">
        <v>0.16250000000000001</v>
      </c>
      <c r="W1941" s="3">
        <v>1.0356255178127599E-2</v>
      </c>
      <c r="X1941" s="4">
        <v>1.5690999999999999</v>
      </c>
      <c r="Y1941" s="1">
        <v>8.0869</v>
      </c>
      <c r="Z1941" t="s">
        <v>259</v>
      </c>
      <c r="AA1941">
        <f>Furniture_Sales[[#This Row],[Sales]]-Furniture_Sales[[#This Row],[Profit]]</f>
        <v>16.1738</v>
      </c>
    </row>
    <row r="1942" spans="1:27" x14ac:dyDescent="0.35">
      <c r="A1942" t="s">
        <v>4209</v>
      </c>
      <c r="B1942" s="2">
        <v>42712</v>
      </c>
      <c r="C1942" s="2">
        <v>42716</v>
      </c>
      <c r="D1942" t="s">
        <v>45</v>
      </c>
      <c r="E1942" t="s">
        <v>1478</v>
      </c>
      <c r="F1942" t="s">
        <v>1479</v>
      </c>
      <c r="G1942" t="s">
        <v>30</v>
      </c>
      <c r="H1942" t="s">
        <v>31</v>
      </c>
      <c r="I1942" t="s">
        <v>4210</v>
      </c>
      <c r="J1942" t="s">
        <v>244</v>
      </c>
      <c r="K1942">
        <v>54703</v>
      </c>
      <c r="L1942" t="s">
        <v>99</v>
      </c>
      <c r="M1942" t="s">
        <v>1959</v>
      </c>
      <c r="N1942" t="s">
        <v>36</v>
      </c>
      <c r="O1942" t="s">
        <v>37</v>
      </c>
      <c r="P1942" t="s">
        <v>1960</v>
      </c>
      <c r="Q1942">
        <v>405.86</v>
      </c>
      <c r="R1942">
        <v>7</v>
      </c>
      <c r="S1942" s="1">
        <v>0</v>
      </c>
      <c r="T1942">
        <v>32.468800000000002</v>
      </c>
      <c r="U1942" t="s">
        <v>89</v>
      </c>
      <c r="V1942" s="3">
        <v>0.08</v>
      </c>
      <c r="W1942" s="3">
        <v>0</v>
      </c>
      <c r="X1942" s="4">
        <v>4.6383999999999999</v>
      </c>
      <c r="Y1942" s="1">
        <v>53.3416</v>
      </c>
      <c r="Z1942" t="s">
        <v>102</v>
      </c>
      <c r="AA1942">
        <f>Furniture_Sales[[#This Row],[Sales]]-Furniture_Sales[[#This Row],[Profit]]</f>
        <v>373.39120000000003</v>
      </c>
    </row>
    <row r="1943" spans="1:27" x14ac:dyDescent="0.35">
      <c r="A1943" t="s">
        <v>4209</v>
      </c>
      <c r="B1943" s="2">
        <v>42712</v>
      </c>
      <c r="C1943" s="2">
        <v>42716</v>
      </c>
      <c r="D1943" t="s">
        <v>45</v>
      </c>
      <c r="E1943" t="s">
        <v>1478</v>
      </c>
      <c r="F1943" t="s">
        <v>1479</v>
      </c>
      <c r="G1943" t="s">
        <v>30</v>
      </c>
      <c r="H1943" t="s">
        <v>31</v>
      </c>
      <c r="I1943" t="s">
        <v>4210</v>
      </c>
      <c r="J1943" t="s">
        <v>244</v>
      </c>
      <c r="K1943">
        <v>54703</v>
      </c>
      <c r="L1943" t="s">
        <v>99</v>
      </c>
      <c r="M1943" t="s">
        <v>811</v>
      </c>
      <c r="N1943" t="s">
        <v>36</v>
      </c>
      <c r="O1943" t="s">
        <v>42</v>
      </c>
      <c r="P1943" t="s">
        <v>812</v>
      </c>
      <c r="Q1943">
        <v>680.01</v>
      </c>
      <c r="R1943">
        <v>3</v>
      </c>
      <c r="S1943" s="1">
        <v>0</v>
      </c>
      <c r="T1943">
        <v>176.80260000000001</v>
      </c>
      <c r="U1943" t="s">
        <v>89</v>
      </c>
      <c r="V1943" s="3">
        <v>0.26</v>
      </c>
      <c r="W1943" s="3">
        <v>0</v>
      </c>
      <c r="X1943" s="4">
        <v>58.934199999999997</v>
      </c>
      <c r="Y1943" s="1">
        <v>167.73580000000001</v>
      </c>
      <c r="Z1943" t="s">
        <v>102</v>
      </c>
      <c r="AA1943">
        <f>Furniture_Sales[[#This Row],[Sales]]-Furniture_Sales[[#This Row],[Profit]]</f>
        <v>503.20740000000001</v>
      </c>
    </row>
    <row r="1944" spans="1:27" x14ac:dyDescent="0.35">
      <c r="A1944" t="s">
        <v>4211</v>
      </c>
      <c r="B1944" s="2">
        <v>42705</v>
      </c>
      <c r="C1944" s="2">
        <v>42705</v>
      </c>
      <c r="D1944" t="s">
        <v>431</v>
      </c>
      <c r="E1944" t="s">
        <v>2445</v>
      </c>
      <c r="F1944" t="s">
        <v>2446</v>
      </c>
      <c r="G1944" t="s">
        <v>106</v>
      </c>
      <c r="H1944" t="s">
        <v>31</v>
      </c>
      <c r="I1944" t="s">
        <v>3453</v>
      </c>
      <c r="J1944" t="s">
        <v>59</v>
      </c>
      <c r="K1944">
        <v>93030</v>
      </c>
      <c r="L1944" t="s">
        <v>60</v>
      </c>
      <c r="M1944" t="s">
        <v>591</v>
      </c>
      <c r="N1944" t="s">
        <v>36</v>
      </c>
      <c r="O1944" t="s">
        <v>62</v>
      </c>
      <c r="P1944" t="s">
        <v>592</v>
      </c>
      <c r="Q1944">
        <v>31.96</v>
      </c>
      <c r="R1944">
        <v>2</v>
      </c>
      <c r="S1944" s="1">
        <v>0</v>
      </c>
      <c r="T1944">
        <v>1.5980000000000001</v>
      </c>
      <c r="U1944" t="s">
        <v>436</v>
      </c>
      <c r="V1944" s="3">
        <v>0.05</v>
      </c>
      <c r="W1944" s="3">
        <v>0</v>
      </c>
      <c r="X1944" s="4">
        <v>0.79900000000000004</v>
      </c>
      <c r="Y1944" s="1">
        <v>15.180999999999999</v>
      </c>
      <c r="Z1944" t="s">
        <v>102</v>
      </c>
      <c r="AA1944">
        <f>Furniture_Sales[[#This Row],[Sales]]-Furniture_Sales[[#This Row],[Profit]]</f>
        <v>30.362000000000002</v>
      </c>
    </row>
    <row r="1945" spans="1:27" x14ac:dyDescent="0.35">
      <c r="A1945" t="s">
        <v>4212</v>
      </c>
      <c r="B1945" s="2">
        <v>42954</v>
      </c>
      <c r="C1945" s="2">
        <v>42958</v>
      </c>
      <c r="D1945" t="s">
        <v>45</v>
      </c>
      <c r="E1945" t="s">
        <v>419</v>
      </c>
      <c r="F1945" t="s">
        <v>420</v>
      </c>
      <c r="G1945" t="s">
        <v>30</v>
      </c>
      <c r="H1945" t="s">
        <v>31</v>
      </c>
      <c r="I1945" t="s">
        <v>3777</v>
      </c>
      <c r="J1945" t="s">
        <v>59</v>
      </c>
      <c r="K1945">
        <v>92683</v>
      </c>
      <c r="L1945" t="s">
        <v>60</v>
      </c>
      <c r="M1945" t="s">
        <v>90</v>
      </c>
      <c r="N1945" t="s">
        <v>36</v>
      </c>
      <c r="O1945" t="s">
        <v>62</v>
      </c>
      <c r="P1945" t="s">
        <v>91</v>
      </c>
      <c r="Q1945">
        <v>51.75</v>
      </c>
      <c r="R1945">
        <v>1</v>
      </c>
      <c r="S1945" s="1">
        <v>0</v>
      </c>
      <c r="T1945">
        <v>15.525</v>
      </c>
      <c r="U1945" t="s">
        <v>89</v>
      </c>
      <c r="V1945" s="3">
        <v>0.3</v>
      </c>
      <c r="W1945" s="3">
        <v>0</v>
      </c>
      <c r="X1945" s="4">
        <v>15.525</v>
      </c>
      <c r="Y1945" s="1">
        <v>36.225000000000001</v>
      </c>
      <c r="Z1945" t="s">
        <v>259</v>
      </c>
      <c r="AA1945">
        <f>Furniture_Sales[[#This Row],[Sales]]-Furniture_Sales[[#This Row],[Profit]]</f>
        <v>36.225000000000001</v>
      </c>
    </row>
    <row r="1946" spans="1:27" x14ac:dyDescent="0.35">
      <c r="A1946" t="s">
        <v>4212</v>
      </c>
      <c r="B1946" s="2">
        <v>42954</v>
      </c>
      <c r="C1946" s="2">
        <v>42958</v>
      </c>
      <c r="D1946" t="s">
        <v>45</v>
      </c>
      <c r="E1946" t="s">
        <v>419</v>
      </c>
      <c r="F1946" t="s">
        <v>420</v>
      </c>
      <c r="G1946" t="s">
        <v>30</v>
      </c>
      <c r="H1946" t="s">
        <v>31</v>
      </c>
      <c r="I1946" t="s">
        <v>3777</v>
      </c>
      <c r="J1946" t="s">
        <v>59</v>
      </c>
      <c r="K1946">
        <v>92683</v>
      </c>
      <c r="L1946" t="s">
        <v>60</v>
      </c>
      <c r="M1946" t="s">
        <v>4213</v>
      </c>
      <c r="N1946" t="s">
        <v>36</v>
      </c>
      <c r="O1946" t="s">
        <v>42</v>
      </c>
      <c r="P1946" t="s">
        <v>4214</v>
      </c>
      <c r="Q1946">
        <v>207.184</v>
      </c>
      <c r="R1946">
        <v>1</v>
      </c>
      <c r="S1946" s="1">
        <v>0.2</v>
      </c>
      <c r="T1946">
        <v>25.898</v>
      </c>
      <c r="U1946" t="s">
        <v>89</v>
      </c>
      <c r="V1946" s="3">
        <v>0.125</v>
      </c>
      <c r="W1946" s="3">
        <v>9.6532550776121703E-4</v>
      </c>
      <c r="X1946" s="4">
        <v>25.898</v>
      </c>
      <c r="Y1946" s="1">
        <v>181.286</v>
      </c>
      <c r="Z1946" t="s">
        <v>259</v>
      </c>
      <c r="AA1946">
        <f>Furniture_Sales[[#This Row],[Sales]]-Furniture_Sales[[#This Row],[Profit]]</f>
        <v>181.286</v>
      </c>
    </row>
    <row r="1947" spans="1:27" x14ac:dyDescent="0.35">
      <c r="A1947" t="s">
        <v>4215</v>
      </c>
      <c r="B1947" s="2">
        <v>41769</v>
      </c>
      <c r="C1947" s="2">
        <v>41774</v>
      </c>
      <c r="D1947" t="s">
        <v>45</v>
      </c>
      <c r="E1947" t="s">
        <v>1132</v>
      </c>
      <c r="F1947" t="s">
        <v>1133</v>
      </c>
      <c r="G1947" t="s">
        <v>30</v>
      </c>
      <c r="H1947" t="s">
        <v>31</v>
      </c>
      <c r="I1947" t="s">
        <v>1497</v>
      </c>
      <c r="J1947" t="s">
        <v>59</v>
      </c>
      <c r="K1947">
        <v>95123</v>
      </c>
      <c r="L1947" t="s">
        <v>60</v>
      </c>
      <c r="M1947" t="s">
        <v>2279</v>
      </c>
      <c r="N1947" t="s">
        <v>36</v>
      </c>
      <c r="O1947" t="s">
        <v>42</v>
      </c>
      <c r="P1947" t="s">
        <v>2280</v>
      </c>
      <c r="Q1947">
        <v>256.78399999999999</v>
      </c>
      <c r="R1947">
        <v>1</v>
      </c>
      <c r="S1947" s="1">
        <v>0.2</v>
      </c>
      <c r="T1947">
        <v>32.097999999999999</v>
      </c>
      <c r="U1947" t="s">
        <v>64</v>
      </c>
      <c r="V1947" s="3">
        <v>0.125</v>
      </c>
      <c r="W1947" s="3">
        <v>7.7886472677425405E-4</v>
      </c>
      <c r="X1947" s="4">
        <v>32.097999999999999</v>
      </c>
      <c r="Y1947" s="1">
        <v>224.68600000000001</v>
      </c>
      <c r="Z1947" t="s">
        <v>167</v>
      </c>
      <c r="AA1947">
        <f>Furniture_Sales[[#This Row],[Sales]]-Furniture_Sales[[#This Row],[Profit]]</f>
        <v>224.68599999999998</v>
      </c>
    </row>
    <row r="1948" spans="1:27" x14ac:dyDescent="0.35">
      <c r="A1948" t="s">
        <v>4216</v>
      </c>
      <c r="B1948" s="2">
        <v>42660</v>
      </c>
      <c r="C1948" s="2">
        <v>42663</v>
      </c>
      <c r="D1948" t="s">
        <v>93</v>
      </c>
      <c r="E1948" t="s">
        <v>2942</v>
      </c>
      <c r="F1948" t="s">
        <v>2943</v>
      </c>
      <c r="G1948" t="s">
        <v>30</v>
      </c>
      <c r="H1948" t="s">
        <v>31</v>
      </c>
      <c r="I1948" t="s">
        <v>4217</v>
      </c>
      <c r="J1948" t="s">
        <v>368</v>
      </c>
      <c r="K1948">
        <v>8861</v>
      </c>
      <c r="L1948" t="s">
        <v>73</v>
      </c>
      <c r="M1948" t="s">
        <v>548</v>
      </c>
      <c r="N1948" t="s">
        <v>36</v>
      </c>
      <c r="O1948" t="s">
        <v>37</v>
      </c>
      <c r="P1948" t="s">
        <v>549</v>
      </c>
      <c r="Q1948">
        <v>120.98</v>
      </c>
      <c r="R1948">
        <v>1</v>
      </c>
      <c r="S1948" s="1">
        <v>0</v>
      </c>
      <c r="T1948">
        <v>12.098000000000001</v>
      </c>
      <c r="U1948" t="s">
        <v>39</v>
      </c>
      <c r="V1948" s="3">
        <v>0.1</v>
      </c>
      <c r="W1948" s="3">
        <v>0</v>
      </c>
      <c r="X1948" s="4">
        <v>12.098000000000001</v>
      </c>
      <c r="Y1948" s="1">
        <v>108.88200000000001</v>
      </c>
      <c r="Z1948" t="s">
        <v>54</v>
      </c>
      <c r="AA1948">
        <f>Furniture_Sales[[#This Row],[Sales]]-Furniture_Sales[[#This Row],[Profit]]</f>
        <v>108.88200000000001</v>
      </c>
    </row>
    <row r="1949" spans="1:27" x14ac:dyDescent="0.35">
      <c r="A1949" t="s">
        <v>4218</v>
      </c>
      <c r="B1949" s="2">
        <v>41981</v>
      </c>
      <c r="C1949" s="2">
        <v>41988</v>
      </c>
      <c r="D1949" t="s">
        <v>45</v>
      </c>
      <c r="E1949" t="s">
        <v>670</v>
      </c>
      <c r="F1949" t="s">
        <v>671</v>
      </c>
      <c r="G1949" t="s">
        <v>96</v>
      </c>
      <c r="H1949" t="s">
        <v>31</v>
      </c>
      <c r="I1949" t="s">
        <v>334</v>
      </c>
      <c r="J1949" t="s">
        <v>59</v>
      </c>
      <c r="K1949">
        <v>94110</v>
      </c>
      <c r="L1949" t="s">
        <v>60</v>
      </c>
      <c r="M1949" t="s">
        <v>133</v>
      </c>
      <c r="N1949" t="s">
        <v>36</v>
      </c>
      <c r="O1949" t="s">
        <v>62</v>
      </c>
      <c r="P1949" t="s">
        <v>134</v>
      </c>
      <c r="Q1949">
        <v>39.880000000000003</v>
      </c>
      <c r="R1949">
        <v>2</v>
      </c>
      <c r="S1949" s="1">
        <v>0</v>
      </c>
      <c r="T1949">
        <v>11.166399999999999</v>
      </c>
      <c r="U1949" t="s">
        <v>53</v>
      </c>
      <c r="V1949" s="3">
        <v>0.28000000000000003</v>
      </c>
      <c r="W1949" s="3">
        <v>0</v>
      </c>
      <c r="X1949" s="4">
        <v>5.5831999999999997</v>
      </c>
      <c r="Y1949" s="1">
        <v>14.3568</v>
      </c>
      <c r="Z1949" t="s">
        <v>102</v>
      </c>
      <c r="AA1949">
        <f>Furniture_Sales[[#This Row],[Sales]]-Furniture_Sales[[#This Row],[Profit]]</f>
        <v>28.713600000000003</v>
      </c>
    </row>
    <row r="1950" spans="1:27" x14ac:dyDescent="0.35">
      <c r="A1950" t="s">
        <v>4218</v>
      </c>
      <c r="B1950" s="2">
        <v>41981</v>
      </c>
      <c r="C1950" s="2">
        <v>41988</v>
      </c>
      <c r="D1950" t="s">
        <v>45</v>
      </c>
      <c r="E1950" t="s">
        <v>670</v>
      </c>
      <c r="F1950" t="s">
        <v>671</v>
      </c>
      <c r="G1950" t="s">
        <v>96</v>
      </c>
      <c r="H1950" t="s">
        <v>31</v>
      </c>
      <c r="I1950" t="s">
        <v>334</v>
      </c>
      <c r="J1950" t="s">
        <v>59</v>
      </c>
      <c r="K1950">
        <v>94110</v>
      </c>
      <c r="L1950" t="s">
        <v>60</v>
      </c>
      <c r="M1950" t="s">
        <v>1427</v>
      </c>
      <c r="N1950" t="s">
        <v>36</v>
      </c>
      <c r="O1950" t="s">
        <v>62</v>
      </c>
      <c r="P1950" t="s">
        <v>1428</v>
      </c>
      <c r="Q1950">
        <v>79.44</v>
      </c>
      <c r="R1950">
        <v>3</v>
      </c>
      <c r="S1950" s="1">
        <v>0</v>
      </c>
      <c r="T1950">
        <v>28.598400000000002</v>
      </c>
      <c r="U1950" t="s">
        <v>53</v>
      </c>
      <c r="V1950" s="3">
        <v>0.36</v>
      </c>
      <c r="W1950" s="3">
        <v>0</v>
      </c>
      <c r="X1950" s="4">
        <v>9.5327999999999999</v>
      </c>
      <c r="Y1950" s="1">
        <v>16.947199999999999</v>
      </c>
      <c r="Z1950" t="s">
        <v>102</v>
      </c>
      <c r="AA1950">
        <f>Furniture_Sales[[#This Row],[Sales]]-Furniture_Sales[[#This Row],[Profit]]</f>
        <v>50.8416</v>
      </c>
    </row>
    <row r="1951" spans="1:27" x14ac:dyDescent="0.35">
      <c r="A1951" t="s">
        <v>4219</v>
      </c>
      <c r="B1951" s="2">
        <v>42232</v>
      </c>
      <c r="C1951" s="2">
        <v>42236</v>
      </c>
      <c r="D1951" t="s">
        <v>45</v>
      </c>
      <c r="E1951" t="s">
        <v>1474</v>
      </c>
      <c r="F1951" t="s">
        <v>1475</v>
      </c>
      <c r="G1951" t="s">
        <v>30</v>
      </c>
      <c r="H1951" t="s">
        <v>31</v>
      </c>
      <c r="I1951" t="s">
        <v>71</v>
      </c>
      <c r="J1951" t="s">
        <v>72</v>
      </c>
      <c r="K1951">
        <v>19120</v>
      </c>
      <c r="L1951" t="s">
        <v>73</v>
      </c>
      <c r="M1951" t="s">
        <v>1875</v>
      </c>
      <c r="N1951" t="s">
        <v>36</v>
      </c>
      <c r="O1951" t="s">
        <v>37</v>
      </c>
      <c r="P1951" t="s">
        <v>1876</v>
      </c>
      <c r="Q1951">
        <v>301.47000000000003</v>
      </c>
      <c r="R1951">
        <v>3</v>
      </c>
      <c r="S1951" s="1">
        <v>0.5</v>
      </c>
      <c r="T1951">
        <v>-204.99959999999999</v>
      </c>
      <c r="U1951" t="s">
        <v>89</v>
      </c>
      <c r="V1951" s="3">
        <v>-0.68</v>
      </c>
      <c r="W1951" s="3">
        <v>1.65853982154112E-3</v>
      </c>
      <c r="X1951" s="4">
        <v>-68.333200000000005</v>
      </c>
      <c r="Y1951" s="1">
        <v>168.82320000000001</v>
      </c>
      <c r="Z1951" t="s">
        <v>259</v>
      </c>
      <c r="AA1951">
        <f>Furniture_Sales[[#This Row],[Sales]]-Furniture_Sales[[#This Row],[Profit]]</f>
        <v>506.46960000000001</v>
      </c>
    </row>
    <row r="1952" spans="1:27" x14ac:dyDescent="0.35">
      <c r="A1952" t="s">
        <v>4220</v>
      </c>
      <c r="B1952" s="2">
        <v>43021</v>
      </c>
      <c r="C1952" s="2">
        <v>43022</v>
      </c>
      <c r="D1952" t="s">
        <v>93</v>
      </c>
      <c r="E1952" t="s">
        <v>2113</v>
      </c>
      <c r="F1952" t="s">
        <v>2114</v>
      </c>
      <c r="G1952" t="s">
        <v>30</v>
      </c>
      <c r="H1952" t="s">
        <v>31</v>
      </c>
      <c r="I1952" t="s">
        <v>1411</v>
      </c>
      <c r="J1952" t="s">
        <v>1412</v>
      </c>
      <c r="K1952">
        <v>70506</v>
      </c>
      <c r="L1952" t="s">
        <v>34</v>
      </c>
      <c r="M1952" t="s">
        <v>312</v>
      </c>
      <c r="N1952" t="s">
        <v>36</v>
      </c>
      <c r="O1952" t="s">
        <v>51</v>
      </c>
      <c r="P1952" t="s">
        <v>313</v>
      </c>
      <c r="Q1952">
        <v>1504.52</v>
      </c>
      <c r="R1952">
        <v>4</v>
      </c>
      <c r="S1952" s="1">
        <v>0</v>
      </c>
      <c r="T1952">
        <v>346.03960000000001</v>
      </c>
      <c r="U1952" t="s">
        <v>129</v>
      </c>
      <c r="V1952" s="3">
        <v>0.23</v>
      </c>
      <c r="W1952" s="3">
        <v>0</v>
      </c>
      <c r="X1952" s="4">
        <v>86.509900000000002</v>
      </c>
      <c r="Y1952" s="1">
        <v>289.62009999999998</v>
      </c>
      <c r="Z1952" t="s">
        <v>54</v>
      </c>
      <c r="AA1952">
        <f>Furniture_Sales[[#This Row],[Sales]]-Furniture_Sales[[#This Row],[Profit]]</f>
        <v>1158.4803999999999</v>
      </c>
    </row>
    <row r="1953" spans="1:27" x14ac:dyDescent="0.35">
      <c r="A1953" t="s">
        <v>4221</v>
      </c>
      <c r="B1953" s="2">
        <v>42615</v>
      </c>
      <c r="C1953" s="2">
        <v>42619</v>
      </c>
      <c r="D1953" t="s">
        <v>45</v>
      </c>
      <c r="E1953" t="s">
        <v>643</v>
      </c>
      <c r="F1953" t="s">
        <v>644</v>
      </c>
      <c r="G1953" t="s">
        <v>30</v>
      </c>
      <c r="H1953" t="s">
        <v>31</v>
      </c>
      <c r="I1953" t="s">
        <v>58</v>
      </c>
      <c r="J1953" t="s">
        <v>59</v>
      </c>
      <c r="K1953">
        <v>90036</v>
      </c>
      <c r="L1953" t="s">
        <v>60</v>
      </c>
      <c r="M1953" t="s">
        <v>1583</v>
      </c>
      <c r="N1953" t="s">
        <v>36</v>
      </c>
      <c r="O1953" t="s">
        <v>62</v>
      </c>
      <c r="P1953" t="s">
        <v>1584</v>
      </c>
      <c r="Q1953">
        <v>94.68</v>
      </c>
      <c r="R1953">
        <v>9</v>
      </c>
      <c r="S1953" s="1">
        <v>0</v>
      </c>
      <c r="T1953">
        <v>31.244399999999999</v>
      </c>
      <c r="U1953" t="s">
        <v>89</v>
      </c>
      <c r="V1953" s="3">
        <v>0.33</v>
      </c>
      <c r="W1953" s="3">
        <v>0</v>
      </c>
      <c r="X1953" s="4">
        <v>3.4716</v>
      </c>
      <c r="Y1953" s="1">
        <v>7.0484</v>
      </c>
      <c r="Z1953" t="s">
        <v>83</v>
      </c>
      <c r="AA1953">
        <f>Furniture_Sales[[#This Row],[Sales]]-Furniture_Sales[[#This Row],[Profit]]</f>
        <v>63.435600000000008</v>
      </c>
    </row>
    <row r="1954" spans="1:27" x14ac:dyDescent="0.35">
      <c r="A1954" t="s">
        <v>4221</v>
      </c>
      <c r="B1954" s="2">
        <v>42615</v>
      </c>
      <c r="C1954" s="2">
        <v>42619</v>
      </c>
      <c r="D1954" t="s">
        <v>45</v>
      </c>
      <c r="E1954" t="s">
        <v>643</v>
      </c>
      <c r="F1954" t="s">
        <v>644</v>
      </c>
      <c r="G1954" t="s">
        <v>30</v>
      </c>
      <c r="H1954" t="s">
        <v>31</v>
      </c>
      <c r="I1954" t="s">
        <v>58</v>
      </c>
      <c r="J1954" t="s">
        <v>59</v>
      </c>
      <c r="K1954">
        <v>90036</v>
      </c>
      <c r="L1954" t="s">
        <v>60</v>
      </c>
      <c r="M1954" t="s">
        <v>66</v>
      </c>
      <c r="N1954" t="s">
        <v>36</v>
      </c>
      <c r="O1954" t="s">
        <v>51</v>
      </c>
      <c r="P1954" t="s">
        <v>67</v>
      </c>
      <c r="Q1954">
        <v>568.72799999999995</v>
      </c>
      <c r="R1954">
        <v>3</v>
      </c>
      <c r="S1954" s="1">
        <v>0.2</v>
      </c>
      <c r="T1954">
        <v>28.436399999999999</v>
      </c>
      <c r="U1954" t="s">
        <v>89</v>
      </c>
      <c r="V1954" s="3">
        <v>0.05</v>
      </c>
      <c r="W1954" s="3">
        <v>3.5166195439647799E-4</v>
      </c>
      <c r="X1954" s="4">
        <v>9.4787999999999997</v>
      </c>
      <c r="Y1954" s="1">
        <v>180.09719999999999</v>
      </c>
      <c r="Z1954" t="s">
        <v>83</v>
      </c>
      <c r="AA1954">
        <f>Furniture_Sales[[#This Row],[Sales]]-Furniture_Sales[[#This Row],[Profit]]</f>
        <v>540.2915999999999</v>
      </c>
    </row>
    <row r="1955" spans="1:27" x14ac:dyDescent="0.35">
      <c r="A1955" t="s">
        <v>4222</v>
      </c>
      <c r="B1955" s="2">
        <v>42777</v>
      </c>
      <c r="C1955" s="2">
        <v>42780</v>
      </c>
      <c r="D1955" t="s">
        <v>93</v>
      </c>
      <c r="E1955" t="s">
        <v>1690</v>
      </c>
      <c r="F1955" t="s">
        <v>1691</v>
      </c>
      <c r="G1955" t="s">
        <v>30</v>
      </c>
      <c r="H1955" t="s">
        <v>31</v>
      </c>
      <c r="I1955" t="s">
        <v>353</v>
      </c>
      <c r="J1955" t="s">
        <v>237</v>
      </c>
      <c r="K1955">
        <v>43229</v>
      </c>
      <c r="L1955" t="s">
        <v>73</v>
      </c>
      <c r="M1955" t="s">
        <v>926</v>
      </c>
      <c r="N1955" t="s">
        <v>36</v>
      </c>
      <c r="O1955" t="s">
        <v>62</v>
      </c>
      <c r="P1955" t="s">
        <v>927</v>
      </c>
      <c r="Q1955">
        <v>147.56800000000001</v>
      </c>
      <c r="R1955">
        <v>2</v>
      </c>
      <c r="S1955" s="1">
        <v>0.2</v>
      </c>
      <c r="T1955">
        <v>-3.6892</v>
      </c>
      <c r="U1955" t="s">
        <v>39</v>
      </c>
      <c r="V1955" s="3">
        <v>-2.5000000000000001E-2</v>
      </c>
      <c r="W1955" s="3">
        <v>1.35530738371463E-3</v>
      </c>
      <c r="X1955" s="4">
        <v>-1.8446</v>
      </c>
      <c r="Y1955" s="1">
        <v>75.628600000000006</v>
      </c>
      <c r="Z1955" t="s">
        <v>303</v>
      </c>
      <c r="AA1955">
        <f>Furniture_Sales[[#This Row],[Sales]]-Furniture_Sales[[#This Row],[Profit]]</f>
        <v>151.25720000000001</v>
      </c>
    </row>
    <row r="1956" spans="1:27" x14ac:dyDescent="0.35">
      <c r="A1956" t="s">
        <v>4223</v>
      </c>
      <c r="B1956" s="2">
        <v>41829</v>
      </c>
      <c r="C1956" s="2">
        <v>41834</v>
      </c>
      <c r="D1956" t="s">
        <v>45</v>
      </c>
      <c r="E1956" t="s">
        <v>771</v>
      </c>
      <c r="F1956" t="s">
        <v>772</v>
      </c>
      <c r="G1956" t="s">
        <v>106</v>
      </c>
      <c r="H1956" t="s">
        <v>31</v>
      </c>
      <c r="I1956" t="s">
        <v>334</v>
      </c>
      <c r="J1956" t="s">
        <v>59</v>
      </c>
      <c r="K1956">
        <v>94122</v>
      </c>
      <c r="L1956" t="s">
        <v>60</v>
      </c>
      <c r="M1956" t="s">
        <v>2628</v>
      </c>
      <c r="N1956" t="s">
        <v>36</v>
      </c>
      <c r="O1956" t="s">
        <v>37</v>
      </c>
      <c r="P1956" t="s">
        <v>2629</v>
      </c>
      <c r="Q1956">
        <v>119.833</v>
      </c>
      <c r="R1956">
        <v>1</v>
      </c>
      <c r="S1956" s="1">
        <v>0.15</v>
      </c>
      <c r="T1956">
        <v>7.0490000000000004</v>
      </c>
      <c r="U1956" t="s">
        <v>64</v>
      </c>
      <c r="V1956" s="3">
        <v>5.8823529411764698E-2</v>
      </c>
      <c r="W1956" s="3">
        <v>1.25174200762728E-3</v>
      </c>
      <c r="X1956" s="4">
        <v>7.0490000000000004</v>
      </c>
      <c r="Y1956" s="1">
        <v>112.78400000000001</v>
      </c>
      <c r="Z1956" t="s">
        <v>77</v>
      </c>
      <c r="AA1956">
        <f>Furniture_Sales[[#This Row],[Sales]]-Furniture_Sales[[#This Row],[Profit]]</f>
        <v>112.78399999999999</v>
      </c>
    </row>
    <row r="1957" spans="1:27" x14ac:dyDescent="0.35">
      <c r="A1957" t="s">
        <v>4224</v>
      </c>
      <c r="B1957" s="2">
        <v>41681</v>
      </c>
      <c r="C1957" s="2">
        <v>41685</v>
      </c>
      <c r="D1957" t="s">
        <v>27</v>
      </c>
      <c r="E1957" t="s">
        <v>873</v>
      </c>
      <c r="F1957" t="s">
        <v>874</v>
      </c>
      <c r="G1957" t="s">
        <v>30</v>
      </c>
      <c r="H1957" t="s">
        <v>31</v>
      </c>
      <c r="I1957" t="s">
        <v>163</v>
      </c>
      <c r="J1957" t="s">
        <v>571</v>
      </c>
      <c r="K1957">
        <v>65203</v>
      </c>
      <c r="L1957" t="s">
        <v>99</v>
      </c>
      <c r="M1957" t="s">
        <v>141</v>
      </c>
      <c r="N1957" t="s">
        <v>36</v>
      </c>
      <c r="O1957" t="s">
        <v>42</v>
      </c>
      <c r="P1957" t="s">
        <v>142</v>
      </c>
      <c r="Q1957">
        <v>60.89</v>
      </c>
      <c r="R1957">
        <v>1</v>
      </c>
      <c r="S1957" s="1">
        <v>0</v>
      </c>
      <c r="T1957">
        <v>15.2225</v>
      </c>
      <c r="U1957" t="s">
        <v>89</v>
      </c>
      <c r="V1957" s="3">
        <v>0.25</v>
      </c>
      <c r="W1957" s="3">
        <v>0</v>
      </c>
      <c r="X1957" s="4">
        <v>15.2225</v>
      </c>
      <c r="Y1957" s="1">
        <v>45.667499999999997</v>
      </c>
      <c r="Z1957" t="s">
        <v>303</v>
      </c>
      <c r="AA1957">
        <f>Furniture_Sales[[#This Row],[Sales]]-Furniture_Sales[[#This Row],[Profit]]</f>
        <v>45.667500000000004</v>
      </c>
    </row>
    <row r="1958" spans="1:27" x14ac:dyDescent="0.35">
      <c r="A1958" t="s">
        <v>4224</v>
      </c>
      <c r="B1958" s="2">
        <v>41681</v>
      </c>
      <c r="C1958" s="2">
        <v>41685</v>
      </c>
      <c r="D1958" t="s">
        <v>27</v>
      </c>
      <c r="E1958" t="s">
        <v>873</v>
      </c>
      <c r="F1958" t="s">
        <v>874</v>
      </c>
      <c r="G1958" t="s">
        <v>30</v>
      </c>
      <c r="H1958" t="s">
        <v>31</v>
      </c>
      <c r="I1958" t="s">
        <v>163</v>
      </c>
      <c r="J1958" t="s">
        <v>571</v>
      </c>
      <c r="K1958">
        <v>65203</v>
      </c>
      <c r="L1958" t="s">
        <v>99</v>
      </c>
      <c r="M1958" t="s">
        <v>1859</v>
      </c>
      <c r="N1958" t="s">
        <v>36</v>
      </c>
      <c r="O1958" t="s">
        <v>62</v>
      </c>
      <c r="P1958" t="s">
        <v>1860</v>
      </c>
      <c r="Q1958">
        <v>332.94</v>
      </c>
      <c r="R1958">
        <v>3</v>
      </c>
      <c r="S1958" s="1">
        <v>0</v>
      </c>
      <c r="T1958">
        <v>53.270400000000002</v>
      </c>
      <c r="U1958" t="s">
        <v>89</v>
      </c>
      <c r="V1958" s="3">
        <v>0.16</v>
      </c>
      <c r="W1958" s="3">
        <v>0</v>
      </c>
      <c r="X1958" s="4">
        <v>17.756799999999998</v>
      </c>
      <c r="Y1958" s="1">
        <v>93.223200000000006</v>
      </c>
      <c r="Z1958" t="s">
        <v>303</v>
      </c>
      <c r="AA1958">
        <f>Furniture_Sales[[#This Row],[Sales]]-Furniture_Sales[[#This Row],[Profit]]</f>
        <v>279.6696</v>
      </c>
    </row>
    <row r="1959" spans="1:27" x14ac:dyDescent="0.35">
      <c r="A1959" t="s">
        <v>4225</v>
      </c>
      <c r="B1959" s="2">
        <v>42980</v>
      </c>
      <c r="C1959" s="2">
        <v>42980</v>
      </c>
      <c r="D1959" t="s">
        <v>431</v>
      </c>
      <c r="E1959" t="s">
        <v>3205</v>
      </c>
      <c r="F1959" t="s">
        <v>3206</v>
      </c>
      <c r="G1959" t="s">
        <v>106</v>
      </c>
      <c r="H1959" t="s">
        <v>31</v>
      </c>
      <c r="I1959" t="s">
        <v>197</v>
      </c>
      <c r="J1959" t="s">
        <v>198</v>
      </c>
      <c r="K1959">
        <v>98103</v>
      </c>
      <c r="L1959" t="s">
        <v>60</v>
      </c>
      <c r="M1959" t="s">
        <v>120</v>
      </c>
      <c r="N1959" t="s">
        <v>36</v>
      </c>
      <c r="O1959" t="s">
        <v>42</v>
      </c>
      <c r="P1959" t="s">
        <v>121</v>
      </c>
      <c r="Q1959">
        <v>215.976</v>
      </c>
      <c r="R1959">
        <v>3</v>
      </c>
      <c r="S1959" s="1">
        <v>0.2</v>
      </c>
      <c r="T1959">
        <v>-2.6997</v>
      </c>
      <c r="U1959" t="s">
        <v>436</v>
      </c>
      <c r="V1959" s="3">
        <v>-1.2500000000000001E-2</v>
      </c>
      <c r="W1959" s="3">
        <v>9.2602881801681701E-4</v>
      </c>
      <c r="X1959" s="4">
        <v>-0.89990000000000003</v>
      </c>
      <c r="Y1959" s="1">
        <v>72.891900000000007</v>
      </c>
      <c r="Z1959" t="s">
        <v>83</v>
      </c>
      <c r="AA1959">
        <f>Furniture_Sales[[#This Row],[Sales]]-Furniture_Sales[[#This Row],[Profit]]</f>
        <v>218.67570000000001</v>
      </c>
    </row>
    <row r="1960" spans="1:27" x14ac:dyDescent="0.35">
      <c r="A1960" t="s">
        <v>4226</v>
      </c>
      <c r="B1960" s="2">
        <v>42286</v>
      </c>
      <c r="C1960" s="2">
        <v>42290</v>
      </c>
      <c r="D1960" t="s">
        <v>45</v>
      </c>
      <c r="E1960" t="s">
        <v>4227</v>
      </c>
      <c r="F1960" t="s">
        <v>4228</v>
      </c>
      <c r="G1960" t="s">
        <v>30</v>
      </c>
      <c r="H1960" t="s">
        <v>31</v>
      </c>
      <c r="I1960" t="s">
        <v>294</v>
      </c>
      <c r="J1960" t="s">
        <v>295</v>
      </c>
      <c r="K1960">
        <v>48227</v>
      </c>
      <c r="L1960" t="s">
        <v>99</v>
      </c>
      <c r="M1960" t="s">
        <v>148</v>
      </c>
      <c r="N1960" t="s">
        <v>36</v>
      </c>
      <c r="O1960" t="s">
        <v>42</v>
      </c>
      <c r="P1960" t="s">
        <v>149</v>
      </c>
      <c r="Q1960">
        <v>389.97</v>
      </c>
      <c r="R1960">
        <v>3</v>
      </c>
      <c r="S1960" s="1">
        <v>0</v>
      </c>
      <c r="T1960">
        <v>35.097299999999997</v>
      </c>
      <c r="U1960" t="s">
        <v>89</v>
      </c>
      <c r="V1960" s="3">
        <v>0.09</v>
      </c>
      <c r="W1960" s="3">
        <v>0</v>
      </c>
      <c r="X1960" s="4">
        <v>11.6991</v>
      </c>
      <c r="Y1960" s="1">
        <v>118.29089999999999</v>
      </c>
      <c r="Z1960" t="s">
        <v>54</v>
      </c>
      <c r="AA1960">
        <f>Furniture_Sales[[#This Row],[Sales]]-Furniture_Sales[[#This Row],[Profit]]</f>
        <v>354.87270000000001</v>
      </c>
    </row>
    <row r="1961" spans="1:27" x14ac:dyDescent="0.35">
      <c r="A1961" t="s">
        <v>4229</v>
      </c>
      <c r="B1961" s="2">
        <v>41678</v>
      </c>
      <c r="C1961" s="2">
        <v>41679</v>
      </c>
      <c r="D1961" t="s">
        <v>93</v>
      </c>
      <c r="E1961" t="s">
        <v>398</v>
      </c>
      <c r="F1961" t="s">
        <v>399</v>
      </c>
      <c r="G1961" t="s">
        <v>106</v>
      </c>
      <c r="H1961" t="s">
        <v>31</v>
      </c>
      <c r="I1961" t="s">
        <v>1345</v>
      </c>
      <c r="J1961" t="s">
        <v>1346</v>
      </c>
      <c r="K1961">
        <v>89031</v>
      </c>
      <c r="L1961" t="s">
        <v>60</v>
      </c>
      <c r="M1961" t="s">
        <v>2883</v>
      </c>
      <c r="N1961" t="s">
        <v>36</v>
      </c>
      <c r="O1961" t="s">
        <v>62</v>
      </c>
      <c r="P1961" t="s">
        <v>2884</v>
      </c>
      <c r="Q1961">
        <v>14.56</v>
      </c>
      <c r="R1961">
        <v>2</v>
      </c>
      <c r="S1961" s="1">
        <v>0</v>
      </c>
      <c r="T1961">
        <v>5.5327999999999999</v>
      </c>
      <c r="U1961" t="s">
        <v>129</v>
      </c>
      <c r="V1961" s="3">
        <v>0.38</v>
      </c>
      <c r="W1961" s="3">
        <v>0</v>
      </c>
      <c r="X1961" s="4">
        <v>2.7664</v>
      </c>
      <c r="Y1961" s="1">
        <v>4.5136000000000003</v>
      </c>
      <c r="Z1961" t="s">
        <v>303</v>
      </c>
      <c r="AA1961">
        <f>Furniture_Sales[[#This Row],[Sales]]-Furniture_Sales[[#This Row],[Profit]]</f>
        <v>9.0272000000000006</v>
      </c>
    </row>
    <row r="1962" spans="1:27" x14ac:dyDescent="0.35">
      <c r="A1962" t="s">
        <v>4230</v>
      </c>
      <c r="B1962" s="2">
        <v>42272</v>
      </c>
      <c r="C1962" s="2">
        <v>42272</v>
      </c>
      <c r="D1962" t="s">
        <v>431</v>
      </c>
      <c r="E1962" t="s">
        <v>634</v>
      </c>
      <c r="F1962" t="s">
        <v>635</v>
      </c>
      <c r="G1962" t="s">
        <v>30</v>
      </c>
      <c r="H1962" t="s">
        <v>31</v>
      </c>
      <c r="I1962" t="s">
        <v>2734</v>
      </c>
      <c r="J1962" t="s">
        <v>126</v>
      </c>
      <c r="K1962">
        <v>11520</v>
      </c>
      <c r="L1962" t="s">
        <v>73</v>
      </c>
      <c r="M1962" t="s">
        <v>3222</v>
      </c>
      <c r="N1962" t="s">
        <v>36</v>
      </c>
      <c r="O1962" t="s">
        <v>42</v>
      </c>
      <c r="P1962" t="s">
        <v>3223</v>
      </c>
      <c r="Q1962">
        <v>102.58199999999999</v>
      </c>
      <c r="R1962">
        <v>1</v>
      </c>
      <c r="S1962" s="1">
        <v>0.1</v>
      </c>
      <c r="T1962">
        <v>6.8388</v>
      </c>
      <c r="U1962" t="s">
        <v>436</v>
      </c>
      <c r="V1962" s="3">
        <v>6.6666666666666693E-2</v>
      </c>
      <c r="W1962" s="3">
        <v>9.74829892183814E-4</v>
      </c>
      <c r="X1962" s="4">
        <v>6.8388</v>
      </c>
      <c r="Y1962" s="1">
        <v>95.743200000000002</v>
      </c>
      <c r="Z1962" t="s">
        <v>83</v>
      </c>
      <c r="AA1962">
        <f>Furniture_Sales[[#This Row],[Sales]]-Furniture_Sales[[#This Row],[Profit]]</f>
        <v>95.743199999999987</v>
      </c>
    </row>
    <row r="1963" spans="1:27" x14ac:dyDescent="0.35">
      <c r="A1963" t="s">
        <v>4231</v>
      </c>
      <c r="B1963" s="2">
        <v>42502</v>
      </c>
      <c r="C1963" s="2">
        <v>42507</v>
      </c>
      <c r="D1963" t="s">
        <v>45</v>
      </c>
      <c r="E1963" t="s">
        <v>1872</v>
      </c>
      <c r="F1963" t="s">
        <v>1873</v>
      </c>
      <c r="G1963" t="s">
        <v>96</v>
      </c>
      <c r="H1963" t="s">
        <v>31</v>
      </c>
      <c r="I1963" t="s">
        <v>179</v>
      </c>
      <c r="J1963" t="s">
        <v>126</v>
      </c>
      <c r="K1963">
        <v>10024</v>
      </c>
      <c r="L1963" t="s">
        <v>73</v>
      </c>
      <c r="M1963" t="s">
        <v>2431</v>
      </c>
      <c r="N1963" t="s">
        <v>36</v>
      </c>
      <c r="O1963" t="s">
        <v>62</v>
      </c>
      <c r="P1963" t="s">
        <v>2432</v>
      </c>
      <c r="Q1963">
        <v>10.02</v>
      </c>
      <c r="R1963">
        <v>3</v>
      </c>
      <c r="S1963" s="1">
        <v>0</v>
      </c>
      <c r="T1963">
        <v>4.4088000000000003</v>
      </c>
      <c r="U1963" t="s">
        <v>64</v>
      </c>
      <c r="V1963" s="3">
        <v>0.44</v>
      </c>
      <c r="W1963" s="3">
        <v>0</v>
      </c>
      <c r="X1963" s="4">
        <v>1.4696</v>
      </c>
      <c r="Y1963" s="1">
        <v>1.8704000000000001</v>
      </c>
      <c r="Z1963" t="s">
        <v>167</v>
      </c>
      <c r="AA1963">
        <f>Furniture_Sales[[#This Row],[Sales]]-Furniture_Sales[[#This Row],[Profit]]</f>
        <v>5.6111999999999993</v>
      </c>
    </row>
    <row r="1964" spans="1:27" x14ac:dyDescent="0.35">
      <c r="A1964" t="s">
        <v>4232</v>
      </c>
      <c r="B1964" s="2">
        <v>43070</v>
      </c>
      <c r="C1964" s="2">
        <v>43074</v>
      </c>
      <c r="D1964" t="s">
        <v>45</v>
      </c>
      <c r="E1964" t="s">
        <v>3689</v>
      </c>
      <c r="F1964" t="s">
        <v>3690</v>
      </c>
      <c r="G1964" t="s">
        <v>30</v>
      </c>
      <c r="H1964" t="s">
        <v>31</v>
      </c>
      <c r="I1964" t="s">
        <v>71</v>
      </c>
      <c r="J1964" t="s">
        <v>72</v>
      </c>
      <c r="K1964">
        <v>19140</v>
      </c>
      <c r="L1964" t="s">
        <v>73</v>
      </c>
      <c r="M1964" t="s">
        <v>581</v>
      </c>
      <c r="N1964" t="s">
        <v>36</v>
      </c>
      <c r="O1964" t="s">
        <v>42</v>
      </c>
      <c r="P1964" t="s">
        <v>582</v>
      </c>
      <c r="Q1964">
        <v>398.97199999999998</v>
      </c>
      <c r="R1964">
        <v>2</v>
      </c>
      <c r="S1964" s="1">
        <v>0.3</v>
      </c>
      <c r="T1964">
        <v>-28.498000000000001</v>
      </c>
      <c r="U1964" t="s">
        <v>89</v>
      </c>
      <c r="V1964" s="3">
        <v>-7.1428571428571397E-2</v>
      </c>
      <c r="W1964" s="3">
        <v>7.5193246643874795E-4</v>
      </c>
      <c r="X1964" s="4">
        <v>-14.249000000000001</v>
      </c>
      <c r="Y1964" s="1">
        <v>213.73500000000001</v>
      </c>
      <c r="Z1964" t="s">
        <v>102</v>
      </c>
      <c r="AA1964">
        <f>Furniture_Sales[[#This Row],[Sales]]-Furniture_Sales[[#This Row],[Profit]]</f>
        <v>427.46999999999997</v>
      </c>
    </row>
    <row r="1965" spans="1:27" x14ac:dyDescent="0.35">
      <c r="A1965" t="s">
        <v>4233</v>
      </c>
      <c r="B1965" s="2">
        <v>42633</v>
      </c>
      <c r="C1965" s="2">
        <v>42637</v>
      </c>
      <c r="D1965" t="s">
        <v>45</v>
      </c>
      <c r="E1965" t="s">
        <v>4234</v>
      </c>
      <c r="F1965" t="s">
        <v>4235</v>
      </c>
      <c r="G1965" t="s">
        <v>106</v>
      </c>
      <c r="H1965" t="s">
        <v>31</v>
      </c>
      <c r="I1965" t="s">
        <v>197</v>
      </c>
      <c r="J1965" t="s">
        <v>198</v>
      </c>
      <c r="K1965">
        <v>98105</v>
      </c>
      <c r="L1965" t="s">
        <v>60</v>
      </c>
      <c r="M1965" t="s">
        <v>2739</v>
      </c>
      <c r="N1965" t="s">
        <v>36</v>
      </c>
      <c r="O1965" t="s">
        <v>37</v>
      </c>
      <c r="P1965" t="s">
        <v>2740</v>
      </c>
      <c r="Q1965">
        <v>163.88</v>
      </c>
      <c r="R1965">
        <v>2</v>
      </c>
      <c r="S1965" s="1">
        <v>0</v>
      </c>
      <c r="T1965">
        <v>40.97</v>
      </c>
      <c r="U1965" t="s">
        <v>89</v>
      </c>
      <c r="V1965" s="3">
        <v>0.25</v>
      </c>
      <c r="W1965" s="3">
        <v>0</v>
      </c>
      <c r="X1965" s="4">
        <v>20.484999999999999</v>
      </c>
      <c r="Y1965" s="1">
        <v>61.454999999999998</v>
      </c>
      <c r="Z1965" t="s">
        <v>83</v>
      </c>
      <c r="AA1965">
        <f>Furniture_Sales[[#This Row],[Sales]]-Furniture_Sales[[#This Row],[Profit]]</f>
        <v>122.91</v>
      </c>
    </row>
    <row r="1966" spans="1:27" x14ac:dyDescent="0.35">
      <c r="A1966" t="s">
        <v>4236</v>
      </c>
      <c r="B1966" s="2">
        <v>41961</v>
      </c>
      <c r="C1966" s="2">
        <v>41966</v>
      </c>
      <c r="D1966" t="s">
        <v>45</v>
      </c>
      <c r="E1966" t="s">
        <v>432</v>
      </c>
      <c r="F1966" t="s">
        <v>433</v>
      </c>
      <c r="G1966" t="s">
        <v>96</v>
      </c>
      <c r="H1966" t="s">
        <v>31</v>
      </c>
      <c r="I1966" t="s">
        <v>243</v>
      </c>
      <c r="J1966" t="s">
        <v>244</v>
      </c>
      <c r="K1966">
        <v>53132</v>
      </c>
      <c r="L1966" t="s">
        <v>99</v>
      </c>
      <c r="M1966" t="s">
        <v>674</v>
      </c>
      <c r="N1966" t="s">
        <v>36</v>
      </c>
      <c r="O1966" t="s">
        <v>42</v>
      </c>
      <c r="P1966" t="s">
        <v>675</v>
      </c>
      <c r="Q1966">
        <v>392.94</v>
      </c>
      <c r="R1966">
        <v>3</v>
      </c>
      <c r="S1966" s="1">
        <v>0</v>
      </c>
      <c r="T1966">
        <v>43.223399999999998</v>
      </c>
      <c r="U1966" t="s">
        <v>64</v>
      </c>
      <c r="V1966" s="3">
        <v>0.11</v>
      </c>
      <c r="W1966" s="3">
        <v>0</v>
      </c>
      <c r="X1966" s="4">
        <v>14.4078</v>
      </c>
      <c r="Y1966" s="1">
        <v>116.5722</v>
      </c>
      <c r="Z1966" t="s">
        <v>40</v>
      </c>
      <c r="AA1966">
        <f>Furniture_Sales[[#This Row],[Sales]]-Furniture_Sales[[#This Row],[Profit]]</f>
        <v>349.71659999999997</v>
      </c>
    </row>
    <row r="1967" spans="1:27" x14ac:dyDescent="0.35">
      <c r="A1967" t="s">
        <v>4237</v>
      </c>
      <c r="B1967" s="2">
        <v>42329</v>
      </c>
      <c r="C1967" s="2">
        <v>42332</v>
      </c>
      <c r="D1967" t="s">
        <v>93</v>
      </c>
      <c r="E1967" t="s">
        <v>4238</v>
      </c>
      <c r="F1967" t="s">
        <v>4239</v>
      </c>
      <c r="G1967" t="s">
        <v>30</v>
      </c>
      <c r="H1967" t="s">
        <v>31</v>
      </c>
      <c r="I1967" t="s">
        <v>1041</v>
      </c>
      <c r="J1967" t="s">
        <v>1042</v>
      </c>
      <c r="K1967">
        <v>28110</v>
      </c>
      <c r="L1967" t="s">
        <v>34</v>
      </c>
      <c r="M1967" t="s">
        <v>289</v>
      </c>
      <c r="N1967" t="s">
        <v>36</v>
      </c>
      <c r="O1967" t="s">
        <v>62</v>
      </c>
      <c r="P1967" t="s">
        <v>290</v>
      </c>
      <c r="Q1967">
        <v>18.175999999999998</v>
      </c>
      <c r="R1967">
        <v>1</v>
      </c>
      <c r="S1967" s="1">
        <v>0.2</v>
      </c>
      <c r="T1967">
        <v>4.7712000000000003</v>
      </c>
      <c r="U1967" t="s">
        <v>39</v>
      </c>
      <c r="V1967" s="3">
        <v>0.26250000000000001</v>
      </c>
      <c r="W1967" s="3">
        <v>1.1003521126760601E-2</v>
      </c>
      <c r="X1967" s="4">
        <v>4.7712000000000003</v>
      </c>
      <c r="Y1967" s="1">
        <v>13.4048</v>
      </c>
      <c r="Z1967" t="s">
        <v>40</v>
      </c>
      <c r="AA1967">
        <f>Furniture_Sales[[#This Row],[Sales]]-Furniture_Sales[[#This Row],[Profit]]</f>
        <v>13.404799999999998</v>
      </c>
    </row>
    <row r="1968" spans="1:27" x14ac:dyDescent="0.35">
      <c r="A1968" t="s">
        <v>4240</v>
      </c>
      <c r="B1968" s="2">
        <v>42905</v>
      </c>
      <c r="C1968" s="2">
        <v>42912</v>
      </c>
      <c r="D1968" t="s">
        <v>45</v>
      </c>
      <c r="E1968" t="s">
        <v>3402</v>
      </c>
      <c r="F1968" t="s">
        <v>3403</v>
      </c>
      <c r="G1968" t="s">
        <v>106</v>
      </c>
      <c r="H1968" t="s">
        <v>31</v>
      </c>
      <c r="I1968" t="s">
        <v>1745</v>
      </c>
      <c r="J1968" t="s">
        <v>98</v>
      </c>
      <c r="K1968">
        <v>75081</v>
      </c>
      <c r="L1968" t="s">
        <v>99</v>
      </c>
      <c r="M1968" t="s">
        <v>705</v>
      </c>
      <c r="N1968" t="s">
        <v>36</v>
      </c>
      <c r="O1968" t="s">
        <v>51</v>
      </c>
      <c r="P1968" t="s">
        <v>706</v>
      </c>
      <c r="Q1968">
        <v>457.48500000000001</v>
      </c>
      <c r="R1968">
        <v>3</v>
      </c>
      <c r="S1968" s="1">
        <v>0.3</v>
      </c>
      <c r="T1968">
        <v>-84.961500000000001</v>
      </c>
      <c r="U1968" t="s">
        <v>53</v>
      </c>
      <c r="V1968" s="3">
        <v>-0.185714285714286</v>
      </c>
      <c r="W1968" s="3">
        <v>6.5575920521984297E-4</v>
      </c>
      <c r="X1968" s="4">
        <v>-28.320499999999999</v>
      </c>
      <c r="Y1968" s="1">
        <v>180.81549999999999</v>
      </c>
      <c r="Z1968" t="s">
        <v>65</v>
      </c>
      <c r="AA1968">
        <f>Furniture_Sales[[#This Row],[Sales]]-Furniture_Sales[[#This Row],[Profit]]</f>
        <v>542.44650000000001</v>
      </c>
    </row>
    <row r="1969" spans="1:27" x14ac:dyDescent="0.35">
      <c r="A1969" t="s">
        <v>4241</v>
      </c>
      <c r="B1969" s="2">
        <v>43069</v>
      </c>
      <c r="C1969" s="2">
        <v>43072</v>
      </c>
      <c r="D1969" t="s">
        <v>93</v>
      </c>
      <c r="E1969" t="s">
        <v>1721</v>
      </c>
      <c r="F1969" t="s">
        <v>1722</v>
      </c>
      <c r="G1969" t="s">
        <v>30</v>
      </c>
      <c r="H1969" t="s">
        <v>31</v>
      </c>
      <c r="I1969" t="s">
        <v>71</v>
      </c>
      <c r="J1969" t="s">
        <v>72</v>
      </c>
      <c r="K1969">
        <v>19134</v>
      </c>
      <c r="L1969" t="s">
        <v>73</v>
      </c>
      <c r="M1969" t="s">
        <v>1606</v>
      </c>
      <c r="N1969" t="s">
        <v>36</v>
      </c>
      <c r="O1969" t="s">
        <v>42</v>
      </c>
      <c r="P1969" t="s">
        <v>1607</v>
      </c>
      <c r="Q1969">
        <v>1079.316</v>
      </c>
      <c r="R1969">
        <v>6</v>
      </c>
      <c r="S1969" s="1">
        <v>0.3</v>
      </c>
      <c r="T1969">
        <v>-15.418799999999999</v>
      </c>
      <c r="U1969" t="s">
        <v>39</v>
      </c>
      <c r="V1969" s="3">
        <v>-1.4285714285714299E-2</v>
      </c>
      <c r="W1969" s="3">
        <v>2.7795381519406698E-4</v>
      </c>
      <c r="X1969" s="4">
        <v>-2.5697999999999999</v>
      </c>
      <c r="Y1969" s="1">
        <v>182.45580000000001</v>
      </c>
      <c r="Z1969" t="s">
        <v>40</v>
      </c>
      <c r="AA1969">
        <f>Furniture_Sales[[#This Row],[Sales]]-Furniture_Sales[[#This Row],[Profit]]</f>
        <v>1094.7348</v>
      </c>
    </row>
    <row r="1970" spans="1:27" x14ac:dyDescent="0.35">
      <c r="A1970" t="s">
        <v>4242</v>
      </c>
      <c r="B1970" s="2">
        <v>42883</v>
      </c>
      <c r="C1970" s="2">
        <v>42887</v>
      </c>
      <c r="D1970" t="s">
        <v>45</v>
      </c>
      <c r="E1970" t="s">
        <v>4243</v>
      </c>
      <c r="F1970" t="s">
        <v>4244</v>
      </c>
      <c r="G1970" t="s">
        <v>96</v>
      </c>
      <c r="H1970" t="s">
        <v>31</v>
      </c>
      <c r="I1970" t="s">
        <v>699</v>
      </c>
      <c r="J1970" t="s">
        <v>237</v>
      </c>
      <c r="K1970">
        <v>44105</v>
      </c>
      <c r="L1970" t="s">
        <v>73</v>
      </c>
      <c r="M1970" t="s">
        <v>354</v>
      </c>
      <c r="N1970" t="s">
        <v>36</v>
      </c>
      <c r="O1970" t="s">
        <v>37</v>
      </c>
      <c r="P1970" t="s">
        <v>355</v>
      </c>
      <c r="Q1970">
        <v>115.96</v>
      </c>
      <c r="R1970">
        <v>4</v>
      </c>
      <c r="S1970" s="1">
        <v>0.5</v>
      </c>
      <c r="T1970">
        <v>-64.937600000000003</v>
      </c>
      <c r="U1970" t="s">
        <v>89</v>
      </c>
      <c r="V1970" s="3">
        <v>-0.56000000000000005</v>
      </c>
      <c r="W1970" s="3">
        <v>4.3118316660917602E-3</v>
      </c>
      <c r="X1970" s="4">
        <v>-16.234400000000001</v>
      </c>
      <c r="Y1970" s="1">
        <v>45.224400000000003</v>
      </c>
      <c r="Z1970" t="s">
        <v>167</v>
      </c>
      <c r="AA1970">
        <f>Furniture_Sales[[#This Row],[Sales]]-Furniture_Sales[[#This Row],[Profit]]</f>
        <v>180.89760000000001</v>
      </c>
    </row>
    <row r="1971" spans="1:27" x14ac:dyDescent="0.35">
      <c r="A1971" t="s">
        <v>4245</v>
      </c>
      <c r="B1971" s="2">
        <v>42112</v>
      </c>
      <c r="C1971" s="2">
        <v>42116</v>
      </c>
      <c r="D1971" t="s">
        <v>27</v>
      </c>
      <c r="E1971" t="s">
        <v>475</v>
      </c>
      <c r="F1971" t="s">
        <v>476</v>
      </c>
      <c r="G1971" t="s">
        <v>96</v>
      </c>
      <c r="H1971" t="s">
        <v>31</v>
      </c>
      <c r="I1971" t="s">
        <v>4246</v>
      </c>
      <c r="J1971" t="s">
        <v>98</v>
      </c>
      <c r="K1971">
        <v>78501</v>
      </c>
      <c r="L1971" t="s">
        <v>99</v>
      </c>
      <c r="M1971" t="s">
        <v>516</v>
      </c>
      <c r="N1971" t="s">
        <v>36</v>
      </c>
      <c r="O1971" t="s">
        <v>42</v>
      </c>
      <c r="P1971" t="s">
        <v>517</v>
      </c>
      <c r="Q1971">
        <v>56.686</v>
      </c>
      <c r="R1971">
        <v>1</v>
      </c>
      <c r="S1971" s="1">
        <v>0.3</v>
      </c>
      <c r="T1971">
        <v>-20.245000000000001</v>
      </c>
      <c r="U1971" t="s">
        <v>89</v>
      </c>
      <c r="V1971" s="3">
        <v>-0.35714285714285698</v>
      </c>
      <c r="W1971" s="3">
        <v>5.2923120347175704E-3</v>
      </c>
      <c r="X1971" s="4">
        <v>-20.245000000000001</v>
      </c>
      <c r="Y1971" s="1">
        <v>76.930999999999997</v>
      </c>
      <c r="Z1971" t="s">
        <v>119</v>
      </c>
      <c r="AA1971">
        <f>Furniture_Sales[[#This Row],[Sales]]-Furniture_Sales[[#This Row],[Profit]]</f>
        <v>76.930999999999997</v>
      </c>
    </row>
    <row r="1972" spans="1:27" x14ac:dyDescent="0.35">
      <c r="A1972" t="s">
        <v>4247</v>
      </c>
      <c r="B1972" s="2">
        <v>42936</v>
      </c>
      <c r="C1972" s="2">
        <v>42941</v>
      </c>
      <c r="D1972" t="s">
        <v>45</v>
      </c>
      <c r="E1972" t="s">
        <v>686</v>
      </c>
      <c r="F1972" t="s">
        <v>687</v>
      </c>
      <c r="G1972" t="s">
        <v>96</v>
      </c>
      <c r="H1972" t="s">
        <v>31</v>
      </c>
      <c r="I1972" t="s">
        <v>179</v>
      </c>
      <c r="J1972" t="s">
        <v>126</v>
      </c>
      <c r="K1972">
        <v>10009</v>
      </c>
      <c r="L1972" t="s">
        <v>73</v>
      </c>
      <c r="M1972" t="s">
        <v>4248</v>
      </c>
      <c r="N1972" t="s">
        <v>36</v>
      </c>
      <c r="O1972" t="s">
        <v>42</v>
      </c>
      <c r="P1972" t="s">
        <v>4249</v>
      </c>
      <c r="Q1972">
        <v>163.76400000000001</v>
      </c>
      <c r="R1972">
        <v>2</v>
      </c>
      <c r="S1972" s="1">
        <v>0.1</v>
      </c>
      <c r="T1972">
        <v>25.474399999999999</v>
      </c>
      <c r="U1972" t="s">
        <v>64</v>
      </c>
      <c r="V1972" s="3">
        <v>0.155555555555556</v>
      </c>
      <c r="W1972" s="3">
        <v>6.1063481595466601E-4</v>
      </c>
      <c r="X1972" s="4">
        <v>12.7372</v>
      </c>
      <c r="Y1972" s="1">
        <v>69.144800000000004</v>
      </c>
      <c r="Z1972" t="s">
        <v>77</v>
      </c>
      <c r="AA1972">
        <f>Furniture_Sales[[#This Row],[Sales]]-Furniture_Sales[[#This Row],[Profit]]</f>
        <v>138.28960000000001</v>
      </c>
    </row>
    <row r="1973" spans="1:27" x14ac:dyDescent="0.35">
      <c r="A1973" t="s">
        <v>4247</v>
      </c>
      <c r="B1973" s="2">
        <v>42936</v>
      </c>
      <c r="C1973" s="2">
        <v>42941</v>
      </c>
      <c r="D1973" t="s">
        <v>45</v>
      </c>
      <c r="E1973" t="s">
        <v>686</v>
      </c>
      <c r="F1973" t="s">
        <v>687</v>
      </c>
      <c r="G1973" t="s">
        <v>96</v>
      </c>
      <c r="H1973" t="s">
        <v>31</v>
      </c>
      <c r="I1973" t="s">
        <v>179</v>
      </c>
      <c r="J1973" t="s">
        <v>126</v>
      </c>
      <c r="K1973">
        <v>10009</v>
      </c>
      <c r="L1973" t="s">
        <v>73</v>
      </c>
      <c r="M1973" t="s">
        <v>3294</v>
      </c>
      <c r="N1973" t="s">
        <v>36</v>
      </c>
      <c r="O1973" t="s">
        <v>62</v>
      </c>
      <c r="P1973" t="s">
        <v>3295</v>
      </c>
      <c r="Q1973">
        <v>183.92</v>
      </c>
      <c r="R1973">
        <v>4</v>
      </c>
      <c r="S1973" s="1">
        <v>0</v>
      </c>
      <c r="T1973">
        <v>31.266400000000001</v>
      </c>
      <c r="U1973" t="s">
        <v>64</v>
      </c>
      <c r="V1973" s="3">
        <v>0.17</v>
      </c>
      <c r="W1973" s="3">
        <v>0</v>
      </c>
      <c r="X1973" s="4">
        <v>7.8166000000000002</v>
      </c>
      <c r="Y1973" s="1">
        <v>38.163400000000003</v>
      </c>
      <c r="Z1973" t="s">
        <v>77</v>
      </c>
      <c r="AA1973">
        <f>Furniture_Sales[[#This Row],[Sales]]-Furniture_Sales[[#This Row],[Profit]]</f>
        <v>152.65359999999998</v>
      </c>
    </row>
    <row r="1974" spans="1:27" x14ac:dyDescent="0.35">
      <c r="A1974" t="s">
        <v>4250</v>
      </c>
      <c r="B1974" s="2">
        <v>42678</v>
      </c>
      <c r="C1974" s="2">
        <v>42682</v>
      </c>
      <c r="D1974" t="s">
        <v>45</v>
      </c>
      <c r="E1974" t="s">
        <v>4251</v>
      </c>
      <c r="F1974" t="s">
        <v>4252</v>
      </c>
      <c r="G1974" t="s">
        <v>30</v>
      </c>
      <c r="H1974" t="s">
        <v>31</v>
      </c>
      <c r="I1974" t="s">
        <v>107</v>
      </c>
      <c r="J1974" t="s">
        <v>98</v>
      </c>
      <c r="K1974">
        <v>77041</v>
      </c>
      <c r="L1974" t="s">
        <v>99</v>
      </c>
      <c r="M1974" t="s">
        <v>2210</v>
      </c>
      <c r="N1974" t="s">
        <v>36</v>
      </c>
      <c r="O1974" t="s">
        <v>62</v>
      </c>
      <c r="P1974" t="s">
        <v>2211</v>
      </c>
      <c r="Q1974">
        <v>11.375999999999999</v>
      </c>
      <c r="R1974">
        <v>3</v>
      </c>
      <c r="S1974" s="1">
        <v>0.6</v>
      </c>
      <c r="T1974">
        <v>-5.6879999999999997</v>
      </c>
      <c r="U1974" t="s">
        <v>89</v>
      </c>
      <c r="V1974" s="3">
        <v>-0.5</v>
      </c>
      <c r="W1974" s="3">
        <v>5.2742616033755303E-2</v>
      </c>
      <c r="X1974" s="4">
        <v>-1.8959999999999999</v>
      </c>
      <c r="Y1974" s="1">
        <v>5.6879999999999997</v>
      </c>
      <c r="Z1974" t="s">
        <v>40</v>
      </c>
      <c r="AA1974">
        <f>Furniture_Sales[[#This Row],[Sales]]-Furniture_Sales[[#This Row],[Profit]]</f>
        <v>17.064</v>
      </c>
    </row>
    <row r="1975" spans="1:27" x14ac:dyDescent="0.35">
      <c r="A1975" t="s">
        <v>4250</v>
      </c>
      <c r="B1975" s="2">
        <v>42678</v>
      </c>
      <c r="C1975" s="2">
        <v>42682</v>
      </c>
      <c r="D1975" t="s">
        <v>45</v>
      </c>
      <c r="E1975" t="s">
        <v>4251</v>
      </c>
      <c r="F1975" t="s">
        <v>4252</v>
      </c>
      <c r="G1975" t="s">
        <v>30</v>
      </c>
      <c r="H1975" t="s">
        <v>31</v>
      </c>
      <c r="I1975" t="s">
        <v>107</v>
      </c>
      <c r="J1975" t="s">
        <v>98</v>
      </c>
      <c r="K1975">
        <v>77041</v>
      </c>
      <c r="L1975" t="s">
        <v>99</v>
      </c>
      <c r="M1975" t="s">
        <v>602</v>
      </c>
      <c r="N1975" t="s">
        <v>36</v>
      </c>
      <c r="O1975" t="s">
        <v>62</v>
      </c>
      <c r="P1975" t="s">
        <v>603</v>
      </c>
      <c r="Q1975">
        <v>66.111999999999995</v>
      </c>
      <c r="R1975">
        <v>4</v>
      </c>
      <c r="S1975" s="1">
        <v>0.6</v>
      </c>
      <c r="T1975">
        <v>-84.2928</v>
      </c>
      <c r="U1975" t="s">
        <v>89</v>
      </c>
      <c r="V1975" s="3">
        <v>-1.2749999999999999</v>
      </c>
      <c r="W1975" s="3">
        <v>9.0755082284608001E-3</v>
      </c>
      <c r="X1975" s="4">
        <v>-21.0732</v>
      </c>
      <c r="Y1975" s="1">
        <v>37.601199999999999</v>
      </c>
      <c r="Z1975" t="s">
        <v>40</v>
      </c>
      <c r="AA1975">
        <f>Furniture_Sales[[#This Row],[Sales]]-Furniture_Sales[[#This Row],[Profit]]</f>
        <v>150.40479999999999</v>
      </c>
    </row>
    <row r="1976" spans="1:27" x14ac:dyDescent="0.35">
      <c r="A1976" t="s">
        <v>4253</v>
      </c>
      <c r="B1976" s="2">
        <v>43001</v>
      </c>
      <c r="C1976" s="2">
        <v>43007</v>
      </c>
      <c r="D1976" t="s">
        <v>45</v>
      </c>
      <c r="E1976" t="s">
        <v>1599</v>
      </c>
      <c r="F1976" t="s">
        <v>1600</v>
      </c>
      <c r="G1976" t="s">
        <v>30</v>
      </c>
      <c r="H1976" t="s">
        <v>31</v>
      </c>
      <c r="I1976" t="s">
        <v>58</v>
      </c>
      <c r="J1976" t="s">
        <v>59</v>
      </c>
      <c r="K1976">
        <v>90036</v>
      </c>
      <c r="L1976" t="s">
        <v>60</v>
      </c>
      <c r="M1976" t="s">
        <v>1101</v>
      </c>
      <c r="N1976" t="s">
        <v>36</v>
      </c>
      <c r="O1976" t="s">
        <v>42</v>
      </c>
      <c r="P1976" t="s">
        <v>1102</v>
      </c>
      <c r="Q1976">
        <v>594.81600000000003</v>
      </c>
      <c r="R1976">
        <v>2</v>
      </c>
      <c r="S1976" s="1">
        <v>0.2</v>
      </c>
      <c r="T1976">
        <v>59.4816</v>
      </c>
      <c r="U1976" t="s">
        <v>135</v>
      </c>
      <c r="V1976" s="3">
        <v>0.1</v>
      </c>
      <c r="W1976" s="3">
        <v>3.3623843339789102E-4</v>
      </c>
      <c r="X1976" s="4">
        <v>29.7408</v>
      </c>
      <c r="Y1976" s="1">
        <v>267.66719999999998</v>
      </c>
      <c r="Z1976" t="s">
        <v>83</v>
      </c>
      <c r="AA1976">
        <f>Furniture_Sales[[#This Row],[Sales]]-Furniture_Sales[[#This Row],[Profit]]</f>
        <v>535.33440000000007</v>
      </c>
    </row>
    <row r="1977" spans="1:27" x14ac:dyDescent="0.35">
      <c r="A1977" t="s">
        <v>4254</v>
      </c>
      <c r="B1977" s="2">
        <v>42985</v>
      </c>
      <c r="C1977" s="2">
        <v>42988</v>
      </c>
      <c r="D1977" t="s">
        <v>93</v>
      </c>
      <c r="E1977" t="s">
        <v>1922</v>
      </c>
      <c r="F1977" t="s">
        <v>1923</v>
      </c>
      <c r="G1977" t="s">
        <v>30</v>
      </c>
      <c r="H1977" t="s">
        <v>31</v>
      </c>
      <c r="I1977" t="s">
        <v>851</v>
      </c>
      <c r="J1977" t="s">
        <v>198</v>
      </c>
      <c r="K1977">
        <v>98026</v>
      </c>
      <c r="L1977" t="s">
        <v>60</v>
      </c>
      <c r="M1977" t="s">
        <v>2801</v>
      </c>
      <c r="N1977" t="s">
        <v>36</v>
      </c>
      <c r="O1977" t="s">
        <v>62</v>
      </c>
      <c r="P1977" t="s">
        <v>2802</v>
      </c>
      <c r="Q1977">
        <v>80.959999999999994</v>
      </c>
      <c r="R1977">
        <v>4</v>
      </c>
      <c r="S1977" s="1">
        <v>0</v>
      </c>
      <c r="T1977">
        <v>34.812800000000003</v>
      </c>
      <c r="U1977" t="s">
        <v>39</v>
      </c>
      <c r="V1977" s="3">
        <v>0.43</v>
      </c>
      <c r="W1977" s="3">
        <v>0</v>
      </c>
      <c r="X1977" s="4">
        <v>8.7032000000000007</v>
      </c>
      <c r="Y1977" s="1">
        <v>11.536799999999999</v>
      </c>
      <c r="Z1977" t="s">
        <v>83</v>
      </c>
      <c r="AA1977">
        <f>Furniture_Sales[[#This Row],[Sales]]-Furniture_Sales[[#This Row],[Profit]]</f>
        <v>46.147199999999991</v>
      </c>
    </row>
    <row r="1978" spans="1:27" x14ac:dyDescent="0.35">
      <c r="A1978" t="s">
        <v>4255</v>
      </c>
      <c r="B1978" s="2">
        <v>42856</v>
      </c>
      <c r="C1978" s="2">
        <v>42857</v>
      </c>
      <c r="D1978" t="s">
        <v>93</v>
      </c>
      <c r="E1978" t="s">
        <v>1478</v>
      </c>
      <c r="F1978" t="s">
        <v>1479</v>
      </c>
      <c r="G1978" t="s">
        <v>30</v>
      </c>
      <c r="H1978" t="s">
        <v>31</v>
      </c>
      <c r="I1978" t="s">
        <v>1104</v>
      </c>
      <c r="J1978" t="s">
        <v>49</v>
      </c>
      <c r="K1978">
        <v>33065</v>
      </c>
      <c r="L1978" t="s">
        <v>34</v>
      </c>
      <c r="M1978" t="s">
        <v>35</v>
      </c>
      <c r="N1978" t="s">
        <v>36</v>
      </c>
      <c r="O1978" t="s">
        <v>37</v>
      </c>
      <c r="P1978" t="s">
        <v>38</v>
      </c>
      <c r="Q1978">
        <v>314.35199999999998</v>
      </c>
      <c r="R1978">
        <v>3</v>
      </c>
      <c r="S1978" s="1">
        <v>0.2</v>
      </c>
      <c r="T1978">
        <v>-15.717599999999999</v>
      </c>
      <c r="U1978" t="s">
        <v>129</v>
      </c>
      <c r="V1978" s="3">
        <v>-0.05</v>
      </c>
      <c r="W1978" s="3">
        <v>6.3622944978877197E-4</v>
      </c>
      <c r="X1978" s="4">
        <v>-5.2392000000000003</v>
      </c>
      <c r="Y1978" s="1">
        <v>110.0232</v>
      </c>
      <c r="Z1978" t="s">
        <v>167</v>
      </c>
      <c r="AA1978">
        <f>Furniture_Sales[[#This Row],[Sales]]-Furniture_Sales[[#This Row],[Profit]]</f>
        <v>330.06959999999998</v>
      </c>
    </row>
    <row r="1979" spans="1:27" x14ac:dyDescent="0.35">
      <c r="A1979" t="s">
        <v>4256</v>
      </c>
      <c r="B1979" s="2">
        <v>42783</v>
      </c>
      <c r="C1979" s="2">
        <v>42786</v>
      </c>
      <c r="D1979" t="s">
        <v>93</v>
      </c>
      <c r="E1979" t="s">
        <v>754</v>
      </c>
      <c r="F1979" t="s">
        <v>755</v>
      </c>
      <c r="G1979" t="s">
        <v>106</v>
      </c>
      <c r="H1979" t="s">
        <v>31</v>
      </c>
      <c r="I1979" t="s">
        <v>125</v>
      </c>
      <c r="J1979" t="s">
        <v>237</v>
      </c>
      <c r="K1979">
        <v>45373</v>
      </c>
      <c r="L1979" t="s">
        <v>73</v>
      </c>
      <c r="M1979" t="s">
        <v>3195</v>
      </c>
      <c r="N1979" t="s">
        <v>36</v>
      </c>
      <c r="O1979" t="s">
        <v>51</v>
      </c>
      <c r="P1979" t="s">
        <v>3196</v>
      </c>
      <c r="Q1979">
        <v>455.97</v>
      </c>
      <c r="R1979">
        <v>5</v>
      </c>
      <c r="S1979" s="1">
        <v>0.4</v>
      </c>
      <c r="T1979">
        <v>-106.393</v>
      </c>
      <c r="U1979" t="s">
        <v>39</v>
      </c>
      <c r="V1979" s="3">
        <v>-0.233333333333333</v>
      </c>
      <c r="W1979" s="3">
        <v>8.7725069631774E-4</v>
      </c>
      <c r="X1979" s="4">
        <v>-21.278600000000001</v>
      </c>
      <c r="Y1979" s="1">
        <v>112.4726</v>
      </c>
      <c r="Z1979" t="s">
        <v>303</v>
      </c>
      <c r="AA1979">
        <f>Furniture_Sales[[#This Row],[Sales]]-Furniture_Sales[[#This Row],[Profit]]</f>
        <v>562.36300000000006</v>
      </c>
    </row>
    <row r="1980" spans="1:27" x14ac:dyDescent="0.35">
      <c r="A1980" t="s">
        <v>4256</v>
      </c>
      <c r="B1980" s="2">
        <v>42783</v>
      </c>
      <c r="C1980" s="2">
        <v>42786</v>
      </c>
      <c r="D1980" t="s">
        <v>93</v>
      </c>
      <c r="E1980" t="s">
        <v>754</v>
      </c>
      <c r="F1980" t="s">
        <v>755</v>
      </c>
      <c r="G1980" t="s">
        <v>106</v>
      </c>
      <c r="H1980" t="s">
        <v>31</v>
      </c>
      <c r="I1980" t="s">
        <v>125</v>
      </c>
      <c r="J1980" t="s">
        <v>237</v>
      </c>
      <c r="K1980">
        <v>45373</v>
      </c>
      <c r="L1980" t="s">
        <v>73</v>
      </c>
      <c r="M1980" t="s">
        <v>1548</v>
      </c>
      <c r="N1980" t="s">
        <v>36</v>
      </c>
      <c r="O1980" t="s">
        <v>62</v>
      </c>
      <c r="P1980" t="s">
        <v>1549</v>
      </c>
      <c r="Q1980">
        <v>30.143999999999998</v>
      </c>
      <c r="R1980">
        <v>2</v>
      </c>
      <c r="S1980" s="1">
        <v>0.2</v>
      </c>
      <c r="T1980">
        <v>8.2896000000000001</v>
      </c>
      <c r="U1980" t="s">
        <v>39</v>
      </c>
      <c r="V1980" s="3">
        <v>0.27500000000000002</v>
      </c>
      <c r="W1980" s="3">
        <v>6.6348195329087103E-3</v>
      </c>
      <c r="X1980" s="4">
        <v>4.1448</v>
      </c>
      <c r="Y1980" s="1">
        <v>10.927199999999999</v>
      </c>
      <c r="Z1980" t="s">
        <v>303</v>
      </c>
      <c r="AA1980">
        <f>Furniture_Sales[[#This Row],[Sales]]-Furniture_Sales[[#This Row],[Profit]]</f>
        <v>21.854399999999998</v>
      </c>
    </row>
    <row r="1981" spans="1:27" x14ac:dyDescent="0.35">
      <c r="A1981" t="s">
        <v>4256</v>
      </c>
      <c r="B1981" s="2">
        <v>42783</v>
      </c>
      <c r="C1981" s="2">
        <v>42786</v>
      </c>
      <c r="D1981" t="s">
        <v>93</v>
      </c>
      <c r="E1981" t="s">
        <v>754</v>
      </c>
      <c r="F1981" t="s">
        <v>755</v>
      </c>
      <c r="G1981" t="s">
        <v>106</v>
      </c>
      <c r="H1981" t="s">
        <v>31</v>
      </c>
      <c r="I1981" t="s">
        <v>125</v>
      </c>
      <c r="J1981" t="s">
        <v>237</v>
      </c>
      <c r="K1981">
        <v>45373</v>
      </c>
      <c r="L1981" t="s">
        <v>73</v>
      </c>
      <c r="M1981" t="s">
        <v>1606</v>
      </c>
      <c r="N1981" t="s">
        <v>36</v>
      </c>
      <c r="O1981" t="s">
        <v>42</v>
      </c>
      <c r="P1981" t="s">
        <v>1607</v>
      </c>
      <c r="Q1981">
        <v>899.43</v>
      </c>
      <c r="R1981">
        <v>5</v>
      </c>
      <c r="S1981" s="1">
        <v>0.3</v>
      </c>
      <c r="T1981">
        <v>-12.849</v>
      </c>
      <c r="U1981" t="s">
        <v>39</v>
      </c>
      <c r="V1981" s="3">
        <v>-1.4285714285714299E-2</v>
      </c>
      <c r="W1981" s="3">
        <v>3.3354457823288097E-4</v>
      </c>
      <c r="X1981" s="4">
        <v>-2.5697999999999999</v>
      </c>
      <c r="Y1981" s="1">
        <v>182.45580000000001</v>
      </c>
      <c r="Z1981" t="s">
        <v>303</v>
      </c>
      <c r="AA1981">
        <f>Furniture_Sales[[#This Row],[Sales]]-Furniture_Sales[[#This Row],[Profit]]</f>
        <v>912.279</v>
      </c>
    </row>
    <row r="1982" spans="1:27" x14ac:dyDescent="0.35">
      <c r="A1982" t="s">
        <v>4257</v>
      </c>
      <c r="B1982" s="2">
        <v>42726</v>
      </c>
      <c r="C1982" s="2">
        <v>42732</v>
      </c>
      <c r="D1982" t="s">
        <v>45</v>
      </c>
      <c r="E1982" t="s">
        <v>2648</v>
      </c>
      <c r="F1982" t="s">
        <v>2649</v>
      </c>
      <c r="G1982" t="s">
        <v>30</v>
      </c>
      <c r="H1982" t="s">
        <v>31</v>
      </c>
      <c r="I1982" t="s">
        <v>4258</v>
      </c>
      <c r="J1982" t="s">
        <v>59</v>
      </c>
      <c r="K1982">
        <v>92553</v>
      </c>
      <c r="L1982" t="s">
        <v>60</v>
      </c>
      <c r="M1982" t="s">
        <v>3623</v>
      </c>
      <c r="N1982" t="s">
        <v>36</v>
      </c>
      <c r="O1982" t="s">
        <v>62</v>
      </c>
      <c r="P1982" t="s">
        <v>3624</v>
      </c>
      <c r="Q1982">
        <v>842.72</v>
      </c>
      <c r="R1982">
        <v>8</v>
      </c>
      <c r="S1982" s="1">
        <v>0</v>
      </c>
      <c r="T1982">
        <v>202.25280000000001</v>
      </c>
      <c r="U1982" t="s">
        <v>135</v>
      </c>
      <c r="V1982" s="3">
        <v>0.24</v>
      </c>
      <c r="W1982" s="3">
        <v>0</v>
      </c>
      <c r="X1982" s="4">
        <v>25.281600000000001</v>
      </c>
      <c r="Y1982" s="1">
        <v>80.058400000000006</v>
      </c>
      <c r="Z1982" t="s">
        <v>102</v>
      </c>
      <c r="AA1982">
        <f>Furniture_Sales[[#This Row],[Sales]]-Furniture_Sales[[#This Row],[Profit]]</f>
        <v>640.46720000000005</v>
      </c>
    </row>
    <row r="1983" spans="1:27" x14ac:dyDescent="0.35">
      <c r="A1983" t="s">
        <v>4257</v>
      </c>
      <c r="B1983" s="2">
        <v>42726</v>
      </c>
      <c r="C1983" s="2">
        <v>42732</v>
      </c>
      <c r="D1983" t="s">
        <v>45</v>
      </c>
      <c r="E1983" t="s">
        <v>2648</v>
      </c>
      <c r="F1983" t="s">
        <v>2649</v>
      </c>
      <c r="G1983" t="s">
        <v>30</v>
      </c>
      <c r="H1983" t="s">
        <v>31</v>
      </c>
      <c r="I1983" t="s">
        <v>4258</v>
      </c>
      <c r="J1983" t="s">
        <v>59</v>
      </c>
      <c r="K1983">
        <v>92553</v>
      </c>
      <c r="L1983" t="s">
        <v>60</v>
      </c>
      <c r="M1983" t="s">
        <v>192</v>
      </c>
      <c r="N1983" t="s">
        <v>36</v>
      </c>
      <c r="O1983" t="s">
        <v>62</v>
      </c>
      <c r="P1983" t="s">
        <v>193</v>
      </c>
      <c r="Q1983">
        <v>41.96</v>
      </c>
      <c r="R1983">
        <v>2</v>
      </c>
      <c r="S1983" s="1">
        <v>0</v>
      </c>
      <c r="T1983">
        <v>10.909599999999999</v>
      </c>
      <c r="U1983" t="s">
        <v>135</v>
      </c>
      <c r="V1983" s="3">
        <v>0.26</v>
      </c>
      <c r="W1983" s="3">
        <v>0</v>
      </c>
      <c r="X1983" s="4">
        <v>5.4547999999999996</v>
      </c>
      <c r="Y1983" s="1">
        <v>15.5252</v>
      </c>
      <c r="Z1983" t="s">
        <v>102</v>
      </c>
      <c r="AA1983">
        <f>Furniture_Sales[[#This Row],[Sales]]-Furniture_Sales[[#This Row],[Profit]]</f>
        <v>31.050400000000003</v>
      </c>
    </row>
    <row r="1984" spans="1:27" x14ac:dyDescent="0.35">
      <c r="A1984" t="s">
        <v>4259</v>
      </c>
      <c r="B1984" s="2">
        <v>42636</v>
      </c>
      <c r="C1984" s="2">
        <v>42640</v>
      </c>
      <c r="D1984" t="s">
        <v>45</v>
      </c>
      <c r="E1984" t="s">
        <v>4260</v>
      </c>
      <c r="F1984" t="s">
        <v>4261</v>
      </c>
      <c r="G1984" t="s">
        <v>96</v>
      </c>
      <c r="H1984" t="s">
        <v>31</v>
      </c>
      <c r="I1984" t="s">
        <v>197</v>
      </c>
      <c r="J1984" t="s">
        <v>198</v>
      </c>
      <c r="K1984">
        <v>98115</v>
      </c>
      <c r="L1984" t="s">
        <v>60</v>
      </c>
      <c r="M1984" t="s">
        <v>494</v>
      </c>
      <c r="N1984" t="s">
        <v>36</v>
      </c>
      <c r="O1984" t="s">
        <v>42</v>
      </c>
      <c r="P1984" t="s">
        <v>495</v>
      </c>
      <c r="Q1984">
        <v>184.75200000000001</v>
      </c>
      <c r="R1984">
        <v>3</v>
      </c>
      <c r="S1984" s="1">
        <v>0.2</v>
      </c>
      <c r="T1984">
        <v>-20.784600000000001</v>
      </c>
      <c r="U1984" t="s">
        <v>89</v>
      </c>
      <c r="V1984" s="3">
        <v>-0.1125</v>
      </c>
      <c r="W1984" s="3">
        <v>1.08253225946133E-3</v>
      </c>
      <c r="X1984" s="4">
        <v>-6.9282000000000004</v>
      </c>
      <c r="Y1984" s="1">
        <v>68.512200000000007</v>
      </c>
      <c r="Z1984" t="s">
        <v>83</v>
      </c>
      <c r="AA1984">
        <f>Furniture_Sales[[#This Row],[Sales]]-Furniture_Sales[[#This Row],[Profit]]</f>
        <v>205.53660000000002</v>
      </c>
    </row>
    <row r="1985" spans="1:27" x14ac:dyDescent="0.35">
      <c r="A1985" t="s">
        <v>4262</v>
      </c>
      <c r="B1985" s="2">
        <v>43002</v>
      </c>
      <c r="C1985" s="2">
        <v>43004</v>
      </c>
      <c r="D1985" t="s">
        <v>93</v>
      </c>
      <c r="E1985" t="s">
        <v>551</v>
      </c>
      <c r="F1985" t="s">
        <v>552</v>
      </c>
      <c r="G1985" t="s">
        <v>30</v>
      </c>
      <c r="H1985" t="s">
        <v>31</v>
      </c>
      <c r="I1985" t="s">
        <v>139</v>
      </c>
      <c r="J1985" t="s">
        <v>140</v>
      </c>
      <c r="K1985">
        <v>60623</v>
      </c>
      <c r="L1985" t="s">
        <v>99</v>
      </c>
      <c r="M1985" t="s">
        <v>1101</v>
      </c>
      <c r="N1985" t="s">
        <v>36</v>
      </c>
      <c r="O1985" t="s">
        <v>42</v>
      </c>
      <c r="P1985" t="s">
        <v>1102</v>
      </c>
      <c r="Q1985">
        <v>520.46400000000006</v>
      </c>
      <c r="R1985">
        <v>2</v>
      </c>
      <c r="S1985" s="1">
        <v>0.3</v>
      </c>
      <c r="T1985">
        <v>-14.8704</v>
      </c>
      <c r="U1985" t="s">
        <v>76</v>
      </c>
      <c r="V1985" s="3">
        <v>-2.8571428571428598E-2</v>
      </c>
      <c r="W1985" s="3">
        <v>5.7640874296781297E-4</v>
      </c>
      <c r="X1985" s="4">
        <v>-7.4352</v>
      </c>
      <c r="Y1985" s="1">
        <v>267.66719999999998</v>
      </c>
      <c r="Z1985" t="s">
        <v>83</v>
      </c>
      <c r="AA1985">
        <f>Furniture_Sales[[#This Row],[Sales]]-Furniture_Sales[[#This Row],[Profit]]</f>
        <v>535.33440000000007</v>
      </c>
    </row>
    <row r="1986" spans="1:27" x14ac:dyDescent="0.35">
      <c r="A1986" t="s">
        <v>4263</v>
      </c>
      <c r="B1986" s="2">
        <v>42394</v>
      </c>
      <c r="C1986" s="2">
        <v>42397</v>
      </c>
      <c r="D1986" t="s">
        <v>27</v>
      </c>
      <c r="E1986" t="s">
        <v>231</v>
      </c>
      <c r="F1986" t="s">
        <v>232</v>
      </c>
      <c r="G1986" t="s">
        <v>96</v>
      </c>
      <c r="H1986" t="s">
        <v>31</v>
      </c>
      <c r="I1986" t="s">
        <v>179</v>
      </c>
      <c r="J1986" t="s">
        <v>126</v>
      </c>
      <c r="K1986">
        <v>10024</v>
      </c>
      <c r="L1986" t="s">
        <v>73</v>
      </c>
      <c r="M1986" t="s">
        <v>790</v>
      </c>
      <c r="N1986" t="s">
        <v>36</v>
      </c>
      <c r="O1986" t="s">
        <v>51</v>
      </c>
      <c r="P1986" t="s">
        <v>791</v>
      </c>
      <c r="Q1986">
        <v>313.72199999999998</v>
      </c>
      <c r="R1986">
        <v>3</v>
      </c>
      <c r="S1986" s="1">
        <v>0.4</v>
      </c>
      <c r="T1986">
        <v>-99.345299999999995</v>
      </c>
      <c r="U1986" t="s">
        <v>39</v>
      </c>
      <c r="V1986" s="3">
        <v>-0.31666666666666698</v>
      </c>
      <c r="W1986" s="3">
        <v>1.2750141845327999E-3</v>
      </c>
      <c r="X1986" s="4">
        <v>-33.115099999999998</v>
      </c>
      <c r="Y1986" s="1">
        <v>137.6891</v>
      </c>
      <c r="Z1986" t="s">
        <v>175</v>
      </c>
      <c r="AA1986">
        <f>Furniture_Sales[[#This Row],[Sales]]-Furniture_Sales[[#This Row],[Profit]]</f>
        <v>413.06729999999999</v>
      </c>
    </row>
    <row r="1987" spans="1:27" x14ac:dyDescent="0.35">
      <c r="A1987" t="s">
        <v>4263</v>
      </c>
      <c r="B1987" s="2">
        <v>42394</v>
      </c>
      <c r="C1987" s="2">
        <v>42397</v>
      </c>
      <c r="D1987" t="s">
        <v>27</v>
      </c>
      <c r="E1987" t="s">
        <v>231</v>
      </c>
      <c r="F1987" t="s">
        <v>232</v>
      </c>
      <c r="G1987" t="s">
        <v>96</v>
      </c>
      <c r="H1987" t="s">
        <v>31</v>
      </c>
      <c r="I1987" t="s">
        <v>179</v>
      </c>
      <c r="J1987" t="s">
        <v>126</v>
      </c>
      <c r="K1987">
        <v>10024</v>
      </c>
      <c r="L1987" t="s">
        <v>73</v>
      </c>
      <c r="M1987" t="s">
        <v>3294</v>
      </c>
      <c r="N1987" t="s">
        <v>36</v>
      </c>
      <c r="O1987" t="s">
        <v>62</v>
      </c>
      <c r="P1987" t="s">
        <v>3295</v>
      </c>
      <c r="Q1987">
        <v>45.98</v>
      </c>
      <c r="R1987">
        <v>1</v>
      </c>
      <c r="S1987" s="1">
        <v>0</v>
      </c>
      <c r="T1987">
        <v>7.8166000000000002</v>
      </c>
      <c r="U1987" t="s">
        <v>39</v>
      </c>
      <c r="V1987" s="3">
        <v>0.17</v>
      </c>
      <c r="W1987" s="3">
        <v>0</v>
      </c>
      <c r="X1987" s="4">
        <v>7.8166000000000002</v>
      </c>
      <c r="Y1987" s="1">
        <v>38.163400000000003</v>
      </c>
      <c r="Z1987" t="s">
        <v>175</v>
      </c>
      <c r="AA1987">
        <f>Furniture_Sales[[#This Row],[Sales]]-Furniture_Sales[[#This Row],[Profit]]</f>
        <v>38.163399999999996</v>
      </c>
    </row>
    <row r="1988" spans="1:27" x14ac:dyDescent="0.35">
      <c r="A1988" t="s">
        <v>4264</v>
      </c>
      <c r="B1988" s="2">
        <v>42815</v>
      </c>
      <c r="C1988" s="2">
        <v>42819</v>
      </c>
      <c r="D1988" t="s">
        <v>45</v>
      </c>
      <c r="E1988" t="s">
        <v>137</v>
      </c>
      <c r="F1988" t="s">
        <v>138</v>
      </c>
      <c r="G1988" t="s">
        <v>106</v>
      </c>
      <c r="H1988" t="s">
        <v>31</v>
      </c>
      <c r="I1988" t="s">
        <v>197</v>
      </c>
      <c r="J1988" t="s">
        <v>198</v>
      </c>
      <c r="K1988">
        <v>98105</v>
      </c>
      <c r="L1988" t="s">
        <v>60</v>
      </c>
      <c r="M1988" t="s">
        <v>1724</v>
      </c>
      <c r="N1988" t="s">
        <v>36</v>
      </c>
      <c r="O1988" t="s">
        <v>62</v>
      </c>
      <c r="P1988" t="s">
        <v>1725</v>
      </c>
      <c r="Q1988">
        <v>22.14</v>
      </c>
      <c r="R1988">
        <v>3</v>
      </c>
      <c r="S1988" s="1">
        <v>0</v>
      </c>
      <c r="T1988">
        <v>6.4206000000000003</v>
      </c>
      <c r="U1988" t="s">
        <v>89</v>
      </c>
      <c r="V1988" s="3">
        <v>0.28999999999999998</v>
      </c>
      <c r="W1988" s="3">
        <v>0</v>
      </c>
      <c r="X1988" s="4">
        <v>2.1402000000000001</v>
      </c>
      <c r="Y1988" s="1">
        <v>5.2397999999999998</v>
      </c>
      <c r="Z1988" t="s">
        <v>201</v>
      </c>
      <c r="AA1988">
        <f>Furniture_Sales[[#This Row],[Sales]]-Furniture_Sales[[#This Row],[Profit]]</f>
        <v>15.7194</v>
      </c>
    </row>
    <row r="1989" spans="1:27" x14ac:dyDescent="0.35">
      <c r="A1989" t="s">
        <v>4265</v>
      </c>
      <c r="B1989" s="2">
        <v>43046</v>
      </c>
      <c r="C1989" s="2">
        <v>43048</v>
      </c>
      <c r="D1989" t="s">
        <v>27</v>
      </c>
      <c r="E1989" t="s">
        <v>3494</v>
      </c>
      <c r="F1989" t="s">
        <v>3495</v>
      </c>
      <c r="G1989" t="s">
        <v>96</v>
      </c>
      <c r="H1989" t="s">
        <v>31</v>
      </c>
      <c r="I1989" t="s">
        <v>2528</v>
      </c>
      <c r="J1989" t="s">
        <v>1095</v>
      </c>
      <c r="K1989">
        <v>20735</v>
      </c>
      <c r="L1989" t="s">
        <v>73</v>
      </c>
      <c r="M1989" t="s">
        <v>2186</v>
      </c>
      <c r="N1989" t="s">
        <v>36</v>
      </c>
      <c r="O1989" t="s">
        <v>42</v>
      </c>
      <c r="P1989" t="s">
        <v>2187</v>
      </c>
      <c r="Q1989">
        <v>272.97000000000003</v>
      </c>
      <c r="R1989">
        <v>3</v>
      </c>
      <c r="S1989" s="1">
        <v>0</v>
      </c>
      <c r="T1989">
        <v>43.675199999999997</v>
      </c>
      <c r="U1989" t="s">
        <v>76</v>
      </c>
      <c r="V1989" s="3">
        <v>0.16</v>
      </c>
      <c r="W1989" s="3">
        <v>0</v>
      </c>
      <c r="X1989" s="4">
        <v>14.558400000000001</v>
      </c>
      <c r="Y1989" s="1">
        <v>76.431600000000003</v>
      </c>
      <c r="Z1989" t="s">
        <v>40</v>
      </c>
      <c r="AA1989">
        <f>Furniture_Sales[[#This Row],[Sales]]-Furniture_Sales[[#This Row],[Profit]]</f>
        <v>229.29480000000004</v>
      </c>
    </row>
    <row r="1990" spans="1:27" x14ac:dyDescent="0.35">
      <c r="A1990" t="s">
        <v>4266</v>
      </c>
      <c r="B1990" s="2">
        <v>42153</v>
      </c>
      <c r="C1990" s="2">
        <v>42155</v>
      </c>
      <c r="D1990" t="s">
        <v>93</v>
      </c>
      <c r="E1990" t="s">
        <v>3533</v>
      </c>
      <c r="F1990" t="s">
        <v>3534</v>
      </c>
      <c r="G1990" t="s">
        <v>96</v>
      </c>
      <c r="H1990" t="s">
        <v>31</v>
      </c>
      <c r="I1990" t="s">
        <v>353</v>
      </c>
      <c r="J1990" t="s">
        <v>237</v>
      </c>
      <c r="K1990">
        <v>43229</v>
      </c>
      <c r="L1990" t="s">
        <v>73</v>
      </c>
      <c r="M1990" t="s">
        <v>3831</v>
      </c>
      <c r="N1990" t="s">
        <v>36</v>
      </c>
      <c r="O1990" t="s">
        <v>62</v>
      </c>
      <c r="P1990" t="s">
        <v>3832</v>
      </c>
      <c r="Q1990">
        <v>41.567999999999998</v>
      </c>
      <c r="R1990">
        <v>4</v>
      </c>
      <c r="S1990" s="1">
        <v>0.2</v>
      </c>
      <c r="T1990">
        <v>-4.1567999999999996</v>
      </c>
      <c r="U1990" t="s">
        <v>76</v>
      </c>
      <c r="V1990" s="3">
        <v>-0.1</v>
      </c>
      <c r="W1990" s="3">
        <v>4.8113933795227099E-3</v>
      </c>
      <c r="X1990" s="4">
        <v>-1.0391999999999999</v>
      </c>
      <c r="Y1990" s="1">
        <v>11.4312</v>
      </c>
      <c r="Z1990" t="s">
        <v>167</v>
      </c>
      <c r="AA1990">
        <f>Furniture_Sales[[#This Row],[Sales]]-Furniture_Sales[[#This Row],[Profit]]</f>
        <v>45.724799999999995</v>
      </c>
    </row>
    <row r="1991" spans="1:27" x14ac:dyDescent="0.35">
      <c r="A1991" t="s">
        <v>4266</v>
      </c>
      <c r="B1991" s="2">
        <v>42153</v>
      </c>
      <c r="C1991" s="2">
        <v>42155</v>
      </c>
      <c r="D1991" t="s">
        <v>93</v>
      </c>
      <c r="E1991" t="s">
        <v>3533</v>
      </c>
      <c r="F1991" t="s">
        <v>3534</v>
      </c>
      <c r="G1991" t="s">
        <v>96</v>
      </c>
      <c r="H1991" t="s">
        <v>31</v>
      </c>
      <c r="I1991" t="s">
        <v>353</v>
      </c>
      <c r="J1991" t="s">
        <v>237</v>
      </c>
      <c r="K1991">
        <v>43229</v>
      </c>
      <c r="L1991" t="s">
        <v>73</v>
      </c>
      <c r="M1991" t="s">
        <v>165</v>
      </c>
      <c r="N1991" t="s">
        <v>36</v>
      </c>
      <c r="O1991" t="s">
        <v>42</v>
      </c>
      <c r="P1991" t="s">
        <v>166</v>
      </c>
      <c r="Q1991">
        <v>317.05799999999999</v>
      </c>
      <c r="R1991">
        <v>3</v>
      </c>
      <c r="S1991" s="1">
        <v>0.3</v>
      </c>
      <c r="T1991">
        <v>-86.058599999999998</v>
      </c>
      <c r="U1991" t="s">
        <v>76</v>
      </c>
      <c r="V1991" s="3">
        <v>-0.27142857142857102</v>
      </c>
      <c r="W1991" s="3">
        <v>9.4619911814242195E-4</v>
      </c>
      <c r="X1991" s="4">
        <v>-28.686199999999999</v>
      </c>
      <c r="Y1991" s="1">
        <v>134.37219999999999</v>
      </c>
      <c r="Z1991" t="s">
        <v>167</v>
      </c>
      <c r="AA1991">
        <f>Furniture_Sales[[#This Row],[Sales]]-Furniture_Sales[[#This Row],[Profit]]</f>
        <v>403.11660000000001</v>
      </c>
    </row>
    <row r="1992" spans="1:27" x14ac:dyDescent="0.35">
      <c r="A1992" t="s">
        <v>4267</v>
      </c>
      <c r="B1992" s="2">
        <v>41996</v>
      </c>
      <c r="C1992" s="2">
        <v>42000</v>
      </c>
      <c r="D1992" t="s">
        <v>27</v>
      </c>
      <c r="E1992" t="s">
        <v>2846</v>
      </c>
      <c r="F1992" t="s">
        <v>2847</v>
      </c>
      <c r="G1992" t="s">
        <v>30</v>
      </c>
      <c r="H1992" t="s">
        <v>31</v>
      </c>
      <c r="I1992" t="s">
        <v>309</v>
      </c>
      <c r="J1992" t="s">
        <v>49</v>
      </c>
      <c r="K1992">
        <v>33614</v>
      </c>
      <c r="L1992" t="s">
        <v>34</v>
      </c>
      <c r="M1992" t="s">
        <v>261</v>
      </c>
      <c r="N1992" t="s">
        <v>36</v>
      </c>
      <c r="O1992" t="s">
        <v>42</v>
      </c>
      <c r="P1992" t="s">
        <v>262</v>
      </c>
      <c r="Q1992">
        <v>64.784000000000006</v>
      </c>
      <c r="R1992">
        <v>1</v>
      </c>
      <c r="S1992" s="1">
        <v>0.2</v>
      </c>
      <c r="T1992">
        <v>6.4783999999999997</v>
      </c>
      <c r="U1992" t="s">
        <v>89</v>
      </c>
      <c r="V1992" s="3">
        <v>0.1</v>
      </c>
      <c r="W1992" s="3">
        <v>3.0871820202519099E-3</v>
      </c>
      <c r="X1992" s="4">
        <v>6.4783999999999997</v>
      </c>
      <c r="Y1992" s="1">
        <v>58.305599999999998</v>
      </c>
      <c r="Z1992" t="s">
        <v>102</v>
      </c>
      <c r="AA1992">
        <f>Furniture_Sales[[#This Row],[Sales]]-Furniture_Sales[[#This Row],[Profit]]</f>
        <v>58.305600000000005</v>
      </c>
    </row>
    <row r="1993" spans="1:27" x14ac:dyDescent="0.35">
      <c r="A1993" t="s">
        <v>4268</v>
      </c>
      <c r="B1993" s="2">
        <v>42974</v>
      </c>
      <c r="C1993" s="2">
        <v>42978</v>
      </c>
      <c r="D1993" t="s">
        <v>45</v>
      </c>
      <c r="E1993" t="s">
        <v>1976</v>
      </c>
      <c r="F1993" t="s">
        <v>1977</v>
      </c>
      <c r="G1993" t="s">
        <v>30</v>
      </c>
      <c r="H1993" t="s">
        <v>31</v>
      </c>
      <c r="I1993" t="s">
        <v>920</v>
      </c>
      <c r="J1993" t="s">
        <v>526</v>
      </c>
      <c r="K1993">
        <v>85204</v>
      </c>
      <c r="L1993" t="s">
        <v>60</v>
      </c>
      <c r="M1993" t="s">
        <v>1548</v>
      </c>
      <c r="N1993" t="s">
        <v>36</v>
      </c>
      <c r="O1993" t="s">
        <v>62</v>
      </c>
      <c r="P1993" t="s">
        <v>1549</v>
      </c>
      <c r="Q1993">
        <v>120.57599999999999</v>
      </c>
      <c r="R1993">
        <v>8</v>
      </c>
      <c r="S1993" s="1">
        <v>0.2</v>
      </c>
      <c r="T1993">
        <v>33.1584</v>
      </c>
      <c r="U1993" t="s">
        <v>89</v>
      </c>
      <c r="V1993" s="3">
        <v>0.27500000000000002</v>
      </c>
      <c r="W1993" s="3">
        <v>1.65870488322718E-3</v>
      </c>
      <c r="X1993" s="4">
        <v>4.1448</v>
      </c>
      <c r="Y1993" s="1">
        <v>10.927199999999999</v>
      </c>
      <c r="Z1993" t="s">
        <v>259</v>
      </c>
      <c r="AA1993">
        <f>Furniture_Sales[[#This Row],[Sales]]-Furniture_Sales[[#This Row],[Profit]]</f>
        <v>87.417599999999993</v>
      </c>
    </row>
    <row r="1994" spans="1:27" x14ac:dyDescent="0.35">
      <c r="A1994" t="s">
        <v>4269</v>
      </c>
      <c r="B1994" s="2">
        <v>42302</v>
      </c>
      <c r="C1994" s="2">
        <v>42302</v>
      </c>
      <c r="D1994" t="s">
        <v>431</v>
      </c>
      <c r="E1994" t="s">
        <v>1014</v>
      </c>
      <c r="F1994" t="s">
        <v>1015</v>
      </c>
      <c r="G1994" t="s">
        <v>96</v>
      </c>
      <c r="H1994" t="s">
        <v>31</v>
      </c>
      <c r="I1994" t="s">
        <v>271</v>
      </c>
      <c r="J1994" t="s">
        <v>186</v>
      </c>
      <c r="K1994">
        <v>80219</v>
      </c>
      <c r="L1994" t="s">
        <v>60</v>
      </c>
      <c r="M1994" t="s">
        <v>2186</v>
      </c>
      <c r="N1994" t="s">
        <v>36</v>
      </c>
      <c r="O1994" t="s">
        <v>42</v>
      </c>
      <c r="P1994" t="s">
        <v>2187</v>
      </c>
      <c r="Q1994">
        <v>582.33600000000001</v>
      </c>
      <c r="R1994">
        <v>8</v>
      </c>
      <c r="S1994" s="1">
        <v>0.2</v>
      </c>
      <c r="T1994">
        <v>-29.116800000000001</v>
      </c>
      <c r="U1994" t="s">
        <v>436</v>
      </c>
      <c r="V1994" s="3">
        <v>-0.05</v>
      </c>
      <c r="W1994" s="3">
        <v>3.43444334542257E-4</v>
      </c>
      <c r="X1994" s="4">
        <v>-3.6396000000000002</v>
      </c>
      <c r="Y1994" s="1">
        <v>76.431600000000003</v>
      </c>
      <c r="Z1994" t="s">
        <v>54</v>
      </c>
      <c r="AA1994">
        <f>Furniture_Sales[[#This Row],[Sales]]-Furniture_Sales[[#This Row],[Profit]]</f>
        <v>611.45280000000002</v>
      </c>
    </row>
    <row r="1995" spans="1:27" x14ac:dyDescent="0.35">
      <c r="A1995" t="s">
        <v>4270</v>
      </c>
      <c r="B1995" s="2">
        <v>41902</v>
      </c>
      <c r="C1995" s="2">
        <v>41905</v>
      </c>
      <c r="D1995" t="s">
        <v>93</v>
      </c>
      <c r="E1995" t="s">
        <v>4271</v>
      </c>
      <c r="F1995" t="s">
        <v>4272</v>
      </c>
      <c r="G1995" t="s">
        <v>30</v>
      </c>
      <c r="H1995" t="s">
        <v>31</v>
      </c>
      <c r="I1995" t="s">
        <v>179</v>
      </c>
      <c r="J1995" t="s">
        <v>126</v>
      </c>
      <c r="K1995">
        <v>10011</v>
      </c>
      <c r="L1995" t="s">
        <v>73</v>
      </c>
      <c r="M1995" t="s">
        <v>857</v>
      </c>
      <c r="N1995" t="s">
        <v>36</v>
      </c>
      <c r="O1995" t="s">
        <v>42</v>
      </c>
      <c r="P1995" t="s">
        <v>858</v>
      </c>
      <c r="Q1995">
        <v>631.78200000000004</v>
      </c>
      <c r="R1995">
        <v>2</v>
      </c>
      <c r="S1995" s="1">
        <v>0.1</v>
      </c>
      <c r="T1995">
        <v>140.39599999999999</v>
      </c>
      <c r="U1995" t="s">
        <v>39</v>
      </c>
      <c r="V1995" s="3">
        <v>0.22222222222222199</v>
      </c>
      <c r="W1995" s="3">
        <v>1.58282445527096E-4</v>
      </c>
      <c r="X1995" s="4">
        <v>70.197999999999993</v>
      </c>
      <c r="Y1995" s="1">
        <v>245.69300000000001</v>
      </c>
      <c r="Z1995" t="s">
        <v>83</v>
      </c>
      <c r="AA1995">
        <f>Furniture_Sales[[#This Row],[Sales]]-Furniture_Sales[[#This Row],[Profit]]</f>
        <v>491.38600000000008</v>
      </c>
    </row>
    <row r="1996" spans="1:27" x14ac:dyDescent="0.35">
      <c r="A1996" t="s">
        <v>4270</v>
      </c>
      <c r="B1996" s="2">
        <v>41902</v>
      </c>
      <c r="C1996" s="2">
        <v>41905</v>
      </c>
      <c r="D1996" t="s">
        <v>93</v>
      </c>
      <c r="E1996" t="s">
        <v>4271</v>
      </c>
      <c r="F1996" t="s">
        <v>4272</v>
      </c>
      <c r="G1996" t="s">
        <v>30</v>
      </c>
      <c r="H1996" t="s">
        <v>31</v>
      </c>
      <c r="I1996" t="s">
        <v>179</v>
      </c>
      <c r="J1996" t="s">
        <v>126</v>
      </c>
      <c r="K1996">
        <v>10011</v>
      </c>
      <c r="L1996" t="s">
        <v>73</v>
      </c>
      <c r="M1996" t="s">
        <v>1701</v>
      </c>
      <c r="N1996" t="s">
        <v>36</v>
      </c>
      <c r="O1996" t="s">
        <v>37</v>
      </c>
      <c r="P1996" t="s">
        <v>1702</v>
      </c>
      <c r="Q1996">
        <v>801.56799999999998</v>
      </c>
      <c r="R1996">
        <v>2</v>
      </c>
      <c r="S1996" s="1">
        <v>0.2</v>
      </c>
      <c r="T1996">
        <v>-10.019600000000001</v>
      </c>
      <c r="U1996" t="s">
        <v>39</v>
      </c>
      <c r="V1996" s="3">
        <v>-1.2500000000000001E-2</v>
      </c>
      <c r="W1996" s="3">
        <v>2.4951095852129802E-4</v>
      </c>
      <c r="X1996" s="4">
        <v>-5.0098000000000003</v>
      </c>
      <c r="Y1996" s="1">
        <v>405.79379999999998</v>
      </c>
      <c r="Z1996" t="s">
        <v>83</v>
      </c>
      <c r="AA1996">
        <f>Furniture_Sales[[#This Row],[Sales]]-Furniture_Sales[[#This Row],[Profit]]</f>
        <v>811.58759999999995</v>
      </c>
    </row>
    <row r="1997" spans="1:27" x14ac:dyDescent="0.35">
      <c r="A1997" t="s">
        <v>4273</v>
      </c>
      <c r="B1997" s="2">
        <v>41814</v>
      </c>
      <c r="C1997" s="2">
        <v>41818</v>
      </c>
      <c r="D1997" t="s">
        <v>45</v>
      </c>
      <c r="E1997" t="s">
        <v>621</v>
      </c>
      <c r="F1997" t="s">
        <v>622</v>
      </c>
      <c r="G1997" t="s">
        <v>30</v>
      </c>
      <c r="H1997" t="s">
        <v>31</v>
      </c>
      <c r="I1997" t="s">
        <v>1228</v>
      </c>
      <c r="J1997" t="s">
        <v>526</v>
      </c>
      <c r="K1997">
        <v>85705</v>
      </c>
      <c r="L1997" t="s">
        <v>60</v>
      </c>
      <c r="M1997" t="s">
        <v>2519</v>
      </c>
      <c r="N1997" t="s">
        <v>36</v>
      </c>
      <c r="O1997" t="s">
        <v>62</v>
      </c>
      <c r="P1997" t="s">
        <v>2520</v>
      </c>
      <c r="Q1997">
        <v>4.2720000000000002</v>
      </c>
      <c r="R1997">
        <v>2</v>
      </c>
      <c r="S1997" s="1">
        <v>0.2</v>
      </c>
      <c r="T1997">
        <v>0.96120000000000005</v>
      </c>
      <c r="U1997" t="s">
        <v>89</v>
      </c>
      <c r="V1997" s="3">
        <v>0.22500000000000001</v>
      </c>
      <c r="W1997" s="3">
        <v>4.6816479400749102E-2</v>
      </c>
      <c r="X1997" s="4">
        <v>0.48060000000000003</v>
      </c>
      <c r="Y1997" s="1">
        <v>1.6554</v>
      </c>
      <c r="Z1997" t="s">
        <v>65</v>
      </c>
      <c r="AA1997">
        <f>Furniture_Sales[[#This Row],[Sales]]-Furniture_Sales[[#This Row],[Profit]]</f>
        <v>3.3108000000000004</v>
      </c>
    </row>
    <row r="1998" spans="1:27" x14ac:dyDescent="0.35">
      <c r="A1998" t="s">
        <v>4274</v>
      </c>
      <c r="B1998" s="2">
        <v>42594</v>
      </c>
      <c r="C1998" s="2">
        <v>42599</v>
      </c>
      <c r="D1998" t="s">
        <v>27</v>
      </c>
      <c r="E1998" t="s">
        <v>1137</v>
      </c>
      <c r="F1998" t="s">
        <v>1138</v>
      </c>
      <c r="G1998" t="s">
        <v>30</v>
      </c>
      <c r="H1998" t="s">
        <v>31</v>
      </c>
      <c r="I1998" t="s">
        <v>179</v>
      </c>
      <c r="J1998" t="s">
        <v>126</v>
      </c>
      <c r="K1998">
        <v>10024</v>
      </c>
      <c r="L1998" t="s">
        <v>73</v>
      </c>
      <c r="M1998" t="s">
        <v>790</v>
      </c>
      <c r="N1998" t="s">
        <v>36</v>
      </c>
      <c r="O1998" t="s">
        <v>51</v>
      </c>
      <c r="P1998" t="s">
        <v>791</v>
      </c>
      <c r="Q1998">
        <v>209.148</v>
      </c>
      <c r="R1998">
        <v>2</v>
      </c>
      <c r="S1998" s="1">
        <v>0.4</v>
      </c>
      <c r="T1998">
        <v>-66.230199999999996</v>
      </c>
      <c r="U1998" t="s">
        <v>64</v>
      </c>
      <c r="V1998" s="3">
        <v>-0.31666666666666698</v>
      </c>
      <c r="W1998" s="3">
        <v>1.9125212767992E-3</v>
      </c>
      <c r="X1998" s="4">
        <v>-33.115099999999998</v>
      </c>
      <c r="Y1998" s="1">
        <v>137.6891</v>
      </c>
      <c r="Z1998" t="s">
        <v>259</v>
      </c>
      <c r="AA1998">
        <f>Furniture_Sales[[#This Row],[Sales]]-Furniture_Sales[[#This Row],[Profit]]</f>
        <v>275.37819999999999</v>
      </c>
    </row>
    <row r="1999" spans="1:27" x14ac:dyDescent="0.35">
      <c r="A1999" t="s">
        <v>4275</v>
      </c>
      <c r="B1999" s="2">
        <v>43000</v>
      </c>
      <c r="C1999" s="2">
        <v>43002</v>
      </c>
      <c r="D1999" t="s">
        <v>27</v>
      </c>
      <c r="E1999" t="s">
        <v>1176</v>
      </c>
      <c r="F1999" t="s">
        <v>1177</v>
      </c>
      <c r="G1999" t="s">
        <v>30</v>
      </c>
      <c r="H1999" t="s">
        <v>31</v>
      </c>
      <c r="I1999" t="s">
        <v>179</v>
      </c>
      <c r="J1999" t="s">
        <v>126</v>
      </c>
      <c r="K1999">
        <v>10035</v>
      </c>
      <c r="L1999" t="s">
        <v>73</v>
      </c>
      <c r="M1999" t="s">
        <v>557</v>
      </c>
      <c r="N1999" t="s">
        <v>36</v>
      </c>
      <c r="O1999" t="s">
        <v>62</v>
      </c>
      <c r="P1999" t="s">
        <v>3131</v>
      </c>
      <c r="Q1999">
        <v>12.07</v>
      </c>
      <c r="R1999">
        <v>1</v>
      </c>
      <c r="S1999" s="1">
        <v>0</v>
      </c>
      <c r="T1999">
        <v>3.9830999999999999</v>
      </c>
      <c r="U1999" t="s">
        <v>76</v>
      </c>
      <c r="V1999" s="3">
        <v>0.33</v>
      </c>
      <c r="W1999" s="3">
        <v>0</v>
      </c>
      <c r="X1999" s="4">
        <v>3.9830999999999999</v>
      </c>
      <c r="Y1999" s="1">
        <v>8.0869</v>
      </c>
      <c r="Z1999" t="s">
        <v>83</v>
      </c>
      <c r="AA1999">
        <f>Furniture_Sales[[#This Row],[Sales]]-Furniture_Sales[[#This Row],[Profit]]</f>
        <v>8.0869</v>
      </c>
    </row>
    <row r="2000" spans="1:27" x14ac:dyDescent="0.35">
      <c r="A2000" t="s">
        <v>4276</v>
      </c>
      <c r="B2000" s="2">
        <v>43079</v>
      </c>
      <c r="C2000" s="2">
        <v>43082</v>
      </c>
      <c r="D2000" t="s">
        <v>93</v>
      </c>
      <c r="E2000" t="s">
        <v>1736</v>
      </c>
      <c r="F2000" t="s">
        <v>1737</v>
      </c>
      <c r="G2000" t="s">
        <v>30</v>
      </c>
      <c r="H2000" t="s">
        <v>31</v>
      </c>
      <c r="I2000" t="s">
        <v>71</v>
      </c>
      <c r="J2000" t="s">
        <v>72</v>
      </c>
      <c r="K2000">
        <v>19143</v>
      </c>
      <c r="L2000" t="s">
        <v>73</v>
      </c>
      <c r="M2000" t="s">
        <v>636</v>
      </c>
      <c r="N2000" t="s">
        <v>36</v>
      </c>
      <c r="O2000" t="s">
        <v>62</v>
      </c>
      <c r="P2000" t="s">
        <v>637</v>
      </c>
      <c r="Q2000">
        <v>87.92</v>
      </c>
      <c r="R2000">
        <v>5</v>
      </c>
      <c r="S2000" s="1">
        <v>0.2</v>
      </c>
      <c r="T2000">
        <v>15.385999999999999</v>
      </c>
      <c r="U2000" t="s">
        <v>39</v>
      </c>
      <c r="V2000" s="3">
        <v>0.17499999999999999</v>
      </c>
      <c r="W2000" s="3">
        <v>2.2747952684258402E-3</v>
      </c>
      <c r="X2000" s="4">
        <v>3.0771999999999999</v>
      </c>
      <c r="Y2000" s="1">
        <v>14.5068</v>
      </c>
      <c r="Z2000" t="s">
        <v>102</v>
      </c>
      <c r="AA2000">
        <f>Furniture_Sales[[#This Row],[Sales]]-Furniture_Sales[[#This Row],[Profit]]</f>
        <v>72.534000000000006</v>
      </c>
    </row>
    <row r="2001" spans="1:27" x14ac:dyDescent="0.35">
      <c r="A2001" t="s">
        <v>4277</v>
      </c>
      <c r="B2001" s="2">
        <v>42031</v>
      </c>
      <c r="C2001" s="2">
        <v>42033</v>
      </c>
      <c r="D2001" t="s">
        <v>93</v>
      </c>
      <c r="E2001" t="s">
        <v>3689</v>
      </c>
      <c r="F2001" t="s">
        <v>3690</v>
      </c>
      <c r="G2001" t="s">
        <v>30</v>
      </c>
      <c r="H2001" t="s">
        <v>31</v>
      </c>
      <c r="I2001" t="s">
        <v>58</v>
      </c>
      <c r="J2001" t="s">
        <v>59</v>
      </c>
      <c r="K2001">
        <v>90036</v>
      </c>
      <c r="L2001" t="s">
        <v>60</v>
      </c>
      <c r="M2001" t="s">
        <v>607</v>
      </c>
      <c r="N2001" t="s">
        <v>36</v>
      </c>
      <c r="O2001" t="s">
        <v>42</v>
      </c>
      <c r="P2001" t="s">
        <v>608</v>
      </c>
      <c r="Q2001">
        <v>2803.92</v>
      </c>
      <c r="R2001">
        <v>5</v>
      </c>
      <c r="S2001" s="1">
        <v>0.2</v>
      </c>
      <c r="T2001">
        <v>0</v>
      </c>
      <c r="U2001" t="s">
        <v>76</v>
      </c>
      <c r="V2001" s="3">
        <v>0</v>
      </c>
      <c r="W2001" s="3">
        <v>7.1328711232845397E-5</v>
      </c>
      <c r="X2001" s="4">
        <v>0</v>
      </c>
      <c r="Y2001" s="1">
        <v>560.78399999999999</v>
      </c>
      <c r="Z2001" t="s">
        <v>175</v>
      </c>
      <c r="AA2001">
        <f>Furniture_Sales[[#This Row],[Sales]]-Furniture_Sales[[#This Row],[Profit]]</f>
        <v>2803.92</v>
      </c>
    </row>
    <row r="2002" spans="1:27" x14ac:dyDescent="0.35">
      <c r="A2002" t="s">
        <v>4278</v>
      </c>
      <c r="B2002" s="2">
        <v>42295</v>
      </c>
      <c r="C2002" s="2">
        <v>42299</v>
      </c>
      <c r="D2002" t="s">
        <v>45</v>
      </c>
      <c r="E2002" t="s">
        <v>2512</v>
      </c>
      <c r="F2002" t="s">
        <v>2513</v>
      </c>
      <c r="G2002" t="s">
        <v>30</v>
      </c>
      <c r="H2002" t="s">
        <v>31</v>
      </c>
      <c r="I2002" t="s">
        <v>197</v>
      </c>
      <c r="J2002" t="s">
        <v>198</v>
      </c>
      <c r="K2002">
        <v>98115</v>
      </c>
      <c r="L2002" t="s">
        <v>60</v>
      </c>
      <c r="M2002" t="s">
        <v>325</v>
      </c>
      <c r="N2002" t="s">
        <v>36</v>
      </c>
      <c r="O2002" t="s">
        <v>62</v>
      </c>
      <c r="P2002" t="s">
        <v>326</v>
      </c>
      <c r="Q2002">
        <v>10.11</v>
      </c>
      <c r="R2002">
        <v>3</v>
      </c>
      <c r="S2002" s="1">
        <v>0</v>
      </c>
      <c r="T2002">
        <v>3.2351999999999999</v>
      </c>
      <c r="U2002" t="s">
        <v>89</v>
      </c>
      <c r="V2002" s="3">
        <v>0.32</v>
      </c>
      <c r="W2002" s="3">
        <v>0</v>
      </c>
      <c r="X2002" s="4">
        <v>1.0784</v>
      </c>
      <c r="Y2002" s="1">
        <v>2.2915999999999999</v>
      </c>
      <c r="Z2002" t="s">
        <v>54</v>
      </c>
      <c r="AA2002">
        <f>Furniture_Sales[[#This Row],[Sales]]-Furniture_Sales[[#This Row],[Profit]]</f>
        <v>6.8747999999999996</v>
      </c>
    </row>
    <row r="2003" spans="1:27" x14ac:dyDescent="0.35">
      <c r="A2003" t="s">
        <v>4279</v>
      </c>
      <c r="B2003" s="2">
        <v>41894</v>
      </c>
      <c r="C2003" s="2">
        <v>41899</v>
      </c>
      <c r="D2003" t="s">
        <v>27</v>
      </c>
      <c r="E2003" t="s">
        <v>3850</v>
      </c>
      <c r="F2003" t="s">
        <v>3851</v>
      </c>
      <c r="G2003" t="s">
        <v>30</v>
      </c>
      <c r="H2003" t="s">
        <v>31</v>
      </c>
      <c r="I2003" t="s">
        <v>179</v>
      </c>
      <c r="J2003" t="s">
        <v>126</v>
      </c>
      <c r="K2003">
        <v>10035</v>
      </c>
      <c r="L2003" t="s">
        <v>73</v>
      </c>
      <c r="M2003" t="s">
        <v>607</v>
      </c>
      <c r="N2003" t="s">
        <v>36</v>
      </c>
      <c r="O2003" t="s">
        <v>42</v>
      </c>
      <c r="P2003" t="s">
        <v>608</v>
      </c>
      <c r="Q2003">
        <v>3785.2919999999999</v>
      </c>
      <c r="R2003">
        <v>6</v>
      </c>
      <c r="S2003" s="1">
        <v>0.1</v>
      </c>
      <c r="T2003">
        <v>420.58800000000002</v>
      </c>
      <c r="U2003" t="s">
        <v>64</v>
      </c>
      <c r="V2003" s="3">
        <v>0.11111111111111099</v>
      </c>
      <c r="W2003" s="3">
        <v>2.6418041197350199E-5</v>
      </c>
      <c r="X2003" s="4">
        <v>70.097999999999999</v>
      </c>
      <c r="Y2003" s="1">
        <v>560.78399999999999</v>
      </c>
      <c r="Z2003" t="s">
        <v>83</v>
      </c>
      <c r="AA2003">
        <f>Furniture_Sales[[#This Row],[Sales]]-Furniture_Sales[[#This Row],[Profit]]</f>
        <v>3364.7039999999997</v>
      </c>
    </row>
    <row r="2004" spans="1:27" x14ac:dyDescent="0.35">
      <c r="A2004" t="s">
        <v>4280</v>
      </c>
      <c r="B2004" s="2">
        <v>41970</v>
      </c>
      <c r="C2004" s="2">
        <v>41974</v>
      </c>
      <c r="D2004" t="s">
        <v>45</v>
      </c>
      <c r="E2004" t="s">
        <v>2702</v>
      </c>
      <c r="F2004" t="s">
        <v>2703</v>
      </c>
      <c r="G2004" t="s">
        <v>96</v>
      </c>
      <c r="H2004" t="s">
        <v>31</v>
      </c>
      <c r="I2004" t="s">
        <v>2960</v>
      </c>
      <c r="J2004" t="s">
        <v>126</v>
      </c>
      <c r="K2004">
        <v>14215</v>
      </c>
      <c r="L2004" t="s">
        <v>73</v>
      </c>
      <c r="M2004" t="s">
        <v>1129</v>
      </c>
      <c r="N2004" t="s">
        <v>36</v>
      </c>
      <c r="O2004" t="s">
        <v>62</v>
      </c>
      <c r="P2004" t="s">
        <v>1130</v>
      </c>
      <c r="Q2004">
        <v>199.9</v>
      </c>
      <c r="R2004">
        <v>5</v>
      </c>
      <c r="S2004" s="1">
        <v>0</v>
      </c>
      <c r="T2004">
        <v>39.979999999999997</v>
      </c>
      <c r="U2004" t="s">
        <v>89</v>
      </c>
      <c r="V2004" s="3">
        <v>0.2</v>
      </c>
      <c r="W2004" s="3">
        <v>0</v>
      </c>
      <c r="X2004" s="4">
        <v>7.9960000000000004</v>
      </c>
      <c r="Y2004" s="1">
        <v>31.984000000000002</v>
      </c>
      <c r="Z2004" t="s">
        <v>40</v>
      </c>
      <c r="AA2004">
        <f>Furniture_Sales[[#This Row],[Sales]]-Furniture_Sales[[#This Row],[Profit]]</f>
        <v>159.92000000000002</v>
      </c>
    </row>
    <row r="2005" spans="1:27" x14ac:dyDescent="0.35">
      <c r="A2005" t="s">
        <v>4281</v>
      </c>
      <c r="B2005" s="2">
        <v>41770</v>
      </c>
      <c r="C2005" s="2">
        <v>41775</v>
      </c>
      <c r="D2005" t="s">
        <v>45</v>
      </c>
      <c r="E2005" t="s">
        <v>280</v>
      </c>
      <c r="F2005" t="s">
        <v>281</v>
      </c>
      <c r="G2005" t="s">
        <v>96</v>
      </c>
      <c r="H2005" t="s">
        <v>31</v>
      </c>
      <c r="I2005" t="s">
        <v>1874</v>
      </c>
      <c r="J2005" t="s">
        <v>98</v>
      </c>
      <c r="K2005">
        <v>77340</v>
      </c>
      <c r="L2005" t="s">
        <v>99</v>
      </c>
      <c r="M2005" t="s">
        <v>485</v>
      </c>
      <c r="N2005" t="s">
        <v>36</v>
      </c>
      <c r="O2005" t="s">
        <v>42</v>
      </c>
      <c r="P2005" t="s">
        <v>486</v>
      </c>
      <c r="Q2005">
        <v>1212.96</v>
      </c>
      <c r="R2005">
        <v>8</v>
      </c>
      <c r="S2005" s="1">
        <v>0.3</v>
      </c>
      <c r="T2005">
        <v>-69.311999999999998</v>
      </c>
      <c r="U2005" t="s">
        <v>64</v>
      </c>
      <c r="V2005" s="3">
        <v>-5.7142857142857099E-2</v>
      </c>
      <c r="W2005" s="3">
        <v>2.47328848436882E-4</v>
      </c>
      <c r="X2005" s="4">
        <v>-8.6639999999999997</v>
      </c>
      <c r="Y2005" s="1">
        <v>160.28399999999999</v>
      </c>
      <c r="Z2005" t="s">
        <v>167</v>
      </c>
      <c r="AA2005">
        <f>Furniture_Sales[[#This Row],[Sales]]-Furniture_Sales[[#This Row],[Profit]]</f>
        <v>1282.2719999999999</v>
      </c>
    </row>
    <row r="2006" spans="1:27" x14ac:dyDescent="0.35">
      <c r="A2006" t="s">
        <v>4282</v>
      </c>
      <c r="B2006" s="2">
        <v>42244</v>
      </c>
      <c r="C2006" s="2">
        <v>42248</v>
      </c>
      <c r="D2006" t="s">
        <v>45</v>
      </c>
      <c r="E2006" t="s">
        <v>382</v>
      </c>
      <c r="F2006" t="s">
        <v>383</v>
      </c>
      <c r="G2006" t="s">
        <v>96</v>
      </c>
      <c r="H2006" t="s">
        <v>31</v>
      </c>
      <c r="I2006" t="s">
        <v>1745</v>
      </c>
      <c r="J2006" t="s">
        <v>98</v>
      </c>
      <c r="K2006">
        <v>75081</v>
      </c>
      <c r="L2006" t="s">
        <v>99</v>
      </c>
      <c r="M2006" t="s">
        <v>1471</v>
      </c>
      <c r="N2006" t="s">
        <v>36</v>
      </c>
      <c r="O2006" t="s">
        <v>51</v>
      </c>
      <c r="P2006" t="s">
        <v>1472</v>
      </c>
      <c r="Q2006">
        <v>103.48099999999999</v>
      </c>
      <c r="R2006">
        <v>1</v>
      </c>
      <c r="S2006" s="1">
        <v>0.3</v>
      </c>
      <c r="T2006">
        <v>-16.261299999999999</v>
      </c>
      <c r="U2006" t="s">
        <v>89</v>
      </c>
      <c r="V2006" s="3">
        <v>-0.157142857142857</v>
      </c>
      <c r="W2006" s="3">
        <v>2.8990829234352201E-3</v>
      </c>
      <c r="X2006" s="4">
        <v>-16.261299999999999</v>
      </c>
      <c r="Y2006" s="1">
        <v>119.7423</v>
      </c>
      <c r="Z2006" t="s">
        <v>259</v>
      </c>
      <c r="AA2006">
        <f>Furniture_Sales[[#This Row],[Sales]]-Furniture_Sales[[#This Row],[Profit]]</f>
        <v>119.7423</v>
      </c>
    </row>
    <row r="2007" spans="1:27" x14ac:dyDescent="0.35">
      <c r="A2007" t="s">
        <v>4283</v>
      </c>
      <c r="B2007" s="2">
        <v>42882</v>
      </c>
      <c r="C2007" s="2">
        <v>42889</v>
      </c>
      <c r="D2007" t="s">
        <v>45</v>
      </c>
      <c r="E2007" t="s">
        <v>2648</v>
      </c>
      <c r="F2007" t="s">
        <v>2649</v>
      </c>
      <c r="G2007" t="s">
        <v>30</v>
      </c>
      <c r="H2007" t="s">
        <v>31</v>
      </c>
      <c r="I2007" t="s">
        <v>2027</v>
      </c>
      <c r="J2007" t="s">
        <v>1528</v>
      </c>
      <c r="K2007">
        <v>74133</v>
      </c>
      <c r="L2007" t="s">
        <v>99</v>
      </c>
      <c r="M2007" t="s">
        <v>100</v>
      </c>
      <c r="N2007" t="s">
        <v>36</v>
      </c>
      <c r="O2007" t="s">
        <v>62</v>
      </c>
      <c r="P2007" t="s">
        <v>101</v>
      </c>
      <c r="Q2007">
        <v>477.3</v>
      </c>
      <c r="R2007">
        <v>5</v>
      </c>
      <c r="S2007" s="1">
        <v>0</v>
      </c>
      <c r="T2007">
        <v>138.417</v>
      </c>
      <c r="U2007" t="s">
        <v>53</v>
      </c>
      <c r="V2007" s="3">
        <v>0.28999999999999998</v>
      </c>
      <c r="W2007" s="3">
        <v>0</v>
      </c>
      <c r="X2007" s="4">
        <v>27.683399999999999</v>
      </c>
      <c r="Y2007" s="1">
        <v>67.776600000000002</v>
      </c>
      <c r="Z2007" t="s">
        <v>167</v>
      </c>
      <c r="AA2007">
        <f>Furniture_Sales[[#This Row],[Sales]]-Furniture_Sales[[#This Row],[Profit]]</f>
        <v>338.88300000000004</v>
      </c>
    </row>
    <row r="2008" spans="1:27" x14ac:dyDescent="0.35">
      <c r="A2008" t="s">
        <v>4284</v>
      </c>
      <c r="B2008" s="2">
        <v>43064</v>
      </c>
      <c r="C2008" s="2">
        <v>43069</v>
      </c>
      <c r="D2008" t="s">
        <v>27</v>
      </c>
      <c r="E2008" t="s">
        <v>3490</v>
      </c>
      <c r="F2008" t="s">
        <v>3491</v>
      </c>
      <c r="G2008" t="s">
        <v>96</v>
      </c>
      <c r="H2008" t="s">
        <v>31</v>
      </c>
      <c r="I2008" t="s">
        <v>871</v>
      </c>
      <c r="J2008" t="s">
        <v>33</v>
      </c>
      <c r="K2008">
        <v>40214</v>
      </c>
      <c r="L2008" t="s">
        <v>34</v>
      </c>
      <c r="M2008" t="s">
        <v>1492</v>
      </c>
      <c r="N2008" t="s">
        <v>36</v>
      </c>
      <c r="O2008" t="s">
        <v>42</v>
      </c>
      <c r="P2008" t="s">
        <v>1493</v>
      </c>
      <c r="Q2008">
        <v>701.96</v>
      </c>
      <c r="R2008">
        <v>2</v>
      </c>
      <c r="S2008" s="1">
        <v>0</v>
      </c>
      <c r="T2008">
        <v>168.47040000000001</v>
      </c>
      <c r="U2008" t="s">
        <v>64</v>
      </c>
      <c r="V2008" s="3">
        <v>0.24</v>
      </c>
      <c r="W2008" s="3">
        <v>0</v>
      </c>
      <c r="X2008" s="4">
        <v>84.235200000000006</v>
      </c>
      <c r="Y2008" s="1">
        <v>266.7448</v>
      </c>
      <c r="Z2008" t="s">
        <v>40</v>
      </c>
      <c r="AA2008">
        <f>Furniture_Sales[[#This Row],[Sales]]-Furniture_Sales[[#This Row],[Profit]]</f>
        <v>533.4896</v>
      </c>
    </row>
    <row r="2009" spans="1:27" x14ac:dyDescent="0.35">
      <c r="A2009" t="s">
        <v>4285</v>
      </c>
      <c r="B2009" s="2">
        <v>42693</v>
      </c>
      <c r="C2009" s="2">
        <v>42697</v>
      </c>
      <c r="D2009" t="s">
        <v>45</v>
      </c>
      <c r="E2009" t="s">
        <v>488</v>
      </c>
      <c r="F2009" t="s">
        <v>489</v>
      </c>
      <c r="G2009" t="s">
        <v>96</v>
      </c>
      <c r="H2009" t="s">
        <v>31</v>
      </c>
      <c r="I2009" t="s">
        <v>197</v>
      </c>
      <c r="J2009" t="s">
        <v>198</v>
      </c>
      <c r="K2009">
        <v>98115</v>
      </c>
      <c r="L2009" t="s">
        <v>60</v>
      </c>
      <c r="M2009" t="s">
        <v>591</v>
      </c>
      <c r="N2009" t="s">
        <v>36</v>
      </c>
      <c r="O2009" t="s">
        <v>62</v>
      </c>
      <c r="P2009" t="s">
        <v>592</v>
      </c>
      <c r="Q2009">
        <v>31.96</v>
      </c>
      <c r="R2009">
        <v>2</v>
      </c>
      <c r="S2009" s="1">
        <v>0</v>
      </c>
      <c r="T2009">
        <v>1.5980000000000001</v>
      </c>
      <c r="U2009" t="s">
        <v>89</v>
      </c>
      <c r="V2009" s="3">
        <v>0.05</v>
      </c>
      <c r="W2009" s="3">
        <v>0</v>
      </c>
      <c r="X2009" s="4">
        <v>0.79900000000000004</v>
      </c>
      <c r="Y2009" s="1">
        <v>15.180999999999999</v>
      </c>
      <c r="Z2009" t="s">
        <v>40</v>
      </c>
      <c r="AA2009">
        <f>Furniture_Sales[[#This Row],[Sales]]-Furniture_Sales[[#This Row],[Profit]]</f>
        <v>30.362000000000002</v>
      </c>
    </row>
    <row r="2010" spans="1:27" x14ac:dyDescent="0.35">
      <c r="A2010" t="s">
        <v>4286</v>
      </c>
      <c r="B2010" s="2">
        <v>43044</v>
      </c>
      <c r="C2010" s="2">
        <v>43049</v>
      </c>
      <c r="D2010" t="s">
        <v>27</v>
      </c>
      <c r="E2010" t="s">
        <v>4287</v>
      </c>
      <c r="F2010" t="s">
        <v>4288</v>
      </c>
      <c r="G2010" t="s">
        <v>30</v>
      </c>
      <c r="H2010" t="s">
        <v>31</v>
      </c>
      <c r="I2010" t="s">
        <v>179</v>
      </c>
      <c r="J2010" t="s">
        <v>126</v>
      </c>
      <c r="K2010">
        <v>10024</v>
      </c>
      <c r="L2010" t="s">
        <v>73</v>
      </c>
      <c r="M2010" t="s">
        <v>2572</v>
      </c>
      <c r="N2010" t="s">
        <v>36</v>
      </c>
      <c r="O2010" t="s">
        <v>51</v>
      </c>
      <c r="P2010" t="s">
        <v>2573</v>
      </c>
      <c r="Q2010">
        <v>166.5</v>
      </c>
      <c r="R2010">
        <v>2</v>
      </c>
      <c r="S2010" s="1">
        <v>0.4</v>
      </c>
      <c r="T2010">
        <v>-66.599999999999994</v>
      </c>
      <c r="U2010" t="s">
        <v>64</v>
      </c>
      <c r="V2010" s="3">
        <v>-0.4</v>
      </c>
      <c r="W2010" s="3">
        <v>2.4024024024024001E-3</v>
      </c>
      <c r="X2010" s="4">
        <v>-33.299999999999997</v>
      </c>
      <c r="Y2010" s="1">
        <v>116.55</v>
      </c>
      <c r="Z2010" t="s">
        <v>40</v>
      </c>
      <c r="AA2010">
        <f>Furniture_Sales[[#This Row],[Sales]]-Furniture_Sales[[#This Row],[Profit]]</f>
        <v>233.1</v>
      </c>
    </row>
    <row r="2011" spans="1:27" x14ac:dyDescent="0.35">
      <c r="A2011" t="s">
        <v>4286</v>
      </c>
      <c r="B2011" s="2">
        <v>43044</v>
      </c>
      <c r="C2011" s="2">
        <v>43049</v>
      </c>
      <c r="D2011" t="s">
        <v>27</v>
      </c>
      <c r="E2011" t="s">
        <v>4287</v>
      </c>
      <c r="F2011" t="s">
        <v>4288</v>
      </c>
      <c r="G2011" t="s">
        <v>30</v>
      </c>
      <c r="H2011" t="s">
        <v>31</v>
      </c>
      <c r="I2011" t="s">
        <v>179</v>
      </c>
      <c r="J2011" t="s">
        <v>126</v>
      </c>
      <c r="K2011">
        <v>10024</v>
      </c>
      <c r="L2011" t="s">
        <v>73</v>
      </c>
      <c r="M2011" t="s">
        <v>2200</v>
      </c>
      <c r="N2011" t="s">
        <v>36</v>
      </c>
      <c r="O2011" t="s">
        <v>42</v>
      </c>
      <c r="P2011" t="s">
        <v>2201</v>
      </c>
      <c r="Q2011">
        <v>128.124</v>
      </c>
      <c r="R2011">
        <v>2</v>
      </c>
      <c r="S2011" s="1">
        <v>0.1</v>
      </c>
      <c r="T2011">
        <v>24.2012</v>
      </c>
      <c r="U2011" t="s">
        <v>64</v>
      </c>
      <c r="V2011" s="3">
        <v>0.18888888888888899</v>
      </c>
      <c r="W2011" s="3">
        <v>7.8049389653772898E-4</v>
      </c>
      <c r="X2011" s="4">
        <v>12.1006</v>
      </c>
      <c r="Y2011" s="1">
        <v>51.961399999999998</v>
      </c>
      <c r="Z2011" t="s">
        <v>40</v>
      </c>
      <c r="AA2011">
        <f>Furniture_Sales[[#This Row],[Sales]]-Furniture_Sales[[#This Row],[Profit]]</f>
        <v>103.9228</v>
      </c>
    </row>
    <row r="2012" spans="1:27" x14ac:dyDescent="0.35">
      <c r="A2012" t="s">
        <v>4286</v>
      </c>
      <c r="B2012" s="2">
        <v>43044</v>
      </c>
      <c r="C2012" s="2">
        <v>43049</v>
      </c>
      <c r="D2012" t="s">
        <v>27</v>
      </c>
      <c r="E2012" t="s">
        <v>4287</v>
      </c>
      <c r="F2012" t="s">
        <v>4288</v>
      </c>
      <c r="G2012" t="s">
        <v>30</v>
      </c>
      <c r="H2012" t="s">
        <v>31</v>
      </c>
      <c r="I2012" t="s">
        <v>179</v>
      </c>
      <c r="J2012" t="s">
        <v>126</v>
      </c>
      <c r="K2012">
        <v>10024</v>
      </c>
      <c r="L2012" t="s">
        <v>73</v>
      </c>
      <c r="M2012" t="s">
        <v>3229</v>
      </c>
      <c r="N2012" t="s">
        <v>36</v>
      </c>
      <c r="O2012" t="s">
        <v>62</v>
      </c>
      <c r="P2012" t="s">
        <v>3230</v>
      </c>
      <c r="Q2012">
        <v>101.4</v>
      </c>
      <c r="R2012">
        <v>5</v>
      </c>
      <c r="S2012" s="1">
        <v>0</v>
      </c>
      <c r="T2012">
        <v>38.531999999999996</v>
      </c>
      <c r="U2012" t="s">
        <v>64</v>
      </c>
      <c r="V2012" s="3">
        <v>0.38</v>
      </c>
      <c r="W2012" s="3">
        <v>0</v>
      </c>
      <c r="X2012" s="4">
        <v>7.7064000000000004</v>
      </c>
      <c r="Y2012" s="1">
        <v>12.573600000000001</v>
      </c>
      <c r="Z2012" t="s">
        <v>40</v>
      </c>
      <c r="AA2012">
        <f>Furniture_Sales[[#This Row],[Sales]]-Furniture_Sales[[#This Row],[Profit]]</f>
        <v>62.868000000000009</v>
      </c>
    </row>
    <row r="2013" spans="1:27" x14ac:dyDescent="0.35">
      <c r="A2013" t="s">
        <v>4289</v>
      </c>
      <c r="B2013" s="2">
        <v>42155</v>
      </c>
      <c r="C2013" s="2">
        <v>42160</v>
      </c>
      <c r="D2013" t="s">
        <v>27</v>
      </c>
      <c r="E2013" t="s">
        <v>488</v>
      </c>
      <c r="F2013" t="s">
        <v>489</v>
      </c>
      <c r="G2013" t="s">
        <v>96</v>
      </c>
      <c r="H2013" t="s">
        <v>31</v>
      </c>
      <c r="I2013" t="s">
        <v>139</v>
      </c>
      <c r="J2013" t="s">
        <v>140</v>
      </c>
      <c r="K2013">
        <v>60653</v>
      </c>
      <c r="L2013" t="s">
        <v>99</v>
      </c>
      <c r="M2013" t="s">
        <v>2455</v>
      </c>
      <c r="N2013" t="s">
        <v>36</v>
      </c>
      <c r="O2013" t="s">
        <v>62</v>
      </c>
      <c r="P2013" t="s">
        <v>2456</v>
      </c>
      <c r="Q2013">
        <v>51.56</v>
      </c>
      <c r="R2013">
        <v>2</v>
      </c>
      <c r="S2013" s="1">
        <v>0.6</v>
      </c>
      <c r="T2013">
        <v>-61.872</v>
      </c>
      <c r="U2013" t="s">
        <v>64</v>
      </c>
      <c r="V2013" s="3">
        <v>-1.2</v>
      </c>
      <c r="W2013" s="3">
        <v>1.16369278510473E-2</v>
      </c>
      <c r="X2013" s="4">
        <v>-30.936</v>
      </c>
      <c r="Y2013" s="1">
        <v>56.716000000000001</v>
      </c>
      <c r="Z2013" t="s">
        <v>167</v>
      </c>
      <c r="AA2013">
        <f>Furniture_Sales[[#This Row],[Sales]]-Furniture_Sales[[#This Row],[Profit]]</f>
        <v>113.432</v>
      </c>
    </row>
    <row r="2014" spans="1:27" x14ac:dyDescent="0.35">
      <c r="A2014" t="s">
        <v>4290</v>
      </c>
      <c r="B2014" s="2">
        <v>42706</v>
      </c>
      <c r="C2014" s="2">
        <v>42708</v>
      </c>
      <c r="D2014" t="s">
        <v>27</v>
      </c>
      <c r="E2014" t="s">
        <v>2594</v>
      </c>
      <c r="F2014" t="s">
        <v>2595</v>
      </c>
      <c r="G2014" t="s">
        <v>96</v>
      </c>
      <c r="H2014" t="s">
        <v>31</v>
      </c>
      <c r="I2014" t="s">
        <v>107</v>
      </c>
      <c r="J2014" t="s">
        <v>98</v>
      </c>
      <c r="K2014">
        <v>77036</v>
      </c>
      <c r="L2014" t="s">
        <v>99</v>
      </c>
      <c r="M2014" t="s">
        <v>2911</v>
      </c>
      <c r="N2014" t="s">
        <v>36</v>
      </c>
      <c r="O2014" t="s">
        <v>37</v>
      </c>
      <c r="P2014" t="s">
        <v>2912</v>
      </c>
      <c r="Q2014">
        <v>781.86400000000003</v>
      </c>
      <c r="R2014">
        <v>10</v>
      </c>
      <c r="S2014" s="1">
        <v>0.32</v>
      </c>
      <c r="T2014">
        <v>-137.976</v>
      </c>
      <c r="U2014" t="s">
        <v>76</v>
      </c>
      <c r="V2014" s="3">
        <v>-0.17647058823529399</v>
      </c>
      <c r="W2014" s="3">
        <v>4.09278339967053E-4</v>
      </c>
      <c r="X2014" s="4">
        <v>-13.797599999999999</v>
      </c>
      <c r="Y2014" s="1">
        <v>91.983999999999995</v>
      </c>
      <c r="Z2014" t="s">
        <v>102</v>
      </c>
      <c r="AA2014">
        <f>Furniture_Sales[[#This Row],[Sales]]-Furniture_Sales[[#This Row],[Profit]]</f>
        <v>919.84</v>
      </c>
    </row>
    <row r="2015" spans="1:27" x14ac:dyDescent="0.35">
      <c r="A2015" t="s">
        <v>4291</v>
      </c>
      <c r="B2015" s="2">
        <v>43020</v>
      </c>
      <c r="C2015" s="2">
        <v>43020</v>
      </c>
      <c r="D2015" t="s">
        <v>431</v>
      </c>
      <c r="E2015" t="s">
        <v>481</v>
      </c>
      <c r="F2015" t="s">
        <v>482</v>
      </c>
      <c r="G2015" t="s">
        <v>30</v>
      </c>
      <c r="H2015" t="s">
        <v>31</v>
      </c>
      <c r="I2015" t="s">
        <v>1994</v>
      </c>
      <c r="J2015" t="s">
        <v>4292</v>
      </c>
      <c r="K2015">
        <v>26003</v>
      </c>
      <c r="L2015" t="s">
        <v>73</v>
      </c>
      <c r="M2015" t="s">
        <v>1083</v>
      </c>
      <c r="N2015" t="s">
        <v>36</v>
      </c>
      <c r="O2015" t="s">
        <v>51</v>
      </c>
      <c r="P2015" t="s">
        <v>1084</v>
      </c>
      <c r="Q2015">
        <v>673.34400000000005</v>
      </c>
      <c r="R2015">
        <v>3</v>
      </c>
      <c r="S2015" s="1">
        <v>0.3</v>
      </c>
      <c r="T2015">
        <v>-76.953599999999994</v>
      </c>
      <c r="U2015" t="s">
        <v>436</v>
      </c>
      <c r="V2015" s="3">
        <v>-0.114285714285714</v>
      </c>
      <c r="W2015" s="3">
        <v>4.4553749643569998E-4</v>
      </c>
      <c r="X2015" s="4">
        <v>-25.651199999999999</v>
      </c>
      <c r="Y2015" s="1">
        <v>250.0992</v>
      </c>
      <c r="Z2015" t="s">
        <v>54</v>
      </c>
      <c r="AA2015">
        <f>Furniture_Sales[[#This Row],[Sales]]-Furniture_Sales[[#This Row],[Profit]]</f>
        <v>750.2976000000001</v>
      </c>
    </row>
    <row r="2016" spans="1:27" x14ac:dyDescent="0.35">
      <c r="A2016" t="s">
        <v>4293</v>
      </c>
      <c r="B2016" s="2">
        <v>42372</v>
      </c>
      <c r="C2016" s="2">
        <v>42377</v>
      </c>
      <c r="D2016" t="s">
        <v>45</v>
      </c>
      <c r="E2016" t="s">
        <v>2006</v>
      </c>
      <c r="F2016" t="s">
        <v>2007</v>
      </c>
      <c r="G2016" t="s">
        <v>96</v>
      </c>
      <c r="H2016" t="s">
        <v>31</v>
      </c>
      <c r="I2016" t="s">
        <v>4294</v>
      </c>
      <c r="J2016" t="s">
        <v>1528</v>
      </c>
      <c r="K2016">
        <v>74012</v>
      </c>
      <c r="L2016" t="s">
        <v>99</v>
      </c>
      <c r="M2016" t="s">
        <v>447</v>
      </c>
      <c r="N2016" t="s">
        <v>36</v>
      </c>
      <c r="O2016" t="s">
        <v>51</v>
      </c>
      <c r="P2016" t="s">
        <v>448</v>
      </c>
      <c r="Q2016">
        <v>1592.85</v>
      </c>
      <c r="R2016">
        <v>7</v>
      </c>
      <c r="S2016" s="1">
        <v>0</v>
      </c>
      <c r="T2016">
        <v>350.42700000000002</v>
      </c>
      <c r="U2016" t="s">
        <v>64</v>
      </c>
      <c r="V2016" s="3">
        <v>0.22</v>
      </c>
      <c r="W2016" s="3">
        <v>0</v>
      </c>
      <c r="X2016" s="4">
        <v>50.061</v>
      </c>
      <c r="Y2016" s="1">
        <v>177.489</v>
      </c>
      <c r="Z2016" t="s">
        <v>175</v>
      </c>
      <c r="AA2016">
        <f>Furniture_Sales[[#This Row],[Sales]]-Furniture_Sales[[#This Row],[Profit]]</f>
        <v>1242.4229999999998</v>
      </c>
    </row>
    <row r="2017" spans="1:27" x14ac:dyDescent="0.35">
      <c r="A2017" t="s">
        <v>4295</v>
      </c>
      <c r="B2017" s="2">
        <v>42516</v>
      </c>
      <c r="C2017" s="2">
        <v>42520</v>
      </c>
      <c r="D2017" t="s">
        <v>45</v>
      </c>
      <c r="E2017" t="s">
        <v>4296</v>
      </c>
      <c r="F2017" t="s">
        <v>4297</v>
      </c>
      <c r="G2017" t="s">
        <v>30</v>
      </c>
      <c r="H2017" t="s">
        <v>31</v>
      </c>
      <c r="I2017" t="s">
        <v>911</v>
      </c>
      <c r="J2017" t="s">
        <v>244</v>
      </c>
      <c r="K2017">
        <v>53209</v>
      </c>
      <c r="L2017" t="s">
        <v>99</v>
      </c>
      <c r="M2017" t="s">
        <v>1457</v>
      </c>
      <c r="N2017" t="s">
        <v>36</v>
      </c>
      <c r="O2017" t="s">
        <v>62</v>
      </c>
      <c r="P2017" t="s">
        <v>1458</v>
      </c>
      <c r="Q2017">
        <v>26.94</v>
      </c>
      <c r="R2017">
        <v>3</v>
      </c>
      <c r="S2017" s="1">
        <v>0</v>
      </c>
      <c r="T2017">
        <v>11.3148</v>
      </c>
      <c r="U2017" t="s">
        <v>89</v>
      </c>
      <c r="V2017" s="3">
        <v>0.42</v>
      </c>
      <c r="W2017" s="3">
        <v>0</v>
      </c>
      <c r="X2017" s="4">
        <v>3.7715999999999998</v>
      </c>
      <c r="Y2017" s="1">
        <v>5.2084000000000001</v>
      </c>
      <c r="Z2017" t="s">
        <v>167</v>
      </c>
      <c r="AA2017">
        <f>Furniture_Sales[[#This Row],[Sales]]-Furniture_Sales[[#This Row],[Profit]]</f>
        <v>15.625200000000001</v>
      </c>
    </row>
    <row r="2018" spans="1:27" x14ac:dyDescent="0.35">
      <c r="A2018" t="s">
        <v>4298</v>
      </c>
      <c r="B2018" s="2">
        <v>42328</v>
      </c>
      <c r="C2018" s="2">
        <v>42332</v>
      </c>
      <c r="D2018" t="s">
        <v>45</v>
      </c>
      <c r="E2018" t="s">
        <v>3066</v>
      </c>
      <c r="F2018" t="s">
        <v>3067</v>
      </c>
      <c r="G2018" t="s">
        <v>30</v>
      </c>
      <c r="H2018" t="s">
        <v>31</v>
      </c>
      <c r="I2018" t="s">
        <v>334</v>
      </c>
      <c r="J2018" t="s">
        <v>59</v>
      </c>
      <c r="K2018">
        <v>94109</v>
      </c>
      <c r="L2018" t="s">
        <v>60</v>
      </c>
      <c r="M2018" t="s">
        <v>2146</v>
      </c>
      <c r="N2018" t="s">
        <v>36</v>
      </c>
      <c r="O2018" t="s">
        <v>62</v>
      </c>
      <c r="P2018" t="s">
        <v>2147</v>
      </c>
      <c r="Q2018">
        <v>32.04</v>
      </c>
      <c r="R2018">
        <v>3</v>
      </c>
      <c r="S2018" s="1">
        <v>0</v>
      </c>
      <c r="T2018">
        <v>8.01</v>
      </c>
      <c r="U2018" t="s">
        <v>89</v>
      </c>
      <c r="V2018" s="3">
        <v>0.25</v>
      </c>
      <c r="W2018" s="3">
        <v>0</v>
      </c>
      <c r="X2018" s="4">
        <v>2.67</v>
      </c>
      <c r="Y2018" s="1">
        <v>8.01</v>
      </c>
      <c r="Z2018" t="s">
        <v>40</v>
      </c>
      <c r="AA2018">
        <f>Furniture_Sales[[#This Row],[Sales]]-Furniture_Sales[[#This Row],[Profit]]</f>
        <v>24.03</v>
      </c>
    </row>
    <row r="2019" spans="1:27" x14ac:dyDescent="0.35">
      <c r="A2019" t="s">
        <v>4299</v>
      </c>
      <c r="B2019" s="2">
        <v>42885</v>
      </c>
      <c r="C2019" s="2">
        <v>42889</v>
      </c>
      <c r="D2019" t="s">
        <v>27</v>
      </c>
      <c r="E2019" t="s">
        <v>1933</v>
      </c>
      <c r="F2019" t="s">
        <v>1934</v>
      </c>
      <c r="G2019" t="s">
        <v>30</v>
      </c>
      <c r="H2019" t="s">
        <v>31</v>
      </c>
      <c r="I2019" t="s">
        <v>1745</v>
      </c>
      <c r="J2019" t="s">
        <v>98</v>
      </c>
      <c r="K2019">
        <v>75217</v>
      </c>
      <c r="L2019" t="s">
        <v>99</v>
      </c>
      <c r="M2019" t="s">
        <v>1005</v>
      </c>
      <c r="N2019" t="s">
        <v>36</v>
      </c>
      <c r="O2019" t="s">
        <v>37</v>
      </c>
      <c r="P2019" t="s">
        <v>1006</v>
      </c>
      <c r="Q2019">
        <v>204.66640000000001</v>
      </c>
      <c r="R2019">
        <v>1</v>
      </c>
      <c r="S2019" s="1">
        <v>0.32</v>
      </c>
      <c r="T2019">
        <v>-6.0195999999999996</v>
      </c>
      <c r="U2019" t="s">
        <v>89</v>
      </c>
      <c r="V2019" s="3">
        <v>-2.9411764705882401E-2</v>
      </c>
      <c r="W2019" s="3">
        <v>1.5635199524689899E-3</v>
      </c>
      <c r="X2019" s="4">
        <v>-6.0195999999999996</v>
      </c>
      <c r="Y2019" s="1">
        <v>210.68600000000001</v>
      </c>
      <c r="Z2019" t="s">
        <v>167</v>
      </c>
      <c r="AA2019">
        <f>Furniture_Sales[[#This Row],[Sales]]-Furniture_Sales[[#This Row],[Profit]]</f>
        <v>210.68600000000001</v>
      </c>
    </row>
    <row r="2020" spans="1:27" x14ac:dyDescent="0.35">
      <c r="A2020" t="s">
        <v>4300</v>
      </c>
      <c r="B2020" s="2">
        <v>43074</v>
      </c>
      <c r="C2020" s="2">
        <v>43075</v>
      </c>
      <c r="D2020" t="s">
        <v>93</v>
      </c>
      <c r="E2020" t="s">
        <v>4301</v>
      </c>
      <c r="F2020" t="s">
        <v>4302</v>
      </c>
      <c r="G2020" t="s">
        <v>106</v>
      </c>
      <c r="H2020" t="s">
        <v>31</v>
      </c>
      <c r="I2020" t="s">
        <v>197</v>
      </c>
      <c r="J2020" t="s">
        <v>198</v>
      </c>
      <c r="K2020">
        <v>98115</v>
      </c>
      <c r="L2020" t="s">
        <v>60</v>
      </c>
      <c r="M2020" t="s">
        <v>1129</v>
      </c>
      <c r="N2020" t="s">
        <v>36</v>
      </c>
      <c r="O2020" t="s">
        <v>62</v>
      </c>
      <c r="P2020" t="s">
        <v>1130</v>
      </c>
      <c r="Q2020">
        <v>199.9</v>
      </c>
      <c r="R2020">
        <v>5</v>
      </c>
      <c r="S2020" s="1">
        <v>0</v>
      </c>
      <c r="T2020">
        <v>39.979999999999997</v>
      </c>
      <c r="U2020" t="s">
        <v>129</v>
      </c>
      <c r="V2020" s="3">
        <v>0.2</v>
      </c>
      <c r="W2020" s="3">
        <v>0</v>
      </c>
      <c r="X2020" s="4">
        <v>7.9960000000000004</v>
      </c>
      <c r="Y2020" s="1">
        <v>31.984000000000002</v>
      </c>
      <c r="Z2020" t="s">
        <v>102</v>
      </c>
      <c r="AA2020">
        <f>Furniture_Sales[[#This Row],[Sales]]-Furniture_Sales[[#This Row],[Profit]]</f>
        <v>159.92000000000002</v>
      </c>
    </row>
    <row r="2021" spans="1:27" x14ac:dyDescent="0.35">
      <c r="A2021" t="s">
        <v>4303</v>
      </c>
      <c r="B2021" s="2">
        <v>42670</v>
      </c>
      <c r="C2021" s="2">
        <v>42674</v>
      </c>
      <c r="D2021" t="s">
        <v>45</v>
      </c>
      <c r="E2021" t="s">
        <v>2854</v>
      </c>
      <c r="F2021" t="s">
        <v>2855</v>
      </c>
      <c r="G2021" t="s">
        <v>30</v>
      </c>
      <c r="H2021" t="s">
        <v>31</v>
      </c>
      <c r="I2021" t="s">
        <v>179</v>
      </c>
      <c r="J2021" t="s">
        <v>126</v>
      </c>
      <c r="K2021">
        <v>10011</v>
      </c>
      <c r="L2021" t="s">
        <v>73</v>
      </c>
      <c r="M2021" t="s">
        <v>1771</v>
      </c>
      <c r="N2021" t="s">
        <v>36</v>
      </c>
      <c r="O2021" t="s">
        <v>42</v>
      </c>
      <c r="P2021" t="s">
        <v>1772</v>
      </c>
      <c r="Q2021">
        <v>427.64400000000001</v>
      </c>
      <c r="R2021">
        <v>14</v>
      </c>
      <c r="S2021" s="1">
        <v>0.1</v>
      </c>
      <c r="T2021">
        <v>80.777199999999993</v>
      </c>
      <c r="U2021" t="s">
        <v>89</v>
      </c>
      <c r="V2021" s="3">
        <v>0.18888888888888899</v>
      </c>
      <c r="W2021" s="3">
        <v>2.33839361712078E-4</v>
      </c>
      <c r="X2021" s="4">
        <v>5.7698</v>
      </c>
      <c r="Y2021" s="1">
        <v>24.776199999999999</v>
      </c>
      <c r="Z2021" t="s">
        <v>54</v>
      </c>
      <c r="AA2021">
        <f>Furniture_Sales[[#This Row],[Sales]]-Furniture_Sales[[#This Row],[Profit]]</f>
        <v>346.86680000000001</v>
      </c>
    </row>
    <row r="2022" spans="1:27" x14ac:dyDescent="0.35">
      <c r="A2022" t="s">
        <v>4304</v>
      </c>
      <c r="B2022" s="2">
        <v>42898</v>
      </c>
      <c r="C2022" s="2">
        <v>42900</v>
      </c>
      <c r="D2022" t="s">
        <v>27</v>
      </c>
      <c r="E2022" t="s">
        <v>1434</v>
      </c>
      <c r="F2022" t="s">
        <v>1435</v>
      </c>
      <c r="G2022" t="s">
        <v>30</v>
      </c>
      <c r="H2022" t="s">
        <v>31</v>
      </c>
      <c r="I2022" t="s">
        <v>139</v>
      </c>
      <c r="J2022" t="s">
        <v>140</v>
      </c>
      <c r="K2022">
        <v>60610</v>
      </c>
      <c r="L2022" t="s">
        <v>99</v>
      </c>
      <c r="M2022" t="s">
        <v>1724</v>
      </c>
      <c r="N2022" t="s">
        <v>36</v>
      </c>
      <c r="O2022" t="s">
        <v>62</v>
      </c>
      <c r="P2022" t="s">
        <v>1725</v>
      </c>
      <c r="Q2022">
        <v>8.8559999999999999</v>
      </c>
      <c r="R2022">
        <v>3</v>
      </c>
      <c r="S2022" s="1">
        <v>0.6</v>
      </c>
      <c r="T2022">
        <v>-6.8634000000000004</v>
      </c>
      <c r="U2022" t="s">
        <v>76</v>
      </c>
      <c r="V2022" s="3">
        <v>-0.77500000000000002</v>
      </c>
      <c r="W2022" s="3">
        <v>6.7750677506775103E-2</v>
      </c>
      <c r="X2022" s="4">
        <v>-2.2877999999999998</v>
      </c>
      <c r="Y2022" s="1">
        <v>5.2397999999999998</v>
      </c>
      <c r="Z2022" t="s">
        <v>65</v>
      </c>
      <c r="AA2022">
        <f>Furniture_Sales[[#This Row],[Sales]]-Furniture_Sales[[#This Row],[Profit]]</f>
        <v>15.7194</v>
      </c>
    </row>
    <row r="2023" spans="1:27" x14ac:dyDescent="0.35">
      <c r="A2023" t="s">
        <v>4305</v>
      </c>
      <c r="B2023" s="2">
        <v>42638</v>
      </c>
      <c r="C2023" s="2">
        <v>42640</v>
      </c>
      <c r="D2023" t="s">
        <v>93</v>
      </c>
      <c r="E2023" t="s">
        <v>2270</v>
      </c>
      <c r="F2023" t="s">
        <v>2271</v>
      </c>
      <c r="G2023" t="s">
        <v>96</v>
      </c>
      <c r="H2023" t="s">
        <v>31</v>
      </c>
      <c r="I2023" t="s">
        <v>334</v>
      </c>
      <c r="J2023" t="s">
        <v>59</v>
      </c>
      <c r="K2023">
        <v>94110</v>
      </c>
      <c r="L2023" t="s">
        <v>60</v>
      </c>
      <c r="M2023" t="s">
        <v>266</v>
      </c>
      <c r="N2023" t="s">
        <v>36</v>
      </c>
      <c r="O2023" t="s">
        <v>37</v>
      </c>
      <c r="P2023" t="s">
        <v>267</v>
      </c>
      <c r="Q2023">
        <v>477.666</v>
      </c>
      <c r="R2023">
        <v>2</v>
      </c>
      <c r="S2023" s="1">
        <v>0.15</v>
      </c>
      <c r="T2023">
        <v>84.293999999999997</v>
      </c>
      <c r="U2023" t="s">
        <v>76</v>
      </c>
      <c r="V2023" s="3">
        <v>0.17647058823529399</v>
      </c>
      <c r="W2023" s="3">
        <v>3.1402695607390903E-4</v>
      </c>
      <c r="X2023" s="4">
        <v>42.146999999999998</v>
      </c>
      <c r="Y2023" s="1">
        <v>196.68600000000001</v>
      </c>
      <c r="Z2023" t="s">
        <v>83</v>
      </c>
      <c r="AA2023">
        <f>Furniture_Sales[[#This Row],[Sales]]-Furniture_Sales[[#This Row],[Profit]]</f>
        <v>393.37200000000001</v>
      </c>
    </row>
    <row r="2024" spans="1:27" x14ac:dyDescent="0.35">
      <c r="A2024" t="s">
        <v>4306</v>
      </c>
      <c r="B2024" s="2">
        <v>42135</v>
      </c>
      <c r="C2024" s="2">
        <v>42140</v>
      </c>
      <c r="D2024" t="s">
        <v>27</v>
      </c>
      <c r="E2024" t="s">
        <v>137</v>
      </c>
      <c r="F2024" t="s">
        <v>138</v>
      </c>
      <c r="G2024" t="s">
        <v>106</v>
      </c>
      <c r="H2024" t="s">
        <v>31</v>
      </c>
      <c r="I2024" t="s">
        <v>525</v>
      </c>
      <c r="J2024" t="s">
        <v>526</v>
      </c>
      <c r="K2024">
        <v>85023</v>
      </c>
      <c r="L2024" t="s">
        <v>60</v>
      </c>
      <c r="M2024" t="s">
        <v>1108</v>
      </c>
      <c r="N2024" t="s">
        <v>36</v>
      </c>
      <c r="O2024" t="s">
        <v>42</v>
      </c>
      <c r="P2024" t="s">
        <v>1109</v>
      </c>
      <c r="Q2024">
        <v>191.96799999999999</v>
      </c>
      <c r="R2024">
        <v>7</v>
      </c>
      <c r="S2024" s="1">
        <v>0.2</v>
      </c>
      <c r="T2024">
        <v>16.7972</v>
      </c>
      <c r="U2024" t="s">
        <v>64</v>
      </c>
      <c r="V2024" s="3">
        <v>8.7499999999999994E-2</v>
      </c>
      <c r="W2024" s="3">
        <v>1.0418403067177901E-3</v>
      </c>
      <c r="X2024" s="4">
        <v>2.3996</v>
      </c>
      <c r="Y2024" s="1">
        <v>25.0244</v>
      </c>
      <c r="Z2024" t="s">
        <v>167</v>
      </c>
      <c r="AA2024">
        <f>Furniture_Sales[[#This Row],[Sales]]-Furniture_Sales[[#This Row],[Profit]]</f>
        <v>175.17079999999999</v>
      </c>
    </row>
    <row r="2025" spans="1:27" x14ac:dyDescent="0.35">
      <c r="A2025" t="s">
        <v>4307</v>
      </c>
      <c r="B2025" s="2">
        <v>42222</v>
      </c>
      <c r="C2025" s="2">
        <v>42226</v>
      </c>
      <c r="D2025" t="s">
        <v>45</v>
      </c>
      <c r="E2025" t="s">
        <v>4308</v>
      </c>
      <c r="F2025" t="s">
        <v>4309</v>
      </c>
      <c r="G2025" t="s">
        <v>96</v>
      </c>
      <c r="H2025" t="s">
        <v>31</v>
      </c>
      <c r="I2025" t="s">
        <v>107</v>
      </c>
      <c r="J2025" t="s">
        <v>98</v>
      </c>
      <c r="K2025">
        <v>77095</v>
      </c>
      <c r="L2025" t="s">
        <v>99</v>
      </c>
      <c r="M2025" t="s">
        <v>1452</v>
      </c>
      <c r="N2025" t="s">
        <v>36</v>
      </c>
      <c r="O2025" t="s">
        <v>37</v>
      </c>
      <c r="P2025" t="s">
        <v>1453</v>
      </c>
      <c r="Q2025">
        <v>369.19920000000002</v>
      </c>
      <c r="R2025">
        <v>3</v>
      </c>
      <c r="S2025" s="1">
        <v>0.32</v>
      </c>
      <c r="T2025">
        <v>-114.01739999999999</v>
      </c>
      <c r="U2025" t="s">
        <v>89</v>
      </c>
      <c r="V2025" s="3">
        <v>-0.308823529411765</v>
      </c>
      <c r="W2025" s="3">
        <v>8.6674077300275801E-4</v>
      </c>
      <c r="X2025" s="4">
        <v>-38.005800000000001</v>
      </c>
      <c r="Y2025" s="1">
        <v>161.07220000000001</v>
      </c>
      <c r="Z2025" t="s">
        <v>259</v>
      </c>
      <c r="AA2025">
        <f>Furniture_Sales[[#This Row],[Sales]]-Furniture_Sales[[#This Row],[Profit]]</f>
        <v>483.21660000000003</v>
      </c>
    </row>
    <row r="2026" spans="1:27" x14ac:dyDescent="0.35">
      <c r="A2026" t="s">
        <v>4310</v>
      </c>
      <c r="B2026" s="2">
        <v>42635</v>
      </c>
      <c r="C2026" s="2">
        <v>42640</v>
      </c>
      <c r="D2026" t="s">
        <v>45</v>
      </c>
      <c r="E2026" t="s">
        <v>2351</v>
      </c>
      <c r="F2026" t="s">
        <v>2352</v>
      </c>
      <c r="G2026" t="s">
        <v>96</v>
      </c>
      <c r="H2026" t="s">
        <v>31</v>
      </c>
      <c r="I2026" t="s">
        <v>1617</v>
      </c>
      <c r="J2026" t="s">
        <v>186</v>
      </c>
      <c r="K2026">
        <v>80020</v>
      </c>
      <c r="L2026" t="s">
        <v>60</v>
      </c>
      <c r="M2026" t="s">
        <v>499</v>
      </c>
      <c r="N2026" t="s">
        <v>36</v>
      </c>
      <c r="O2026" t="s">
        <v>62</v>
      </c>
      <c r="P2026" t="s">
        <v>500</v>
      </c>
      <c r="Q2026">
        <v>68.432000000000002</v>
      </c>
      <c r="R2026">
        <v>7</v>
      </c>
      <c r="S2026" s="1">
        <v>0.2</v>
      </c>
      <c r="T2026">
        <v>8.5540000000000003</v>
      </c>
      <c r="U2026" t="s">
        <v>64</v>
      </c>
      <c r="V2026" s="3">
        <v>0.125</v>
      </c>
      <c r="W2026" s="3">
        <v>2.9226093055880302E-3</v>
      </c>
      <c r="X2026" s="4">
        <v>1.222</v>
      </c>
      <c r="Y2026" s="1">
        <v>8.5540000000000003</v>
      </c>
      <c r="Z2026" t="s">
        <v>83</v>
      </c>
      <c r="AA2026">
        <f>Furniture_Sales[[#This Row],[Sales]]-Furniture_Sales[[#This Row],[Profit]]</f>
        <v>59.878</v>
      </c>
    </row>
    <row r="2027" spans="1:27" x14ac:dyDescent="0.35">
      <c r="A2027" t="s">
        <v>4311</v>
      </c>
      <c r="B2027" s="2">
        <v>42336</v>
      </c>
      <c r="C2027" s="2">
        <v>42340</v>
      </c>
      <c r="D2027" t="s">
        <v>45</v>
      </c>
      <c r="E2027" t="s">
        <v>2969</v>
      </c>
      <c r="F2027" t="s">
        <v>2970</v>
      </c>
      <c r="G2027" t="s">
        <v>30</v>
      </c>
      <c r="H2027" t="s">
        <v>31</v>
      </c>
      <c r="I2027" t="s">
        <v>353</v>
      </c>
      <c r="J2027" t="s">
        <v>237</v>
      </c>
      <c r="K2027">
        <v>43229</v>
      </c>
      <c r="L2027" t="s">
        <v>73</v>
      </c>
      <c r="M2027" t="s">
        <v>173</v>
      </c>
      <c r="N2027" t="s">
        <v>36</v>
      </c>
      <c r="O2027" t="s">
        <v>62</v>
      </c>
      <c r="P2027" t="s">
        <v>174</v>
      </c>
      <c r="Q2027">
        <v>71.12</v>
      </c>
      <c r="R2027">
        <v>5</v>
      </c>
      <c r="S2027" s="1">
        <v>0.2</v>
      </c>
      <c r="T2027">
        <v>9.7789999999999999</v>
      </c>
      <c r="U2027" t="s">
        <v>89</v>
      </c>
      <c r="V2027" s="3">
        <v>0.13750000000000001</v>
      </c>
      <c r="W2027" s="3">
        <v>2.8121484814398199E-3</v>
      </c>
      <c r="X2027" s="4">
        <v>1.9558</v>
      </c>
      <c r="Y2027" s="1">
        <v>12.2682</v>
      </c>
      <c r="Z2027" t="s">
        <v>40</v>
      </c>
      <c r="AA2027">
        <f>Furniture_Sales[[#This Row],[Sales]]-Furniture_Sales[[#This Row],[Profit]]</f>
        <v>61.341000000000008</v>
      </c>
    </row>
    <row r="2028" spans="1:27" x14ac:dyDescent="0.35">
      <c r="A2028" t="s">
        <v>4312</v>
      </c>
      <c r="B2028" s="2">
        <v>41929</v>
      </c>
      <c r="C2028" s="2">
        <v>41931</v>
      </c>
      <c r="D2028" t="s">
        <v>27</v>
      </c>
      <c r="E2028" t="s">
        <v>4313</v>
      </c>
      <c r="F2028" t="s">
        <v>4314</v>
      </c>
      <c r="G2028" t="s">
        <v>30</v>
      </c>
      <c r="H2028" t="s">
        <v>31</v>
      </c>
      <c r="I2028" t="s">
        <v>107</v>
      </c>
      <c r="J2028" t="s">
        <v>98</v>
      </c>
      <c r="K2028">
        <v>77095</v>
      </c>
      <c r="L2028" t="s">
        <v>99</v>
      </c>
      <c r="M2028" t="s">
        <v>2332</v>
      </c>
      <c r="N2028" t="s">
        <v>36</v>
      </c>
      <c r="O2028" t="s">
        <v>62</v>
      </c>
      <c r="P2028" t="s">
        <v>2333</v>
      </c>
      <c r="Q2028">
        <v>5.3120000000000003</v>
      </c>
      <c r="R2028">
        <v>2</v>
      </c>
      <c r="S2028" s="1">
        <v>0.6</v>
      </c>
      <c r="T2028">
        <v>-1.5935999999999999</v>
      </c>
      <c r="U2028" t="s">
        <v>76</v>
      </c>
      <c r="V2028" s="3">
        <v>-0.3</v>
      </c>
      <c r="W2028" s="3">
        <v>0.112951807228916</v>
      </c>
      <c r="X2028" s="4">
        <v>-0.79679999999999995</v>
      </c>
      <c r="Y2028" s="1">
        <v>3.4527999999999999</v>
      </c>
      <c r="Z2028" t="s">
        <v>54</v>
      </c>
      <c r="AA2028">
        <f>Furniture_Sales[[#This Row],[Sales]]-Furniture_Sales[[#This Row],[Profit]]</f>
        <v>6.9055999999999997</v>
      </c>
    </row>
    <row r="2029" spans="1:27" x14ac:dyDescent="0.35">
      <c r="A2029" t="s">
        <v>4315</v>
      </c>
      <c r="B2029" s="2">
        <v>42493</v>
      </c>
      <c r="C2029" s="2">
        <v>42495</v>
      </c>
      <c r="D2029" t="s">
        <v>93</v>
      </c>
      <c r="E2029" t="s">
        <v>4316</v>
      </c>
      <c r="F2029" t="s">
        <v>4317</v>
      </c>
      <c r="G2029" t="s">
        <v>30</v>
      </c>
      <c r="H2029" t="s">
        <v>31</v>
      </c>
      <c r="I2029" t="s">
        <v>236</v>
      </c>
      <c r="J2029" t="s">
        <v>237</v>
      </c>
      <c r="K2029">
        <v>43055</v>
      </c>
      <c r="L2029" t="s">
        <v>73</v>
      </c>
      <c r="M2029" t="s">
        <v>2061</v>
      </c>
      <c r="N2029" t="s">
        <v>36</v>
      </c>
      <c r="O2029" t="s">
        <v>62</v>
      </c>
      <c r="P2029" t="s">
        <v>2062</v>
      </c>
      <c r="Q2029">
        <v>51.968000000000004</v>
      </c>
      <c r="R2029">
        <v>2</v>
      </c>
      <c r="S2029" s="1">
        <v>0.2</v>
      </c>
      <c r="T2029">
        <v>10.393599999999999</v>
      </c>
      <c r="U2029" t="s">
        <v>76</v>
      </c>
      <c r="V2029" s="3">
        <v>0.2</v>
      </c>
      <c r="W2029" s="3">
        <v>3.84852216748768E-3</v>
      </c>
      <c r="X2029" s="4">
        <v>5.1967999999999996</v>
      </c>
      <c r="Y2029" s="1">
        <v>20.787199999999999</v>
      </c>
      <c r="Z2029" t="s">
        <v>167</v>
      </c>
      <c r="AA2029">
        <f>Furniture_Sales[[#This Row],[Sales]]-Furniture_Sales[[#This Row],[Profit]]</f>
        <v>41.574400000000004</v>
      </c>
    </row>
    <row r="2030" spans="1:27" x14ac:dyDescent="0.35">
      <c r="A2030" t="s">
        <v>4318</v>
      </c>
      <c r="B2030" s="2">
        <v>41729</v>
      </c>
      <c r="C2030" s="2">
        <v>41729</v>
      </c>
      <c r="D2030" t="s">
        <v>431</v>
      </c>
      <c r="E2030" t="s">
        <v>3242</v>
      </c>
      <c r="F2030" t="s">
        <v>3243</v>
      </c>
      <c r="G2030" t="s">
        <v>30</v>
      </c>
      <c r="H2030" t="s">
        <v>31</v>
      </c>
      <c r="I2030" t="s">
        <v>309</v>
      </c>
      <c r="J2030" t="s">
        <v>49</v>
      </c>
      <c r="K2030">
        <v>33614</v>
      </c>
      <c r="L2030" t="s">
        <v>34</v>
      </c>
      <c r="M2030" t="s">
        <v>335</v>
      </c>
      <c r="N2030" t="s">
        <v>36</v>
      </c>
      <c r="O2030" t="s">
        <v>42</v>
      </c>
      <c r="P2030" t="s">
        <v>336</v>
      </c>
      <c r="Q2030">
        <v>1125.4880000000001</v>
      </c>
      <c r="R2030">
        <v>7</v>
      </c>
      <c r="S2030" s="1">
        <v>0.2</v>
      </c>
      <c r="T2030">
        <v>98.480199999999996</v>
      </c>
      <c r="U2030" t="s">
        <v>436</v>
      </c>
      <c r="V2030" s="3">
        <v>8.7499999999999994E-2</v>
      </c>
      <c r="W2030" s="3">
        <v>1.7770069516512E-4</v>
      </c>
      <c r="X2030" s="4">
        <v>14.0686</v>
      </c>
      <c r="Y2030" s="1">
        <v>146.71539999999999</v>
      </c>
      <c r="Z2030" t="s">
        <v>201</v>
      </c>
      <c r="AA2030">
        <f>Furniture_Sales[[#This Row],[Sales]]-Furniture_Sales[[#This Row],[Profit]]</f>
        <v>1027.0078000000001</v>
      </c>
    </row>
    <row r="2031" spans="1:27" x14ac:dyDescent="0.35">
      <c r="A2031" t="s">
        <v>4319</v>
      </c>
      <c r="B2031" s="2">
        <v>42229</v>
      </c>
      <c r="C2031" s="2">
        <v>42229</v>
      </c>
      <c r="D2031" t="s">
        <v>431</v>
      </c>
      <c r="E2031" t="s">
        <v>69</v>
      </c>
      <c r="F2031" t="s">
        <v>70</v>
      </c>
      <c r="G2031" t="s">
        <v>30</v>
      </c>
      <c r="H2031" t="s">
        <v>31</v>
      </c>
      <c r="I2031" t="s">
        <v>1676</v>
      </c>
      <c r="J2031" t="s">
        <v>59</v>
      </c>
      <c r="K2031">
        <v>91767</v>
      </c>
      <c r="L2031" t="s">
        <v>60</v>
      </c>
      <c r="M2031" t="s">
        <v>1583</v>
      </c>
      <c r="N2031" t="s">
        <v>36</v>
      </c>
      <c r="O2031" t="s">
        <v>62</v>
      </c>
      <c r="P2031" t="s">
        <v>1584</v>
      </c>
      <c r="Q2031">
        <v>31.56</v>
      </c>
      <c r="R2031">
        <v>3</v>
      </c>
      <c r="S2031" s="1">
        <v>0</v>
      </c>
      <c r="T2031">
        <v>10.4148</v>
      </c>
      <c r="U2031" t="s">
        <v>436</v>
      </c>
      <c r="V2031" s="3">
        <v>0.33</v>
      </c>
      <c r="W2031" s="3">
        <v>0</v>
      </c>
      <c r="X2031" s="4">
        <v>3.4716</v>
      </c>
      <c r="Y2031" s="1">
        <v>7.0484</v>
      </c>
      <c r="Z2031" t="s">
        <v>259</v>
      </c>
      <c r="AA2031">
        <f>Furniture_Sales[[#This Row],[Sales]]-Furniture_Sales[[#This Row],[Profit]]</f>
        <v>21.145199999999999</v>
      </c>
    </row>
    <row r="2032" spans="1:27" x14ac:dyDescent="0.35">
      <c r="A2032" t="s">
        <v>4320</v>
      </c>
      <c r="B2032" s="2">
        <v>42150</v>
      </c>
      <c r="C2032" s="2">
        <v>42152</v>
      </c>
      <c r="D2032" t="s">
        <v>27</v>
      </c>
      <c r="E2032" t="s">
        <v>3586</v>
      </c>
      <c r="F2032" t="s">
        <v>3587</v>
      </c>
      <c r="G2032" t="s">
        <v>30</v>
      </c>
      <c r="H2032" t="s">
        <v>31</v>
      </c>
      <c r="I2032" t="s">
        <v>251</v>
      </c>
      <c r="J2032" t="s">
        <v>98</v>
      </c>
      <c r="K2032">
        <v>78207</v>
      </c>
      <c r="L2032" t="s">
        <v>99</v>
      </c>
      <c r="M2032" t="s">
        <v>165</v>
      </c>
      <c r="N2032" t="s">
        <v>36</v>
      </c>
      <c r="O2032" t="s">
        <v>42</v>
      </c>
      <c r="P2032" t="s">
        <v>166</v>
      </c>
      <c r="Q2032">
        <v>105.68600000000001</v>
      </c>
      <c r="R2032">
        <v>1</v>
      </c>
      <c r="S2032" s="1">
        <v>0.3</v>
      </c>
      <c r="T2032">
        <v>-28.686199999999999</v>
      </c>
      <c r="U2032" t="s">
        <v>76</v>
      </c>
      <c r="V2032" s="3">
        <v>-0.27142857142857102</v>
      </c>
      <c r="W2032" s="3">
        <v>2.8385973544272601E-3</v>
      </c>
      <c r="X2032" s="4">
        <v>-28.686199999999999</v>
      </c>
      <c r="Y2032" s="1">
        <v>134.37219999999999</v>
      </c>
      <c r="Z2032" t="s">
        <v>167</v>
      </c>
      <c r="AA2032">
        <f>Furniture_Sales[[#This Row],[Sales]]-Furniture_Sales[[#This Row],[Profit]]</f>
        <v>134.37220000000002</v>
      </c>
    </row>
    <row r="2033" spans="1:27" x14ac:dyDescent="0.35">
      <c r="A2033" t="s">
        <v>4320</v>
      </c>
      <c r="B2033" s="2">
        <v>42150</v>
      </c>
      <c r="C2033" s="2">
        <v>42152</v>
      </c>
      <c r="D2033" t="s">
        <v>27</v>
      </c>
      <c r="E2033" t="s">
        <v>3586</v>
      </c>
      <c r="F2033" t="s">
        <v>3587</v>
      </c>
      <c r="G2033" t="s">
        <v>30</v>
      </c>
      <c r="H2033" t="s">
        <v>31</v>
      </c>
      <c r="I2033" t="s">
        <v>251</v>
      </c>
      <c r="J2033" t="s">
        <v>98</v>
      </c>
      <c r="K2033">
        <v>78207</v>
      </c>
      <c r="L2033" t="s">
        <v>99</v>
      </c>
      <c r="M2033" t="s">
        <v>1519</v>
      </c>
      <c r="N2033" t="s">
        <v>36</v>
      </c>
      <c r="O2033" t="s">
        <v>42</v>
      </c>
      <c r="P2033" t="s">
        <v>1520</v>
      </c>
      <c r="Q2033">
        <v>104.93</v>
      </c>
      <c r="R2033">
        <v>5</v>
      </c>
      <c r="S2033" s="1">
        <v>0.3</v>
      </c>
      <c r="T2033">
        <v>-4.4969999999999999</v>
      </c>
      <c r="U2033" t="s">
        <v>76</v>
      </c>
      <c r="V2033" s="3">
        <v>-4.2857142857142802E-2</v>
      </c>
      <c r="W2033" s="3">
        <v>2.85904888973601E-3</v>
      </c>
      <c r="X2033" s="4">
        <v>-0.89939999999999998</v>
      </c>
      <c r="Y2033" s="1">
        <v>21.885400000000001</v>
      </c>
      <c r="Z2033" t="s">
        <v>167</v>
      </c>
      <c r="AA2033">
        <f>Furniture_Sales[[#This Row],[Sales]]-Furniture_Sales[[#This Row],[Profit]]</f>
        <v>109.42700000000001</v>
      </c>
    </row>
    <row r="2034" spans="1:27" x14ac:dyDescent="0.35">
      <c r="A2034" t="s">
        <v>4321</v>
      </c>
      <c r="B2034" s="2">
        <v>42992</v>
      </c>
      <c r="C2034" s="2">
        <v>42994</v>
      </c>
      <c r="D2034" t="s">
        <v>93</v>
      </c>
      <c r="E2034" t="s">
        <v>3249</v>
      </c>
      <c r="F2034" t="s">
        <v>3250</v>
      </c>
      <c r="G2034" t="s">
        <v>106</v>
      </c>
      <c r="H2034" t="s">
        <v>31</v>
      </c>
      <c r="I2034" t="s">
        <v>179</v>
      </c>
      <c r="J2034" t="s">
        <v>126</v>
      </c>
      <c r="K2034">
        <v>10035</v>
      </c>
      <c r="L2034" t="s">
        <v>73</v>
      </c>
      <c r="M2034" t="s">
        <v>2584</v>
      </c>
      <c r="N2034" t="s">
        <v>36</v>
      </c>
      <c r="O2034" t="s">
        <v>42</v>
      </c>
      <c r="P2034" t="s">
        <v>2585</v>
      </c>
      <c r="Q2034">
        <v>589.41</v>
      </c>
      <c r="R2034">
        <v>5</v>
      </c>
      <c r="S2034" s="1">
        <v>0.1</v>
      </c>
      <c r="T2034">
        <v>-6.5490000000000004</v>
      </c>
      <c r="U2034" t="s">
        <v>76</v>
      </c>
      <c r="V2034" s="3">
        <v>-1.1111111111111099E-2</v>
      </c>
      <c r="W2034" s="3">
        <v>1.6966118661033901E-4</v>
      </c>
      <c r="X2034" s="4">
        <v>-1.3098000000000001</v>
      </c>
      <c r="Y2034" s="1">
        <v>119.1918</v>
      </c>
      <c r="Z2034" t="s">
        <v>83</v>
      </c>
      <c r="AA2034">
        <f>Furniture_Sales[[#This Row],[Sales]]-Furniture_Sales[[#This Row],[Profit]]</f>
        <v>595.95899999999995</v>
      </c>
    </row>
    <row r="2035" spans="1:27" x14ac:dyDescent="0.35">
      <c r="A2035" t="s">
        <v>4322</v>
      </c>
      <c r="B2035" s="2">
        <v>42911</v>
      </c>
      <c r="C2035" s="2">
        <v>42913</v>
      </c>
      <c r="D2035" t="s">
        <v>27</v>
      </c>
      <c r="E2035" t="s">
        <v>4132</v>
      </c>
      <c r="F2035" t="s">
        <v>4133</v>
      </c>
      <c r="G2035" t="s">
        <v>30</v>
      </c>
      <c r="H2035" t="s">
        <v>31</v>
      </c>
      <c r="I2035" t="s">
        <v>179</v>
      </c>
      <c r="J2035" t="s">
        <v>126</v>
      </c>
      <c r="K2035">
        <v>10024</v>
      </c>
      <c r="L2035" t="s">
        <v>73</v>
      </c>
      <c r="M2035" t="s">
        <v>1701</v>
      </c>
      <c r="N2035" t="s">
        <v>36</v>
      </c>
      <c r="O2035" t="s">
        <v>37</v>
      </c>
      <c r="P2035" t="s">
        <v>1702</v>
      </c>
      <c r="Q2035">
        <v>400.78399999999999</v>
      </c>
      <c r="R2035">
        <v>1</v>
      </c>
      <c r="S2035" s="1">
        <v>0.2</v>
      </c>
      <c r="T2035">
        <v>-5.0098000000000003</v>
      </c>
      <c r="U2035" t="s">
        <v>76</v>
      </c>
      <c r="V2035" s="3">
        <v>-1.2500000000000001E-2</v>
      </c>
      <c r="W2035" s="3">
        <v>4.9902191704259702E-4</v>
      </c>
      <c r="X2035" s="4">
        <v>-5.0098000000000003</v>
      </c>
      <c r="Y2035" s="1">
        <v>405.79379999999998</v>
      </c>
      <c r="Z2035" t="s">
        <v>65</v>
      </c>
      <c r="AA2035">
        <f>Furniture_Sales[[#This Row],[Sales]]-Furniture_Sales[[#This Row],[Profit]]</f>
        <v>405.79379999999998</v>
      </c>
    </row>
    <row r="2036" spans="1:27" x14ac:dyDescent="0.35">
      <c r="A2036" t="s">
        <v>4323</v>
      </c>
      <c r="B2036" s="2">
        <v>42579</v>
      </c>
      <c r="C2036" s="2">
        <v>42583</v>
      </c>
      <c r="D2036" t="s">
        <v>45</v>
      </c>
      <c r="E2036" t="s">
        <v>4324</v>
      </c>
      <c r="F2036" t="s">
        <v>4325</v>
      </c>
      <c r="G2036" t="s">
        <v>106</v>
      </c>
      <c r="H2036" t="s">
        <v>31</v>
      </c>
      <c r="I2036" t="s">
        <v>1191</v>
      </c>
      <c r="J2036" t="s">
        <v>98</v>
      </c>
      <c r="K2036">
        <v>77506</v>
      </c>
      <c r="L2036" t="s">
        <v>99</v>
      </c>
      <c r="M2036" t="s">
        <v>1134</v>
      </c>
      <c r="N2036" t="s">
        <v>36</v>
      </c>
      <c r="O2036" t="s">
        <v>62</v>
      </c>
      <c r="P2036" t="s">
        <v>1135</v>
      </c>
      <c r="Q2036">
        <v>24.7</v>
      </c>
      <c r="R2036">
        <v>5</v>
      </c>
      <c r="S2036" s="1">
        <v>0.6</v>
      </c>
      <c r="T2036">
        <v>-9.8800000000000008</v>
      </c>
      <c r="U2036" t="s">
        <v>89</v>
      </c>
      <c r="V2036" s="3">
        <v>-0.4</v>
      </c>
      <c r="W2036" s="3">
        <v>2.4291497975708499E-2</v>
      </c>
      <c r="X2036" s="4">
        <v>-1.976</v>
      </c>
      <c r="Y2036" s="1">
        <v>6.9160000000000004</v>
      </c>
      <c r="Z2036" t="s">
        <v>77</v>
      </c>
      <c r="AA2036">
        <f>Furniture_Sales[[#This Row],[Sales]]-Furniture_Sales[[#This Row],[Profit]]</f>
        <v>34.58</v>
      </c>
    </row>
    <row r="2037" spans="1:27" x14ac:dyDescent="0.35">
      <c r="A2037" t="s">
        <v>4323</v>
      </c>
      <c r="B2037" s="2">
        <v>42579</v>
      </c>
      <c r="C2037" s="2">
        <v>42583</v>
      </c>
      <c r="D2037" t="s">
        <v>45</v>
      </c>
      <c r="E2037" t="s">
        <v>4324</v>
      </c>
      <c r="F2037" t="s">
        <v>4325</v>
      </c>
      <c r="G2037" t="s">
        <v>106</v>
      </c>
      <c r="H2037" t="s">
        <v>31</v>
      </c>
      <c r="I2037" t="s">
        <v>1191</v>
      </c>
      <c r="J2037" t="s">
        <v>98</v>
      </c>
      <c r="K2037">
        <v>77506</v>
      </c>
      <c r="L2037" t="s">
        <v>99</v>
      </c>
      <c r="M2037" t="s">
        <v>3682</v>
      </c>
      <c r="N2037" t="s">
        <v>36</v>
      </c>
      <c r="O2037" t="s">
        <v>62</v>
      </c>
      <c r="P2037" t="s">
        <v>3683</v>
      </c>
      <c r="Q2037">
        <v>302.72000000000003</v>
      </c>
      <c r="R2037">
        <v>5</v>
      </c>
      <c r="S2037" s="1">
        <v>0.6</v>
      </c>
      <c r="T2037">
        <v>-378.4</v>
      </c>
      <c r="U2037" t="s">
        <v>89</v>
      </c>
      <c r="V2037" s="3">
        <v>-1.25</v>
      </c>
      <c r="W2037" s="3">
        <v>1.9820295983086701E-3</v>
      </c>
      <c r="X2037" s="4">
        <v>-75.680000000000007</v>
      </c>
      <c r="Y2037" s="1">
        <v>136.22399999999999</v>
      </c>
      <c r="Z2037" t="s">
        <v>77</v>
      </c>
      <c r="AA2037">
        <f>Furniture_Sales[[#This Row],[Sales]]-Furniture_Sales[[#This Row],[Profit]]</f>
        <v>681.12</v>
      </c>
    </row>
    <row r="2038" spans="1:27" x14ac:dyDescent="0.35">
      <c r="A2038" t="s">
        <v>4326</v>
      </c>
      <c r="B2038" s="2">
        <v>42266</v>
      </c>
      <c r="C2038" s="2">
        <v>42270</v>
      </c>
      <c r="D2038" t="s">
        <v>45</v>
      </c>
      <c r="E2038" t="s">
        <v>4327</v>
      </c>
      <c r="F2038" t="s">
        <v>4328</v>
      </c>
      <c r="G2038" t="s">
        <v>106</v>
      </c>
      <c r="H2038" t="s">
        <v>31</v>
      </c>
      <c r="I2038" t="s">
        <v>1855</v>
      </c>
      <c r="J2038" t="s">
        <v>59</v>
      </c>
      <c r="K2038">
        <v>95823</v>
      </c>
      <c r="L2038" t="s">
        <v>60</v>
      </c>
      <c r="M2038" t="s">
        <v>2324</v>
      </c>
      <c r="N2038" t="s">
        <v>36</v>
      </c>
      <c r="O2038" t="s">
        <v>62</v>
      </c>
      <c r="P2038" t="s">
        <v>2325</v>
      </c>
      <c r="Q2038">
        <v>60.84</v>
      </c>
      <c r="R2038">
        <v>3</v>
      </c>
      <c r="S2038" s="1">
        <v>0</v>
      </c>
      <c r="T2038">
        <v>19.468800000000002</v>
      </c>
      <c r="U2038" t="s">
        <v>89</v>
      </c>
      <c r="V2038" s="3">
        <v>0.32</v>
      </c>
      <c r="W2038" s="3">
        <v>0</v>
      </c>
      <c r="X2038" s="4">
        <v>6.4896000000000003</v>
      </c>
      <c r="Y2038" s="1">
        <v>13.7904</v>
      </c>
      <c r="Z2038" t="s">
        <v>83</v>
      </c>
      <c r="AA2038">
        <f>Furniture_Sales[[#This Row],[Sales]]-Furniture_Sales[[#This Row],[Profit]]</f>
        <v>41.371200000000002</v>
      </c>
    </row>
    <row r="2039" spans="1:27" x14ac:dyDescent="0.35">
      <c r="A2039" t="s">
        <v>4329</v>
      </c>
      <c r="B2039" s="2">
        <v>42538</v>
      </c>
      <c r="C2039" s="2">
        <v>42544</v>
      </c>
      <c r="D2039" t="s">
        <v>45</v>
      </c>
      <c r="E2039" t="s">
        <v>2130</v>
      </c>
      <c r="F2039" t="s">
        <v>2131</v>
      </c>
      <c r="G2039" t="s">
        <v>96</v>
      </c>
      <c r="H2039" t="s">
        <v>31</v>
      </c>
      <c r="I2039" t="s">
        <v>900</v>
      </c>
      <c r="J2039" t="s">
        <v>126</v>
      </c>
      <c r="K2039">
        <v>14609</v>
      </c>
      <c r="L2039" t="s">
        <v>73</v>
      </c>
      <c r="M2039" t="s">
        <v>1334</v>
      </c>
      <c r="N2039" t="s">
        <v>36</v>
      </c>
      <c r="O2039" t="s">
        <v>51</v>
      </c>
      <c r="P2039" t="s">
        <v>1335</v>
      </c>
      <c r="Q2039">
        <v>376.86599999999999</v>
      </c>
      <c r="R2039">
        <v>3</v>
      </c>
      <c r="S2039" s="1">
        <v>0.4</v>
      </c>
      <c r="T2039">
        <v>-213.5574</v>
      </c>
      <c r="U2039" t="s">
        <v>135</v>
      </c>
      <c r="V2039" s="3">
        <v>-0.56666666666666698</v>
      </c>
      <c r="W2039" s="3">
        <v>1.0613852138425901E-3</v>
      </c>
      <c r="X2039" s="4">
        <v>-71.1858</v>
      </c>
      <c r="Y2039" s="1">
        <v>196.80779999999999</v>
      </c>
      <c r="Z2039" t="s">
        <v>65</v>
      </c>
      <c r="AA2039">
        <f>Furniture_Sales[[#This Row],[Sales]]-Furniture_Sales[[#This Row],[Profit]]</f>
        <v>590.42340000000002</v>
      </c>
    </row>
    <row r="2040" spans="1:27" x14ac:dyDescent="0.35">
      <c r="A2040" t="s">
        <v>4330</v>
      </c>
      <c r="B2040" s="2">
        <v>42506</v>
      </c>
      <c r="C2040" s="2">
        <v>42509</v>
      </c>
      <c r="D2040" t="s">
        <v>27</v>
      </c>
      <c r="E2040" t="s">
        <v>513</v>
      </c>
      <c r="F2040" t="s">
        <v>514</v>
      </c>
      <c r="G2040" t="s">
        <v>30</v>
      </c>
      <c r="H2040" t="s">
        <v>31</v>
      </c>
      <c r="I2040" t="s">
        <v>58</v>
      </c>
      <c r="J2040" t="s">
        <v>59</v>
      </c>
      <c r="K2040">
        <v>90045</v>
      </c>
      <c r="L2040" t="s">
        <v>60</v>
      </c>
      <c r="M2040" t="s">
        <v>2175</v>
      </c>
      <c r="N2040" t="s">
        <v>36</v>
      </c>
      <c r="O2040" t="s">
        <v>62</v>
      </c>
      <c r="P2040" t="s">
        <v>2176</v>
      </c>
      <c r="Q2040">
        <v>282.83999999999997</v>
      </c>
      <c r="R2040">
        <v>4</v>
      </c>
      <c r="S2040" s="1">
        <v>0</v>
      </c>
      <c r="T2040">
        <v>19.7988</v>
      </c>
      <c r="U2040" t="s">
        <v>39</v>
      </c>
      <c r="V2040" s="3">
        <v>7.0000000000000007E-2</v>
      </c>
      <c r="W2040" s="3">
        <v>0</v>
      </c>
      <c r="X2040" s="4">
        <v>4.9497</v>
      </c>
      <c r="Y2040" s="1">
        <v>65.760300000000001</v>
      </c>
      <c r="Z2040" t="s">
        <v>167</v>
      </c>
      <c r="AA2040">
        <f>Furniture_Sales[[#This Row],[Sales]]-Furniture_Sales[[#This Row],[Profit]]</f>
        <v>263.0412</v>
      </c>
    </row>
    <row r="2041" spans="1:27" x14ac:dyDescent="0.35">
      <c r="A2041" t="s">
        <v>4331</v>
      </c>
      <c r="B2041" s="2">
        <v>42915</v>
      </c>
      <c r="C2041" s="2">
        <v>42916</v>
      </c>
      <c r="D2041" t="s">
        <v>93</v>
      </c>
      <c r="E2041" t="s">
        <v>3439</v>
      </c>
      <c r="F2041" t="s">
        <v>3440</v>
      </c>
      <c r="G2041" t="s">
        <v>30</v>
      </c>
      <c r="H2041" t="s">
        <v>31</v>
      </c>
      <c r="I2041" t="s">
        <v>1745</v>
      </c>
      <c r="J2041" t="s">
        <v>98</v>
      </c>
      <c r="K2041">
        <v>75220</v>
      </c>
      <c r="L2041" t="s">
        <v>99</v>
      </c>
      <c r="M2041" t="s">
        <v>1633</v>
      </c>
      <c r="N2041" t="s">
        <v>36</v>
      </c>
      <c r="O2041" t="s">
        <v>51</v>
      </c>
      <c r="P2041" t="s">
        <v>1634</v>
      </c>
      <c r="Q2041">
        <v>307.31400000000002</v>
      </c>
      <c r="R2041">
        <v>3</v>
      </c>
      <c r="S2041" s="1">
        <v>0.3</v>
      </c>
      <c r="T2041">
        <v>-39.511800000000001</v>
      </c>
      <c r="U2041" t="s">
        <v>129</v>
      </c>
      <c r="V2041" s="3">
        <v>-0.128571428571429</v>
      </c>
      <c r="W2041" s="3">
        <v>9.76200238192858E-4</v>
      </c>
      <c r="X2041" s="4">
        <v>-13.1706</v>
      </c>
      <c r="Y2041" s="1">
        <v>115.6086</v>
      </c>
      <c r="Z2041" t="s">
        <v>65</v>
      </c>
      <c r="AA2041">
        <f>Furniture_Sales[[#This Row],[Sales]]-Furniture_Sales[[#This Row],[Profit]]</f>
        <v>346.82580000000002</v>
      </c>
    </row>
    <row r="2042" spans="1:27" x14ac:dyDescent="0.35">
      <c r="A2042" t="s">
        <v>4331</v>
      </c>
      <c r="B2042" s="2">
        <v>42915</v>
      </c>
      <c r="C2042" s="2">
        <v>42916</v>
      </c>
      <c r="D2042" t="s">
        <v>93</v>
      </c>
      <c r="E2042" t="s">
        <v>3439</v>
      </c>
      <c r="F2042" t="s">
        <v>3440</v>
      </c>
      <c r="G2042" t="s">
        <v>30</v>
      </c>
      <c r="H2042" t="s">
        <v>31</v>
      </c>
      <c r="I2042" t="s">
        <v>1745</v>
      </c>
      <c r="J2042" t="s">
        <v>98</v>
      </c>
      <c r="K2042">
        <v>75220</v>
      </c>
      <c r="L2042" t="s">
        <v>99</v>
      </c>
      <c r="M2042" t="s">
        <v>1875</v>
      </c>
      <c r="N2042" t="s">
        <v>36</v>
      </c>
      <c r="O2042" t="s">
        <v>37</v>
      </c>
      <c r="P2042" t="s">
        <v>1876</v>
      </c>
      <c r="Q2042">
        <v>409.99919999999997</v>
      </c>
      <c r="R2042">
        <v>3</v>
      </c>
      <c r="S2042" s="1">
        <v>0.32</v>
      </c>
      <c r="T2042">
        <v>-96.470399999999998</v>
      </c>
      <c r="U2042" t="s">
        <v>129</v>
      </c>
      <c r="V2042" s="3">
        <v>-0.23529411764705899</v>
      </c>
      <c r="W2042" s="3">
        <v>7.8048932778405401E-4</v>
      </c>
      <c r="X2042" s="4">
        <v>-32.156799999999997</v>
      </c>
      <c r="Y2042" s="1">
        <v>168.82320000000001</v>
      </c>
      <c r="Z2042" t="s">
        <v>65</v>
      </c>
      <c r="AA2042">
        <f>Furniture_Sales[[#This Row],[Sales]]-Furniture_Sales[[#This Row],[Profit]]</f>
        <v>506.46959999999996</v>
      </c>
    </row>
    <row r="2043" spans="1:27" x14ac:dyDescent="0.35">
      <c r="A2043" t="s">
        <v>4332</v>
      </c>
      <c r="B2043" s="2">
        <v>41926</v>
      </c>
      <c r="C2043" s="2">
        <v>41929</v>
      </c>
      <c r="D2043" t="s">
        <v>93</v>
      </c>
      <c r="E2043" t="s">
        <v>3775</v>
      </c>
      <c r="F2043" t="s">
        <v>3776</v>
      </c>
      <c r="G2043" t="s">
        <v>30</v>
      </c>
      <c r="H2043" t="s">
        <v>31</v>
      </c>
      <c r="I2043" t="s">
        <v>1363</v>
      </c>
      <c r="J2043" t="s">
        <v>440</v>
      </c>
      <c r="K2043">
        <v>2149</v>
      </c>
      <c r="L2043" t="s">
        <v>73</v>
      </c>
      <c r="M2043" t="s">
        <v>2916</v>
      </c>
      <c r="N2043" t="s">
        <v>36</v>
      </c>
      <c r="O2043" t="s">
        <v>42</v>
      </c>
      <c r="P2043" t="s">
        <v>2917</v>
      </c>
      <c r="Q2043">
        <v>1628.82</v>
      </c>
      <c r="R2043">
        <v>9</v>
      </c>
      <c r="S2043" s="1">
        <v>0</v>
      </c>
      <c r="T2043">
        <v>260.6112</v>
      </c>
      <c r="U2043" t="s">
        <v>39</v>
      </c>
      <c r="V2043" s="3">
        <v>0.16</v>
      </c>
      <c r="W2043" s="3">
        <v>0</v>
      </c>
      <c r="X2043" s="4">
        <v>28.956800000000001</v>
      </c>
      <c r="Y2043" s="1">
        <v>152.0232</v>
      </c>
      <c r="Z2043" t="s">
        <v>54</v>
      </c>
      <c r="AA2043">
        <f>Furniture_Sales[[#This Row],[Sales]]-Furniture_Sales[[#This Row],[Profit]]</f>
        <v>1368.2087999999999</v>
      </c>
    </row>
    <row r="2044" spans="1:27" x14ac:dyDescent="0.35">
      <c r="A2044" t="s">
        <v>4333</v>
      </c>
      <c r="B2044" s="2">
        <v>41961</v>
      </c>
      <c r="C2044" s="2">
        <v>41968</v>
      </c>
      <c r="D2044" t="s">
        <v>45</v>
      </c>
      <c r="E2044" t="s">
        <v>776</v>
      </c>
      <c r="F2044" t="s">
        <v>777</v>
      </c>
      <c r="G2044" t="s">
        <v>96</v>
      </c>
      <c r="H2044" t="s">
        <v>31</v>
      </c>
      <c r="I2044" t="s">
        <v>197</v>
      </c>
      <c r="J2044" t="s">
        <v>198</v>
      </c>
      <c r="K2044">
        <v>98105</v>
      </c>
      <c r="L2044" t="s">
        <v>60</v>
      </c>
      <c r="M2044" t="s">
        <v>711</v>
      </c>
      <c r="N2044" t="s">
        <v>36</v>
      </c>
      <c r="O2044" t="s">
        <v>62</v>
      </c>
      <c r="P2044" t="s">
        <v>712</v>
      </c>
      <c r="Q2044">
        <v>137.54</v>
      </c>
      <c r="R2044">
        <v>2</v>
      </c>
      <c r="S2044" s="1">
        <v>0</v>
      </c>
      <c r="T2044">
        <v>55.015999999999998</v>
      </c>
      <c r="U2044" t="s">
        <v>53</v>
      </c>
      <c r="V2044" s="3">
        <v>0.4</v>
      </c>
      <c r="W2044" s="3">
        <v>0</v>
      </c>
      <c r="X2044" s="4">
        <v>27.507999999999999</v>
      </c>
      <c r="Y2044" s="1">
        <v>41.262</v>
      </c>
      <c r="Z2044" t="s">
        <v>40</v>
      </c>
      <c r="AA2044">
        <f>Furniture_Sales[[#This Row],[Sales]]-Furniture_Sales[[#This Row],[Profit]]</f>
        <v>82.524000000000001</v>
      </c>
    </row>
    <row r="2045" spans="1:27" x14ac:dyDescent="0.35">
      <c r="A2045" t="s">
        <v>4333</v>
      </c>
      <c r="B2045" s="2">
        <v>41961</v>
      </c>
      <c r="C2045" s="2">
        <v>41968</v>
      </c>
      <c r="D2045" t="s">
        <v>45</v>
      </c>
      <c r="E2045" t="s">
        <v>776</v>
      </c>
      <c r="F2045" t="s">
        <v>777</v>
      </c>
      <c r="G2045" t="s">
        <v>96</v>
      </c>
      <c r="H2045" t="s">
        <v>31</v>
      </c>
      <c r="I2045" t="s">
        <v>197</v>
      </c>
      <c r="J2045" t="s">
        <v>198</v>
      </c>
      <c r="K2045">
        <v>98105</v>
      </c>
      <c r="L2045" t="s">
        <v>60</v>
      </c>
      <c r="M2045" t="s">
        <v>1240</v>
      </c>
      <c r="N2045" t="s">
        <v>36</v>
      </c>
      <c r="O2045" t="s">
        <v>51</v>
      </c>
      <c r="P2045" t="s">
        <v>1241</v>
      </c>
      <c r="Q2045">
        <v>730.2</v>
      </c>
      <c r="R2045">
        <v>4</v>
      </c>
      <c r="S2045" s="1">
        <v>0</v>
      </c>
      <c r="T2045">
        <v>94.926000000000002</v>
      </c>
      <c r="U2045" t="s">
        <v>53</v>
      </c>
      <c r="V2045" s="3">
        <v>0.13</v>
      </c>
      <c r="W2045" s="3">
        <v>0</v>
      </c>
      <c r="X2045" s="4">
        <v>23.7315</v>
      </c>
      <c r="Y2045" s="1">
        <v>158.8185</v>
      </c>
      <c r="Z2045" t="s">
        <v>40</v>
      </c>
      <c r="AA2045">
        <f>Furniture_Sales[[#This Row],[Sales]]-Furniture_Sales[[#This Row],[Profit]]</f>
        <v>635.274</v>
      </c>
    </row>
    <row r="2046" spans="1:27" x14ac:dyDescent="0.35">
      <c r="A2046" t="s">
        <v>4334</v>
      </c>
      <c r="B2046" s="2">
        <v>42032</v>
      </c>
      <c r="C2046" s="2">
        <v>42035</v>
      </c>
      <c r="D2046" t="s">
        <v>27</v>
      </c>
      <c r="E2046" t="s">
        <v>4335</v>
      </c>
      <c r="F2046" t="s">
        <v>4336</v>
      </c>
      <c r="G2046" t="s">
        <v>30</v>
      </c>
      <c r="H2046" t="s">
        <v>31</v>
      </c>
      <c r="I2046" t="s">
        <v>515</v>
      </c>
      <c r="J2046" t="s">
        <v>1042</v>
      </c>
      <c r="K2046">
        <v>28027</v>
      </c>
      <c r="L2046" t="s">
        <v>34</v>
      </c>
      <c r="M2046" t="s">
        <v>757</v>
      </c>
      <c r="N2046" t="s">
        <v>36</v>
      </c>
      <c r="O2046" t="s">
        <v>51</v>
      </c>
      <c r="P2046" t="s">
        <v>758</v>
      </c>
      <c r="Q2046">
        <v>4297.6440000000002</v>
      </c>
      <c r="R2046">
        <v>13</v>
      </c>
      <c r="S2046" s="1">
        <v>0.4</v>
      </c>
      <c r="T2046">
        <v>-1862.3124</v>
      </c>
      <c r="U2046" t="s">
        <v>39</v>
      </c>
      <c r="V2046" s="3">
        <v>-0.43333333333333302</v>
      </c>
      <c r="W2046" s="3">
        <v>9.3074251845895101E-5</v>
      </c>
      <c r="X2046" s="4">
        <v>-143.25479999999999</v>
      </c>
      <c r="Y2046" s="1">
        <v>473.84280000000001</v>
      </c>
      <c r="Z2046" t="s">
        <v>175</v>
      </c>
      <c r="AA2046">
        <f>Furniture_Sales[[#This Row],[Sales]]-Furniture_Sales[[#This Row],[Profit]]</f>
        <v>6159.9564</v>
      </c>
    </row>
    <row r="2047" spans="1:27" x14ac:dyDescent="0.35">
      <c r="A2047" t="s">
        <v>4337</v>
      </c>
      <c r="B2047" s="2">
        <v>41705</v>
      </c>
      <c r="C2047" s="2">
        <v>41710</v>
      </c>
      <c r="D2047" t="s">
        <v>45</v>
      </c>
      <c r="E2047" t="s">
        <v>3928</v>
      </c>
      <c r="F2047" t="s">
        <v>3929</v>
      </c>
      <c r="G2047" t="s">
        <v>96</v>
      </c>
      <c r="H2047" t="s">
        <v>31</v>
      </c>
      <c r="I2047" t="s">
        <v>197</v>
      </c>
      <c r="J2047" t="s">
        <v>198</v>
      </c>
      <c r="K2047">
        <v>98103</v>
      </c>
      <c r="L2047" t="s">
        <v>60</v>
      </c>
      <c r="M2047" t="s">
        <v>4248</v>
      </c>
      <c r="N2047" t="s">
        <v>36</v>
      </c>
      <c r="O2047" t="s">
        <v>42</v>
      </c>
      <c r="P2047" t="s">
        <v>4249</v>
      </c>
      <c r="Q2047">
        <v>436.70400000000001</v>
      </c>
      <c r="R2047">
        <v>6</v>
      </c>
      <c r="S2047" s="1">
        <v>0.2</v>
      </c>
      <c r="T2047">
        <v>21.8352</v>
      </c>
      <c r="U2047" t="s">
        <v>64</v>
      </c>
      <c r="V2047" s="3">
        <v>0.05</v>
      </c>
      <c r="W2047" s="3">
        <v>4.5797611196600002E-4</v>
      </c>
      <c r="X2047" s="4">
        <v>3.6392000000000002</v>
      </c>
      <c r="Y2047" s="1">
        <v>69.144800000000004</v>
      </c>
      <c r="Z2047" t="s">
        <v>201</v>
      </c>
      <c r="AA2047">
        <f>Furniture_Sales[[#This Row],[Sales]]-Furniture_Sales[[#This Row],[Profit]]</f>
        <v>414.86880000000002</v>
      </c>
    </row>
    <row r="2048" spans="1:27" x14ac:dyDescent="0.35">
      <c r="A2048" t="s">
        <v>4337</v>
      </c>
      <c r="B2048" s="2">
        <v>41705</v>
      </c>
      <c r="C2048" s="2">
        <v>41710</v>
      </c>
      <c r="D2048" t="s">
        <v>45</v>
      </c>
      <c r="E2048" t="s">
        <v>3928</v>
      </c>
      <c r="F2048" t="s">
        <v>3929</v>
      </c>
      <c r="G2048" t="s">
        <v>96</v>
      </c>
      <c r="H2048" t="s">
        <v>31</v>
      </c>
      <c r="I2048" t="s">
        <v>197</v>
      </c>
      <c r="J2048" t="s">
        <v>198</v>
      </c>
      <c r="K2048">
        <v>98103</v>
      </c>
      <c r="L2048" t="s">
        <v>60</v>
      </c>
      <c r="M2048" t="s">
        <v>2340</v>
      </c>
      <c r="N2048" t="s">
        <v>36</v>
      </c>
      <c r="O2048" t="s">
        <v>42</v>
      </c>
      <c r="P2048" t="s">
        <v>2341</v>
      </c>
      <c r="Q2048">
        <v>481.56799999999998</v>
      </c>
      <c r="R2048">
        <v>2</v>
      </c>
      <c r="S2048" s="1">
        <v>0.2</v>
      </c>
      <c r="T2048">
        <v>54.176400000000001</v>
      </c>
      <c r="U2048" t="s">
        <v>64</v>
      </c>
      <c r="V2048" s="3">
        <v>0.1125</v>
      </c>
      <c r="W2048" s="3">
        <v>4.1530998737457603E-4</v>
      </c>
      <c r="X2048" s="4">
        <v>27.088200000000001</v>
      </c>
      <c r="Y2048" s="1">
        <v>213.69579999999999</v>
      </c>
      <c r="Z2048" t="s">
        <v>201</v>
      </c>
      <c r="AA2048">
        <f>Furniture_Sales[[#This Row],[Sales]]-Furniture_Sales[[#This Row],[Profit]]</f>
        <v>427.39159999999998</v>
      </c>
    </row>
    <row r="2049" spans="1:27" x14ac:dyDescent="0.35">
      <c r="A2049" t="s">
        <v>4338</v>
      </c>
      <c r="B2049" s="2">
        <v>42700</v>
      </c>
      <c r="C2049" s="2">
        <v>42704</v>
      </c>
      <c r="D2049" t="s">
        <v>45</v>
      </c>
      <c r="E2049" t="s">
        <v>1687</v>
      </c>
      <c r="F2049" t="s">
        <v>1688</v>
      </c>
      <c r="G2049" t="s">
        <v>30</v>
      </c>
      <c r="H2049" t="s">
        <v>31</v>
      </c>
      <c r="I2049" t="s">
        <v>58</v>
      </c>
      <c r="J2049" t="s">
        <v>59</v>
      </c>
      <c r="K2049">
        <v>90045</v>
      </c>
      <c r="L2049" t="s">
        <v>60</v>
      </c>
      <c r="M2049" t="s">
        <v>1701</v>
      </c>
      <c r="N2049" t="s">
        <v>36</v>
      </c>
      <c r="O2049" t="s">
        <v>37</v>
      </c>
      <c r="P2049" t="s">
        <v>1702</v>
      </c>
      <c r="Q2049">
        <v>3406.6640000000002</v>
      </c>
      <c r="R2049">
        <v>8</v>
      </c>
      <c r="S2049" s="1">
        <v>0.15</v>
      </c>
      <c r="T2049">
        <v>160.31360000000001</v>
      </c>
      <c r="U2049" t="s">
        <v>89</v>
      </c>
      <c r="V2049" s="3">
        <v>4.7058823529411799E-2</v>
      </c>
      <c r="W2049" s="3">
        <v>4.4031345621405599E-5</v>
      </c>
      <c r="X2049" s="4">
        <v>20.039200000000001</v>
      </c>
      <c r="Y2049" s="1">
        <v>405.79379999999998</v>
      </c>
      <c r="Z2049" t="s">
        <v>40</v>
      </c>
      <c r="AA2049">
        <f>Furniture_Sales[[#This Row],[Sales]]-Furniture_Sales[[#This Row],[Profit]]</f>
        <v>3246.3504000000003</v>
      </c>
    </row>
    <row r="2050" spans="1:27" x14ac:dyDescent="0.35">
      <c r="A2050" t="s">
        <v>4338</v>
      </c>
      <c r="B2050" s="2">
        <v>42700</v>
      </c>
      <c r="C2050" s="2">
        <v>42704</v>
      </c>
      <c r="D2050" t="s">
        <v>45</v>
      </c>
      <c r="E2050" t="s">
        <v>1687</v>
      </c>
      <c r="F2050" t="s">
        <v>1688</v>
      </c>
      <c r="G2050" t="s">
        <v>30</v>
      </c>
      <c r="H2050" t="s">
        <v>31</v>
      </c>
      <c r="I2050" t="s">
        <v>58</v>
      </c>
      <c r="J2050" t="s">
        <v>59</v>
      </c>
      <c r="K2050">
        <v>90045</v>
      </c>
      <c r="L2050" t="s">
        <v>60</v>
      </c>
      <c r="M2050" t="s">
        <v>1406</v>
      </c>
      <c r="N2050" t="s">
        <v>36</v>
      </c>
      <c r="O2050" t="s">
        <v>62</v>
      </c>
      <c r="P2050" t="s">
        <v>1407</v>
      </c>
      <c r="Q2050">
        <v>595.38</v>
      </c>
      <c r="R2050">
        <v>6</v>
      </c>
      <c r="S2050" s="1">
        <v>0</v>
      </c>
      <c r="T2050">
        <v>297.69</v>
      </c>
      <c r="U2050" t="s">
        <v>89</v>
      </c>
      <c r="V2050" s="3">
        <v>0.5</v>
      </c>
      <c r="W2050" s="3">
        <v>0</v>
      </c>
      <c r="X2050" s="4">
        <v>49.615000000000002</v>
      </c>
      <c r="Y2050" s="1">
        <v>49.615000000000002</v>
      </c>
      <c r="Z2050" t="s">
        <v>40</v>
      </c>
      <c r="AA2050">
        <f>Furniture_Sales[[#This Row],[Sales]]-Furniture_Sales[[#This Row],[Profit]]</f>
        <v>297.69</v>
      </c>
    </row>
    <row r="2051" spans="1:27" x14ac:dyDescent="0.35">
      <c r="A2051" t="s">
        <v>4339</v>
      </c>
      <c r="B2051" s="2">
        <v>41904</v>
      </c>
      <c r="C2051" s="2">
        <v>41911</v>
      </c>
      <c r="D2051" t="s">
        <v>45</v>
      </c>
      <c r="E2051" t="s">
        <v>1631</v>
      </c>
      <c r="F2051" t="s">
        <v>1632</v>
      </c>
      <c r="G2051" t="s">
        <v>30</v>
      </c>
      <c r="H2051" t="s">
        <v>31</v>
      </c>
      <c r="I2051" t="s">
        <v>179</v>
      </c>
      <c r="J2051" t="s">
        <v>126</v>
      </c>
      <c r="K2051">
        <v>10035</v>
      </c>
      <c r="L2051" t="s">
        <v>73</v>
      </c>
      <c r="M2051" t="s">
        <v>2061</v>
      </c>
      <c r="N2051" t="s">
        <v>36</v>
      </c>
      <c r="O2051" t="s">
        <v>62</v>
      </c>
      <c r="P2051" t="s">
        <v>2062</v>
      </c>
      <c r="Q2051">
        <v>97.44</v>
      </c>
      <c r="R2051">
        <v>3</v>
      </c>
      <c r="S2051" s="1">
        <v>0</v>
      </c>
      <c r="T2051">
        <v>35.078400000000002</v>
      </c>
      <c r="U2051" t="s">
        <v>53</v>
      </c>
      <c r="V2051" s="3">
        <v>0.36</v>
      </c>
      <c r="W2051" s="3">
        <v>0</v>
      </c>
      <c r="X2051" s="4">
        <v>11.6928</v>
      </c>
      <c r="Y2051" s="1">
        <v>20.787199999999999</v>
      </c>
      <c r="Z2051" t="s">
        <v>83</v>
      </c>
      <c r="AA2051">
        <f>Furniture_Sales[[#This Row],[Sales]]-Furniture_Sales[[#This Row],[Profit]]</f>
        <v>62.361599999999996</v>
      </c>
    </row>
    <row r="2052" spans="1:27" x14ac:dyDescent="0.35">
      <c r="A2052" t="s">
        <v>4339</v>
      </c>
      <c r="B2052" s="2">
        <v>41904</v>
      </c>
      <c r="C2052" s="2">
        <v>41911</v>
      </c>
      <c r="D2052" t="s">
        <v>45</v>
      </c>
      <c r="E2052" t="s">
        <v>1631</v>
      </c>
      <c r="F2052" t="s">
        <v>1632</v>
      </c>
      <c r="G2052" t="s">
        <v>30</v>
      </c>
      <c r="H2052" t="s">
        <v>31</v>
      </c>
      <c r="I2052" t="s">
        <v>179</v>
      </c>
      <c r="J2052" t="s">
        <v>126</v>
      </c>
      <c r="K2052">
        <v>10035</v>
      </c>
      <c r="L2052" t="s">
        <v>73</v>
      </c>
      <c r="M2052" t="s">
        <v>2555</v>
      </c>
      <c r="N2052" t="s">
        <v>36</v>
      </c>
      <c r="O2052" t="s">
        <v>42</v>
      </c>
      <c r="P2052" t="s">
        <v>2556</v>
      </c>
      <c r="Q2052">
        <v>579.52800000000002</v>
      </c>
      <c r="R2052">
        <v>4</v>
      </c>
      <c r="S2052" s="1">
        <v>0.1</v>
      </c>
      <c r="T2052">
        <v>83.709599999999995</v>
      </c>
      <c r="U2052" t="s">
        <v>53</v>
      </c>
      <c r="V2052" s="3">
        <v>0.14444444444444399</v>
      </c>
      <c r="W2052" s="3">
        <v>1.7255421653483501E-4</v>
      </c>
      <c r="X2052" s="4">
        <v>20.927399999999999</v>
      </c>
      <c r="Y2052" s="1">
        <v>123.9546</v>
      </c>
      <c r="Z2052" t="s">
        <v>83</v>
      </c>
      <c r="AA2052">
        <f>Furniture_Sales[[#This Row],[Sales]]-Furniture_Sales[[#This Row],[Profit]]</f>
        <v>495.8184</v>
      </c>
    </row>
    <row r="2053" spans="1:27" x14ac:dyDescent="0.35">
      <c r="A2053" t="s">
        <v>4340</v>
      </c>
      <c r="B2053" s="2">
        <v>43055</v>
      </c>
      <c r="C2053" s="2">
        <v>43059</v>
      </c>
      <c r="D2053" t="s">
        <v>45</v>
      </c>
      <c r="E2053" t="s">
        <v>227</v>
      </c>
      <c r="F2053" t="s">
        <v>228</v>
      </c>
      <c r="G2053" t="s">
        <v>30</v>
      </c>
      <c r="H2053" t="s">
        <v>31</v>
      </c>
      <c r="I2053" t="s">
        <v>58</v>
      </c>
      <c r="J2053" t="s">
        <v>59</v>
      </c>
      <c r="K2053">
        <v>90049</v>
      </c>
      <c r="L2053" t="s">
        <v>60</v>
      </c>
      <c r="M2053" t="s">
        <v>1129</v>
      </c>
      <c r="N2053" t="s">
        <v>36</v>
      </c>
      <c r="O2053" t="s">
        <v>62</v>
      </c>
      <c r="P2053" t="s">
        <v>1130</v>
      </c>
      <c r="Q2053">
        <v>119.94</v>
      </c>
      <c r="R2053">
        <v>3</v>
      </c>
      <c r="S2053" s="1">
        <v>0</v>
      </c>
      <c r="T2053">
        <v>23.988</v>
      </c>
      <c r="U2053" t="s">
        <v>89</v>
      </c>
      <c r="V2053" s="3">
        <v>0.2</v>
      </c>
      <c r="W2053" s="3">
        <v>0</v>
      </c>
      <c r="X2053" s="4">
        <v>7.9960000000000004</v>
      </c>
      <c r="Y2053" s="1">
        <v>31.984000000000002</v>
      </c>
      <c r="Z2053" t="s">
        <v>40</v>
      </c>
      <c r="AA2053">
        <f>Furniture_Sales[[#This Row],[Sales]]-Furniture_Sales[[#This Row],[Profit]]</f>
        <v>95.951999999999998</v>
      </c>
    </row>
    <row r="2054" spans="1:27" x14ac:dyDescent="0.35">
      <c r="A2054" t="s">
        <v>4340</v>
      </c>
      <c r="B2054" s="2">
        <v>43055</v>
      </c>
      <c r="C2054" s="2">
        <v>43059</v>
      </c>
      <c r="D2054" t="s">
        <v>45</v>
      </c>
      <c r="E2054" t="s">
        <v>227</v>
      </c>
      <c r="F2054" t="s">
        <v>228</v>
      </c>
      <c r="G2054" t="s">
        <v>30</v>
      </c>
      <c r="H2054" t="s">
        <v>31</v>
      </c>
      <c r="I2054" t="s">
        <v>58</v>
      </c>
      <c r="J2054" t="s">
        <v>59</v>
      </c>
      <c r="K2054">
        <v>90049</v>
      </c>
      <c r="L2054" t="s">
        <v>60</v>
      </c>
      <c r="M2054" t="s">
        <v>1986</v>
      </c>
      <c r="N2054" t="s">
        <v>36</v>
      </c>
      <c r="O2054" t="s">
        <v>62</v>
      </c>
      <c r="P2054" t="s">
        <v>1987</v>
      </c>
      <c r="Q2054">
        <v>12.42</v>
      </c>
      <c r="R2054">
        <v>3</v>
      </c>
      <c r="S2054" s="1">
        <v>0</v>
      </c>
      <c r="T2054">
        <v>4.4711999999999996</v>
      </c>
      <c r="U2054" t="s">
        <v>89</v>
      </c>
      <c r="V2054" s="3">
        <v>0.36</v>
      </c>
      <c r="W2054" s="3">
        <v>0</v>
      </c>
      <c r="X2054" s="4">
        <v>1.4903999999999999</v>
      </c>
      <c r="Y2054" s="1">
        <v>2.6496</v>
      </c>
      <c r="Z2054" t="s">
        <v>40</v>
      </c>
      <c r="AA2054">
        <f>Furniture_Sales[[#This Row],[Sales]]-Furniture_Sales[[#This Row],[Profit]]</f>
        <v>7.9488000000000003</v>
      </c>
    </row>
    <row r="2055" spans="1:27" x14ac:dyDescent="0.35">
      <c r="A2055" t="s">
        <v>4341</v>
      </c>
      <c r="B2055" s="2">
        <v>42496</v>
      </c>
      <c r="C2055" s="2">
        <v>42500</v>
      </c>
      <c r="D2055" t="s">
        <v>45</v>
      </c>
      <c r="E2055" t="s">
        <v>3865</v>
      </c>
      <c r="F2055" t="s">
        <v>3866</v>
      </c>
      <c r="G2055" t="s">
        <v>30</v>
      </c>
      <c r="H2055" t="s">
        <v>31</v>
      </c>
      <c r="I2055" t="s">
        <v>2091</v>
      </c>
      <c r="J2055" t="s">
        <v>59</v>
      </c>
      <c r="K2055">
        <v>93309</v>
      </c>
      <c r="L2055" t="s">
        <v>60</v>
      </c>
      <c r="M2055" t="s">
        <v>1559</v>
      </c>
      <c r="N2055" t="s">
        <v>36</v>
      </c>
      <c r="O2055" t="s">
        <v>62</v>
      </c>
      <c r="P2055" t="s">
        <v>1560</v>
      </c>
      <c r="Q2055">
        <v>41.6</v>
      </c>
      <c r="R2055">
        <v>4</v>
      </c>
      <c r="S2055" s="1">
        <v>0</v>
      </c>
      <c r="T2055">
        <v>14.144</v>
      </c>
      <c r="U2055" t="s">
        <v>89</v>
      </c>
      <c r="V2055" s="3">
        <v>0.34</v>
      </c>
      <c r="W2055" s="3">
        <v>0</v>
      </c>
      <c r="X2055" s="4">
        <v>3.536</v>
      </c>
      <c r="Y2055" s="1">
        <v>6.8639999999999999</v>
      </c>
      <c r="Z2055" t="s">
        <v>167</v>
      </c>
      <c r="AA2055">
        <f>Furniture_Sales[[#This Row],[Sales]]-Furniture_Sales[[#This Row],[Profit]]</f>
        <v>27.456000000000003</v>
      </c>
    </row>
    <row r="2056" spans="1:27" x14ac:dyDescent="0.35">
      <c r="A2056" t="s">
        <v>4342</v>
      </c>
      <c r="B2056" s="2">
        <v>43082</v>
      </c>
      <c r="C2056" s="2">
        <v>43087</v>
      </c>
      <c r="D2056" t="s">
        <v>45</v>
      </c>
      <c r="E2056" t="s">
        <v>2069</v>
      </c>
      <c r="F2056" t="s">
        <v>2070</v>
      </c>
      <c r="G2056" t="s">
        <v>30</v>
      </c>
      <c r="H2056" t="s">
        <v>31</v>
      </c>
      <c r="I2056" t="s">
        <v>334</v>
      </c>
      <c r="J2056" t="s">
        <v>59</v>
      </c>
      <c r="K2056">
        <v>94122</v>
      </c>
      <c r="L2056" t="s">
        <v>60</v>
      </c>
      <c r="M2056" t="s">
        <v>1296</v>
      </c>
      <c r="N2056" t="s">
        <v>36</v>
      </c>
      <c r="O2056" t="s">
        <v>62</v>
      </c>
      <c r="P2056" t="s">
        <v>1764</v>
      </c>
      <c r="Q2056">
        <v>201.04</v>
      </c>
      <c r="R2056">
        <v>8</v>
      </c>
      <c r="S2056" s="1">
        <v>0</v>
      </c>
      <c r="T2056">
        <v>54.280799999999999</v>
      </c>
      <c r="U2056" t="s">
        <v>64</v>
      </c>
      <c r="V2056" s="3">
        <v>0.27</v>
      </c>
      <c r="W2056" s="3">
        <v>0</v>
      </c>
      <c r="X2056" s="4">
        <v>6.7850999999999999</v>
      </c>
      <c r="Y2056" s="1">
        <v>18.344899999999999</v>
      </c>
      <c r="Z2056" t="s">
        <v>102</v>
      </c>
      <c r="AA2056">
        <f>Furniture_Sales[[#This Row],[Sales]]-Furniture_Sales[[#This Row],[Profit]]</f>
        <v>146.75919999999999</v>
      </c>
    </row>
    <row r="2057" spans="1:27" x14ac:dyDescent="0.35">
      <c r="A2057" t="s">
        <v>4343</v>
      </c>
      <c r="B2057" s="2">
        <v>42321</v>
      </c>
      <c r="C2057" s="2">
        <v>42325</v>
      </c>
      <c r="D2057" t="s">
        <v>45</v>
      </c>
      <c r="E2057" t="s">
        <v>409</v>
      </c>
      <c r="F2057" t="s">
        <v>410</v>
      </c>
      <c r="G2057" t="s">
        <v>30</v>
      </c>
      <c r="H2057" t="s">
        <v>31</v>
      </c>
      <c r="I2057" t="s">
        <v>107</v>
      </c>
      <c r="J2057" t="s">
        <v>98</v>
      </c>
      <c r="K2057">
        <v>77041</v>
      </c>
      <c r="L2057" t="s">
        <v>99</v>
      </c>
      <c r="M2057" t="s">
        <v>1005</v>
      </c>
      <c r="N2057" t="s">
        <v>36</v>
      </c>
      <c r="O2057" t="s">
        <v>37</v>
      </c>
      <c r="P2057" t="s">
        <v>1006</v>
      </c>
      <c r="Q2057">
        <v>613.99919999999997</v>
      </c>
      <c r="R2057">
        <v>3</v>
      </c>
      <c r="S2057" s="1">
        <v>0.32</v>
      </c>
      <c r="T2057">
        <v>-18.058800000000002</v>
      </c>
      <c r="U2057" t="s">
        <v>89</v>
      </c>
      <c r="V2057" s="3">
        <v>-2.9411764705882401E-2</v>
      </c>
      <c r="W2057" s="3">
        <v>5.2117331748966498E-4</v>
      </c>
      <c r="X2057" s="4">
        <v>-6.0195999999999996</v>
      </c>
      <c r="Y2057" s="1">
        <v>210.68600000000001</v>
      </c>
      <c r="Z2057" t="s">
        <v>40</v>
      </c>
      <c r="AA2057">
        <f>Furniture_Sales[[#This Row],[Sales]]-Furniture_Sales[[#This Row],[Profit]]</f>
        <v>632.05799999999999</v>
      </c>
    </row>
    <row r="2058" spans="1:27" x14ac:dyDescent="0.35">
      <c r="A2058" t="s">
        <v>4344</v>
      </c>
      <c r="B2058" s="2">
        <v>42440</v>
      </c>
      <c r="C2058" s="2">
        <v>42440</v>
      </c>
      <c r="D2058" t="s">
        <v>431</v>
      </c>
      <c r="E2058" t="s">
        <v>4345</v>
      </c>
      <c r="F2058" t="s">
        <v>4346</v>
      </c>
      <c r="G2058" t="s">
        <v>106</v>
      </c>
      <c r="H2058" t="s">
        <v>31</v>
      </c>
      <c r="I2058" t="s">
        <v>71</v>
      </c>
      <c r="J2058" t="s">
        <v>72</v>
      </c>
      <c r="K2058">
        <v>19140</v>
      </c>
      <c r="L2058" t="s">
        <v>73</v>
      </c>
      <c r="M2058" t="s">
        <v>1601</v>
      </c>
      <c r="N2058" t="s">
        <v>36</v>
      </c>
      <c r="O2058" t="s">
        <v>62</v>
      </c>
      <c r="P2058" t="s">
        <v>1602</v>
      </c>
      <c r="Q2058">
        <v>30.335999999999999</v>
      </c>
      <c r="R2058">
        <v>4</v>
      </c>
      <c r="S2058" s="1">
        <v>0.2</v>
      </c>
      <c r="T2058">
        <v>9.48</v>
      </c>
      <c r="U2058" t="s">
        <v>436</v>
      </c>
      <c r="V2058" s="3">
        <v>0.3125</v>
      </c>
      <c r="W2058" s="3">
        <v>6.5928270042194103E-3</v>
      </c>
      <c r="X2058" s="4">
        <v>2.37</v>
      </c>
      <c r="Y2058" s="1">
        <v>5.2140000000000004</v>
      </c>
      <c r="Z2058" t="s">
        <v>201</v>
      </c>
      <c r="AA2058">
        <f>Furniture_Sales[[#This Row],[Sales]]-Furniture_Sales[[#This Row],[Profit]]</f>
        <v>20.855999999999998</v>
      </c>
    </row>
    <row r="2059" spans="1:27" x14ac:dyDescent="0.35">
      <c r="A2059" t="s">
        <v>4347</v>
      </c>
      <c r="B2059" s="2">
        <v>42664</v>
      </c>
      <c r="C2059" s="2">
        <v>42670</v>
      </c>
      <c r="D2059" t="s">
        <v>45</v>
      </c>
      <c r="E2059" t="s">
        <v>634</v>
      </c>
      <c r="F2059" t="s">
        <v>635</v>
      </c>
      <c r="G2059" t="s">
        <v>30</v>
      </c>
      <c r="H2059" t="s">
        <v>31</v>
      </c>
      <c r="I2059" t="s">
        <v>58</v>
      </c>
      <c r="J2059" t="s">
        <v>59</v>
      </c>
      <c r="K2059">
        <v>90045</v>
      </c>
      <c r="L2059" t="s">
        <v>60</v>
      </c>
      <c r="M2059" t="s">
        <v>3023</v>
      </c>
      <c r="N2059" t="s">
        <v>36</v>
      </c>
      <c r="O2059" t="s">
        <v>42</v>
      </c>
      <c r="P2059" t="s">
        <v>3024</v>
      </c>
      <c r="Q2059">
        <v>242.136</v>
      </c>
      <c r="R2059">
        <v>3</v>
      </c>
      <c r="S2059" s="1">
        <v>0.2</v>
      </c>
      <c r="T2059">
        <v>12.1068</v>
      </c>
      <c r="U2059" t="s">
        <v>135</v>
      </c>
      <c r="V2059" s="3">
        <v>0.05</v>
      </c>
      <c r="W2059" s="3">
        <v>8.2598209270823004E-4</v>
      </c>
      <c r="X2059" s="4">
        <v>4.0355999999999996</v>
      </c>
      <c r="Y2059" s="1">
        <v>76.676400000000001</v>
      </c>
      <c r="Z2059" t="s">
        <v>54</v>
      </c>
      <c r="AA2059">
        <f>Furniture_Sales[[#This Row],[Sales]]-Furniture_Sales[[#This Row],[Profit]]</f>
        <v>230.0292</v>
      </c>
    </row>
    <row r="2060" spans="1:27" x14ac:dyDescent="0.35">
      <c r="A2060" t="s">
        <v>4347</v>
      </c>
      <c r="B2060" s="2">
        <v>42664</v>
      </c>
      <c r="C2060" s="2">
        <v>42670</v>
      </c>
      <c r="D2060" t="s">
        <v>45</v>
      </c>
      <c r="E2060" t="s">
        <v>634</v>
      </c>
      <c r="F2060" t="s">
        <v>635</v>
      </c>
      <c r="G2060" t="s">
        <v>30</v>
      </c>
      <c r="H2060" t="s">
        <v>31</v>
      </c>
      <c r="I2060" t="s">
        <v>58</v>
      </c>
      <c r="J2060" t="s">
        <v>59</v>
      </c>
      <c r="K2060">
        <v>90045</v>
      </c>
      <c r="L2060" t="s">
        <v>60</v>
      </c>
      <c r="M2060" t="s">
        <v>2665</v>
      </c>
      <c r="N2060" t="s">
        <v>36</v>
      </c>
      <c r="O2060" t="s">
        <v>62</v>
      </c>
      <c r="P2060" t="s">
        <v>2666</v>
      </c>
      <c r="Q2060">
        <v>19.96</v>
      </c>
      <c r="R2060">
        <v>2</v>
      </c>
      <c r="S2060" s="1">
        <v>0</v>
      </c>
      <c r="T2060">
        <v>5.5888</v>
      </c>
      <c r="U2060" t="s">
        <v>135</v>
      </c>
      <c r="V2060" s="3">
        <v>0.28000000000000003</v>
      </c>
      <c r="W2060" s="3">
        <v>0</v>
      </c>
      <c r="X2060" s="4">
        <v>2.7944</v>
      </c>
      <c r="Y2060" s="1">
        <v>7.1856</v>
      </c>
      <c r="Z2060" t="s">
        <v>54</v>
      </c>
      <c r="AA2060">
        <f>Furniture_Sales[[#This Row],[Sales]]-Furniture_Sales[[#This Row],[Profit]]</f>
        <v>14.371200000000002</v>
      </c>
    </row>
    <row r="2061" spans="1:27" x14ac:dyDescent="0.35">
      <c r="A2061" t="s">
        <v>4348</v>
      </c>
      <c r="B2061" s="2">
        <v>41948</v>
      </c>
      <c r="C2061" s="2">
        <v>41953</v>
      </c>
      <c r="D2061" t="s">
        <v>45</v>
      </c>
      <c r="E2061" t="s">
        <v>1389</v>
      </c>
      <c r="F2061" t="s">
        <v>1390</v>
      </c>
      <c r="G2061" t="s">
        <v>30</v>
      </c>
      <c r="H2061" t="s">
        <v>31</v>
      </c>
      <c r="I2061" t="s">
        <v>71</v>
      </c>
      <c r="J2061" t="s">
        <v>72</v>
      </c>
      <c r="K2061">
        <v>19143</v>
      </c>
      <c r="L2061" t="s">
        <v>73</v>
      </c>
      <c r="M2061" t="s">
        <v>1837</v>
      </c>
      <c r="N2061" t="s">
        <v>36</v>
      </c>
      <c r="O2061" t="s">
        <v>62</v>
      </c>
      <c r="P2061" t="s">
        <v>1838</v>
      </c>
      <c r="Q2061">
        <v>273.56799999999998</v>
      </c>
      <c r="R2061">
        <v>2</v>
      </c>
      <c r="S2061" s="1">
        <v>0.2</v>
      </c>
      <c r="T2061">
        <v>-34.195999999999998</v>
      </c>
      <c r="U2061" t="s">
        <v>64</v>
      </c>
      <c r="V2061" s="3">
        <v>-0.125</v>
      </c>
      <c r="W2061" s="3">
        <v>7.3107965843958404E-4</v>
      </c>
      <c r="X2061" s="4">
        <v>-17.097999999999999</v>
      </c>
      <c r="Y2061" s="1">
        <v>153.88200000000001</v>
      </c>
      <c r="Z2061" t="s">
        <v>40</v>
      </c>
      <c r="AA2061">
        <f>Furniture_Sales[[#This Row],[Sales]]-Furniture_Sales[[#This Row],[Profit]]</f>
        <v>307.76400000000001</v>
      </c>
    </row>
    <row r="2062" spans="1:27" x14ac:dyDescent="0.35">
      <c r="A2062" t="s">
        <v>4349</v>
      </c>
      <c r="B2062" s="2">
        <v>42635</v>
      </c>
      <c r="C2062" s="2">
        <v>42639</v>
      </c>
      <c r="D2062" t="s">
        <v>45</v>
      </c>
      <c r="E2062" t="s">
        <v>3084</v>
      </c>
      <c r="F2062" t="s">
        <v>3085</v>
      </c>
      <c r="G2062" t="s">
        <v>96</v>
      </c>
      <c r="H2062" t="s">
        <v>31</v>
      </c>
      <c r="I2062" t="s">
        <v>4153</v>
      </c>
      <c r="J2062" t="s">
        <v>244</v>
      </c>
      <c r="K2062">
        <v>54302</v>
      </c>
      <c r="L2062" t="s">
        <v>99</v>
      </c>
      <c r="M2062" t="s">
        <v>2210</v>
      </c>
      <c r="N2062" t="s">
        <v>36</v>
      </c>
      <c r="O2062" t="s">
        <v>62</v>
      </c>
      <c r="P2062" t="s">
        <v>2211</v>
      </c>
      <c r="Q2062">
        <v>18.96</v>
      </c>
      <c r="R2062">
        <v>2</v>
      </c>
      <c r="S2062" s="1">
        <v>0</v>
      </c>
      <c r="T2062">
        <v>7.5839999999999996</v>
      </c>
      <c r="U2062" t="s">
        <v>89</v>
      </c>
      <c r="V2062" s="3">
        <v>0.4</v>
      </c>
      <c r="W2062" s="3">
        <v>0</v>
      </c>
      <c r="X2062" s="4">
        <v>3.7919999999999998</v>
      </c>
      <c r="Y2062" s="1">
        <v>5.6879999999999997</v>
      </c>
      <c r="Z2062" t="s">
        <v>83</v>
      </c>
      <c r="AA2062">
        <f>Furniture_Sales[[#This Row],[Sales]]-Furniture_Sales[[#This Row],[Profit]]</f>
        <v>11.376000000000001</v>
      </c>
    </row>
    <row r="2063" spans="1:27" x14ac:dyDescent="0.35">
      <c r="A2063" t="s">
        <v>4350</v>
      </c>
      <c r="B2063" s="2">
        <v>42416</v>
      </c>
      <c r="C2063" s="2">
        <v>42420</v>
      </c>
      <c r="D2063" t="s">
        <v>45</v>
      </c>
      <c r="E2063" t="s">
        <v>2217</v>
      </c>
      <c r="F2063" t="s">
        <v>2218</v>
      </c>
      <c r="G2063" t="s">
        <v>30</v>
      </c>
      <c r="H2063" t="s">
        <v>31</v>
      </c>
      <c r="I2063" t="s">
        <v>179</v>
      </c>
      <c r="J2063" t="s">
        <v>126</v>
      </c>
      <c r="K2063">
        <v>10024</v>
      </c>
      <c r="L2063" t="s">
        <v>73</v>
      </c>
      <c r="M2063" t="s">
        <v>2994</v>
      </c>
      <c r="N2063" t="s">
        <v>36</v>
      </c>
      <c r="O2063" t="s">
        <v>42</v>
      </c>
      <c r="P2063" t="s">
        <v>2995</v>
      </c>
      <c r="Q2063">
        <v>326.64600000000002</v>
      </c>
      <c r="R2063">
        <v>3</v>
      </c>
      <c r="S2063" s="1">
        <v>0.1</v>
      </c>
      <c r="T2063">
        <v>39.923400000000001</v>
      </c>
      <c r="U2063" t="s">
        <v>89</v>
      </c>
      <c r="V2063" s="3">
        <v>0.122222222222222</v>
      </c>
      <c r="W2063" s="3">
        <v>3.0614181713537001E-4</v>
      </c>
      <c r="X2063" s="4">
        <v>13.3078</v>
      </c>
      <c r="Y2063" s="1">
        <v>95.574200000000005</v>
      </c>
      <c r="Z2063" t="s">
        <v>303</v>
      </c>
      <c r="AA2063">
        <f>Furniture_Sales[[#This Row],[Sales]]-Furniture_Sales[[#This Row],[Profit]]</f>
        <v>286.7226</v>
      </c>
    </row>
    <row r="2064" spans="1:27" x14ac:dyDescent="0.35">
      <c r="A2064" t="s">
        <v>4351</v>
      </c>
      <c r="B2064" s="2">
        <v>41871</v>
      </c>
      <c r="C2064" s="2">
        <v>41876</v>
      </c>
      <c r="D2064" t="s">
        <v>45</v>
      </c>
      <c r="E2064" t="s">
        <v>2747</v>
      </c>
      <c r="F2064" t="s">
        <v>2748</v>
      </c>
      <c r="G2064" t="s">
        <v>96</v>
      </c>
      <c r="H2064" t="s">
        <v>31</v>
      </c>
      <c r="I2064" t="s">
        <v>2856</v>
      </c>
      <c r="J2064" t="s">
        <v>722</v>
      </c>
      <c r="K2064">
        <v>23666</v>
      </c>
      <c r="L2064" t="s">
        <v>34</v>
      </c>
      <c r="M2064" t="s">
        <v>2224</v>
      </c>
      <c r="N2064" t="s">
        <v>36</v>
      </c>
      <c r="O2064" t="s">
        <v>42</v>
      </c>
      <c r="P2064" t="s">
        <v>2225</v>
      </c>
      <c r="Q2064">
        <v>500.24</v>
      </c>
      <c r="R2064">
        <v>13</v>
      </c>
      <c r="S2064" s="1">
        <v>0</v>
      </c>
      <c r="T2064">
        <v>145.06960000000001</v>
      </c>
      <c r="U2064" t="s">
        <v>64</v>
      </c>
      <c r="V2064" s="3">
        <v>0.28999999999999998</v>
      </c>
      <c r="W2064" s="3">
        <v>0</v>
      </c>
      <c r="X2064" s="4">
        <v>11.1592</v>
      </c>
      <c r="Y2064" s="1">
        <v>27.320799999999998</v>
      </c>
      <c r="Z2064" t="s">
        <v>259</v>
      </c>
      <c r="AA2064">
        <f>Furniture_Sales[[#This Row],[Sales]]-Furniture_Sales[[#This Row],[Profit]]</f>
        <v>355.17039999999997</v>
      </c>
    </row>
    <row r="2065" spans="1:27" x14ac:dyDescent="0.35">
      <c r="A2065" t="s">
        <v>4352</v>
      </c>
      <c r="B2065" s="2">
        <v>42316</v>
      </c>
      <c r="C2065" s="2">
        <v>42320</v>
      </c>
      <c r="D2065" t="s">
        <v>45</v>
      </c>
      <c r="E2065" t="s">
        <v>4353</v>
      </c>
      <c r="F2065" t="s">
        <v>4354</v>
      </c>
      <c r="G2065" t="s">
        <v>96</v>
      </c>
      <c r="H2065" t="s">
        <v>31</v>
      </c>
      <c r="I2065" t="s">
        <v>3037</v>
      </c>
      <c r="J2065" t="s">
        <v>3112</v>
      </c>
      <c r="K2065">
        <v>5408</v>
      </c>
      <c r="L2065" t="s">
        <v>73</v>
      </c>
      <c r="M2065" t="s">
        <v>87</v>
      </c>
      <c r="N2065" t="s">
        <v>36</v>
      </c>
      <c r="O2065" t="s">
        <v>37</v>
      </c>
      <c r="P2065" t="s">
        <v>88</v>
      </c>
      <c r="Q2065">
        <v>4404.8999999999996</v>
      </c>
      <c r="R2065">
        <v>5</v>
      </c>
      <c r="S2065" s="1">
        <v>0</v>
      </c>
      <c r="T2065">
        <v>1013.127</v>
      </c>
      <c r="U2065" t="s">
        <v>89</v>
      </c>
      <c r="V2065" s="3">
        <v>0.23</v>
      </c>
      <c r="W2065" s="3">
        <v>0</v>
      </c>
      <c r="X2065" s="4">
        <v>202.62540000000001</v>
      </c>
      <c r="Y2065" s="1">
        <v>678.3546</v>
      </c>
      <c r="Z2065" t="s">
        <v>40</v>
      </c>
      <c r="AA2065">
        <f>Furniture_Sales[[#This Row],[Sales]]-Furniture_Sales[[#This Row],[Profit]]</f>
        <v>3391.7729999999997</v>
      </c>
    </row>
    <row r="2066" spans="1:27" x14ac:dyDescent="0.35">
      <c r="A2066" t="s">
        <v>4355</v>
      </c>
      <c r="B2066" s="2">
        <v>43063</v>
      </c>
      <c r="C2066" s="2">
        <v>43063</v>
      </c>
      <c r="D2066" t="s">
        <v>431</v>
      </c>
      <c r="E2066" t="s">
        <v>1213</v>
      </c>
      <c r="F2066" t="s">
        <v>1214</v>
      </c>
      <c r="G2066" t="s">
        <v>30</v>
      </c>
      <c r="H2066" t="s">
        <v>31</v>
      </c>
      <c r="I2066" t="s">
        <v>58</v>
      </c>
      <c r="J2066" t="s">
        <v>59</v>
      </c>
      <c r="K2066">
        <v>90008</v>
      </c>
      <c r="L2066" t="s">
        <v>60</v>
      </c>
      <c r="M2066" t="s">
        <v>447</v>
      </c>
      <c r="N2066" t="s">
        <v>36</v>
      </c>
      <c r="O2066" t="s">
        <v>51</v>
      </c>
      <c r="P2066" t="s">
        <v>448</v>
      </c>
      <c r="Q2066">
        <v>364.08</v>
      </c>
      <c r="R2066">
        <v>2</v>
      </c>
      <c r="S2066" s="1">
        <v>0.2</v>
      </c>
      <c r="T2066">
        <v>9.1020000000000003</v>
      </c>
      <c r="U2066" t="s">
        <v>436</v>
      </c>
      <c r="V2066" s="3">
        <v>2.5000000000000001E-2</v>
      </c>
      <c r="W2066" s="3">
        <v>5.4932981762250105E-4</v>
      </c>
      <c r="X2066" s="4">
        <v>4.5510000000000002</v>
      </c>
      <c r="Y2066" s="1">
        <v>177.489</v>
      </c>
      <c r="Z2066" t="s">
        <v>40</v>
      </c>
      <c r="AA2066">
        <f>Furniture_Sales[[#This Row],[Sales]]-Furniture_Sales[[#This Row],[Profit]]</f>
        <v>354.97800000000001</v>
      </c>
    </row>
    <row r="2067" spans="1:27" x14ac:dyDescent="0.35">
      <c r="A2067" t="s">
        <v>4355</v>
      </c>
      <c r="B2067" s="2">
        <v>43063</v>
      </c>
      <c r="C2067" s="2">
        <v>43063</v>
      </c>
      <c r="D2067" t="s">
        <v>431</v>
      </c>
      <c r="E2067" t="s">
        <v>1213</v>
      </c>
      <c r="F2067" t="s">
        <v>1214</v>
      </c>
      <c r="G2067" t="s">
        <v>30</v>
      </c>
      <c r="H2067" t="s">
        <v>31</v>
      </c>
      <c r="I2067" t="s">
        <v>58</v>
      </c>
      <c r="J2067" t="s">
        <v>59</v>
      </c>
      <c r="K2067">
        <v>90008</v>
      </c>
      <c r="L2067" t="s">
        <v>60</v>
      </c>
      <c r="M2067" t="s">
        <v>1255</v>
      </c>
      <c r="N2067" t="s">
        <v>36</v>
      </c>
      <c r="O2067" t="s">
        <v>51</v>
      </c>
      <c r="P2067" t="s">
        <v>1256</v>
      </c>
      <c r="Q2067">
        <v>71.087999999999994</v>
      </c>
      <c r="R2067">
        <v>2</v>
      </c>
      <c r="S2067" s="1">
        <v>0.2</v>
      </c>
      <c r="T2067">
        <v>-1.7771999999999999</v>
      </c>
      <c r="U2067" t="s">
        <v>436</v>
      </c>
      <c r="V2067" s="3">
        <v>-2.5000000000000001E-2</v>
      </c>
      <c r="W2067" s="3">
        <v>2.8134143596668902E-3</v>
      </c>
      <c r="X2067" s="4">
        <v>-0.88859999999999995</v>
      </c>
      <c r="Y2067" s="1">
        <v>36.432600000000001</v>
      </c>
      <c r="Z2067" t="s">
        <v>40</v>
      </c>
      <c r="AA2067">
        <f>Furniture_Sales[[#This Row],[Sales]]-Furniture_Sales[[#This Row],[Profit]]</f>
        <v>72.865199999999987</v>
      </c>
    </row>
    <row r="2068" spans="1:27" x14ac:dyDescent="0.35">
      <c r="A2068" t="s">
        <v>4356</v>
      </c>
      <c r="B2068" s="2">
        <v>41954</v>
      </c>
      <c r="C2068" s="2">
        <v>41958</v>
      </c>
      <c r="D2068" t="s">
        <v>45</v>
      </c>
      <c r="E2068" t="s">
        <v>56</v>
      </c>
      <c r="F2068" t="s">
        <v>57</v>
      </c>
      <c r="G2068" t="s">
        <v>30</v>
      </c>
      <c r="H2068" t="s">
        <v>31</v>
      </c>
      <c r="I2068" t="s">
        <v>139</v>
      </c>
      <c r="J2068" t="s">
        <v>140</v>
      </c>
      <c r="K2068">
        <v>60653</v>
      </c>
      <c r="L2068" t="s">
        <v>99</v>
      </c>
      <c r="M2068" t="s">
        <v>2793</v>
      </c>
      <c r="N2068" t="s">
        <v>36</v>
      </c>
      <c r="O2068" t="s">
        <v>62</v>
      </c>
      <c r="P2068" t="s">
        <v>2794</v>
      </c>
      <c r="Q2068">
        <v>10.984</v>
      </c>
      <c r="R2068">
        <v>2</v>
      </c>
      <c r="S2068" s="1">
        <v>0.6</v>
      </c>
      <c r="T2068">
        <v>-7.9634</v>
      </c>
      <c r="U2068" t="s">
        <v>89</v>
      </c>
      <c r="V2068" s="3">
        <v>-0.72499999999999998</v>
      </c>
      <c r="W2068" s="3">
        <v>5.4624908958485097E-2</v>
      </c>
      <c r="X2068" s="4">
        <v>-3.9817</v>
      </c>
      <c r="Y2068" s="1">
        <v>9.4736999999999991</v>
      </c>
      <c r="Z2068" t="s">
        <v>40</v>
      </c>
      <c r="AA2068">
        <f>Furniture_Sales[[#This Row],[Sales]]-Furniture_Sales[[#This Row],[Profit]]</f>
        <v>18.947400000000002</v>
      </c>
    </row>
    <row r="2069" spans="1:27" x14ac:dyDescent="0.35">
      <c r="A2069" t="s">
        <v>4356</v>
      </c>
      <c r="B2069" s="2">
        <v>41954</v>
      </c>
      <c r="C2069" s="2">
        <v>41958</v>
      </c>
      <c r="D2069" t="s">
        <v>45</v>
      </c>
      <c r="E2069" t="s">
        <v>56</v>
      </c>
      <c r="F2069" t="s">
        <v>57</v>
      </c>
      <c r="G2069" t="s">
        <v>30</v>
      </c>
      <c r="H2069" t="s">
        <v>31</v>
      </c>
      <c r="I2069" t="s">
        <v>139</v>
      </c>
      <c r="J2069" t="s">
        <v>140</v>
      </c>
      <c r="K2069">
        <v>60653</v>
      </c>
      <c r="L2069" t="s">
        <v>99</v>
      </c>
      <c r="M2069" t="s">
        <v>581</v>
      </c>
      <c r="N2069" t="s">
        <v>36</v>
      </c>
      <c r="O2069" t="s">
        <v>42</v>
      </c>
      <c r="P2069" t="s">
        <v>582</v>
      </c>
      <c r="Q2069">
        <v>797.94399999999996</v>
      </c>
      <c r="R2069">
        <v>4</v>
      </c>
      <c r="S2069" s="1">
        <v>0.3</v>
      </c>
      <c r="T2069">
        <v>-56.996000000000002</v>
      </c>
      <c r="U2069" t="s">
        <v>89</v>
      </c>
      <c r="V2069" s="3">
        <v>-7.1428571428571397E-2</v>
      </c>
      <c r="W2069" s="3">
        <v>3.7596623321937397E-4</v>
      </c>
      <c r="X2069" s="4">
        <v>-14.249000000000001</v>
      </c>
      <c r="Y2069" s="1">
        <v>213.73500000000001</v>
      </c>
      <c r="Z2069" t="s">
        <v>40</v>
      </c>
      <c r="AA2069">
        <f>Furniture_Sales[[#This Row],[Sales]]-Furniture_Sales[[#This Row],[Profit]]</f>
        <v>854.93999999999994</v>
      </c>
    </row>
    <row r="2070" spans="1:27" x14ac:dyDescent="0.35">
      <c r="A2070" t="s">
        <v>4357</v>
      </c>
      <c r="B2070" s="2">
        <v>42821</v>
      </c>
      <c r="C2070" s="2">
        <v>42823</v>
      </c>
      <c r="D2070" t="s">
        <v>27</v>
      </c>
      <c r="E2070" t="s">
        <v>183</v>
      </c>
      <c r="F2070" t="s">
        <v>184</v>
      </c>
      <c r="G2070" t="s">
        <v>30</v>
      </c>
      <c r="H2070" t="s">
        <v>31</v>
      </c>
      <c r="I2070" t="s">
        <v>641</v>
      </c>
      <c r="J2070" t="s">
        <v>722</v>
      </c>
      <c r="K2070">
        <v>23223</v>
      </c>
      <c r="L2070" t="s">
        <v>34</v>
      </c>
      <c r="M2070" t="s">
        <v>374</v>
      </c>
      <c r="N2070" t="s">
        <v>36</v>
      </c>
      <c r="O2070" t="s">
        <v>51</v>
      </c>
      <c r="P2070" t="s">
        <v>375</v>
      </c>
      <c r="Q2070">
        <v>292.10000000000002</v>
      </c>
      <c r="R2070">
        <v>2</v>
      </c>
      <c r="S2070" s="1">
        <v>0</v>
      </c>
      <c r="T2070">
        <v>58.42</v>
      </c>
      <c r="U2070" t="s">
        <v>76</v>
      </c>
      <c r="V2070" s="3">
        <v>0.2</v>
      </c>
      <c r="W2070" s="3">
        <v>0</v>
      </c>
      <c r="X2070" s="4">
        <v>29.21</v>
      </c>
      <c r="Y2070" s="1">
        <v>116.84</v>
      </c>
      <c r="Z2070" t="s">
        <v>201</v>
      </c>
      <c r="AA2070">
        <f>Furniture_Sales[[#This Row],[Sales]]-Furniture_Sales[[#This Row],[Profit]]</f>
        <v>233.68</v>
      </c>
    </row>
    <row r="2071" spans="1:27" x14ac:dyDescent="0.35">
      <c r="A2071" t="s">
        <v>4358</v>
      </c>
      <c r="B2071" s="2">
        <v>42674</v>
      </c>
      <c r="C2071" s="2">
        <v>42679</v>
      </c>
      <c r="D2071" t="s">
        <v>45</v>
      </c>
      <c r="E2071" t="s">
        <v>659</v>
      </c>
      <c r="F2071" t="s">
        <v>660</v>
      </c>
      <c r="G2071" t="s">
        <v>96</v>
      </c>
      <c r="H2071" t="s">
        <v>31</v>
      </c>
      <c r="I2071" t="s">
        <v>334</v>
      </c>
      <c r="J2071" t="s">
        <v>59</v>
      </c>
      <c r="K2071">
        <v>94109</v>
      </c>
      <c r="L2071" t="s">
        <v>60</v>
      </c>
      <c r="M2071" t="s">
        <v>1492</v>
      </c>
      <c r="N2071" t="s">
        <v>36</v>
      </c>
      <c r="O2071" t="s">
        <v>42</v>
      </c>
      <c r="P2071" t="s">
        <v>1493</v>
      </c>
      <c r="Q2071">
        <v>1403.92</v>
      </c>
      <c r="R2071">
        <v>5</v>
      </c>
      <c r="S2071" s="1">
        <v>0.2</v>
      </c>
      <c r="T2071">
        <v>70.195999999999998</v>
      </c>
      <c r="U2071" t="s">
        <v>64</v>
      </c>
      <c r="V2071" s="3">
        <v>0.05</v>
      </c>
      <c r="W2071" s="3">
        <v>1.42458259729899E-4</v>
      </c>
      <c r="X2071" s="4">
        <v>14.039199999999999</v>
      </c>
      <c r="Y2071" s="1">
        <v>266.7448</v>
      </c>
      <c r="Z2071" t="s">
        <v>54</v>
      </c>
      <c r="AA2071">
        <f>Furniture_Sales[[#This Row],[Sales]]-Furniture_Sales[[#This Row],[Profit]]</f>
        <v>1333.7240000000002</v>
      </c>
    </row>
    <row r="2072" spans="1:27" x14ac:dyDescent="0.35">
      <c r="A2072" t="s">
        <v>4359</v>
      </c>
      <c r="B2072" s="2">
        <v>42698</v>
      </c>
      <c r="C2072" s="2">
        <v>42704</v>
      </c>
      <c r="D2072" t="s">
        <v>45</v>
      </c>
      <c r="E2072" t="s">
        <v>907</v>
      </c>
      <c r="F2072" t="s">
        <v>908</v>
      </c>
      <c r="G2072" t="s">
        <v>106</v>
      </c>
      <c r="H2072" t="s">
        <v>31</v>
      </c>
      <c r="I2072" t="s">
        <v>2056</v>
      </c>
      <c r="J2072" t="s">
        <v>49</v>
      </c>
      <c r="K2072">
        <v>33012</v>
      </c>
      <c r="L2072" t="s">
        <v>34</v>
      </c>
      <c r="M2072" t="s">
        <v>773</v>
      </c>
      <c r="N2072" t="s">
        <v>36</v>
      </c>
      <c r="O2072" t="s">
        <v>37</v>
      </c>
      <c r="P2072" t="s">
        <v>774</v>
      </c>
      <c r="Q2072">
        <v>339.92</v>
      </c>
      <c r="R2072">
        <v>5</v>
      </c>
      <c r="S2072" s="1">
        <v>0.2</v>
      </c>
      <c r="T2072">
        <v>8.4979999999999993</v>
      </c>
      <c r="U2072" t="s">
        <v>135</v>
      </c>
      <c r="V2072" s="3">
        <v>2.5000000000000001E-2</v>
      </c>
      <c r="W2072" s="3">
        <v>5.8837373499647004E-4</v>
      </c>
      <c r="X2072" s="4">
        <v>1.6996</v>
      </c>
      <c r="Y2072" s="1">
        <v>66.284400000000005</v>
      </c>
      <c r="Z2072" t="s">
        <v>40</v>
      </c>
      <c r="AA2072">
        <f>Furniture_Sales[[#This Row],[Sales]]-Furniture_Sales[[#This Row],[Profit]]</f>
        <v>331.42200000000003</v>
      </c>
    </row>
    <row r="2073" spans="1:27" x14ac:dyDescent="0.35">
      <c r="A2073" t="s">
        <v>4360</v>
      </c>
      <c r="B2073" s="2">
        <v>41846</v>
      </c>
      <c r="C2073" s="2">
        <v>41850</v>
      </c>
      <c r="D2073" t="s">
        <v>45</v>
      </c>
      <c r="E2073" t="s">
        <v>1580</v>
      </c>
      <c r="F2073" t="s">
        <v>1581</v>
      </c>
      <c r="G2073" t="s">
        <v>30</v>
      </c>
      <c r="H2073" t="s">
        <v>31</v>
      </c>
      <c r="I2073" t="s">
        <v>251</v>
      </c>
      <c r="J2073" t="s">
        <v>98</v>
      </c>
      <c r="K2073">
        <v>78207</v>
      </c>
      <c r="L2073" t="s">
        <v>99</v>
      </c>
      <c r="M2073" t="s">
        <v>2267</v>
      </c>
      <c r="N2073" t="s">
        <v>36</v>
      </c>
      <c r="O2073" t="s">
        <v>62</v>
      </c>
      <c r="P2073" t="s">
        <v>2268</v>
      </c>
      <c r="Q2073">
        <v>17.495999999999999</v>
      </c>
      <c r="R2073">
        <v>3</v>
      </c>
      <c r="S2073" s="1">
        <v>0.6</v>
      </c>
      <c r="T2073">
        <v>-10.0602</v>
      </c>
      <c r="U2073" t="s">
        <v>89</v>
      </c>
      <c r="V2073" s="3">
        <v>-0.57499999999999996</v>
      </c>
      <c r="W2073" s="3">
        <v>3.4293552812071297E-2</v>
      </c>
      <c r="X2073" s="4">
        <v>-3.3534000000000002</v>
      </c>
      <c r="Y2073" s="1">
        <v>9.1853999999999996</v>
      </c>
      <c r="Z2073" t="s">
        <v>77</v>
      </c>
      <c r="AA2073">
        <f>Furniture_Sales[[#This Row],[Sales]]-Furniture_Sales[[#This Row],[Profit]]</f>
        <v>27.556199999999997</v>
      </c>
    </row>
    <row r="2074" spans="1:27" x14ac:dyDescent="0.35">
      <c r="A2074" t="s">
        <v>4361</v>
      </c>
      <c r="B2074" s="2">
        <v>42155</v>
      </c>
      <c r="C2074" s="2">
        <v>42157</v>
      </c>
      <c r="D2074" t="s">
        <v>27</v>
      </c>
      <c r="E2074" t="s">
        <v>1829</v>
      </c>
      <c r="F2074" t="s">
        <v>1830</v>
      </c>
      <c r="G2074" t="s">
        <v>96</v>
      </c>
      <c r="H2074" t="s">
        <v>31</v>
      </c>
      <c r="I2074" t="s">
        <v>3569</v>
      </c>
      <c r="J2074" t="s">
        <v>368</v>
      </c>
      <c r="K2074">
        <v>7501</v>
      </c>
      <c r="L2074" t="s">
        <v>73</v>
      </c>
      <c r="M2074" t="s">
        <v>1986</v>
      </c>
      <c r="N2074" t="s">
        <v>36</v>
      </c>
      <c r="O2074" t="s">
        <v>62</v>
      </c>
      <c r="P2074" t="s">
        <v>1987</v>
      </c>
      <c r="Q2074">
        <v>8.2799999999999994</v>
      </c>
      <c r="R2074">
        <v>2</v>
      </c>
      <c r="S2074" s="1">
        <v>0</v>
      </c>
      <c r="T2074">
        <v>2.9807999999999999</v>
      </c>
      <c r="U2074" t="s">
        <v>76</v>
      </c>
      <c r="V2074" s="3">
        <v>0.36</v>
      </c>
      <c r="W2074" s="3">
        <v>0</v>
      </c>
      <c r="X2074" s="4">
        <v>1.4903999999999999</v>
      </c>
      <c r="Y2074" s="1">
        <v>2.6496</v>
      </c>
      <c r="Z2074" t="s">
        <v>167</v>
      </c>
      <c r="AA2074">
        <f>Furniture_Sales[[#This Row],[Sales]]-Furniture_Sales[[#This Row],[Profit]]</f>
        <v>5.299199999999999</v>
      </c>
    </row>
    <row r="2075" spans="1:27" x14ac:dyDescent="0.35">
      <c r="A2075" t="s">
        <v>4362</v>
      </c>
      <c r="B2075" s="2">
        <v>41948</v>
      </c>
      <c r="C2075" s="2">
        <v>41948</v>
      </c>
      <c r="D2075" t="s">
        <v>431</v>
      </c>
      <c r="E2075" t="s">
        <v>4363</v>
      </c>
      <c r="F2075" t="s">
        <v>4364</v>
      </c>
      <c r="G2075" t="s">
        <v>30</v>
      </c>
      <c r="H2075" t="s">
        <v>31</v>
      </c>
      <c r="I2075" t="s">
        <v>2856</v>
      </c>
      <c r="J2075" t="s">
        <v>722</v>
      </c>
      <c r="K2075">
        <v>23666</v>
      </c>
      <c r="L2075" t="s">
        <v>34</v>
      </c>
      <c r="M2075" t="s">
        <v>1519</v>
      </c>
      <c r="N2075" t="s">
        <v>36</v>
      </c>
      <c r="O2075" t="s">
        <v>42</v>
      </c>
      <c r="P2075" t="s">
        <v>1520</v>
      </c>
      <c r="Q2075">
        <v>149.9</v>
      </c>
      <c r="R2075">
        <v>5</v>
      </c>
      <c r="S2075" s="1">
        <v>0</v>
      </c>
      <c r="T2075">
        <v>40.472999999999999</v>
      </c>
      <c r="U2075" t="s">
        <v>436</v>
      </c>
      <c r="V2075" s="3">
        <v>0.27</v>
      </c>
      <c r="W2075" s="3">
        <v>0</v>
      </c>
      <c r="X2075" s="4">
        <v>8.0945999999999998</v>
      </c>
      <c r="Y2075" s="1">
        <v>21.885400000000001</v>
      </c>
      <c r="Z2075" t="s">
        <v>40</v>
      </c>
      <c r="AA2075">
        <f>Furniture_Sales[[#This Row],[Sales]]-Furniture_Sales[[#This Row],[Profit]]</f>
        <v>109.42700000000001</v>
      </c>
    </row>
    <row r="2076" spans="1:27" x14ac:dyDescent="0.35">
      <c r="A2076" t="s">
        <v>4365</v>
      </c>
      <c r="B2076" s="2">
        <v>42821</v>
      </c>
      <c r="C2076" s="2">
        <v>42826</v>
      </c>
      <c r="D2076" t="s">
        <v>45</v>
      </c>
      <c r="E2076" t="s">
        <v>1351</v>
      </c>
      <c r="F2076" t="s">
        <v>1352</v>
      </c>
      <c r="G2076" t="s">
        <v>30</v>
      </c>
      <c r="H2076" t="s">
        <v>31</v>
      </c>
      <c r="I2076" t="s">
        <v>107</v>
      </c>
      <c r="J2076" t="s">
        <v>98</v>
      </c>
      <c r="K2076">
        <v>77070</v>
      </c>
      <c r="L2076" t="s">
        <v>99</v>
      </c>
      <c r="M2076" t="s">
        <v>1005</v>
      </c>
      <c r="N2076" t="s">
        <v>36</v>
      </c>
      <c r="O2076" t="s">
        <v>37</v>
      </c>
      <c r="P2076" t="s">
        <v>1006</v>
      </c>
      <c r="Q2076">
        <v>1023.332</v>
      </c>
      <c r="R2076">
        <v>5</v>
      </c>
      <c r="S2076" s="1">
        <v>0.32</v>
      </c>
      <c r="T2076">
        <v>-30.097999999999999</v>
      </c>
      <c r="U2076" t="s">
        <v>64</v>
      </c>
      <c r="V2076" s="3">
        <v>-2.9411764705882401E-2</v>
      </c>
      <c r="W2076" s="3">
        <v>3.1270399049379902E-4</v>
      </c>
      <c r="X2076" s="4">
        <v>-6.0195999999999996</v>
      </c>
      <c r="Y2076" s="1">
        <v>210.68600000000001</v>
      </c>
      <c r="Z2076" t="s">
        <v>201</v>
      </c>
      <c r="AA2076">
        <f>Furniture_Sales[[#This Row],[Sales]]-Furniture_Sales[[#This Row],[Profit]]</f>
        <v>1053.43</v>
      </c>
    </row>
    <row r="2077" spans="1:27" x14ac:dyDescent="0.35">
      <c r="A2077" t="s">
        <v>4365</v>
      </c>
      <c r="B2077" s="2">
        <v>42821</v>
      </c>
      <c r="C2077" s="2">
        <v>42826</v>
      </c>
      <c r="D2077" t="s">
        <v>45</v>
      </c>
      <c r="E2077" t="s">
        <v>1351</v>
      </c>
      <c r="F2077" t="s">
        <v>1352</v>
      </c>
      <c r="G2077" t="s">
        <v>30</v>
      </c>
      <c r="H2077" t="s">
        <v>31</v>
      </c>
      <c r="I2077" t="s">
        <v>107</v>
      </c>
      <c r="J2077" t="s">
        <v>98</v>
      </c>
      <c r="K2077">
        <v>77070</v>
      </c>
      <c r="L2077" t="s">
        <v>99</v>
      </c>
      <c r="M2077" t="s">
        <v>212</v>
      </c>
      <c r="N2077" t="s">
        <v>36</v>
      </c>
      <c r="O2077" t="s">
        <v>42</v>
      </c>
      <c r="P2077" t="s">
        <v>213</v>
      </c>
      <c r="Q2077">
        <v>600.55799999999999</v>
      </c>
      <c r="R2077">
        <v>3</v>
      </c>
      <c r="S2077" s="1">
        <v>0.3</v>
      </c>
      <c r="T2077">
        <v>-8.5793999999999997</v>
      </c>
      <c r="U2077" t="s">
        <v>64</v>
      </c>
      <c r="V2077" s="3">
        <v>-1.4285714285714299E-2</v>
      </c>
      <c r="W2077" s="3">
        <v>4.9953543204819502E-4</v>
      </c>
      <c r="X2077" s="4">
        <v>-2.8597999999999999</v>
      </c>
      <c r="Y2077" s="1">
        <v>203.04580000000001</v>
      </c>
      <c r="Z2077" t="s">
        <v>201</v>
      </c>
      <c r="AA2077">
        <f>Furniture_Sales[[#This Row],[Sales]]-Furniture_Sales[[#This Row],[Profit]]</f>
        <v>609.13739999999996</v>
      </c>
    </row>
    <row r="2078" spans="1:27" x14ac:dyDescent="0.35">
      <c r="A2078" t="s">
        <v>4365</v>
      </c>
      <c r="B2078" s="2">
        <v>42821</v>
      </c>
      <c r="C2078" s="2">
        <v>42826</v>
      </c>
      <c r="D2078" t="s">
        <v>45</v>
      </c>
      <c r="E2078" t="s">
        <v>1351</v>
      </c>
      <c r="F2078" t="s">
        <v>1352</v>
      </c>
      <c r="G2078" t="s">
        <v>30</v>
      </c>
      <c r="H2078" t="s">
        <v>31</v>
      </c>
      <c r="I2078" t="s">
        <v>107</v>
      </c>
      <c r="J2078" t="s">
        <v>98</v>
      </c>
      <c r="K2078">
        <v>77070</v>
      </c>
      <c r="L2078" t="s">
        <v>99</v>
      </c>
      <c r="M2078" t="s">
        <v>1856</v>
      </c>
      <c r="N2078" t="s">
        <v>36</v>
      </c>
      <c r="O2078" t="s">
        <v>42</v>
      </c>
      <c r="P2078" t="s">
        <v>1857</v>
      </c>
      <c r="Q2078">
        <v>211.24600000000001</v>
      </c>
      <c r="R2078">
        <v>2</v>
      </c>
      <c r="S2078" s="1">
        <v>0.3</v>
      </c>
      <c r="T2078">
        <v>-66.391599999999997</v>
      </c>
      <c r="U2078" t="s">
        <v>64</v>
      </c>
      <c r="V2078" s="3">
        <v>-0.314285714285714</v>
      </c>
      <c r="W2078" s="3">
        <v>1.4201452335192101E-3</v>
      </c>
      <c r="X2078" s="4">
        <v>-33.195799999999998</v>
      </c>
      <c r="Y2078" s="1">
        <v>138.81880000000001</v>
      </c>
      <c r="Z2078" t="s">
        <v>201</v>
      </c>
      <c r="AA2078">
        <f>Furniture_Sales[[#This Row],[Sales]]-Furniture_Sales[[#This Row],[Profit]]</f>
        <v>277.63760000000002</v>
      </c>
    </row>
    <row r="2079" spans="1:27" x14ac:dyDescent="0.35">
      <c r="A2079" t="s">
        <v>4366</v>
      </c>
      <c r="B2079" s="2">
        <v>41780</v>
      </c>
      <c r="C2079" s="2">
        <v>41782</v>
      </c>
      <c r="D2079" t="s">
        <v>27</v>
      </c>
      <c r="E2079" t="s">
        <v>931</v>
      </c>
      <c r="F2079" t="s">
        <v>932</v>
      </c>
      <c r="G2079" t="s">
        <v>30</v>
      </c>
      <c r="H2079" t="s">
        <v>31</v>
      </c>
      <c r="I2079" t="s">
        <v>107</v>
      </c>
      <c r="J2079" t="s">
        <v>98</v>
      </c>
      <c r="K2079">
        <v>77070</v>
      </c>
      <c r="L2079" t="s">
        <v>99</v>
      </c>
      <c r="M2079" t="s">
        <v>494</v>
      </c>
      <c r="N2079" t="s">
        <v>36</v>
      </c>
      <c r="O2079" t="s">
        <v>42</v>
      </c>
      <c r="P2079" t="s">
        <v>495</v>
      </c>
      <c r="Q2079">
        <v>107.77200000000001</v>
      </c>
      <c r="R2079">
        <v>2</v>
      </c>
      <c r="S2079" s="1">
        <v>0.3</v>
      </c>
      <c r="T2079">
        <v>-29.252400000000002</v>
      </c>
      <c r="U2079" t="s">
        <v>76</v>
      </c>
      <c r="V2079" s="3">
        <v>-0.27142857142857102</v>
      </c>
      <c r="W2079" s="3">
        <v>2.7836543814719998E-3</v>
      </c>
      <c r="X2079" s="4">
        <v>-14.626200000000001</v>
      </c>
      <c r="Y2079" s="1">
        <v>68.512200000000007</v>
      </c>
      <c r="Z2079" t="s">
        <v>167</v>
      </c>
      <c r="AA2079">
        <f>Furniture_Sales[[#This Row],[Sales]]-Furniture_Sales[[#This Row],[Profit]]</f>
        <v>137.02440000000001</v>
      </c>
    </row>
    <row r="2080" spans="1:27" x14ac:dyDescent="0.35">
      <c r="A2080" t="s">
        <v>4367</v>
      </c>
      <c r="B2080" s="2">
        <v>42203</v>
      </c>
      <c r="C2080" s="2">
        <v>42205</v>
      </c>
      <c r="D2080" t="s">
        <v>27</v>
      </c>
      <c r="E2080" t="s">
        <v>853</v>
      </c>
      <c r="F2080" t="s">
        <v>854</v>
      </c>
      <c r="G2080" t="s">
        <v>30</v>
      </c>
      <c r="H2080" t="s">
        <v>31</v>
      </c>
      <c r="I2080" t="s">
        <v>179</v>
      </c>
      <c r="J2080" t="s">
        <v>126</v>
      </c>
      <c r="K2080">
        <v>10024</v>
      </c>
      <c r="L2080" t="s">
        <v>73</v>
      </c>
      <c r="M2080" t="s">
        <v>1724</v>
      </c>
      <c r="N2080" t="s">
        <v>36</v>
      </c>
      <c r="O2080" t="s">
        <v>62</v>
      </c>
      <c r="P2080" t="s">
        <v>1725</v>
      </c>
      <c r="Q2080">
        <v>7.38</v>
      </c>
      <c r="R2080">
        <v>1</v>
      </c>
      <c r="S2080" s="1">
        <v>0</v>
      </c>
      <c r="T2080">
        <v>2.1402000000000001</v>
      </c>
      <c r="U2080" t="s">
        <v>76</v>
      </c>
      <c r="V2080" s="3">
        <v>0.28999999999999998</v>
      </c>
      <c r="W2080" s="3">
        <v>0</v>
      </c>
      <c r="X2080" s="4">
        <v>2.1402000000000001</v>
      </c>
      <c r="Y2080" s="1">
        <v>5.2397999999999998</v>
      </c>
      <c r="Z2080" t="s">
        <v>77</v>
      </c>
      <c r="AA2080">
        <f>Furniture_Sales[[#This Row],[Sales]]-Furniture_Sales[[#This Row],[Profit]]</f>
        <v>5.2397999999999998</v>
      </c>
    </row>
    <row r="2081" spans="1:27" x14ac:dyDescent="0.35">
      <c r="A2081" t="s">
        <v>4368</v>
      </c>
      <c r="B2081" s="2">
        <v>42664</v>
      </c>
      <c r="C2081" s="2">
        <v>42669</v>
      </c>
      <c r="D2081" t="s">
        <v>45</v>
      </c>
      <c r="E2081" t="s">
        <v>1956</v>
      </c>
      <c r="F2081" t="s">
        <v>1957</v>
      </c>
      <c r="G2081" t="s">
        <v>106</v>
      </c>
      <c r="H2081" t="s">
        <v>31</v>
      </c>
      <c r="I2081" t="s">
        <v>48</v>
      </c>
      <c r="J2081" t="s">
        <v>49</v>
      </c>
      <c r="K2081">
        <v>33311</v>
      </c>
      <c r="L2081" t="s">
        <v>34</v>
      </c>
      <c r="M2081" t="s">
        <v>1524</v>
      </c>
      <c r="N2081" t="s">
        <v>36</v>
      </c>
      <c r="O2081" t="s">
        <v>62</v>
      </c>
      <c r="P2081" t="s">
        <v>1525</v>
      </c>
      <c r="Q2081">
        <v>45.567999999999998</v>
      </c>
      <c r="R2081">
        <v>2</v>
      </c>
      <c r="S2081" s="1">
        <v>0.2</v>
      </c>
      <c r="T2081">
        <v>9.6831999999999994</v>
      </c>
      <c r="U2081" t="s">
        <v>64</v>
      </c>
      <c r="V2081" s="3">
        <v>0.21249999999999999</v>
      </c>
      <c r="W2081" s="3">
        <v>4.3890449438202198E-3</v>
      </c>
      <c r="X2081" s="4">
        <v>4.8415999999999997</v>
      </c>
      <c r="Y2081" s="1">
        <v>17.942399999999999</v>
      </c>
      <c r="Z2081" t="s">
        <v>54</v>
      </c>
      <c r="AA2081">
        <f>Furniture_Sales[[#This Row],[Sales]]-Furniture_Sales[[#This Row],[Profit]]</f>
        <v>35.884799999999998</v>
      </c>
    </row>
    <row r="2082" spans="1:27" x14ac:dyDescent="0.35">
      <c r="A2082" t="s">
        <v>4369</v>
      </c>
      <c r="B2082" s="2">
        <v>42943</v>
      </c>
      <c r="C2082" s="2">
        <v>42948</v>
      </c>
      <c r="D2082" t="s">
        <v>27</v>
      </c>
      <c r="E2082" t="s">
        <v>1474</v>
      </c>
      <c r="F2082" t="s">
        <v>1475</v>
      </c>
      <c r="G2082" t="s">
        <v>30</v>
      </c>
      <c r="H2082" t="s">
        <v>31</v>
      </c>
      <c r="I2082" t="s">
        <v>2023</v>
      </c>
      <c r="J2082" t="s">
        <v>1042</v>
      </c>
      <c r="K2082">
        <v>27604</v>
      </c>
      <c r="L2082" t="s">
        <v>34</v>
      </c>
      <c r="M2082" t="s">
        <v>141</v>
      </c>
      <c r="N2082" t="s">
        <v>36</v>
      </c>
      <c r="O2082" t="s">
        <v>42</v>
      </c>
      <c r="P2082" t="s">
        <v>142</v>
      </c>
      <c r="Q2082">
        <v>194.84800000000001</v>
      </c>
      <c r="R2082">
        <v>4</v>
      </c>
      <c r="S2082" s="1">
        <v>0.2</v>
      </c>
      <c r="T2082">
        <v>12.178000000000001</v>
      </c>
      <c r="U2082" t="s">
        <v>64</v>
      </c>
      <c r="V2082" s="3">
        <v>6.25E-2</v>
      </c>
      <c r="W2082" s="3">
        <v>1.02644112333717E-3</v>
      </c>
      <c r="X2082" s="4">
        <v>3.0445000000000002</v>
      </c>
      <c r="Y2082" s="1">
        <v>45.667499999999997</v>
      </c>
      <c r="Z2082" t="s">
        <v>77</v>
      </c>
      <c r="AA2082">
        <f>Furniture_Sales[[#This Row],[Sales]]-Furniture_Sales[[#This Row],[Profit]]</f>
        <v>182.67000000000002</v>
      </c>
    </row>
    <row r="2083" spans="1:27" x14ac:dyDescent="0.35">
      <c r="A2083" t="s">
        <v>4370</v>
      </c>
      <c r="B2083" s="2">
        <v>42163</v>
      </c>
      <c r="C2083" s="2">
        <v>42167</v>
      </c>
      <c r="D2083" t="s">
        <v>45</v>
      </c>
      <c r="E2083" t="s">
        <v>3147</v>
      </c>
      <c r="F2083" t="s">
        <v>3148</v>
      </c>
      <c r="G2083" t="s">
        <v>96</v>
      </c>
      <c r="H2083" t="s">
        <v>31</v>
      </c>
      <c r="I2083" t="s">
        <v>795</v>
      </c>
      <c r="J2083" t="s">
        <v>49</v>
      </c>
      <c r="K2083">
        <v>33710</v>
      </c>
      <c r="L2083" t="s">
        <v>34</v>
      </c>
      <c r="M2083" t="s">
        <v>2116</v>
      </c>
      <c r="N2083" t="s">
        <v>36</v>
      </c>
      <c r="O2083" t="s">
        <v>62</v>
      </c>
      <c r="P2083" t="s">
        <v>2117</v>
      </c>
      <c r="Q2083">
        <v>173.208</v>
      </c>
      <c r="R2083">
        <v>7</v>
      </c>
      <c r="S2083" s="1">
        <v>0.2</v>
      </c>
      <c r="T2083">
        <v>45.467100000000002</v>
      </c>
      <c r="U2083" t="s">
        <v>89</v>
      </c>
      <c r="V2083" s="3">
        <v>0.26250000000000001</v>
      </c>
      <c r="W2083" s="3">
        <v>1.15468107708651E-3</v>
      </c>
      <c r="X2083" s="4">
        <v>6.4953000000000003</v>
      </c>
      <c r="Y2083" s="1">
        <v>18.248699999999999</v>
      </c>
      <c r="Z2083" t="s">
        <v>65</v>
      </c>
      <c r="AA2083">
        <f>Furniture_Sales[[#This Row],[Sales]]-Furniture_Sales[[#This Row],[Profit]]</f>
        <v>127.7409</v>
      </c>
    </row>
    <row r="2084" spans="1:27" x14ac:dyDescent="0.35">
      <c r="A2084" t="s">
        <v>4371</v>
      </c>
      <c r="B2084" s="2">
        <v>41866</v>
      </c>
      <c r="C2084" s="2">
        <v>41870</v>
      </c>
      <c r="D2084" t="s">
        <v>45</v>
      </c>
      <c r="E2084" t="s">
        <v>1066</v>
      </c>
      <c r="F2084" t="s">
        <v>1067</v>
      </c>
      <c r="G2084" t="s">
        <v>30</v>
      </c>
      <c r="H2084" t="s">
        <v>31</v>
      </c>
      <c r="I2084" t="s">
        <v>334</v>
      </c>
      <c r="J2084" t="s">
        <v>59</v>
      </c>
      <c r="K2084">
        <v>94122</v>
      </c>
      <c r="L2084" t="s">
        <v>60</v>
      </c>
      <c r="M2084" t="s">
        <v>1662</v>
      </c>
      <c r="N2084" t="s">
        <v>36</v>
      </c>
      <c r="O2084" t="s">
        <v>42</v>
      </c>
      <c r="P2084" t="s">
        <v>1663</v>
      </c>
      <c r="Q2084">
        <v>195.136</v>
      </c>
      <c r="R2084">
        <v>4</v>
      </c>
      <c r="S2084" s="1">
        <v>0.2</v>
      </c>
      <c r="T2084">
        <v>-12.196</v>
      </c>
      <c r="U2084" t="s">
        <v>89</v>
      </c>
      <c r="V2084" s="3">
        <v>-6.25E-2</v>
      </c>
      <c r="W2084" s="3">
        <v>1.02492620531322E-3</v>
      </c>
      <c r="X2084" s="4">
        <v>-3.0489999999999999</v>
      </c>
      <c r="Y2084" s="1">
        <v>51.832999999999998</v>
      </c>
      <c r="Z2084" t="s">
        <v>259</v>
      </c>
      <c r="AA2084">
        <f>Furniture_Sales[[#This Row],[Sales]]-Furniture_Sales[[#This Row],[Profit]]</f>
        <v>207.33199999999999</v>
      </c>
    </row>
    <row r="2085" spans="1:27" x14ac:dyDescent="0.35">
      <c r="A2085" t="s">
        <v>4372</v>
      </c>
      <c r="B2085" s="2">
        <v>42932</v>
      </c>
      <c r="C2085" s="2">
        <v>42939</v>
      </c>
      <c r="D2085" t="s">
        <v>45</v>
      </c>
      <c r="E2085" t="s">
        <v>481</v>
      </c>
      <c r="F2085" t="s">
        <v>482</v>
      </c>
      <c r="G2085" t="s">
        <v>30</v>
      </c>
      <c r="H2085" t="s">
        <v>31</v>
      </c>
      <c r="I2085" t="s">
        <v>1533</v>
      </c>
      <c r="J2085" t="s">
        <v>1042</v>
      </c>
      <c r="K2085">
        <v>28205</v>
      </c>
      <c r="L2085" t="s">
        <v>34</v>
      </c>
      <c r="M2085" t="s">
        <v>110</v>
      </c>
      <c r="N2085" t="s">
        <v>36</v>
      </c>
      <c r="O2085" t="s">
        <v>42</v>
      </c>
      <c r="P2085" t="s">
        <v>111</v>
      </c>
      <c r="Q2085">
        <v>242.352</v>
      </c>
      <c r="R2085">
        <v>3</v>
      </c>
      <c r="S2085" s="1">
        <v>0.2</v>
      </c>
      <c r="T2085">
        <v>15.147</v>
      </c>
      <c r="U2085" t="s">
        <v>53</v>
      </c>
      <c r="V2085" s="3">
        <v>6.25E-2</v>
      </c>
      <c r="W2085" s="3">
        <v>8.2524592328513905E-4</v>
      </c>
      <c r="X2085" s="4">
        <v>5.0490000000000004</v>
      </c>
      <c r="Y2085" s="1">
        <v>75.734999999999999</v>
      </c>
      <c r="Z2085" t="s">
        <v>77</v>
      </c>
      <c r="AA2085">
        <f>Furniture_Sales[[#This Row],[Sales]]-Furniture_Sales[[#This Row],[Profit]]</f>
        <v>227.20500000000001</v>
      </c>
    </row>
    <row r="2086" spans="1:27" x14ac:dyDescent="0.35">
      <c r="A2086" t="s">
        <v>4373</v>
      </c>
      <c r="B2086" s="2">
        <v>41989</v>
      </c>
      <c r="C2086" s="2">
        <v>41991</v>
      </c>
      <c r="D2086" t="s">
        <v>27</v>
      </c>
      <c r="E2086" t="s">
        <v>3689</v>
      </c>
      <c r="F2086" t="s">
        <v>3690</v>
      </c>
      <c r="G2086" t="s">
        <v>30</v>
      </c>
      <c r="H2086" t="s">
        <v>31</v>
      </c>
      <c r="I2086" t="s">
        <v>4374</v>
      </c>
      <c r="J2086" t="s">
        <v>98</v>
      </c>
      <c r="K2086">
        <v>77705</v>
      </c>
      <c r="L2086" t="s">
        <v>99</v>
      </c>
      <c r="M2086" t="s">
        <v>117</v>
      </c>
      <c r="N2086" t="s">
        <v>36</v>
      </c>
      <c r="O2086" t="s">
        <v>62</v>
      </c>
      <c r="P2086" t="s">
        <v>118</v>
      </c>
      <c r="Q2086">
        <v>8.6240000000000006</v>
      </c>
      <c r="R2086">
        <v>7</v>
      </c>
      <c r="S2086" s="1">
        <v>0.6</v>
      </c>
      <c r="T2086">
        <v>-2.5872000000000002</v>
      </c>
      <c r="U2086" t="s">
        <v>76</v>
      </c>
      <c r="V2086" s="3">
        <v>-0.3</v>
      </c>
      <c r="W2086" s="3">
        <v>6.9573283858998095E-2</v>
      </c>
      <c r="X2086" s="4">
        <v>-0.36959999999999998</v>
      </c>
      <c r="Y2086" s="1">
        <v>1.6015999999999999</v>
      </c>
      <c r="Z2086" t="s">
        <v>102</v>
      </c>
      <c r="AA2086">
        <f>Furniture_Sales[[#This Row],[Sales]]-Furniture_Sales[[#This Row],[Profit]]</f>
        <v>11.211200000000002</v>
      </c>
    </row>
    <row r="2087" spans="1:27" x14ac:dyDescent="0.35">
      <c r="A2087" t="s">
        <v>4375</v>
      </c>
      <c r="B2087" s="2">
        <v>42653</v>
      </c>
      <c r="C2087" s="2">
        <v>42655</v>
      </c>
      <c r="D2087" t="s">
        <v>93</v>
      </c>
      <c r="E2087" t="s">
        <v>1736</v>
      </c>
      <c r="F2087" t="s">
        <v>1737</v>
      </c>
      <c r="G2087" t="s">
        <v>30</v>
      </c>
      <c r="H2087" t="s">
        <v>31</v>
      </c>
      <c r="I2087" t="s">
        <v>1160</v>
      </c>
      <c r="J2087" t="s">
        <v>98</v>
      </c>
      <c r="K2087">
        <v>77571</v>
      </c>
      <c r="L2087" t="s">
        <v>99</v>
      </c>
      <c r="M2087" t="s">
        <v>2195</v>
      </c>
      <c r="N2087" t="s">
        <v>36</v>
      </c>
      <c r="O2087" t="s">
        <v>62</v>
      </c>
      <c r="P2087" t="s">
        <v>2196</v>
      </c>
      <c r="Q2087">
        <v>14</v>
      </c>
      <c r="R2087">
        <v>4</v>
      </c>
      <c r="S2087" s="1">
        <v>0.6</v>
      </c>
      <c r="T2087">
        <v>-6.3</v>
      </c>
      <c r="U2087" t="s">
        <v>76</v>
      </c>
      <c r="V2087" s="3">
        <v>-0.45</v>
      </c>
      <c r="W2087" s="3">
        <v>4.2857142857142899E-2</v>
      </c>
      <c r="X2087" s="4">
        <v>-1.575</v>
      </c>
      <c r="Y2087" s="1">
        <v>5.0750000000000002</v>
      </c>
      <c r="Z2087" t="s">
        <v>54</v>
      </c>
      <c r="AA2087">
        <f>Furniture_Sales[[#This Row],[Sales]]-Furniture_Sales[[#This Row],[Profit]]</f>
        <v>20.3</v>
      </c>
    </row>
    <row r="2088" spans="1:27" x14ac:dyDescent="0.35">
      <c r="A2088" t="s">
        <v>4376</v>
      </c>
      <c r="B2088" s="2">
        <v>42638</v>
      </c>
      <c r="C2088" s="2">
        <v>42644</v>
      </c>
      <c r="D2088" t="s">
        <v>45</v>
      </c>
      <c r="E2088" t="s">
        <v>2054</v>
      </c>
      <c r="F2088" t="s">
        <v>2055</v>
      </c>
      <c r="G2088" t="s">
        <v>30</v>
      </c>
      <c r="H2088" t="s">
        <v>31</v>
      </c>
      <c r="I2088" t="s">
        <v>736</v>
      </c>
      <c r="J2088" t="s">
        <v>59</v>
      </c>
      <c r="K2088">
        <v>90805</v>
      </c>
      <c r="L2088" t="s">
        <v>60</v>
      </c>
      <c r="M2088" t="s">
        <v>861</v>
      </c>
      <c r="N2088" t="s">
        <v>36</v>
      </c>
      <c r="O2088" t="s">
        <v>42</v>
      </c>
      <c r="P2088" t="s">
        <v>862</v>
      </c>
      <c r="Q2088">
        <v>483.13600000000002</v>
      </c>
      <c r="R2088">
        <v>4</v>
      </c>
      <c r="S2088" s="1">
        <v>0.2</v>
      </c>
      <c r="T2088">
        <v>60.392000000000003</v>
      </c>
      <c r="U2088" t="s">
        <v>135</v>
      </c>
      <c r="V2088" s="3">
        <v>0.125</v>
      </c>
      <c r="W2088" s="3">
        <v>4.1396211418730998E-4</v>
      </c>
      <c r="X2088" s="4">
        <v>15.098000000000001</v>
      </c>
      <c r="Y2088" s="1">
        <v>105.68600000000001</v>
      </c>
      <c r="Z2088" t="s">
        <v>83</v>
      </c>
      <c r="AA2088">
        <f>Furniture_Sales[[#This Row],[Sales]]-Furniture_Sales[[#This Row],[Profit]]</f>
        <v>422.74400000000003</v>
      </c>
    </row>
    <row r="2089" spans="1:27" x14ac:dyDescent="0.35">
      <c r="A2089" t="s">
        <v>4377</v>
      </c>
      <c r="B2089" s="2">
        <v>41793</v>
      </c>
      <c r="C2089" s="2">
        <v>41796</v>
      </c>
      <c r="D2089" t="s">
        <v>93</v>
      </c>
      <c r="E2089" t="s">
        <v>3087</v>
      </c>
      <c r="F2089" t="s">
        <v>3088</v>
      </c>
      <c r="G2089" t="s">
        <v>30</v>
      </c>
      <c r="H2089" t="s">
        <v>31</v>
      </c>
      <c r="I2089" t="s">
        <v>519</v>
      </c>
      <c r="J2089" t="s">
        <v>140</v>
      </c>
      <c r="K2089">
        <v>62521</v>
      </c>
      <c r="L2089" t="s">
        <v>99</v>
      </c>
      <c r="M2089" t="s">
        <v>636</v>
      </c>
      <c r="N2089" t="s">
        <v>36</v>
      </c>
      <c r="O2089" t="s">
        <v>62</v>
      </c>
      <c r="P2089" t="s">
        <v>637</v>
      </c>
      <c r="Q2089">
        <v>61.543999999999997</v>
      </c>
      <c r="R2089">
        <v>7</v>
      </c>
      <c r="S2089" s="1">
        <v>0.6</v>
      </c>
      <c r="T2089">
        <v>-40.003599999999999</v>
      </c>
      <c r="U2089" t="s">
        <v>39</v>
      </c>
      <c r="V2089" s="3">
        <v>-0.65</v>
      </c>
      <c r="W2089" s="3">
        <v>9.7491225789678899E-3</v>
      </c>
      <c r="X2089" s="4">
        <v>-5.7148000000000003</v>
      </c>
      <c r="Y2089" s="1">
        <v>14.5068</v>
      </c>
      <c r="Z2089" t="s">
        <v>65</v>
      </c>
      <c r="AA2089">
        <f>Furniture_Sales[[#This Row],[Sales]]-Furniture_Sales[[#This Row],[Profit]]</f>
        <v>101.54759999999999</v>
      </c>
    </row>
    <row r="2090" spans="1:27" x14ac:dyDescent="0.35">
      <c r="A2090" t="s">
        <v>4378</v>
      </c>
      <c r="B2090" s="2">
        <v>42980</v>
      </c>
      <c r="C2090" s="2">
        <v>42982</v>
      </c>
      <c r="D2090" t="s">
        <v>27</v>
      </c>
      <c r="E2090" t="s">
        <v>3156</v>
      </c>
      <c r="F2090" t="s">
        <v>3157</v>
      </c>
      <c r="G2090" t="s">
        <v>106</v>
      </c>
      <c r="H2090" t="s">
        <v>31</v>
      </c>
      <c r="I2090" t="s">
        <v>58</v>
      </c>
      <c r="J2090" t="s">
        <v>59</v>
      </c>
      <c r="K2090">
        <v>90008</v>
      </c>
      <c r="L2090" t="s">
        <v>60</v>
      </c>
      <c r="M2090" t="s">
        <v>941</v>
      </c>
      <c r="N2090" t="s">
        <v>36</v>
      </c>
      <c r="O2090" t="s">
        <v>62</v>
      </c>
      <c r="P2090" t="s">
        <v>942</v>
      </c>
      <c r="Q2090">
        <v>511.5</v>
      </c>
      <c r="R2090">
        <v>5</v>
      </c>
      <c r="S2090" s="1">
        <v>0</v>
      </c>
      <c r="T2090">
        <v>132.99</v>
      </c>
      <c r="U2090" t="s">
        <v>76</v>
      </c>
      <c r="V2090" s="3">
        <v>0.26</v>
      </c>
      <c r="W2090" s="3">
        <v>0</v>
      </c>
      <c r="X2090" s="4">
        <v>26.597999999999999</v>
      </c>
      <c r="Y2090" s="1">
        <v>75.701999999999998</v>
      </c>
      <c r="Z2090" t="s">
        <v>83</v>
      </c>
      <c r="AA2090">
        <f>Furniture_Sales[[#This Row],[Sales]]-Furniture_Sales[[#This Row],[Profit]]</f>
        <v>378.51</v>
      </c>
    </row>
    <row r="2091" spans="1:27" x14ac:dyDescent="0.35">
      <c r="A2091" t="s">
        <v>4379</v>
      </c>
      <c r="B2091" s="2">
        <v>42492</v>
      </c>
      <c r="C2091" s="2">
        <v>42496</v>
      </c>
      <c r="D2091" t="s">
        <v>45</v>
      </c>
      <c r="E2091" t="s">
        <v>1604</v>
      </c>
      <c r="F2091" t="s">
        <v>1605</v>
      </c>
      <c r="G2091" t="s">
        <v>96</v>
      </c>
      <c r="H2091" t="s">
        <v>31</v>
      </c>
      <c r="I2091" t="s">
        <v>179</v>
      </c>
      <c r="J2091" t="s">
        <v>126</v>
      </c>
      <c r="K2091">
        <v>10009</v>
      </c>
      <c r="L2091" t="s">
        <v>73</v>
      </c>
      <c r="M2091" t="s">
        <v>683</v>
      </c>
      <c r="N2091" t="s">
        <v>36</v>
      </c>
      <c r="O2091" t="s">
        <v>62</v>
      </c>
      <c r="P2091" t="s">
        <v>684</v>
      </c>
      <c r="Q2091">
        <v>12.56</v>
      </c>
      <c r="R2091">
        <v>2</v>
      </c>
      <c r="S2091" s="1">
        <v>0</v>
      </c>
      <c r="T2091">
        <v>4.0191999999999997</v>
      </c>
      <c r="U2091" t="s">
        <v>89</v>
      </c>
      <c r="V2091" s="3">
        <v>0.32</v>
      </c>
      <c r="W2091" s="3">
        <v>0</v>
      </c>
      <c r="X2091" s="4">
        <v>2.0095999999999998</v>
      </c>
      <c r="Y2091" s="1">
        <v>4.2704000000000004</v>
      </c>
      <c r="Z2091" t="s">
        <v>167</v>
      </c>
      <c r="AA2091">
        <f>Furniture_Sales[[#This Row],[Sales]]-Furniture_Sales[[#This Row],[Profit]]</f>
        <v>8.5408000000000008</v>
      </c>
    </row>
    <row r="2092" spans="1:27" x14ac:dyDescent="0.35">
      <c r="A2092" t="s">
        <v>4379</v>
      </c>
      <c r="B2092" s="2">
        <v>42492</v>
      </c>
      <c r="C2092" s="2">
        <v>42496</v>
      </c>
      <c r="D2092" t="s">
        <v>45</v>
      </c>
      <c r="E2092" t="s">
        <v>1604</v>
      </c>
      <c r="F2092" t="s">
        <v>1605</v>
      </c>
      <c r="G2092" t="s">
        <v>96</v>
      </c>
      <c r="H2092" t="s">
        <v>31</v>
      </c>
      <c r="I2092" t="s">
        <v>179</v>
      </c>
      <c r="J2092" t="s">
        <v>126</v>
      </c>
      <c r="K2092">
        <v>10009</v>
      </c>
      <c r="L2092" t="s">
        <v>73</v>
      </c>
      <c r="M2092" t="s">
        <v>751</v>
      </c>
      <c r="N2092" t="s">
        <v>36</v>
      </c>
      <c r="O2092" t="s">
        <v>62</v>
      </c>
      <c r="P2092" t="s">
        <v>752</v>
      </c>
      <c r="Q2092">
        <v>214.7</v>
      </c>
      <c r="R2092">
        <v>5</v>
      </c>
      <c r="S2092" s="1">
        <v>0</v>
      </c>
      <c r="T2092">
        <v>83.733000000000004</v>
      </c>
      <c r="U2092" t="s">
        <v>89</v>
      </c>
      <c r="V2092" s="3">
        <v>0.39</v>
      </c>
      <c r="W2092" s="3">
        <v>0</v>
      </c>
      <c r="X2092" s="4">
        <v>16.746600000000001</v>
      </c>
      <c r="Y2092" s="1">
        <v>26.1934</v>
      </c>
      <c r="Z2092" t="s">
        <v>167</v>
      </c>
      <c r="AA2092">
        <f>Furniture_Sales[[#This Row],[Sales]]-Furniture_Sales[[#This Row],[Profit]]</f>
        <v>130.96699999999998</v>
      </c>
    </row>
    <row r="2093" spans="1:27" x14ac:dyDescent="0.35">
      <c r="A2093" t="s">
        <v>4380</v>
      </c>
      <c r="B2093" s="2">
        <v>42905</v>
      </c>
      <c r="C2093" s="2">
        <v>42909</v>
      </c>
      <c r="D2093" t="s">
        <v>45</v>
      </c>
      <c r="E2093" t="s">
        <v>2708</v>
      </c>
      <c r="F2093" t="s">
        <v>2709</v>
      </c>
      <c r="G2093" t="s">
        <v>30</v>
      </c>
      <c r="H2093" t="s">
        <v>31</v>
      </c>
      <c r="I2093" t="s">
        <v>334</v>
      </c>
      <c r="J2093" t="s">
        <v>59</v>
      </c>
      <c r="K2093">
        <v>94109</v>
      </c>
      <c r="L2093" t="s">
        <v>60</v>
      </c>
      <c r="M2093" t="s">
        <v>2620</v>
      </c>
      <c r="N2093" t="s">
        <v>36</v>
      </c>
      <c r="O2093" t="s">
        <v>62</v>
      </c>
      <c r="P2093" t="s">
        <v>2621</v>
      </c>
      <c r="Q2093">
        <v>50.32</v>
      </c>
      <c r="R2093">
        <v>4</v>
      </c>
      <c r="S2093" s="1">
        <v>0</v>
      </c>
      <c r="T2093">
        <v>21.134399999999999</v>
      </c>
      <c r="U2093" t="s">
        <v>89</v>
      </c>
      <c r="V2093" s="3">
        <v>0.42</v>
      </c>
      <c r="W2093" s="3">
        <v>0</v>
      </c>
      <c r="X2093" s="4">
        <v>5.2835999999999999</v>
      </c>
      <c r="Y2093" s="1">
        <v>7.2964000000000002</v>
      </c>
      <c r="Z2093" t="s">
        <v>65</v>
      </c>
      <c r="AA2093">
        <f>Furniture_Sales[[#This Row],[Sales]]-Furniture_Sales[[#This Row],[Profit]]</f>
        <v>29.185600000000001</v>
      </c>
    </row>
    <row r="2094" spans="1:27" x14ac:dyDescent="0.35">
      <c r="A2094" t="s">
        <v>4381</v>
      </c>
      <c r="B2094" s="2">
        <v>42089</v>
      </c>
      <c r="C2094" s="2">
        <v>42093</v>
      </c>
      <c r="D2094" t="s">
        <v>45</v>
      </c>
      <c r="E2094" t="s">
        <v>629</v>
      </c>
      <c r="F2094" t="s">
        <v>630</v>
      </c>
      <c r="G2094" t="s">
        <v>96</v>
      </c>
      <c r="H2094" t="s">
        <v>31</v>
      </c>
      <c r="I2094" t="s">
        <v>197</v>
      </c>
      <c r="J2094" t="s">
        <v>198</v>
      </c>
      <c r="K2094">
        <v>98103</v>
      </c>
      <c r="L2094" t="s">
        <v>60</v>
      </c>
      <c r="M2094" t="s">
        <v>527</v>
      </c>
      <c r="N2094" t="s">
        <v>36</v>
      </c>
      <c r="O2094" t="s">
        <v>51</v>
      </c>
      <c r="P2094" t="s">
        <v>528</v>
      </c>
      <c r="Q2094">
        <v>3393.68</v>
      </c>
      <c r="R2094">
        <v>8</v>
      </c>
      <c r="S2094" s="1">
        <v>0</v>
      </c>
      <c r="T2094">
        <v>610.86239999999998</v>
      </c>
      <c r="U2094" t="s">
        <v>89</v>
      </c>
      <c r="V2094" s="3">
        <v>0.18</v>
      </c>
      <c r="W2094" s="3">
        <v>0</v>
      </c>
      <c r="X2094" s="4">
        <v>76.357799999999997</v>
      </c>
      <c r="Y2094" s="1">
        <v>347.85219999999998</v>
      </c>
      <c r="Z2094" t="s">
        <v>201</v>
      </c>
      <c r="AA2094">
        <f>Furniture_Sales[[#This Row],[Sales]]-Furniture_Sales[[#This Row],[Profit]]</f>
        <v>2782.8175999999999</v>
      </c>
    </row>
    <row r="2095" spans="1:27" x14ac:dyDescent="0.35">
      <c r="A2095" t="s">
        <v>4382</v>
      </c>
      <c r="B2095" s="2">
        <v>42749</v>
      </c>
      <c r="C2095" s="2">
        <v>42755</v>
      </c>
      <c r="D2095" t="s">
        <v>45</v>
      </c>
      <c r="E2095" t="s">
        <v>3027</v>
      </c>
      <c r="F2095" t="s">
        <v>3028</v>
      </c>
      <c r="G2095" t="s">
        <v>106</v>
      </c>
      <c r="H2095" t="s">
        <v>31</v>
      </c>
      <c r="I2095" t="s">
        <v>641</v>
      </c>
      <c r="J2095" t="s">
        <v>116</v>
      </c>
      <c r="K2095">
        <v>47374</v>
      </c>
      <c r="L2095" t="s">
        <v>99</v>
      </c>
      <c r="M2095" t="s">
        <v>1601</v>
      </c>
      <c r="N2095" t="s">
        <v>36</v>
      </c>
      <c r="O2095" t="s">
        <v>62</v>
      </c>
      <c r="P2095" t="s">
        <v>1602</v>
      </c>
      <c r="Q2095">
        <v>18.96</v>
      </c>
      <c r="R2095">
        <v>2</v>
      </c>
      <c r="S2095" s="1">
        <v>0</v>
      </c>
      <c r="T2095">
        <v>8.532</v>
      </c>
      <c r="U2095" t="s">
        <v>135</v>
      </c>
      <c r="V2095" s="3">
        <v>0.45</v>
      </c>
      <c r="W2095" s="3">
        <v>0</v>
      </c>
      <c r="X2095" s="4">
        <v>4.266</v>
      </c>
      <c r="Y2095" s="1">
        <v>5.2140000000000004</v>
      </c>
      <c r="Z2095" t="s">
        <v>175</v>
      </c>
      <c r="AA2095">
        <f>Furniture_Sales[[#This Row],[Sales]]-Furniture_Sales[[#This Row],[Profit]]</f>
        <v>10.428000000000001</v>
      </c>
    </row>
    <row r="2096" spans="1:27" x14ac:dyDescent="0.35">
      <c r="A2096" t="s">
        <v>4383</v>
      </c>
      <c r="B2096" s="2">
        <v>41944</v>
      </c>
      <c r="C2096" s="2">
        <v>41946</v>
      </c>
      <c r="D2096" t="s">
        <v>93</v>
      </c>
      <c r="E2096" t="s">
        <v>1517</v>
      </c>
      <c r="F2096" t="s">
        <v>1518</v>
      </c>
      <c r="G2096" t="s">
        <v>96</v>
      </c>
      <c r="H2096" t="s">
        <v>31</v>
      </c>
      <c r="I2096" t="s">
        <v>4384</v>
      </c>
      <c r="J2096" t="s">
        <v>237</v>
      </c>
      <c r="K2096">
        <v>45040</v>
      </c>
      <c r="L2096" t="s">
        <v>73</v>
      </c>
      <c r="M2096" t="s">
        <v>751</v>
      </c>
      <c r="N2096" t="s">
        <v>36</v>
      </c>
      <c r="O2096" t="s">
        <v>62</v>
      </c>
      <c r="P2096" t="s">
        <v>752</v>
      </c>
      <c r="Q2096">
        <v>68.703999999999994</v>
      </c>
      <c r="R2096">
        <v>2</v>
      </c>
      <c r="S2096" s="1">
        <v>0.2</v>
      </c>
      <c r="T2096">
        <v>16.3172</v>
      </c>
      <c r="U2096" t="s">
        <v>76</v>
      </c>
      <c r="V2096" s="3">
        <v>0.23749999999999999</v>
      </c>
      <c r="W2096" s="3">
        <v>2.9110386585933898E-3</v>
      </c>
      <c r="X2096" s="4">
        <v>8.1585999999999999</v>
      </c>
      <c r="Y2096" s="1">
        <v>26.1934</v>
      </c>
      <c r="Z2096" t="s">
        <v>40</v>
      </c>
      <c r="AA2096">
        <f>Furniture_Sales[[#This Row],[Sales]]-Furniture_Sales[[#This Row],[Profit]]</f>
        <v>52.386799999999994</v>
      </c>
    </row>
    <row r="2097" spans="1:27" x14ac:dyDescent="0.35">
      <c r="A2097" t="s">
        <v>4385</v>
      </c>
      <c r="B2097" s="2">
        <v>42603</v>
      </c>
      <c r="C2097" s="2">
        <v>42607</v>
      </c>
      <c r="D2097" t="s">
        <v>45</v>
      </c>
      <c r="E2097" t="s">
        <v>734</v>
      </c>
      <c r="F2097" t="s">
        <v>735</v>
      </c>
      <c r="G2097" t="s">
        <v>30</v>
      </c>
      <c r="H2097" t="s">
        <v>31</v>
      </c>
      <c r="I2097" t="s">
        <v>179</v>
      </c>
      <c r="J2097" t="s">
        <v>126</v>
      </c>
      <c r="K2097">
        <v>10035</v>
      </c>
      <c r="L2097" t="s">
        <v>73</v>
      </c>
      <c r="M2097" t="s">
        <v>1223</v>
      </c>
      <c r="N2097" t="s">
        <v>36</v>
      </c>
      <c r="O2097" t="s">
        <v>42</v>
      </c>
      <c r="P2097" t="s">
        <v>1224</v>
      </c>
      <c r="Q2097">
        <v>573.17399999999998</v>
      </c>
      <c r="R2097">
        <v>7</v>
      </c>
      <c r="S2097" s="1">
        <v>0.1</v>
      </c>
      <c r="T2097">
        <v>63.686</v>
      </c>
      <c r="U2097" t="s">
        <v>89</v>
      </c>
      <c r="V2097" s="3">
        <v>0.11111111111111099</v>
      </c>
      <c r="W2097" s="3">
        <v>1.7446709027276201E-4</v>
      </c>
      <c r="X2097" s="4">
        <v>9.0980000000000008</v>
      </c>
      <c r="Y2097" s="1">
        <v>72.784000000000006</v>
      </c>
      <c r="Z2097" t="s">
        <v>259</v>
      </c>
      <c r="AA2097">
        <f>Furniture_Sales[[#This Row],[Sales]]-Furniture_Sales[[#This Row],[Profit]]</f>
        <v>509.488</v>
      </c>
    </row>
    <row r="2098" spans="1:27" x14ac:dyDescent="0.35">
      <c r="A2098" t="s">
        <v>4386</v>
      </c>
      <c r="B2098" s="2">
        <v>42576</v>
      </c>
      <c r="C2098" s="2">
        <v>42579</v>
      </c>
      <c r="D2098" t="s">
        <v>27</v>
      </c>
      <c r="E2098" t="s">
        <v>2030</v>
      </c>
      <c r="F2098" t="s">
        <v>2031</v>
      </c>
      <c r="G2098" t="s">
        <v>96</v>
      </c>
      <c r="H2098" t="s">
        <v>31</v>
      </c>
      <c r="I2098" t="s">
        <v>911</v>
      </c>
      <c r="J2098" t="s">
        <v>244</v>
      </c>
      <c r="K2098">
        <v>53209</v>
      </c>
      <c r="L2098" t="s">
        <v>99</v>
      </c>
      <c r="M2098" t="s">
        <v>3023</v>
      </c>
      <c r="N2098" t="s">
        <v>36</v>
      </c>
      <c r="O2098" t="s">
        <v>42</v>
      </c>
      <c r="P2098" t="s">
        <v>3024</v>
      </c>
      <c r="Q2098">
        <v>403.56</v>
      </c>
      <c r="R2098">
        <v>4</v>
      </c>
      <c r="S2098" s="1">
        <v>0</v>
      </c>
      <c r="T2098">
        <v>96.854399999999998</v>
      </c>
      <c r="U2098" t="s">
        <v>39</v>
      </c>
      <c r="V2098" s="3">
        <v>0.24</v>
      </c>
      <c r="W2098" s="3">
        <v>0</v>
      </c>
      <c r="X2098" s="4">
        <v>24.2136</v>
      </c>
      <c r="Y2098" s="1">
        <v>76.676400000000001</v>
      </c>
      <c r="Z2098" t="s">
        <v>77</v>
      </c>
      <c r="AA2098">
        <f>Furniture_Sales[[#This Row],[Sales]]-Furniture_Sales[[#This Row],[Profit]]</f>
        <v>306.7056</v>
      </c>
    </row>
    <row r="2099" spans="1:27" x14ac:dyDescent="0.35">
      <c r="A2099" t="s">
        <v>4386</v>
      </c>
      <c r="B2099" s="2">
        <v>42576</v>
      </c>
      <c r="C2099" s="2">
        <v>42579</v>
      </c>
      <c r="D2099" t="s">
        <v>27</v>
      </c>
      <c r="E2099" t="s">
        <v>2030</v>
      </c>
      <c r="F2099" t="s">
        <v>2031</v>
      </c>
      <c r="G2099" t="s">
        <v>96</v>
      </c>
      <c r="H2099" t="s">
        <v>31</v>
      </c>
      <c r="I2099" t="s">
        <v>911</v>
      </c>
      <c r="J2099" t="s">
        <v>244</v>
      </c>
      <c r="K2099">
        <v>53209</v>
      </c>
      <c r="L2099" t="s">
        <v>99</v>
      </c>
      <c r="M2099" t="s">
        <v>389</v>
      </c>
      <c r="N2099" t="s">
        <v>36</v>
      </c>
      <c r="O2099" t="s">
        <v>62</v>
      </c>
      <c r="P2099" t="s">
        <v>390</v>
      </c>
      <c r="Q2099">
        <v>95.2</v>
      </c>
      <c r="R2099">
        <v>5</v>
      </c>
      <c r="S2099" s="1">
        <v>0</v>
      </c>
      <c r="T2099">
        <v>27.608000000000001</v>
      </c>
      <c r="U2099" t="s">
        <v>39</v>
      </c>
      <c r="V2099" s="3">
        <v>0.28999999999999998</v>
      </c>
      <c r="W2099" s="3">
        <v>0</v>
      </c>
      <c r="X2099" s="4">
        <v>5.5216000000000003</v>
      </c>
      <c r="Y2099" s="1">
        <v>13.5184</v>
      </c>
      <c r="Z2099" t="s">
        <v>77</v>
      </c>
      <c r="AA2099">
        <f>Furniture_Sales[[#This Row],[Sales]]-Furniture_Sales[[#This Row],[Profit]]</f>
        <v>67.591999999999999</v>
      </c>
    </row>
    <row r="2100" spans="1:27" x14ac:dyDescent="0.35">
      <c r="A2100" t="s">
        <v>4387</v>
      </c>
      <c r="B2100" s="2">
        <v>42527</v>
      </c>
      <c r="C2100" s="2">
        <v>42531</v>
      </c>
      <c r="D2100" t="s">
        <v>45</v>
      </c>
      <c r="E2100" t="s">
        <v>3991</v>
      </c>
      <c r="F2100" t="s">
        <v>3992</v>
      </c>
      <c r="G2100" t="s">
        <v>30</v>
      </c>
      <c r="H2100" t="s">
        <v>31</v>
      </c>
      <c r="I2100" t="s">
        <v>1586</v>
      </c>
      <c r="J2100" t="s">
        <v>237</v>
      </c>
      <c r="K2100">
        <v>45014</v>
      </c>
      <c r="L2100" t="s">
        <v>73</v>
      </c>
      <c r="M2100" t="s">
        <v>796</v>
      </c>
      <c r="N2100" t="s">
        <v>36</v>
      </c>
      <c r="O2100" t="s">
        <v>62</v>
      </c>
      <c r="P2100" t="s">
        <v>797</v>
      </c>
      <c r="Q2100">
        <v>466.32</v>
      </c>
      <c r="R2100">
        <v>3</v>
      </c>
      <c r="S2100" s="1">
        <v>0.2</v>
      </c>
      <c r="T2100">
        <v>34.973999999999997</v>
      </c>
      <c r="U2100" t="s">
        <v>89</v>
      </c>
      <c r="V2100" s="3">
        <v>7.4999999999999997E-2</v>
      </c>
      <c r="W2100" s="3">
        <v>4.2889003259564197E-4</v>
      </c>
      <c r="X2100" s="4">
        <v>11.657999999999999</v>
      </c>
      <c r="Y2100" s="1">
        <v>143.78200000000001</v>
      </c>
      <c r="Z2100" t="s">
        <v>65</v>
      </c>
      <c r="AA2100">
        <f>Furniture_Sales[[#This Row],[Sales]]-Furniture_Sales[[#This Row],[Profit]]</f>
        <v>431.346</v>
      </c>
    </row>
    <row r="2101" spans="1:27" x14ac:dyDescent="0.35">
      <c r="A2101" t="s">
        <v>4387</v>
      </c>
      <c r="B2101" s="2">
        <v>42527</v>
      </c>
      <c r="C2101" s="2">
        <v>42531</v>
      </c>
      <c r="D2101" t="s">
        <v>45</v>
      </c>
      <c r="E2101" t="s">
        <v>3991</v>
      </c>
      <c r="F2101" t="s">
        <v>3992</v>
      </c>
      <c r="G2101" t="s">
        <v>30</v>
      </c>
      <c r="H2101" t="s">
        <v>31</v>
      </c>
      <c r="I2101" t="s">
        <v>1586</v>
      </c>
      <c r="J2101" t="s">
        <v>237</v>
      </c>
      <c r="K2101">
        <v>45014</v>
      </c>
      <c r="L2101" t="s">
        <v>73</v>
      </c>
      <c r="M2101" t="s">
        <v>2979</v>
      </c>
      <c r="N2101" t="s">
        <v>36</v>
      </c>
      <c r="O2101" t="s">
        <v>62</v>
      </c>
      <c r="P2101" t="s">
        <v>2980</v>
      </c>
      <c r="Q2101">
        <v>82.64</v>
      </c>
      <c r="R2101">
        <v>2</v>
      </c>
      <c r="S2101" s="1">
        <v>0.2</v>
      </c>
      <c r="T2101">
        <v>0</v>
      </c>
      <c r="U2101" t="s">
        <v>89</v>
      </c>
      <c r="V2101" s="3">
        <v>0</v>
      </c>
      <c r="W2101" s="3">
        <v>2.4201355275895501E-3</v>
      </c>
      <c r="X2101" s="4">
        <v>0</v>
      </c>
      <c r="Y2101" s="1">
        <v>41.32</v>
      </c>
      <c r="Z2101" t="s">
        <v>65</v>
      </c>
      <c r="AA2101">
        <f>Furniture_Sales[[#This Row],[Sales]]-Furniture_Sales[[#This Row],[Profit]]</f>
        <v>82.64</v>
      </c>
    </row>
    <row r="2102" spans="1:27" x14ac:dyDescent="0.35">
      <c r="A2102" t="s">
        <v>4388</v>
      </c>
      <c r="B2102" s="2">
        <v>41726</v>
      </c>
      <c r="C2102" s="2">
        <v>41732</v>
      </c>
      <c r="D2102" t="s">
        <v>45</v>
      </c>
      <c r="E2102" t="s">
        <v>1357</v>
      </c>
      <c r="F2102" t="s">
        <v>1358</v>
      </c>
      <c r="G2102" t="s">
        <v>106</v>
      </c>
      <c r="H2102" t="s">
        <v>31</v>
      </c>
      <c r="I2102" t="s">
        <v>884</v>
      </c>
      <c r="J2102" t="s">
        <v>237</v>
      </c>
      <c r="K2102">
        <v>45503</v>
      </c>
      <c r="L2102" t="s">
        <v>73</v>
      </c>
      <c r="M2102" t="s">
        <v>757</v>
      </c>
      <c r="N2102" t="s">
        <v>36</v>
      </c>
      <c r="O2102" t="s">
        <v>51</v>
      </c>
      <c r="P2102" t="s">
        <v>758</v>
      </c>
      <c r="Q2102">
        <v>330.58800000000002</v>
      </c>
      <c r="R2102">
        <v>1</v>
      </c>
      <c r="S2102" s="1">
        <v>0.4</v>
      </c>
      <c r="T2102">
        <v>-143.25479999999999</v>
      </c>
      <c r="U2102" t="s">
        <v>135</v>
      </c>
      <c r="V2102" s="3">
        <v>-0.43333333333333302</v>
      </c>
      <c r="W2102" s="3">
        <v>1.20996527399664E-3</v>
      </c>
      <c r="X2102" s="4">
        <v>-143.25479999999999</v>
      </c>
      <c r="Y2102" s="1">
        <v>473.84280000000001</v>
      </c>
      <c r="Z2102" t="s">
        <v>201</v>
      </c>
      <c r="AA2102">
        <f>Furniture_Sales[[#This Row],[Sales]]-Furniture_Sales[[#This Row],[Profit]]</f>
        <v>473.84280000000001</v>
      </c>
    </row>
    <row r="2103" spans="1:27" x14ac:dyDescent="0.35">
      <c r="A2103" t="s">
        <v>4389</v>
      </c>
      <c r="B2103" s="2">
        <v>42968</v>
      </c>
      <c r="C2103" s="2">
        <v>42972</v>
      </c>
      <c r="D2103" t="s">
        <v>45</v>
      </c>
      <c r="E2103" t="s">
        <v>4390</v>
      </c>
      <c r="F2103" t="s">
        <v>4391</v>
      </c>
      <c r="G2103" t="s">
        <v>30</v>
      </c>
      <c r="H2103" t="s">
        <v>31</v>
      </c>
      <c r="I2103" t="s">
        <v>871</v>
      </c>
      <c r="J2103" t="s">
        <v>186</v>
      </c>
      <c r="K2103">
        <v>80027</v>
      </c>
      <c r="L2103" t="s">
        <v>60</v>
      </c>
      <c r="M2103" t="s">
        <v>1601</v>
      </c>
      <c r="N2103" t="s">
        <v>36</v>
      </c>
      <c r="O2103" t="s">
        <v>62</v>
      </c>
      <c r="P2103" t="s">
        <v>1602</v>
      </c>
      <c r="Q2103">
        <v>22.751999999999999</v>
      </c>
      <c r="R2103">
        <v>3</v>
      </c>
      <c r="S2103" s="1">
        <v>0.2</v>
      </c>
      <c r="T2103">
        <v>7.11</v>
      </c>
      <c r="U2103" t="s">
        <v>89</v>
      </c>
      <c r="V2103" s="3">
        <v>0.3125</v>
      </c>
      <c r="W2103" s="3">
        <v>8.7904360056258804E-3</v>
      </c>
      <c r="X2103" s="4">
        <v>2.37</v>
      </c>
      <c r="Y2103" s="1">
        <v>5.2140000000000004</v>
      </c>
      <c r="Z2103" t="s">
        <v>259</v>
      </c>
      <c r="AA2103">
        <f>Furniture_Sales[[#This Row],[Sales]]-Furniture_Sales[[#This Row],[Profit]]</f>
        <v>15.641999999999999</v>
      </c>
    </row>
    <row r="2104" spans="1:27" x14ac:dyDescent="0.35">
      <c r="A2104" t="s">
        <v>4392</v>
      </c>
      <c r="B2104" s="2">
        <v>41955</v>
      </c>
      <c r="C2104" s="2">
        <v>41961</v>
      </c>
      <c r="D2104" t="s">
        <v>45</v>
      </c>
      <c r="E2104" t="s">
        <v>113</v>
      </c>
      <c r="F2104" t="s">
        <v>114</v>
      </c>
      <c r="G2104" t="s">
        <v>30</v>
      </c>
      <c r="H2104" t="s">
        <v>31</v>
      </c>
      <c r="I2104" t="s">
        <v>1395</v>
      </c>
      <c r="J2104" t="s">
        <v>98</v>
      </c>
      <c r="K2104">
        <v>75007</v>
      </c>
      <c r="L2104" t="s">
        <v>99</v>
      </c>
      <c r="M2104" t="s">
        <v>1984</v>
      </c>
      <c r="N2104" t="s">
        <v>36</v>
      </c>
      <c r="O2104" t="s">
        <v>62</v>
      </c>
      <c r="P2104" t="s">
        <v>1985</v>
      </c>
      <c r="Q2104">
        <v>25.128</v>
      </c>
      <c r="R2104">
        <v>3</v>
      </c>
      <c r="S2104" s="1">
        <v>0.6</v>
      </c>
      <c r="T2104">
        <v>-6.9101999999999997</v>
      </c>
      <c r="U2104" t="s">
        <v>135</v>
      </c>
      <c r="V2104" s="3">
        <v>-0.27500000000000002</v>
      </c>
      <c r="W2104" s="3">
        <v>2.38777459407832E-2</v>
      </c>
      <c r="X2104" s="4">
        <v>-2.3033999999999999</v>
      </c>
      <c r="Y2104" s="1">
        <v>10.679399999999999</v>
      </c>
      <c r="Z2104" t="s">
        <v>40</v>
      </c>
      <c r="AA2104">
        <f>Furniture_Sales[[#This Row],[Sales]]-Furniture_Sales[[#This Row],[Profit]]</f>
        <v>32.038200000000003</v>
      </c>
    </row>
    <row r="2105" spans="1:27" x14ac:dyDescent="0.35">
      <c r="A2105" t="s">
        <v>4393</v>
      </c>
      <c r="B2105" s="2">
        <v>42260</v>
      </c>
      <c r="C2105" s="2">
        <v>42262</v>
      </c>
      <c r="D2105" t="s">
        <v>93</v>
      </c>
      <c r="E2105" t="s">
        <v>1952</v>
      </c>
      <c r="F2105" t="s">
        <v>1953</v>
      </c>
      <c r="G2105" t="s">
        <v>96</v>
      </c>
      <c r="H2105" t="s">
        <v>31</v>
      </c>
      <c r="I2105" t="s">
        <v>3053</v>
      </c>
      <c r="J2105" t="s">
        <v>59</v>
      </c>
      <c r="K2105">
        <v>92804</v>
      </c>
      <c r="L2105" t="s">
        <v>60</v>
      </c>
      <c r="M2105" t="s">
        <v>1548</v>
      </c>
      <c r="N2105" t="s">
        <v>36</v>
      </c>
      <c r="O2105" t="s">
        <v>62</v>
      </c>
      <c r="P2105" t="s">
        <v>1549</v>
      </c>
      <c r="Q2105">
        <v>131.88</v>
      </c>
      <c r="R2105">
        <v>7</v>
      </c>
      <c r="S2105" s="1">
        <v>0</v>
      </c>
      <c r="T2105">
        <v>55.389600000000002</v>
      </c>
      <c r="U2105" t="s">
        <v>76</v>
      </c>
      <c r="V2105" s="3">
        <v>0.42</v>
      </c>
      <c r="W2105" s="3">
        <v>0</v>
      </c>
      <c r="X2105" s="4">
        <v>7.9127999999999998</v>
      </c>
      <c r="Y2105" s="1">
        <v>10.927199999999999</v>
      </c>
      <c r="Z2105" t="s">
        <v>83</v>
      </c>
      <c r="AA2105">
        <f>Furniture_Sales[[#This Row],[Sales]]-Furniture_Sales[[#This Row],[Profit]]</f>
        <v>76.490399999999994</v>
      </c>
    </row>
    <row r="2106" spans="1:27" x14ac:dyDescent="0.35">
      <c r="A2106" t="s">
        <v>4393</v>
      </c>
      <c r="B2106" s="2">
        <v>42260</v>
      </c>
      <c r="C2106" s="2">
        <v>42262</v>
      </c>
      <c r="D2106" t="s">
        <v>93</v>
      </c>
      <c r="E2106" t="s">
        <v>1952</v>
      </c>
      <c r="F2106" t="s">
        <v>1953</v>
      </c>
      <c r="G2106" t="s">
        <v>96</v>
      </c>
      <c r="H2106" t="s">
        <v>31</v>
      </c>
      <c r="I2106" t="s">
        <v>3053</v>
      </c>
      <c r="J2106" t="s">
        <v>59</v>
      </c>
      <c r="K2106">
        <v>92804</v>
      </c>
      <c r="L2106" t="s">
        <v>60</v>
      </c>
      <c r="M2106" t="s">
        <v>1591</v>
      </c>
      <c r="N2106" t="s">
        <v>36</v>
      </c>
      <c r="O2106" t="s">
        <v>42</v>
      </c>
      <c r="P2106" t="s">
        <v>1592</v>
      </c>
      <c r="Q2106">
        <v>717.72</v>
      </c>
      <c r="R2106">
        <v>3</v>
      </c>
      <c r="S2106" s="1">
        <v>0.2</v>
      </c>
      <c r="T2106">
        <v>71.772000000000006</v>
      </c>
      <c r="U2106" t="s">
        <v>76</v>
      </c>
      <c r="V2106" s="3">
        <v>0.1</v>
      </c>
      <c r="W2106" s="3">
        <v>2.7866020174998599E-4</v>
      </c>
      <c r="X2106" s="4">
        <v>23.923999999999999</v>
      </c>
      <c r="Y2106" s="1">
        <v>215.316</v>
      </c>
      <c r="Z2106" t="s">
        <v>83</v>
      </c>
      <c r="AA2106">
        <f>Furniture_Sales[[#This Row],[Sales]]-Furniture_Sales[[#This Row],[Profit]]</f>
        <v>645.94799999999998</v>
      </c>
    </row>
    <row r="2107" spans="1:27" x14ac:dyDescent="0.35">
      <c r="A2107" t="s">
        <v>4393</v>
      </c>
      <c r="B2107" s="2">
        <v>42260</v>
      </c>
      <c r="C2107" s="2">
        <v>42262</v>
      </c>
      <c r="D2107" t="s">
        <v>93</v>
      </c>
      <c r="E2107" t="s">
        <v>1952</v>
      </c>
      <c r="F2107" t="s">
        <v>1953</v>
      </c>
      <c r="G2107" t="s">
        <v>96</v>
      </c>
      <c r="H2107" t="s">
        <v>31</v>
      </c>
      <c r="I2107" t="s">
        <v>3053</v>
      </c>
      <c r="J2107" t="s">
        <v>59</v>
      </c>
      <c r="K2107">
        <v>92804</v>
      </c>
      <c r="L2107" t="s">
        <v>60</v>
      </c>
      <c r="M2107" t="s">
        <v>2297</v>
      </c>
      <c r="N2107" t="s">
        <v>36</v>
      </c>
      <c r="O2107" t="s">
        <v>62</v>
      </c>
      <c r="P2107" t="s">
        <v>2298</v>
      </c>
      <c r="Q2107">
        <v>207.35</v>
      </c>
      <c r="R2107">
        <v>5</v>
      </c>
      <c r="S2107" s="1">
        <v>0</v>
      </c>
      <c r="T2107">
        <v>24.882000000000001</v>
      </c>
      <c r="U2107" t="s">
        <v>76</v>
      </c>
      <c r="V2107" s="3">
        <v>0.12</v>
      </c>
      <c r="W2107" s="3">
        <v>0</v>
      </c>
      <c r="X2107" s="4">
        <v>4.9763999999999999</v>
      </c>
      <c r="Y2107" s="1">
        <v>36.493600000000001</v>
      </c>
      <c r="Z2107" t="s">
        <v>83</v>
      </c>
      <c r="AA2107">
        <f>Furniture_Sales[[#This Row],[Sales]]-Furniture_Sales[[#This Row],[Profit]]</f>
        <v>182.46799999999999</v>
      </c>
    </row>
    <row r="2108" spans="1:27" x14ac:dyDescent="0.35">
      <c r="A2108" t="s">
        <v>4393</v>
      </c>
      <c r="B2108" s="2">
        <v>42260</v>
      </c>
      <c r="C2108" s="2">
        <v>42262</v>
      </c>
      <c r="D2108" t="s">
        <v>93</v>
      </c>
      <c r="E2108" t="s">
        <v>1952</v>
      </c>
      <c r="F2108" t="s">
        <v>1953</v>
      </c>
      <c r="G2108" t="s">
        <v>96</v>
      </c>
      <c r="H2108" t="s">
        <v>31</v>
      </c>
      <c r="I2108" t="s">
        <v>3053</v>
      </c>
      <c r="J2108" t="s">
        <v>59</v>
      </c>
      <c r="K2108">
        <v>92804</v>
      </c>
      <c r="L2108" t="s">
        <v>60</v>
      </c>
      <c r="M2108" t="s">
        <v>1210</v>
      </c>
      <c r="N2108" t="s">
        <v>36</v>
      </c>
      <c r="O2108" t="s">
        <v>62</v>
      </c>
      <c r="P2108" t="s">
        <v>1211</v>
      </c>
      <c r="Q2108">
        <v>44.67</v>
      </c>
      <c r="R2108">
        <v>3</v>
      </c>
      <c r="S2108" s="1">
        <v>0</v>
      </c>
      <c r="T2108">
        <v>12.0609</v>
      </c>
      <c r="U2108" t="s">
        <v>76</v>
      </c>
      <c r="V2108" s="3">
        <v>0.27</v>
      </c>
      <c r="W2108" s="3">
        <v>0</v>
      </c>
      <c r="X2108" s="4">
        <v>4.0202999999999998</v>
      </c>
      <c r="Y2108" s="1">
        <v>10.8697</v>
      </c>
      <c r="Z2108" t="s">
        <v>83</v>
      </c>
      <c r="AA2108">
        <f>Furniture_Sales[[#This Row],[Sales]]-Furniture_Sales[[#This Row],[Profit]]</f>
        <v>32.609099999999998</v>
      </c>
    </row>
    <row r="2109" spans="1:27" x14ac:dyDescent="0.35">
      <c r="A2109" t="s">
        <v>4394</v>
      </c>
      <c r="B2109" s="2">
        <v>42287</v>
      </c>
      <c r="C2109" s="2">
        <v>42289</v>
      </c>
      <c r="D2109" t="s">
        <v>93</v>
      </c>
      <c r="E2109" t="s">
        <v>3494</v>
      </c>
      <c r="F2109" t="s">
        <v>3495</v>
      </c>
      <c r="G2109" t="s">
        <v>96</v>
      </c>
      <c r="H2109" t="s">
        <v>31</v>
      </c>
      <c r="I2109" t="s">
        <v>4395</v>
      </c>
      <c r="J2109" t="s">
        <v>59</v>
      </c>
      <c r="K2109">
        <v>93101</v>
      </c>
      <c r="L2109" t="s">
        <v>60</v>
      </c>
      <c r="M2109" t="s">
        <v>1856</v>
      </c>
      <c r="N2109" t="s">
        <v>36</v>
      </c>
      <c r="O2109" t="s">
        <v>42</v>
      </c>
      <c r="P2109" t="s">
        <v>1857</v>
      </c>
      <c r="Q2109">
        <v>362.13600000000002</v>
      </c>
      <c r="R2109">
        <v>3</v>
      </c>
      <c r="S2109" s="1">
        <v>0.2</v>
      </c>
      <c r="T2109">
        <v>-54.320399999999999</v>
      </c>
      <c r="U2109" t="s">
        <v>76</v>
      </c>
      <c r="V2109" s="3">
        <v>-0.15</v>
      </c>
      <c r="W2109" s="3">
        <v>5.5227870192413905E-4</v>
      </c>
      <c r="X2109" s="4">
        <v>-18.1068</v>
      </c>
      <c r="Y2109" s="1">
        <v>138.81880000000001</v>
      </c>
      <c r="Z2109" t="s">
        <v>54</v>
      </c>
      <c r="AA2109">
        <f>Furniture_Sales[[#This Row],[Sales]]-Furniture_Sales[[#This Row],[Profit]]</f>
        <v>416.45640000000003</v>
      </c>
    </row>
    <row r="2110" spans="1:27" x14ac:dyDescent="0.35">
      <c r="A2110" t="s">
        <v>4396</v>
      </c>
      <c r="B2110" s="2">
        <v>42764</v>
      </c>
      <c r="C2110" s="2">
        <v>42766</v>
      </c>
      <c r="D2110" t="s">
        <v>27</v>
      </c>
      <c r="E2110" t="s">
        <v>1971</v>
      </c>
      <c r="F2110" t="s">
        <v>1972</v>
      </c>
      <c r="G2110" t="s">
        <v>30</v>
      </c>
      <c r="H2110" t="s">
        <v>31</v>
      </c>
      <c r="I2110" t="s">
        <v>1776</v>
      </c>
      <c r="J2110" t="s">
        <v>807</v>
      </c>
      <c r="K2110">
        <v>52302</v>
      </c>
      <c r="L2110" t="s">
        <v>99</v>
      </c>
      <c r="M2110" t="s">
        <v>656</v>
      </c>
      <c r="N2110" t="s">
        <v>36</v>
      </c>
      <c r="O2110" t="s">
        <v>62</v>
      </c>
      <c r="P2110" t="s">
        <v>657</v>
      </c>
      <c r="Q2110">
        <v>14.91</v>
      </c>
      <c r="R2110">
        <v>3</v>
      </c>
      <c r="S2110" s="1">
        <v>0</v>
      </c>
      <c r="T2110">
        <v>4.6220999999999997</v>
      </c>
      <c r="U2110" t="s">
        <v>76</v>
      </c>
      <c r="V2110" s="3">
        <v>0.31</v>
      </c>
      <c r="W2110" s="3">
        <v>0</v>
      </c>
      <c r="X2110" s="4">
        <v>1.5407</v>
      </c>
      <c r="Y2110" s="1">
        <v>3.4293</v>
      </c>
      <c r="Z2110" t="s">
        <v>175</v>
      </c>
      <c r="AA2110">
        <f>Furniture_Sales[[#This Row],[Sales]]-Furniture_Sales[[#This Row],[Profit]]</f>
        <v>10.2879</v>
      </c>
    </row>
    <row r="2111" spans="1:27" x14ac:dyDescent="0.35">
      <c r="A2111" t="s">
        <v>4397</v>
      </c>
      <c r="B2111" s="2">
        <v>42444</v>
      </c>
      <c r="C2111" s="2">
        <v>42448</v>
      </c>
      <c r="D2111" t="s">
        <v>45</v>
      </c>
      <c r="E2111" t="s">
        <v>2594</v>
      </c>
      <c r="F2111" t="s">
        <v>2595</v>
      </c>
      <c r="G2111" t="s">
        <v>96</v>
      </c>
      <c r="H2111" t="s">
        <v>31</v>
      </c>
      <c r="I2111" t="s">
        <v>4398</v>
      </c>
      <c r="J2111" t="s">
        <v>98</v>
      </c>
      <c r="K2111">
        <v>77803</v>
      </c>
      <c r="L2111" t="s">
        <v>99</v>
      </c>
      <c r="M2111" t="s">
        <v>165</v>
      </c>
      <c r="N2111" t="s">
        <v>36</v>
      </c>
      <c r="O2111" t="s">
        <v>42</v>
      </c>
      <c r="P2111" t="s">
        <v>166</v>
      </c>
      <c r="Q2111">
        <v>528.42999999999995</v>
      </c>
      <c r="R2111">
        <v>5</v>
      </c>
      <c r="S2111" s="1">
        <v>0.3</v>
      </c>
      <c r="T2111">
        <v>-143.43100000000001</v>
      </c>
      <c r="U2111" t="s">
        <v>89</v>
      </c>
      <c r="V2111" s="3">
        <v>-0.27142857142857102</v>
      </c>
      <c r="W2111" s="3">
        <v>5.6771947088545298E-4</v>
      </c>
      <c r="X2111" s="4">
        <v>-28.686199999999999</v>
      </c>
      <c r="Y2111" s="1">
        <v>134.37219999999999</v>
      </c>
      <c r="Z2111" t="s">
        <v>201</v>
      </c>
      <c r="AA2111">
        <f>Furniture_Sales[[#This Row],[Sales]]-Furniture_Sales[[#This Row],[Profit]]</f>
        <v>671.86099999999999</v>
      </c>
    </row>
    <row r="2112" spans="1:27" x14ac:dyDescent="0.35">
      <c r="A2112" t="s">
        <v>4399</v>
      </c>
      <c r="B2112" s="2">
        <v>42617</v>
      </c>
      <c r="C2112" s="2">
        <v>42617</v>
      </c>
      <c r="D2112" t="s">
        <v>431</v>
      </c>
      <c r="E2112" t="s">
        <v>4400</v>
      </c>
      <c r="F2112" t="s">
        <v>4401</v>
      </c>
      <c r="G2112" t="s">
        <v>30</v>
      </c>
      <c r="H2112" t="s">
        <v>31</v>
      </c>
      <c r="I2112" t="s">
        <v>334</v>
      </c>
      <c r="J2112" t="s">
        <v>59</v>
      </c>
      <c r="K2112">
        <v>94122</v>
      </c>
      <c r="L2112" t="s">
        <v>60</v>
      </c>
      <c r="M2112" t="s">
        <v>155</v>
      </c>
      <c r="N2112" t="s">
        <v>36</v>
      </c>
      <c r="O2112" t="s">
        <v>62</v>
      </c>
      <c r="P2112" t="s">
        <v>156</v>
      </c>
      <c r="Q2112">
        <v>24.27</v>
      </c>
      <c r="R2112">
        <v>3</v>
      </c>
      <c r="S2112" s="1">
        <v>0</v>
      </c>
      <c r="T2112">
        <v>8.7371999999999996</v>
      </c>
      <c r="U2112" t="s">
        <v>436</v>
      </c>
      <c r="V2112" s="3">
        <v>0.36</v>
      </c>
      <c r="W2112" s="3">
        <v>0</v>
      </c>
      <c r="X2112" s="4">
        <v>2.9123999999999999</v>
      </c>
      <c r="Y2112" s="1">
        <v>5.1776</v>
      </c>
      <c r="Z2112" t="s">
        <v>83</v>
      </c>
      <c r="AA2112">
        <f>Furniture_Sales[[#This Row],[Sales]]-Furniture_Sales[[#This Row],[Profit]]</f>
        <v>15.5328</v>
      </c>
    </row>
    <row r="2113" spans="1:27" x14ac:dyDescent="0.35">
      <c r="A2113" t="s">
        <v>4402</v>
      </c>
      <c r="B2113" s="2">
        <v>42321</v>
      </c>
      <c r="C2113" s="2">
        <v>42325</v>
      </c>
      <c r="D2113" t="s">
        <v>45</v>
      </c>
      <c r="E2113" t="s">
        <v>458</v>
      </c>
      <c r="F2113" t="s">
        <v>459</v>
      </c>
      <c r="G2113" t="s">
        <v>30</v>
      </c>
      <c r="H2113" t="s">
        <v>31</v>
      </c>
      <c r="I2113" t="s">
        <v>4403</v>
      </c>
      <c r="J2113" t="s">
        <v>59</v>
      </c>
      <c r="K2113">
        <v>92404</v>
      </c>
      <c r="L2113" t="s">
        <v>60</v>
      </c>
      <c r="M2113" t="s">
        <v>1973</v>
      </c>
      <c r="N2113" t="s">
        <v>36</v>
      </c>
      <c r="O2113" t="s">
        <v>37</v>
      </c>
      <c r="P2113" t="s">
        <v>1974</v>
      </c>
      <c r="Q2113">
        <v>683.33199999999999</v>
      </c>
      <c r="R2113">
        <v>4</v>
      </c>
      <c r="S2113" s="1">
        <v>0.15</v>
      </c>
      <c r="T2113">
        <v>-40.195999999999998</v>
      </c>
      <c r="U2113" t="s">
        <v>89</v>
      </c>
      <c r="V2113" s="3">
        <v>-5.8823529411764698E-2</v>
      </c>
      <c r="W2113" s="3">
        <v>2.19512623439265E-4</v>
      </c>
      <c r="X2113" s="4">
        <v>-10.048999999999999</v>
      </c>
      <c r="Y2113" s="1">
        <v>180.88200000000001</v>
      </c>
      <c r="Z2113" t="s">
        <v>40</v>
      </c>
      <c r="AA2113">
        <f>Furniture_Sales[[#This Row],[Sales]]-Furniture_Sales[[#This Row],[Profit]]</f>
        <v>723.52800000000002</v>
      </c>
    </row>
    <row r="2114" spans="1:27" x14ac:dyDescent="0.35">
      <c r="A2114" t="s">
        <v>4404</v>
      </c>
      <c r="B2114" s="2">
        <v>42524</v>
      </c>
      <c r="C2114" s="2">
        <v>42527</v>
      </c>
      <c r="D2114" t="s">
        <v>27</v>
      </c>
      <c r="E2114" t="s">
        <v>1847</v>
      </c>
      <c r="F2114" t="s">
        <v>1848</v>
      </c>
      <c r="G2114" t="s">
        <v>96</v>
      </c>
      <c r="H2114" t="s">
        <v>31</v>
      </c>
      <c r="I2114" t="s">
        <v>58</v>
      </c>
      <c r="J2114" t="s">
        <v>59</v>
      </c>
      <c r="K2114">
        <v>90049</v>
      </c>
      <c r="L2114" t="s">
        <v>60</v>
      </c>
      <c r="M2114" t="s">
        <v>1255</v>
      </c>
      <c r="N2114" t="s">
        <v>36</v>
      </c>
      <c r="O2114" t="s">
        <v>51</v>
      </c>
      <c r="P2114" t="s">
        <v>1256</v>
      </c>
      <c r="Q2114">
        <v>71.087999999999994</v>
      </c>
      <c r="R2114">
        <v>2</v>
      </c>
      <c r="S2114" s="1">
        <v>0.2</v>
      </c>
      <c r="T2114">
        <v>-1.7771999999999999</v>
      </c>
      <c r="U2114" t="s">
        <v>39</v>
      </c>
      <c r="V2114" s="3">
        <v>-2.5000000000000001E-2</v>
      </c>
      <c r="W2114" s="3">
        <v>2.8134143596668902E-3</v>
      </c>
      <c r="X2114" s="4">
        <v>-0.88859999999999995</v>
      </c>
      <c r="Y2114" s="1">
        <v>36.432600000000001</v>
      </c>
      <c r="Z2114" t="s">
        <v>65</v>
      </c>
      <c r="AA2114">
        <f>Furniture_Sales[[#This Row],[Sales]]-Furniture_Sales[[#This Row],[Profit]]</f>
        <v>72.865199999999987</v>
      </c>
    </row>
    <row r="2115" spans="1:27" x14ac:dyDescent="0.35">
      <c r="A2115" t="s">
        <v>4405</v>
      </c>
      <c r="B2115" s="2">
        <v>42716</v>
      </c>
      <c r="C2115" s="2">
        <v>42721</v>
      </c>
      <c r="D2115" t="s">
        <v>45</v>
      </c>
      <c r="E2115" t="s">
        <v>1044</v>
      </c>
      <c r="F2115" t="s">
        <v>1045</v>
      </c>
      <c r="G2115" t="s">
        <v>96</v>
      </c>
      <c r="H2115" t="s">
        <v>31</v>
      </c>
      <c r="I2115" t="s">
        <v>179</v>
      </c>
      <c r="J2115" t="s">
        <v>126</v>
      </c>
      <c r="K2115">
        <v>10009</v>
      </c>
      <c r="L2115" t="s">
        <v>73</v>
      </c>
      <c r="M2115" t="s">
        <v>557</v>
      </c>
      <c r="N2115" t="s">
        <v>36</v>
      </c>
      <c r="O2115" t="s">
        <v>62</v>
      </c>
      <c r="P2115" t="s">
        <v>3131</v>
      </c>
      <c r="Q2115">
        <v>60.35</v>
      </c>
      <c r="R2115">
        <v>5</v>
      </c>
      <c r="S2115" s="1">
        <v>0</v>
      </c>
      <c r="T2115">
        <v>19.915500000000002</v>
      </c>
      <c r="U2115" t="s">
        <v>64</v>
      </c>
      <c r="V2115" s="3">
        <v>0.33</v>
      </c>
      <c r="W2115" s="3">
        <v>0</v>
      </c>
      <c r="X2115" s="4">
        <v>3.9830999999999999</v>
      </c>
      <c r="Y2115" s="1">
        <v>8.0869</v>
      </c>
      <c r="Z2115" t="s">
        <v>102</v>
      </c>
      <c r="AA2115">
        <f>Furniture_Sales[[#This Row],[Sales]]-Furniture_Sales[[#This Row],[Profit]]</f>
        <v>40.4345</v>
      </c>
    </row>
    <row r="2116" spans="1:27" x14ac:dyDescent="0.35">
      <c r="A2116" t="s">
        <v>4406</v>
      </c>
      <c r="B2116" s="2">
        <v>42887</v>
      </c>
      <c r="C2116" s="2">
        <v>42889</v>
      </c>
      <c r="D2116" t="s">
        <v>27</v>
      </c>
      <c r="E2116" t="s">
        <v>834</v>
      </c>
      <c r="F2116" t="s">
        <v>835</v>
      </c>
      <c r="G2116" t="s">
        <v>96</v>
      </c>
      <c r="H2116" t="s">
        <v>31</v>
      </c>
      <c r="I2116" t="s">
        <v>4407</v>
      </c>
      <c r="J2116" t="s">
        <v>116</v>
      </c>
      <c r="K2116">
        <v>46203</v>
      </c>
      <c r="L2116" t="s">
        <v>99</v>
      </c>
      <c r="M2116" t="s">
        <v>801</v>
      </c>
      <c r="N2116" t="s">
        <v>36</v>
      </c>
      <c r="O2116" t="s">
        <v>42</v>
      </c>
      <c r="P2116" t="s">
        <v>802</v>
      </c>
      <c r="Q2116">
        <v>1925.88</v>
      </c>
      <c r="R2116">
        <v>6</v>
      </c>
      <c r="S2116" s="1">
        <v>0</v>
      </c>
      <c r="T2116">
        <v>539.24639999999999</v>
      </c>
      <c r="U2116" t="s">
        <v>76</v>
      </c>
      <c r="V2116" s="3">
        <v>0.28000000000000003</v>
      </c>
      <c r="W2116" s="3">
        <v>0</v>
      </c>
      <c r="X2116" s="4">
        <v>89.874399999999994</v>
      </c>
      <c r="Y2116" s="1">
        <v>231.10560000000001</v>
      </c>
      <c r="Z2116" t="s">
        <v>65</v>
      </c>
      <c r="AA2116">
        <f>Furniture_Sales[[#This Row],[Sales]]-Furniture_Sales[[#This Row],[Profit]]</f>
        <v>1386.6336000000001</v>
      </c>
    </row>
    <row r="2117" spans="1:27" x14ac:dyDescent="0.35">
      <c r="A2117" t="s">
        <v>4408</v>
      </c>
      <c r="B2117" s="2">
        <v>42352</v>
      </c>
      <c r="C2117" s="2">
        <v>42354</v>
      </c>
      <c r="D2117" t="s">
        <v>27</v>
      </c>
      <c r="E2117" t="s">
        <v>3200</v>
      </c>
      <c r="F2117" t="s">
        <v>3201</v>
      </c>
      <c r="G2117" t="s">
        <v>96</v>
      </c>
      <c r="H2117" t="s">
        <v>31</v>
      </c>
      <c r="I2117" t="s">
        <v>58</v>
      </c>
      <c r="J2117" t="s">
        <v>59</v>
      </c>
      <c r="K2117">
        <v>90045</v>
      </c>
      <c r="L2117" t="s">
        <v>60</v>
      </c>
      <c r="M2117" t="s">
        <v>1260</v>
      </c>
      <c r="N2117" t="s">
        <v>36</v>
      </c>
      <c r="O2117" t="s">
        <v>51</v>
      </c>
      <c r="P2117" t="s">
        <v>1261</v>
      </c>
      <c r="Q2117">
        <v>273.56799999999998</v>
      </c>
      <c r="R2117">
        <v>2</v>
      </c>
      <c r="S2117" s="1">
        <v>0.2</v>
      </c>
      <c r="T2117">
        <v>10.258800000000001</v>
      </c>
      <c r="U2117" t="s">
        <v>76</v>
      </c>
      <c r="V2117" s="3">
        <v>3.7499999999999999E-2</v>
      </c>
      <c r="W2117" s="3">
        <v>7.3107965843958404E-4</v>
      </c>
      <c r="X2117" s="4">
        <v>5.1294000000000004</v>
      </c>
      <c r="Y2117" s="1">
        <v>131.65459999999999</v>
      </c>
      <c r="Z2117" t="s">
        <v>102</v>
      </c>
      <c r="AA2117">
        <f>Furniture_Sales[[#This Row],[Sales]]-Furniture_Sales[[#This Row],[Profit]]</f>
        <v>263.30919999999998</v>
      </c>
    </row>
    <row r="2118" spans="1:27" x14ac:dyDescent="0.35">
      <c r="A2118" t="s">
        <v>4409</v>
      </c>
      <c r="B2118" s="2">
        <v>42082</v>
      </c>
      <c r="C2118" s="2">
        <v>42085</v>
      </c>
      <c r="D2118" t="s">
        <v>93</v>
      </c>
      <c r="E2118" t="s">
        <v>1320</v>
      </c>
      <c r="F2118" t="s">
        <v>1321</v>
      </c>
      <c r="G2118" t="s">
        <v>106</v>
      </c>
      <c r="H2118" t="s">
        <v>31</v>
      </c>
      <c r="I2118" t="s">
        <v>107</v>
      </c>
      <c r="J2118" t="s">
        <v>98</v>
      </c>
      <c r="K2118">
        <v>77041</v>
      </c>
      <c r="L2118" t="s">
        <v>99</v>
      </c>
      <c r="M2118" t="s">
        <v>2628</v>
      </c>
      <c r="N2118" t="s">
        <v>36</v>
      </c>
      <c r="O2118" t="s">
        <v>37</v>
      </c>
      <c r="P2118" t="s">
        <v>2629</v>
      </c>
      <c r="Q2118">
        <v>383.46559999999999</v>
      </c>
      <c r="R2118">
        <v>4</v>
      </c>
      <c r="S2118" s="1">
        <v>0.32</v>
      </c>
      <c r="T2118">
        <v>-67.670400000000001</v>
      </c>
      <c r="U2118" t="s">
        <v>39</v>
      </c>
      <c r="V2118" s="3">
        <v>-0.17647058823529399</v>
      </c>
      <c r="W2118" s="3">
        <v>8.3449467175152102E-4</v>
      </c>
      <c r="X2118" s="4">
        <v>-16.9176</v>
      </c>
      <c r="Y2118" s="1">
        <v>112.78400000000001</v>
      </c>
      <c r="Z2118" t="s">
        <v>201</v>
      </c>
      <c r="AA2118">
        <f>Furniture_Sales[[#This Row],[Sales]]-Furniture_Sales[[#This Row],[Profit]]</f>
        <v>451.13599999999997</v>
      </c>
    </row>
    <row r="2119" spans="1:27" x14ac:dyDescent="0.35">
      <c r="A2119" t="s">
        <v>4410</v>
      </c>
      <c r="B2119" s="2">
        <v>42709</v>
      </c>
      <c r="C2119" s="2">
        <v>42714</v>
      </c>
      <c r="D2119" t="s">
        <v>27</v>
      </c>
      <c r="E2119" t="s">
        <v>4034</v>
      </c>
      <c r="F2119" t="s">
        <v>4035</v>
      </c>
      <c r="G2119" t="s">
        <v>96</v>
      </c>
      <c r="H2119" t="s">
        <v>31</v>
      </c>
      <c r="I2119" t="s">
        <v>236</v>
      </c>
      <c r="J2119" t="s">
        <v>206</v>
      </c>
      <c r="K2119">
        <v>19711</v>
      </c>
      <c r="L2119" t="s">
        <v>73</v>
      </c>
      <c r="M2119" t="s">
        <v>379</v>
      </c>
      <c r="N2119" t="s">
        <v>36</v>
      </c>
      <c r="O2119" t="s">
        <v>62</v>
      </c>
      <c r="P2119" t="s">
        <v>380</v>
      </c>
      <c r="Q2119">
        <v>13.4</v>
      </c>
      <c r="R2119">
        <v>1</v>
      </c>
      <c r="S2119" s="1">
        <v>0</v>
      </c>
      <c r="T2119">
        <v>6.4320000000000004</v>
      </c>
      <c r="U2119" t="s">
        <v>64</v>
      </c>
      <c r="V2119" s="3">
        <v>0.48</v>
      </c>
      <c r="W2119" s="3">
        <v>0</v>
      </c>
      <c r="X2119" s="4">
        <v>6.4320000000000004</v>
      </c>
      <c r="Y2119" s="1">
        <v>6.968</v>
      </c>
      <c r="Z2119" t="s">
        <v>102</v>
      </c>
      <c r="AA2119">
        <f>Furniture_Sales[[#This Row],[Sales]]-Furniture_Sales[[#This Row],[Profit]]</f>
        <v>6.968</v>
      </c>
    </row>
    <row r="2120" spans="1:27" x14ac:dyDescent="0.35">
      <c r="A2120" t="s">
        <v>4411</v>
      </c>
      <c r="B2120" s="2">
        <v>42253</v>
      </c>
      <c r="C2120" s="2">
        <v>42256</v>
      </c>
      <c r="D2120" t="s">
        <v>27</v>
      </c>
      <c r="E2120" t="s">
        <v>1909</v>
      </c>
      <c r="F2120" t="s">
        <v>1910</v>
      </c>
      <c r="G2120" t="s">
        <v>30</v>
      </c>
      <c r="H2120" t="s">
        <v>31</v>
      </c>
      <c r="I2120" t="s">
        <v>1411</v>
      </c>
      <c r="J2120" t="s">
        <v>1412</v>
      </c>
      <c r="K2120">
        <v>70506</v>
      </c>
      <c r="L2120" t="s">
        <v>34</v>
      </c>
      <c r="M2120" t="s">
        <v>1265</v>
      </c>
      <c r="N2120" t="s">
        <v>36</v>
      </c>
      <c r="O2120" t="s">
        <v>51</v>
      </c>
      <c r="P2120" t="s">
        <v>1069</v>
      </c>
      <c r="Q2120">
        <v>85.98</v>
      </c>
      <c r="R2120">
        <v>1</v>
      </c>
      <c r="S2120" s="1">
        <v>0</v>
      </c>
      <c r="T2120">
        <v>22.354800000000001</v>
      </c>
      <c r="U2120" t="s">
        <v>39</v>
      </c>
      <c r="V2120" s="3">
        <v>0.26</v>
      </c>
      <c r="W2120" s="3">
        <v>0</v>
      </c>
      <c r="X2120" s="4">
        <v>22.354800000000001</v>
      </c>
      <c r="Y2120" s="1">
        <v>63.6252</v>
      </c>
      <c r="Z2120" t="s">
        <v>83</v>
      </c>
      <c r="AA2120">
        <f>Furniture_Sales[[#This Row],[Sales]]-Furniture_Sales[[#This Row],[Profit]]</f>
        <v>63.625200000000007</v>
      </c>
    </row>
    <row r="2121" spans="1:27" x14ac:dyDescent="0.35">
      <c r="A2121" t="s">
        <v>4412</v>
      </c>
      <c r="B2121" s="2">
        <v>41660</v>
      </c>
      <c r="C2121" s="2">
        <v>41662</v>
      </c>
      <c r="D2121" t="s">
        <v>27</v>
      </c>
      <c r="E2121" t="s">
        <v>2025</v>
      </c>
      <c r="F2121" t="s">
        <v>2026</v>
      </c>
      <c r="G2121" t="s">
        <v>30</v>
      </c>
      <c r="H2121" t="s">
        <v>31</v>
      </c>
      <c r="I2121" t="s">
        <v>1012</v>
      </c>
      <c r="J2121" t="s">
        <v>49</v>
      </c>
      <c r="K2121">
        <v>33180</v>
      </c>
      <c r="L2121" t="s">
        <v>34</v>
      </c>
      <c r="M2121" t="s">
        <v>1583</v>
      </c>
      <c r="N2121" t="s">
        <v>36</v>
      </c>
      <c r="O2121" t="s">
        <v>62</v>
      </c>
      <c r="P2121" t="s">
        <v>1584</v>
      </c>
      <c r="Q2121">
        <v>25.248000000000001</v>
      </c>
      <c r="R2121">
        <v>3</v>
      </c>
      <c r="S2121" s="1">
        <v>0.2</v>
      </c>
      <c r="T2121">
        <v>4.1028000000000002</v>
      </c>
      <c r="U2121" t="s">
        <v>76</v>
      </c>
      <c r="V2121" s="3">
        <v>0.16250000000000001</v>
      </c>
      <c r="W2121" s="3">
        <v>7.9214195183776905E-3</v>
      </c>
      <c r="X2121" s="4">
        <v>1.3675999999999999</v>
      </c>
      <c r="Y2121" s="1">
        <v>7.0484</v>
      </c>
      <c r="Z2121" t="s">
        <v>175</v>
      </c>
      <c r="AA2121">
        <f>Furniture_Sales[[#This Row],[Sales]]-Furniture_Sales[[#This Row],[Profit]]</f>
        <v>21.145200000000003</v>
      </c>
    </row>
    <row r="2122" spans="1:27" x14ac:dyDescent="0.35">
      <c r="A2122" t="s">
        <v>4413</v>
      </c>
      <c r="B2122" s="2">
        <v>42792</v>
      </c>
      <c r="C2122" s="2">
        <v>42797</v>
      </c>
      <c r="D2122" t="s">
        <v>45</v>
      </c>
      <c r="E2122" t="s">
        <v>246</v>
      </c>
      <c r="F2122" t="s">
        <v>247</v>
      </c>
      <c r="G2122" t="s">
        <v>30</v>
      </c>
      <c r="H2122" t="s">
        <v>31</v>
      </c>
      <c r="I2122" t="s">
        <v>556</v>
      </c>
      <c r="J2122" t="s">
        <v>59</v>
      </c>
      <c r="K2122">
        <v>92627</v>
      </c>
      <c r="L2122" t="s">
        <v>60</v>
      </c>
      <c r="M2122" t="s">
        <v>3294</v>
      </c>
      <c r="N2122" t="s">
        <v>36</v>
      </c>
      <c r="O2122" t="s">
        <v>62</v>
      </c>
      <c r="P2122" t="s">
        <v>3295</v>
      </c>
      <c r="Q2122">
        <v>91.96</v>
      </c>
      <c r="R2122">
        <v>2</v>
      </c>
      <c r="S2122" s="1">
        <v>0</v>
      </c>
      <c r="T2122">
        <v>15.6332</v>
      </c>
      <c r="U2122" t="s">
        <v>64</v>
      </c>
      <c r="V2122" s="3">
        <v>0.17</v>
      </c>
      <c r="W2122" s="3">
        <v>0</v>
      </c>
      <c r="X2122" s="4">
        <v>7.8166000000000002</v>
      </c>
      <c r="Y2122" s="1">
        <v>38.163400000000003</v>
      </c>
      <c r="Z2122" t="s">
        <v>303</v>
      </c>
      <c r="AA2122">
        <f>Furniture_Sales[[#This Row],[Sales]]-Furniture_Sales[[#This Row],[Profit]]</f>
        <v>76.326799999999992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0E1E-5C19-472F-B984-6CDA5EF88026}">
  <dimension ref="C3:O84"/>
  <sheetViews>
    <sheetView topLeftCell="A10" workbookViewId="0">
      <selection activeCell="C17" sqref="C17"/>
    </sheetView>
  </sheetViews>
  <sheetFormatPr defaultRowHeight="14.5" x14ac:dyDescent="0.35"/>
  <cols>
    <col min="3" max="3" width="12.36328125" bestFit="1" customWidth="1"/>
    <col min="4" max="5" width="11.81640625" bestFit="1" customWidth="1"/>
    <col min="6" max="6" width="14.54296875" bestFit="1" customWidth="1"/>
    <col min="10" max="10" width="12.36328125" bestFit="1" customWidth="1"/>
    <col min="11" max="11" width="11.26953125" bestFit="1" customWidth="1"/>
    <col min="12" max="13" width="11.81640625" bestFit="1" customWidth="1"/>
    <col min="14" max="14" width="10.81640625" bestFit="1" customWidth="1"/>
    <col min="15" max="15" width="10.54296875" bestFit="1" customWidth="1"/>
  </cols>
  <sheetData>
    <row r="3" spans="3:15" x14ac:dyDescent="0.35">
      <c r="C3" t="s">
        <v>4414</v>
      </c>
      <c r="D3" t="s">
        <v>4416</v>
      </c>
      <c r="E3" t="s">
        <v>4415</v>
      </c>
      <c r="J3" s="18" t="s">
        <v>4423</v>
      </c>
      <c r="K3" s="18"/>
      <c r="L3" s="18"/>
      <c r="M3" s="18"/>
      <c r="N3" s="18"/>
    </row>
    <row r="4" spans="3:15" x14ac:dyDescent="0.35">
      <c r="C4" s="1">
        <v>741999.79529999977</v>
      </c>
      <c r="D4" s="1">
        <v>18451.272799999999</v>
      </c>
      <c r="E4" s="1">
        <v>8028</v>
      </c>
      <c r="J4" t="s">
        <v>4424</v>
      </c>
      <c r="K4" t="s">
        <v>4429</v>
      </c>
      <c r="L4" t="s">
        <v>4428</v>
      </c>
      <c r="M4" t="e">
        <f>if</f>
        <v>#NAME?</v>
      </c>
      <c r="N4" t="s">
        <v>4430</v>
      </c>
    </row>
    <row r="5" spans="3:15" x14ac:dyDescent="0.35">
      <c r="J5" t="s">
        <v>4425</v>
      </c>
      <c r="K5" s="8">
        <f>C4</f>
        <v>741999.79529999977</v>
      </c>
      <c r="L5" s="8">
        <f>D12</f>
        <v>215387.26920000004</v>
      </c>
      <c r="M5" s="8">
        <f>D11</f>
        <v>198901.43600000019</v>
      </c>
      <c r="N5" s="3">
        <f>(L5-M5)/M5</f>
        <v>8.2884435283814811E-2</v>
      </c>
      <c r="O5" t="str">
        <f>IF(N5&gt;0,"🔼","🔽")&amp;TEXT(ABS(N5),"0%")&amp;" YoY"</f>
        <v>🔼8% YoY</v>
      </c>
    </row>
    <row r="6" spans="3:15" x14ac:dyDescent="0.35">
      <c r="J6" t="s">
        <v>4426</v>
      </c>
      <c r="K6" s="11">
        <f>E4</f>
        <v>8028</v>
      </c>
      <c r="L6" s="11">
        <f>F12</f>
        <v>2437</v>
      </c>
      <c r="M6" s="11">
        <f>F11</f>
        <v>2193</v>
      </c>
      <c r="N6" s="3">
        <f t="shared" ref="N6:N7" si="0">(L6-M6)/M6</f>
        <v>0.11126310989512084</v>
      </c>
      <c r="O6" t="str">
        <f t="shared" ref="O6:O7" si="1">IF(N6&gt;0,"🔼","🔽")&amp;TEXT(ABS(N6),"0%")&amp;" YoY"</f>
        <v>🔼11% YoY</v>
      </c>
    </row>
    <row r="7" spans="3:15" x14ac:dyDescent="0.35">
      <c r="J7" t="s">
        <v>4427</v>
      </c>
      <c r="K7" s="12">
        <f>D4</f>
        <v>18451.272799999999</v>
      </c>
      <c r="L7" s="12">
        <f>E12</f>
        <v>3018.3912999999957</v>
      </c>
      <c r="M7" s="12">
        <f>E11</f>
        <v>6959.9530999999979</v>
      </c>
      <c r="N7" s="3">
        <f t="shared" si="0"/>
        <v>-0.56632016672641128</v>
      </c>
      <c r="O7" t="str">
        <f t="shared" si="1"/>
        <v>🔽57% YoY</v>
      </c>
    </row>
    <row r="8" spans="3:15" x14ac:dyDescent="0.35">
      <c r="C8" s="6" t="s">
        <v>4417</v>
      </c>
      <c r="D8" t="s">
        <v>4414</v>
      </c>
      <c r="E8" t="s">
        <v>4416</v>
      </c>
      <c r="F8" t="s">
        <v>4415</v>
      </c>
    </row>
    <row r="9" spans="3:15" x14ac:dyDescent="0.35">
      <c r="C9" s="7" t="s">
        <v>4419</v>
      </c>
      <c r="D9" s="1">
        <v>157192.85310000001</v>
      </c>
      <c r="E9" s="1">
        <v>5457.7255000000059</v>
      </c>
      <c r="F9" s="1">
        <v>1623</v>
      </c>
    </row>
    <row r="10" spans="3:15" x14ac:dyDescent="0.35">
      <c r="C10" s="7" t="s">
        <v>4420</v>
      </c>
      <c r="D10" s="1">
        <v>170518.23700000011</v>
      </c>
      <c r="E10" s="1">
        <v>3015.2028999999993</v>
      </c>
      <c r="F10" s="1">
        <v>1775</v>
      </c>
    </row>
    <row r="11" spans="3:15" x14ac:dyDescent="0.35">
      <c r="C11" s="7" t="s">
        <v>4421</v>
      </c>
      <c r="D11" s="1">
        <v>198901.43600000019</v>
      </c>
      <c r="E11" s="1">
        <v>6959.9530999999979</v>
      </c>
      <c r="F11" s="1">
        <v>2193</v>
      </c>
    </row>
    <row r="12" spans="3:15" x14ac:dyDescent="0.35">
      <c r="C12" s="7" t="s">
        <v>4422</v>
      </c>
      <c r="D12" s="1">
        <v>215387.26920000004</v>
      </c>
      <c r="E12" s="1">
        <v>3018.3912999999957</v>
      </c>
      <c r="F12" s="1">
        <v>2437</v>
      </c>
    </row>
    <row r="13" spans="3:15" x14ac:dyDescent="0.35">
      <c r="C13" s="7" t="s">
        <v>4418</v>
      </c>
      <c r="D13" s="1">
        <v>741999.79530000035</v>
      </c>
      <c r="E13" s="1">
        <v>18451.272799999999</v>
      </c>
      <c r="F13" s="1">
        <v>8028</v>
      </c>
    </row>
    <row r="14" spans="3:15" x14ac:dyDescent="0.35">
      <c r="J14" t="s">
        <v>4433</v>
      </c>
    </row>
    <row r="15" spans="3:15" x14ac:dyDescent="0.35">
      <c r="C15" s="7" t="s">
        <v>4431</v>
      </c>
      <c r="J15" t="str">
        <f>"Top Selling City: " &amp; INDEX(J17:J21,MATCH(MAX(K17:K21),K17:K21,0)) &amp; "(" &amp; TEXT(MAX(K17:K21), "#,##0") &amp; ")"</f>
        <v>Top Selling City: New York City(75,691)</v>
      </c>
    </row>
    <row r="16" spans="3:15" x14ac:dyDescent="0.35">
      <c r="C16" t="str">
        <f>"Peak Sales Month: "&amp;INDEX(C18:C29,MATCH(MAX(D18:D29),D18:D29,0))&amp;" with "&amp;TEXT(MAX(D18:D29),"$#,##0")&amp;" in sales "</f>
        <v xml:space="preserve">Peak Sales Month: Dec with $121,818 in sales </v>
      </c>
      <c r="J16" s="6" t="s">
        <v>4417</v>
      </c>
      <c r="K16" t="s">
        <v>4414</v>
      </c>
      <c r="L16" s="6"/>
      <c r="M16" s="6"/>
      <c r="N16" s="9">
        <f>MAX(M17:M22)*1.2</f>
        <v>90829.258800000011</v>
      </c>
      <c r="O16" s="6"/>
    </row>
    <row r="17" spans="3:14" x14ac:dyDescent="0.35">
      <c r="C17" s="6" t="s">
        <v>4417</v>
      </c>
      <c r="D17" t="s">
        <v>4414</v>
      </c>
      <c r="J17" s="7" t="s">
        <v>58</v>
      </c>
      <c r="K17" s="8">
        <v>54000.040999999976</v>
      </c>
      <c r="L17" t="str">
        <f>J17:J21</f>
        <v>Los Angeles</v>
      </c>
      <c r="M17" s="8">
        <f>K17:K21</f>
        <v>54000.040999999976</v>
      </c>
      <c r="N17" s="8">
        <f>$N$16-M17</f>
        <v>36829.217800000035</v>
      </c>
    </row>
    <row r="18" spans="3:14" x14ac:dyDescent="0.35">
      <c r="C18" s="7" t="s">
        <v>175</v>
      </c>
      <c r="D18" s="8">
        <v>31569.241599999998</v>
      </c>
      <c r="J18" s="7" t="s">
        <v>179</v>
      </c>
      <c r="K18" s="8">
        <v>75691.049000000014</v>
      </c>
      <c r="L18" t="str">
        <f>J18:J22</f>
        <v>New York City</v>
      </c>
      <c r="M18" s="8">
        <f t="shared" ref="M18:M21" si="2">K18:K22</f>
        <v>75691.049000000014</v>
      </c>
      <c r="N18" s="8">
        <f t="shared" ref="N18:N21" si="3">$N$16-M18</f>
        <v>15138.209799999997</v>
      </c>
    </row>
    <row r="19" spans="3:14" x14ac:dyDescent="0.35">
      <c r="C19" s="7" t="s">
        <v>303</v>
      </c>
      <c r="D19" s="8">
        <v>15765.920399999994</v>
      </c>
      <c r="J19" s="7" t="s">
        <v>71</v>
      </c>
      <c r="K19" s="8">
        <v>36495.541000000012</v>
      </c>
      <c r="L19" t="str">
        <f>J19:J23</f>
        <v>Philadelphia</v>
      </c>
      <c r="M19" s="8">
        <f t="shared" si="2"/>
        <v>36495.541000000012</v>
      </c>
      <c r="N19" s="8">
        <f t="shared" si="3"/>
        <v>54333.717799999999</v>
      </c>
    </row>
    <row r="20" spans="3:14" x14ac:dyDescent="0.35">
      <c r="C20" s="7" t="s">
        <v>201</v>
      </c>
      <c r="D20" s="8">
        <v>50768.275799999996</v>
      </c>
      <c r="J20" s="7" t="s">
        <v>334</v>
      </c>
      <c r="K20" s="8">
        <v>36357.307999999997</v>
      </c>
      <c r="L20" t="str">
        <f t="shared" ref="L20:L21" si="4">J20:J24</f>
        <v>San Francisco</v>
      </c>
      <c r="M20" s="8">
        <f t="shared" si="2"/>
        <v>36357.307999999997</v>
      </c>
      <c r="N20" s="8">
        <f t="shared" si="3"/>
        <v>54471.950800000013</v>
      </c>
    </row>
    <row r="21" spans="3:14" x14ac:dyDescent="0.35">
      <c r="C21" s="7" t="s">
        <v>119</v>
      </c>
      <c r="D21" s="8">
        <v>40698.583600000013</v>
      </c>
      <c r="J21" s="7" t="s">
        <v>197</v>
      </c>
      <c r="K21" s="8">
        <v>40995.877999999997</v>
      </c>
      <c r="L21" t="str">
        <f t="shared" si="4"/>
        <v>Seattle</v>
      </c>
      <c r="M21" s="8">
        <f t="shared" si="2"/>
        <v>40995.877999999997</v>
      </c>
      <c r="N21" s="8">
        <f t="shared" si="3"/>
        <v>49833.380800000014</v>
      </c>
    </row>
    <row r="22" spans="3:14" x14ac:dyDescent="0.35">
      <c r="C22" s="7" t="s">
        <v>167</v>
      </c>
      <c r="D22" s="8">
        <v>48365.130699999951</v>
      </c>
      <c r="J22" s="7" t="s">
        <v>4418</v>
      </c>
      <c r="K22" s="8">
        <v>243539.81699999998</v>
      </c>
      <c r="M22" s="8"/>
      <c r="N22" s="5"/>
    </row>
    <row r="23" spans="3:14" x14ac:dyDescent="0.35">
      <c r="C23" s="7" t="s">
        <v>65</v>
      </c>
      <c r="D23" s="8">
        <v>52999.463299999974</v>
      </c>
    </row>
    <row r="24" spans="3:14" x14ac:dyDescent="0.35">
      <c r="C24" s="7" t="s">
        <v>77</v>
      </c>
      <c r="D24" s="8">
        <v>49377.011999999966</v>
      </c>
    </row>
    <row r="25" spans="3:14" x14ac:dyDescent="0.35">
      <c r="C25" s="7" t="s">
        <v>259</v>
      </c>
      <c r="D25" s="8">
        <v>44884.044999999991</v>
      </c>
      <c r="J25" s="7" t="s">
        <v>4435</v>
      </c>
    </row>
    <row r="26" spans="3:14" x14ac:dyDescent="0.35">
      <c r="C26" s="7" t="s">
        <v>83</v>
      </c>
      <c r="D26" s="8">
        <v>106380.59069999997</v>
      </c>
      <c r="J26" t="str">
        <f>"Most Orders ( " &amp; TEXT(MAX(K28:K35), "0%") &amp;") were delivered in " &amp; INDEX(J28:J35,MATCH(MAX(K28:K35),K28:K35,0)) &amp; "."</f>
        <v>Most Orders ( 28%) were delivered in 4-days.</v>
      </c>
    </row>
    <row r="27" spans="3:14" x14ac:dyDescent="0.35">
      <c r="C27" s="7" t="s">
        <v>54</v>
      </c>
      <c r="D27" s="8">
        <v>58087.515699999982</v>
      </c>
      <c r="J27" s="6" t="s">
        <v>4417</v>
      </c>
      <c r="K27" t="s">
        <v>4434</v>
      </c>
      <c r="L27" s="6"/>
      <c r="M27" s="6"/>
      <c r="N27" s="6"/>
    </row>
    <row r="28" spans="3:14" x14ac:dyDescent="0.35">
      <c r="C28" s="7" t="s">
        <v>40</v>
      </c>
      <c r="D28" s="8">
        <v>121286.04899999996</v>
      </c>
      <c r="J28" s="7" t="s">
        <v>436</v>
      </c>
      <c r="K28" s="10">
        <v>5.469118340405469E-2</v>
      </c>
    </row>
    <row r="29" spans="3:14" x14ac:dyDescent="0.35">
      <c r="C29" s="7" t="s">
        <v>102</v>
      </c>
      <c r="D29" s="8">
        <v>121817.96749999993</v>
      </c>
      <c r="J29" s="7" t="s">
        <v>129</v>
      </c>
      <c r="K29" s="10">
        <v>3.6303630363036306E-2</v>
      </c>
    </row>
    <row r="30" spans="3:14" x14ac:dyDescent="0.35">
      <c r="C30" s="7" t="s">
        <v>4418</v>
      </c>
      <c r="D30" s="8">
        <v>741999.79529999977</v>
      </c>
      <c r="J30" s="7" t="s">
        <v>76</v>
      </c>
      <c r="K30" s="10">
        <v>0.14615747289014616</v>
      </c>
    </row>
    <row r="31" spans="3:14" x14ac:dyDescent="0.35">
      <c r="J31" s="7" t="s">
        <v>39</v>
      </c>
      <c r="K31" s="10">
        <v>8.7694483734087697E-2</v>
      </c>
    </row>
    <row r="32" spans="3:14" x14ac:dyDescent="0.35">
      <c r="J32" s="7" t="s">
        <v>89</v>
      </c>
      <c r="K32" s="10">
        <v>0.28335690711928335</v>
      </c>
    </row>
    <row r="33" spans="3:11" x14ac:dyDescent="0.35">
      <c r="J33" s="7" t="s">
        <v>64</v>
      </c>
      <c r="K33" s="10">
        <v>0.2197076850542197</v>
      </c>
    </row>
    <row r="34" spans="3:11" x14ac:dyDescent="0.35">
      <c r="C34" t="s">
        <v>4432</v>
      </c>
      <c r="J34" s="7" t="s">
        <v>135</v>
      </c>
      <c r="K34" s="10">
        <v>0.11126826968411127</v>
      </c>
    </row>
    <row r="35" spans="3:11" x14ac:dyDescent="0.35">
      <c r="C35" s="6" t="s">
        <v>4417</v>
      </c>
      <c r="D35" t="s">
        <v>4414</v>
      </c>
      <c r="E35" t="s">
        <v>4438</v>
      </c>
      <c r="F35" t="s">
        <v>4425</v>
      </c>
      <c r="J35" s="7" t="s">
        <v>53</v>
      </c>
      <c r="K35" s="10">
        <v>6.0820367751060818E-2</v>
      </c>
    </row>
    <row r="36" spans="3:11" x14ac:dyDescent="0.35">
      <c r="C36" s="7" t="s">
        <v>1282</v>
      </c>
      <c r="D36" s="8">
        <v>6332.48</v>
      </c>
      <c r="E36" t="str">
        <f>C36:C83</f>
        <v>Alabama</v>
      </c>
      <c r="F36" s="8">
        <f>D36:D83</f>
        <v>6332.48</v>
      </c>
      <c r="J36" s="7" t="s">
        <v>4418</v>
      </c>
      <c r="K36" s="10">
        <v>1</v>
      </c>
    </row>
    <row r="37" spans="3:11" x14ac:dyDescent="0.35">
      <c r="C37" s="7" t="s">
        <v>526</v>
      </c>
      <c r="D37" s="8">
        <v>13525.291000000001</v>
      </c>
      <c r="E37" t="str">
        <f t="shared" ref="E37:E83" si="5">C37:C84</f>
        <v>Arizona</v>
      </c>
      <c r="F37" s="8">
        <f t="shared" ref="F37:F83" si="6">D37:D84</f>
        <v>13525.291000000001</v>
      </c>
    </row>
    <row r="38" spans="3:11" x14ac:dyDescent="0.35">
      <c r="C38" s="7" t="s">
        <v>1064</v>
      </c>
      <c r="D38" s="8">
        <v>3187.55</v>
      </c>
      <c r="E38" t="str">
        <f t="shared" si="5"/>
        <v>Arkansas</v>
      </c>
      <c r="F38" s="8">
        <f t="shared" si="6"/>
        <v>3187.55</v>
      </c>
    </row>
    <row r="39" spans="3:11" x14ac:dyDescent="0.35">
      <c r="C39" s="7" t="s">
        <v>59</v>
      </c>
      <c r="D39" s="8">
        <v>156064.60149999999</v>
      </c>
      <c r="E39" t="str">
        <f t="shared" si="5"/>
        <v>California</v>
      </c>
      <c r="F39" s="8">
        <f t="shared" si="6"/>
        <v>156064.60149999999</v>
      </c>
      <c r="J39" s="7" t="s">
        <v>4436</v>
      </c>
    </row>
    <row r="40" spans="3:11" x14ac:dyDescent="0.35">
      <c r="C40" s="7" t="s">
        <v>186</v>
      </c>
      <c r="D40" s="8">
        <v>13243.037</v>
      </c>
      <c r="E40" t="str">
        <f t="shared" si="5"/>
        <v>Colorado</v>
      </c>
      <c r="F40" s="8">
        <f t="shared" si="6"/>
        <v>13243.037</v>
      </c>
      <c r="J40" t="str">
        <f>"Most Orders used:  " &amp; INDEX(J42:J45,MATCH(MAX(K42:K45),K42:K45,0)) &amp; "(" &amp; TEXT(MAX(K42:K45), " 0%") &amp; ")"</f>
        <v>Most Orders used:  Standard Class( 59%)</v>
      </c>
    </row>
    <row r="41" spans="3:11" x14ac:dyDescent="0.35">
      <c r="C41" s="7" t="s">
        <v>435</v>
      </c>
      <c r="D41" s="8">
        <v>5174.9870000000001</v>
      </c>
      <c r="E41" t="str">
        <f t="shared" si="5"/>
        <v>Connecticut</v>
      </c>
      <c r="F41" s="8">
        <f t="shared" si="6"/>
        <v>5174.9870000000001</v>
      </c>
      <c r="J41" s="6" t="s">
        <v>4417</v>
      </c>
      <c r="K41" t="s">
        <v>4434</v>
      </c>
    </row>
    <row r="42" spans="3:11" x14ac:dyDescent="0.35">
      <c r="C42" s="7" t="s">
        <v>206</v>
      </c>
      <c r="D42" s="8">
        <v>4759.3189999999995</v>
      </c>
      <c r="E42" t="str">
        <f t="shared" si="5"/>
        <v>Delaware</v>
      </c>
      <c r="F42" s="8">
        <f t="shared" si="6"/>
        <v>4759.3189999999995</v>
      </c>
      <c r="J42" s="7" t="s">
        <v>93</v>
      </c>
      <c r="K42" s="10">
        <v>0.15417256011315417</v>
      </c>
    </row>
    <row r="43" spans="3:11" x14ac:dyDescent="0.35">
      <c r="C43" s="7" t="s">
        <v>986</v>
      </c>
      <c r="D43" s="8">
        <v>1346.58</v>
      </c>
      <c r="E43" t="str">
        <f t="shared" si="5"/>
        <v>District of Columbia</v>
      </c>
      <c r="F43" s="8">
        <f t="shared" si="6"/>
        <v>1346.58</v>
      </c>
      <c r="J43" s="7" t="s">
        <v>431</v>
      </c>
      <c r="K43" s="10">
        <v>5.6105610561056105E-2</v>
      </c>
    </row>
    <row r="44" spans="3:11" x14ac:dyDescent="0.35">
      <c r="C44" s="7" t="s">
        <v>49</v>
      </c>
      <c r="D44" s="8">
        <v>22987.03799999999</v>
      </c>
      <c r="E44" t="str">
        <f t="shared" si="5"/>
        <v>Florida</v>
      </c>
      <c r="F44" s="8">
        <f t="shared" si="6"/>
        <v>22987.03799999999</v>
      </c>
      <c r="J44" s="7" t="s">
        <v>27</v>
      </c>
      <c r="K44" s="10">
        <v>0.20132013201320131</v>
      </c>
    </row>
    <row r="45" spans="3:11" x14ac:dyDescent="0.35">
      <c r="C45" s="7" t="s">
        <v>673</v>
      </c>
      <c r="D45" s="8">
        <v>8321.48</v>
      </c>
      <c r="E45" t="str">
        <f t="shared" si="5"/>
        <v>Georgia</v>
      </c>
      <c r="F45" s="8">
        <f t="shared" si="6"/>
        <v>8321.48</v>
      </c>
      <c r="J45" s="7" t="s">
        <v>45</v>
      </c>
      <c r="K45" s="10">
        <v>0.5884016973125884</v>
      </c>
    </row>
    <row r="46" spans="3:11" x14ac:dyDescent="0.35">
      <c r="C46" s="7" t="s">
        <v>2286</v>
      </c>
      <c r="D46" s="8">
        <v>2595.482</v>
      </c>
      <c r="E46" t="str">
        <f t="shared" si="5"/>
        <v>Idaho</v>
      </c>
      <c r="F46" s="8">
        <f t="shared" si="6"/>
        <v>2595.482</v>
      </c>
      <c r="J46" s="7" t="s">
        <v>4418</v>
      </c>
      <c r="K46" s="10">
        <v>1</v>
      </c>
    </row>
    <row r="47" spans="3:11" x14ac:dyDescent="0.35">
      <c r="C47" s="7" t="s">
        <v>140</v>
      </c>
      <c r="D47" s="8">
        <v>28274.522000000008</v>
      </c>
      <c r="E47" t="str">
        <f t="shared" si="5"/>
        <v>Illinois</v>
      </c>
      <c r="F47" s="8">
        <f t="shared" si="6"/>
        <v>28274.522000000008</v>
      </c>
    </row>
    <row r="48" spans="3:11" x14ac:dyDescent="0.35">
      <c r="C48" s="7" t="s">
        <v>116</v>
      </c>
      <c r="D48" s="8">
        <v>11496.71</v>
      </c>
      <c r="E48" t="str">
        <f t="shared" si="5"/>
        <v>Indiana</v>
      </c>
      <c r="F48" s="8">
        <f t="shared" si="6"/>
        <v>11496.71</v>
      </c>
    </row>
    <row r="49" spans="3:14" x14ac:dyDescent="0.35">
      <c r="C49" s="7" t="s">
        <v>807</v>
      </c>
      <c r="D49" s="8">
        <v>2642.3099999999995</v>
      </c>
      <c r="E49" t="str">
        <f t="shared" si="5"/>
        <v>Iowa</v>
      </c>
      <c r="F49" s="8">
        <f t="shared" si="6"/>
        <v>2642.3099999999995</v>
      </c>
      <c r="J49" s="7" t="s">
        <v>4437</v>
      </c>
    </row>
    <row r="50" spans="3:14" x14ac:dyDescent="0.35">
      <c r="C50" s="7" t="s">
        <v>3141</v>
      </c>
      <c r="D50" s="8">
        <v>111.12</v>
      </c>
      <c r="E50" t="str">
        <f t="shared" si="5"/>
        <v>Kansas</v>
      </c>
      <c r="F50" s="8">
        <f t="shared" si="6"/>
        <v>111.12</v>
      </c>
      <c r="J50" t="str">
        <f>"Highest Sales By Category: " &amp; INDEX(J52:J55,MATCH(MAX(K52:K55),K52:K55,0)) &amp; "(" &amp; TEXT(MAX(K52:K55), "$#,##0") &amp; ")"</f>
        <v>Highest Sales By Category: Chairs($328,449)</v>
      </c>
    </row>
    <row r="51" spans="3:14" x14ac:dyDescent="0.35">
      <c r="C51" s="7" t="s">
        <v>33</v>
      </c>
      <c r="D51" s="8">
        <v>12126.84</v>
      </c>
      <c r="E51" t="str">
        <f t="shared" si="5"/>
        <v>Kentucky</v>
      </c>
      <c r="F51" s="8">
        <f t="shared" si="6"/>
        <v>12126.84</v>
      </c>
      <c r="J51" s="6" t="s">
        <v>4417</v>
      </c>
      <c r="K51" t="s">
        <v>4414</v>
      </c>
      <c r="M51" s="5">
        <f>MAX(M52:M55)*1.2</f>
        <v>394138.92360000091</v>
      </c>
    </row>
    <row r="52" spans="3:14" x14ac:dyDescent="0.35">
      <c r="C52" s="7" t="s">
        <v>1412</v>
      </c>
      <c r="D52" s="8">
        <v>2963.03</v>
      </c>
      <c r="E52" t="str">
        <f t="shared" si="5"/>
        <v>Louisiana</v>
      </c>
      <c r="F52" s="8">
        <f t="shared" si="6"/>
        <v>2963.03</v>
      </c>
      <c r="J52" s="7" t="s">
        <v>37</v>
      </c>
      <c r="K52" s="8">
        <v>114879.99629999997</v>
      </c>
      <c r="L52" t="str">
        <f>J52:J55</f>
        <v>Bookcases</v>
      </c>
      <c r="M52" s="8">
        <f>K52:K55</f>
        <v>114879.99629999997</v>
      </c>
      <c r="N52" s="8">
        <f>$M$51-M52</f>
        <v>279258.92730000091</v>
      </c>
    </row>
    <row r="53" spans="3:14" x14ac:dyDescent="0.35">
      <c r="C53" s="7" t="s">
        <v>1794</v>
      </c>
      <c r="D53" s="8">
        <v>109.48</v>
      </c>
      <c r="E53" t="str">
        <f t="shared" si="5"/>
        <v>Maine</v>
      </c>
      <c r="F53" s="8">
        <f t="shared" si="6"/>
        <v>109.48</v>
      </c>
      <c r="J53" s="7" t="s">
        <v>42</v>
      </c>
      <c r="K53" s="8">
        <v>328449.10300000076</v>
      </c>
      <c r="L53" t="str">
        <f t="shared" ref="L53:L55" si="7">J53:J56</f>
        <v>Chairs</v>
      </c>
      <c r="M53" s="8">
        <f t="shared" ref="M53:M55" si="8">K53:K56</f>
        <v>328449.10300000076</v>
      </c>
      <c r="N53" s="8">
        <f t="shared" ref="N53:N55" si="9">$M$51-M53</f>
        <v>65689.820600000152</v>
      </c>
    </row>
    <row r="54" spans="3:14" x14ac:dyDescent="0.35">
      <c r="C54" s="7" t="s">
        <v>1095</v>
      </c>
      <c r="D54" s="8">
        <v>9149.2529999999988</v>
      </c>
      <c r="E54" t="str">
        <f t="shared" si="5"/>
        <v>Maryland</v>
      </c>
      <c r="F54" s="8">
        <f t="shared" si="6"/>
        <v>9149.2529999999988</v>
      </c>
      <c r="J54" s="7" t="s">
        <v>62</v>
      </c>
      <c r="K54" s="8">
        <v>91705.164000000048</v>
      </c>
      <c r="L54" t="str">
        <f t="shared" si="7"/>
        <v>Furnishings</v>
      </c>
      <c r="M54" s="8">
        <f t="shared" si="8"/>
        <v>91705.164000000048</v>
      </c>
      <c r="N54" s="8">
        <f t="shared" si="9"/>
        <v>302433.75960000086</v>
      </c>
    </row>
    <row r="55" spans="3:14" x14ac:dyDescent="0.35">
      <c r="C55" s="7" t="s">
        <v>440</v>
      </c>
      <c r="D55" s="8">
        <v>10919.063999999997</v>
      </c>
      <c r="E55" t="str">
        <f t="shared" si="5"/>
        <v>Massachusetts</v>
      </c>
      <c r="F55" s="8">
        <f t="shared" si="6"/>
        <v>10919.063999999997</v>
      </c>
      <c r="J55" s="7" t="s">
        <v>51</v>
      </c>
      <c r="K55" s="8">
        <v>206965.53200000009</v>
      </c>
      <c r="L55" t="str">
        <f t="shared" si="7"/>
        <v>Tables</v>
      </c>
      <c r="M55" s="8">
        <f t="shared" si="8"/>
        <v>206965.53200000009</v>
      </c>
      <c r="N55" s="8">
        <f t="shared" si="9"/>
        <v>187173.39160000082</v>
      </c>
    </row>
    <row r="56" spans="3:14" x14ac:dyDescent="0.35">
      <c r="C56" s="7" t="s">
        <v>295</v>
      </c>
      <c r="D56" s="8">
        <v>22321.099999999995</v>
      </c>
      <c r="E56" t="str">
        <f t="shared" si="5"/>
        <v>Michigan</v>
      </c>
      <c r="F56" s="8">
        <f t="shared" si="6"/>
        <v>22321.099999999995</v>
      </c>
      <c r="J56" s="7" t="s">
        <v>4418</v>
      </c>
      <c r="K56" s="8">
        <v>741999.79530000081</v>
      </c>
    </row>
    <row r="57" spans="3:14" x14ac:dyDescent="0.35">
      <c r="C57" s="7" t="s">
        <v>172</v>
      </c>
      <c r="D57" s="8">
        <v>7611.35</v>
      </c>
      <c r="E57" t="str">
        <f t="shared" si="5"/>
        <v>Minnesota</v>
      </c>
      <c r="F57" s="8">
        <f t="shared" si="6"/>
        <v>7611.35</v>
      </c>
    </row>
    <row r="58" spans="3:14" x14ac:dyDescent="0.35">
      <c r="C58" s="7" t="s">
        <v>484</v>
      </c>
      <c r="D58" s="8">
        <v>4317.8499999999995</v>
      </c>
      <c r="E58" t="str">
        <f t="shared" si="5"/>
        <v>Mississippi</v>
      </c>
      <c r="F58" s="8">
        <f t="shared" si="6"/>
        <v>4317.8499999999995</v>
      </c>
    </row>
    <row r="59" spans="3:14" x14ac:dyDescent="0.35">
      <c r="C59" s="7" t="s">
        <v>571</v>
      </c>
      <c r="D59" s="8">
        <v>2936.45</v>
      </c>
      <c r="E59" t="str">
        <f t="shared" si="5"/>
        <v>Missouri</v>
      </c>
      <c r="F59" s="8">
        <f t="shared" si="6"/>
        <v>2936.45</v>
      </c>
    </row>
    <row r="60" spans="3:14" x14ac:dyDescent="0.35">
      <c r="C60" s="7" t="s">
        <v>3707</v>
      </c>
      <c r="D60" s="8">
        <v>63.98</v>
      </c>
      <c r="E60" t="str">
        <f t="shared" si="5"/>
        <v>Montana</v>
      </c>
      <c r="F60" s="8">
        <f t="shared" si="6"/>
        <v>63.98</v>
      </c>
    </row>
    <row r="61" spans="3:14" x14ac:dyDescent="0.35">
      <c r="C61" s="7" t="s">
        <v>847</v>
      </c>
      <c r="D61" s="8">
        <v>1944.7</v>
      </c>
      <c r="E61" t="str">
        <f t="shared" si="5"/>
        <v>Nebraska</v>
      </c>
      <c r="F61" s="8">
        <f t="shared" si="6"/>
        <v>1944.7</v>
      </c>
    </row>
    <row r="62" spans="3:14" x14ac:dyDescent="0.35">
      <c r="C62" s="7" t="s">
        <v>1346</v>
      </c>
      <c r="D62" s="8">
        <v>4635.1720000000005</v>
      </c>
      <c r="E62" t="str">
        <f t="shared" si="5"/>
        <v>Nevada</v>
      </c>
      <c r="F62" s="8">
        <f t="shared" si="6"/>
        <v>4635.1720000000005</v>
      </c>
    </row>
    <row r="63" spans="3:14" x14ac:dyDescent="0.35">
      <c r="C63" s="7" t="s">
        <v>890</v>
      </c>
      <c r="D63" s="8">
        <v>1886.4739999999999</v>
      </c>
      <c r="E63" t="str">
        <f t="shared" si="5"/>
        <v>New Hampshire</v>
      </c>
      <c r="F63" s="8">
        <f t="shared" si="6"/>
        <v>1886.4739999999999</v>
      </c>
    </row>
    <row r="64" spans="3:14" x14ac:dyDescent="0.35">
      <c r="C64" s="7" t="s">
        <v>368</v>
      </c>
      <c r="D64" s="8">
        <v>6307.0419999999995</v>
      </c>
      <c r="E64" t="str">
        <f t="shared" si="5"/>
        <v>New Jersey</v>
      </c>
      <c r="F64" s="8">
        <f t="shared" si="6"/>
        <v>6307.0419999999995</v>
      </c>
    </row>
    <row r="65" spans="3:6" x14ac:dyDescent="0.35">
      <c r="C65" s="7" t="s">
        <v>1902</v>
      </c>
      <c r="D65" s="8">
        <v>1701.412</v>
      </c>
      <c r="E65" t="str">
        <f t="shared" si="5"/>
        <v>New Mexico</v>
      </c>
      <c r="F65" s="8">
        <f t="shared" si="6"/>
        <v>1701.412</v>
      </c>
    </row>
    <row r="66" spans="3:6" x14ac:dyDescent="0.35">
      <c r="C66" s="7" t="s">
        <v>126</v>
      </c>
      <c r="D66" s="8">
        <v>93372.728999999978</v>
      </c>
      <c r="E66" t="str">
        <f t="shared" si="5"/>
        <v>New York</v>
      </c>
      <c r="F66" s="8">
        <f t="shared" si="6"/>
        <v>93372.728999999978</v>
      </c>
    </row>
    <row r="67" spans="3:6" x14ac:dyDescent="0.35">
      <c r="C67" s="7" t="s">
        <v>1042</v>
      </c>
      <c r="D67" s="8">
        <v>15155.483999999999</v>
      </c>
      <c r="E67" t="str">
        <f t="shared" si="5"/>
        <v>North Carolina</v>
      </c>
      <c r="F67" s="8">
        <f t="shared" si="6"/>
        <v>15155.483999999999</v>
      </c>
    </row>
    <row r="68" spans="3:6" x14ac:dyDescent="0.35">
      <c r="C68" s="7" t="s">
        <v>237</v>
      </c>
      <c r="D68" s="8">
        <v>24199.144999999993</v>
      </c>
      <c r="E68" t="str">
        <f t="shared" si="5"/>
        <v>Ohio</v>
      </c>
      <c r="F68" s="8">
        <f t="shared" si="6"/>
        <v>24199.144999999993</v>
      </c>
    </row>
    <row r="69" spans="3:6" x14ac:dyDescent="0.35">
      <c r="C69" s="7" t="s">
        <v>1528</v>
      </c>
      <c r="D69" s="8">
        <v>8284.1</v>
      </c>
      <c r="E69" t="str">
        <f t="shared" si="5"/>
        <v>Oklahoma</v>
      </c>
      <c r="F69" s="8">
        <f t="shared" si="6"/>
        <v>8284.1</v>
      </c>
    </row>
    <row r="70" spans="3:6" x14ac:dyDescent="0.35">
      <c r="C70" s="7" t="s">
        <v>1523</v>
      </c>
      <c r="D70" s="8">
        <v>6338.1299999999992</v>
      </c>
      <c r="E70" t="str">
        <f t="shared" si="5"/>
        <v>Oregon</v>
      </c>
      <c r="F70" s="8">
        <f t="shared" si="6"/>
        <v>6338.1299999999992</v>
      </c>
    </row>
    <row r="71" spans="3:6" x14ac:dyDescent="0.35">
      <c r="C71" s="7" t="s">
        <v>72</v>
      </c>
      <c r="D71" s="8">
        <v>39354.931000000004</v>
      </c>
      <c r="E71" t="str">
        <f t="shared" si="5"/>
        <v>Pennsylvania</v>
      </c>
      <c r="F71" s="8">
        <f t="shared" si="6"/>
        <v>39354.931000000004</v>
      </c>
    </row>
    <row r="72" spans="3:6" x14ac:dyDescent="0.35">
      <c r="C72" s="7" t="s">
        <v>1651</v>
      </c>
      <c r="D72" s="8">
        <v>5918.7560000000003</v>
      </c>
      <c r="E72" t="str">
        <f t="shared" si="5"/>
        <v>Rhode Island</v>
      </c>
      <c r="F72" s="8">
        <f t="shared" si="6"/>
        <v>5918.7560000000003</v>
      </c>
    </row>
    <row r="73" spans="3:6" x14ac:dyDescent="0.35">
      <c r="C73" s="7" t="s">
        <v>164</v>
      </c>
      <c r="D73" s="8">
        <v>3078.25</v>
      </c>
      <c r="E73" t="str">
        <f t="shared" si="5"/>
        <v>South Carolina</v>
      </c>
      <c r="F73" s="8">
        <f t="shared" si="6"/>
        <v>3078.25</v>
      </c>
    </row>
    <row r="74" spans="3:6" x14ac:dyDescent="0.35">
      <c r="C74" s="7" t="s">
        <v>1832</v>
      </c>
      <c r="D74" s="8">
        <v>324.89999999999998</v>
      </c>
      <c r="E74" t="str">
        <f t="shared" si="5"/>
        <v>South Dakota</v>
      </c>
      <c r="F74" s="8">
        <f t="shared" si="6"/>
        <v>324.89999999999998</v>
      </c>
    </row>
    <row r="75" spans="3:6" x14ac:dyDescent="0.35">
      <c r="C75" s="7" t="s">
        <v>147</v>
      </c>
      <c r="D75" s="8">
        <v>13506.732</v>
      </c>
      <c r="E75" t="str">
        <f t="shared" si="5"/>
        <v>Tennessee</v>
      </c>
      <c r="F75" s="8">
        <f t="shared" si="6"/>
        <v>13506.732</v>
      </c>
    </row>
    <row r="76" spans="3:6" x14ac:dyDescent="0.35">
      <c r="C76" s="7" t="s">
        <v>98</v>
      </c>
      <c r="D76" s="8">
        <v>60593.291799999992</v>
      </c>
      <c r="E76" t="str">
        <f t="shared" si="5"/>
        <v>Texas</v>
      </c>
      <c r="F76" s="8">
        <f t="shared" si="6"/>
        <v>60593.291799999992</v>
      </c>
    </row>
    <row r="77" spans="3:6" x14ac:dyDescent="0.35">
      <c r="C77" s="7" t="s">
        <v>82</v>
      </c>
      <c r="D77" s="8">
        <v>4822.3499999999995</v>
      </c>
      <c r="E77" t="str">
        <f t="shared" si="5"/>
        <v>Utah</v>
      </c>
      <c r="F77" s="8">
        <f t="shared" si="6"/>
        <v>4822.3499999999995</v>
      </c>
    </row>
    <row r="78" spans="3:6" x14ac:dyDescent="0.35">
      <c r="C78" s="7" t="s">
        <v>3112</v>
      </c>
      <c r="D78" s="8">
        <v>5120.0999999999995</v>
      </c>
      <c r="E78" t="str">
        <f t="shared" si="5"/>
        <v>Vermont</v>
      </c>
      <c r="F78" s="8">
        <f t="shared" si="6"/>
        <v>5120.0999999999995</v>
      </c>
    </row>
    <row r="79" spans="3:6" x14ac:dyDescent="0.35">
      <c r="C79" s="7" t="s">
        <v>722</v>
      </c>
      <c r="D79" s="8">
        <v>25321.949999999993</v>
      </c>
      <c r="E79" t="str">
        <f t="shared" si="5"/>
        <v>Virginia</v>
      </c>
      <c r="F79" s="8">
        <f t="shared" si="6"/>
        <v>25321.949999999993</v>
      </c>
    </row>
    <row r="80" spans="3:6" x14ac:dyDescent="0.35">
      <c r="C80" s="7" t="s">
        <v>198</v>
      </c>
      <c r="D80" s="8">
        <v>48020.151999999973</v>
      </c>
      <c r="E80" t="str">
        <f t="shared" si="5"/>
        <v>Washington</v>
      </c>
      <c r="F80" s="8">
        <f t="shared" si="6"/>
        <v>48020.151999999973</v>
      </c>
    </row>
    <row r="81" spans="3:6" x14ac:dyDescent="0.35">
      <c r="C81" s="7" t="s">
        <v>4292</v>
      </c>
      <c r="D81" s="8">
        <v>673.34400000000005</v>
      </c>
      <c r="E81" t="str">
        <f t="shared" si="5"/>
        <v>West Virginia</v>
      </c>
      <c r="F81" s="8">
        <f t="shared" si="6"/>
        <v>673.34400000000005</v>
      </c>
    </row>
    <row r="82" spans="3:6" x14ac:dyDescent="0.35">
      <c r="C82" s="7" t="s">
        <v>244</v>
      </c>
      <c r="D82" s="8">
        <v>17256.609999999997</v>
      </c>
      <c r="E82" t="str">
        <f t="shared" si="5"/>
        <v>Wisconsin</v>
      </c>
      <c r="F82" s="8">
        <f t="shared" si="6"/>
        <v>17256.609999999997</v>
      </c>
    </row>
    <row r="83" spans="3:6" x14ac:dyDescent="0.35">
      <c r="C83" s="7" t="s">
        <v>3317</v>
      </c>
      <c r="D83" s="8">
        <v>1603.136</v>
      </c>
      <c r="E83" t="str">
        <f t="shared" si="5"/>
        <v>Wyoming</v>
      </c>
      <c r="F83" s="8">
        <f t="shared" si="6"/>
        <v>1603.136</v>
      </c>
    </row>
    <row r="84" spans="3:6" x14ac:dyDescent="0.35">
      <c r="C84" s="7" t="s">
        <v>4418</v>
      </c>
      <c r="D84" s="8">
        <v>741999.79530000011</v>
      </c>
      <c r="F84" s="8"/>
    </row>
  </sheetData>
  <mergeCells count="1">
    <mergeCell ref="J3:N3"/>
  </mergeCell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5A6E3-6902-4A28-A46A-6CA313F1688D}">
  <dimension ref="B2:L115"/>
  <sheetViews>
    <sheetView topLeftCell="A100" workbookViewId="0">
      <selection activeCell="D16" sqref="D16"/>
    </sheetView>
  </sheetViews>
  <sheetFormatPr defaultRowHeight="14.5" x14ac:dyDescent="0.35"/>
  <cols>
    <col min="3" max="3" width="17.36328125" bestFit="1" customWidth="1"/>
    <col min="4" max="4" width="11.81640625" bestFit="1" customWidth="1"/>
    <col min="5" max="5" width="17.36328125" bestFit="1" customWidth="1"/>
    <col min="6" max="7" width="6.54296875" bestFit="1" customWidth="1"/>
    <col min="8" max="8" width="11.81640625" bestFit="1" customWidth="1"/>
    <col min="9" max="9" width="11.26953125" bestFit="1" customWidth="1"/>
    <col min="10" max="10" width="11.81640625" bestFit="1" customWidth="1"/>
    <col min="11" max="11" width="11.26953125" bestFit="1" customWidth="1"/>
    <col min="12" max="12" width="16.08984375" bestFit="1" customWidth="1"/>
    <col min="13" max="13" width="16.6328125" bestFit="1" customWidth="1"/>
    <col min="14" max="14" width="11.26953125" bestFit="1" customWidth="1"/>
    <col min="15" max="15" width="11.81640625" bestFit="1" customWidth="1"/>
    <col min="16" max="16" width="11.26953125" bestFit="1" customWidth="1"/>
    <col min="17" max="17" width="11.81640625" bestFit="1" customWidth="1"/>
    <col min="18" max="18" width="16.08984375" bestFit="1" customWidth="1"/>
    <col min="19" max="19" width="16.6328125" bestFit="1" customWidth="1"/>
    <col min="20" max="20" width="11.26953125" bestFit="1" customWidth="1"/>
    <col min="21" max="21" width="11.81640625" bestFit="1" customWidth="1"/>
    <col min="22" max="22" width="11.26953125" bestFit="1" customWidth="1"/>
    <col min="23" max="23" width="11.81640625" bestFit="1" customWidth="1"/>
    <col min="24" max="24" width="16.08984375" bestFit="1" customWidth="1"/>
    <col min="25" max="25" width="16.6328125" bestFit="1" customWidth="1"/>
    <col min="26" max="26" width="16.08984375" bestFit="1" customWidth="1"/>
    <col min="27" max="27" width="16.6328125" bestFit="1" customWidth="1"/>
  </cols>
  <sheetData>
    <row r="2" spans="2:12" x14ac:dyDescent="0.35">
      <c r="B2" s="20" t="s">
        <v>4454</v>
      </c>
      <c r="C2" s="20"/>
      <c r="D2" s="20"/>
      <c r="E2" s="20"/>
      <c r="F2" s="20"/>
      <c r="G2" s="20"/>
      <c r="H2" s="20"/>
    </row>
    <row r="3" spans="2:12" x14ac:dyDescent="0.35">
      <c r="C3" s="6" t="s">
        <v>4417</v>
      </c>
      <c r="D3" t="s">
        <v>4414</v>
      </c>
      <c r="E3" t="s">
        <v>4441</v>
      </c>
      <c r="G3" t="s">
        <v>4444</v>
      </c>
      <c r="H3" t="s">
        <v>4442</v>
      </c>
      <c r="I3" t="s">
        <v>4443</v>
      </c>
    </row>
    <row r="4" spans="2:12" x14ac:dyDescent="0.35">
      <c r="C4" s="7" t="s">
        <v>4419</v>
      </c>
      <c r="D4" s="1">
        <v>157192.85310000001</v>
      </c>
      <c r="E4" s="1">
        <v>151735.12760000001</v>
      </c>
      <c r="G4">
        <v>2015</v>
      </c>
      <c r="H4" s="3">
        <f>(D5-D4)/D4</f>
        <v>8.477092715864766E-2</v>
      </c>
      <c r="I4" s="3">
        <f>(E5-E4)/E4</f>
        <v>0.10391731136620458</v>
      </c>
      <c r="L4" s="3"/>
    </row>
    <row r="5" spans="2:12" x14ac:dyDescent="0.35">
      <c r="C5" s="7" t="s">
        <v>4420</v>
      </c>
      <c r="D5" s="1">
        <v>170518.23700000011</v>
      </c>
      <c r="E5" s="1">
        <v>167503.03409999999</v>
      </c>
      <c r="F5" s="3"/>
      <c r="G5" s="14">
        <v>2016</v>
      </c>
      <c r="H5" s="3">
        <f t="shared" ref="H5:H6" si="0">(D6-D5)/D5</f>
        <v>0.16645257128714075</v>
      </c>
      <c r="I5" s="3">
        <f t="shared" ref="I5:I6" si="1">(E6-E5)/E5</f>
        <v>0.14589854405508937</v>
      </c>
    </row>
    <row r="6" spans="2:12" x14ac:dyDescent="0.35">
      <c r="C6" s="7" t="s">
        <v>4421</v>
      </c>
      <c r="D6" s="1">
        <v>198901.43600000019</v>
      </c>
      <c r="E6" s="1">
        <v>191941.48289999997</v>
      </c>
      <c r="F6" s="3"/>
      <c r="G6" s="14">
        <v>2017</v>
      </c>
      <c r="H6" s="3">
        <f t="shared" si="0"/>
        <v>8.2884435283814811E-2</v>
      </c>
      <c r="I6" s="3">
        <f t="shared" si="1"/>
        <v>0.1064251181733467</v>
      </c>
    </row>
    <row r="7" spans="2:12" x14ac:dyDescent="0.35">
      <c r="C7" s="7" t="s">
        <v>4422</v>
      </c>
      <c r="D7" s="1">
        <v>215387.26920000004</v>
      </c>
      <c r="E7" s="1">
        <v>212368.87789999988</v>
      </c>
      <c r="F7" s="3"/>
      <c r="G7" s="3"/>
    </row>
    <row r="8" spans="2:12" x14ac:dyDescent="0.35">
      <c r="C8" s="7" t="s">
        <v>4418</v>
      </c>
      <c r="D8" s="1">
        <v>741999.79530000035</v>
      </c>
      <c r="E8" s="1">
        <v>723548.52249999985</v>
      </c>
    </row>
    <row r="14" spans="2:12" x14ac:dyDescent="0.35">
      <c r="B14" s="20" t="s">
        <v>4451</v>
      </c>
      <c r="C14" s="20"/>
      <c r="D14" s="20"/>
      <c r="E14" s="20"/>
      <c r="F14" s="20"/>
    </row>
    <row r="15" spans="2:12" x14ac:dyDescent="0.35">
      <c r="C15" s="6" t="s">
        <v>4417</v>
      </c>
      <c r="D15" t="s">
        <v>4416</v>
      </c>
      <c r="E15" t="s">
        <v>4414</v>
      </c>
      <c r="F15" s="6"/>
      <c r="G15" s="6"/>
      <c r="H15" s="6"/>
      <c r="I15" s="6"/>
      <c r="J15" s="6"/>
      <c r="K15" s="6"/>
      <c r="L15" s="6"/>
    </row>
    <row r="16" spans="2:12" x14ac:dyDescent="0.35">
      <c r="C16" s="7" t="s">
        <v>42</v>
      </c>
      <c r="D16" s="8">
        <v>26590.166300000026</v>
      </c>
      <c r="E16" s="8">
        <v>328449.10300000076</v>
      </c>
    </row>
    <row r="17" spans="2:5" x14ac:dyDescent="0.35">
      <c r="C17" s="7" t="s">
        <v>62</v>
      </c>
      <c r="D17" s="8">
        <v>13059.143599999983</v>
      </c>
      <c r="E17" s="8">
        <v>91705.164000000048</v>
      </c>
    </row>
    <row r="18" spans="2:5" x14ac:dyDescent="0.35">
      <c r="C18" s="7" t="s">
        <v>37</v>
      </c>
      <c r="D18" s="8">
        <v>-3472.5559999999978</v>
      </c>
      <c r="E18" s="8">
        <v>114879.99629999997</v>
      </c>
    </row>
    <row r="19" spans="2:5" x14ac:dyDescent="0.35">
      <c r="C19" s="7" t="s">
        <v>51</v>
      </c>
      <c r="D19" s="8">
        <v>-17725.481100000008</v>
      </c>
      <c r="E19" s="8">
        <v>206965.53200000009</v>
      </c>
    </row>
    <row r="20" spans="2:5" x14ac:dyDescent="0.35">
      <c r="C20" s="7" t="s">
        <v>4418</v>
      </c>
      <c r="D20" s="8">
        <v>18451.272800000002</v>
      </c>
      <c r="E20" s="8">
        <v>741999.79530000081</v>
      </c>
    </row>
    <row r="26" spans="2:5" x14ac:dyDescent="0.35">
      <c r="B26" s="16"/>
      <c r="C26" s="15" t="s">
        <v>4452</v>
      </c>
      <c r="D26" s="15"/>
      <c r="E26" s="16"/>
    </row>
    <row r="27" spans="2:5" x14ac:dyDescent="0.35">
      <c r="C27" t="s">
        <v>4439</v>
      </c>
      <c r="D27" t="s">
        <v>4445</v>
      </c>
    </row>
    <row r="28" spans="2:5" x14ac:dyDescent="0.35">
      <c r="C28" s="10">
        <v>3.8783533215266321E-2</v>
      </c>
      <c r="D28" s="10">
        <v>0.17392267798208297</v>
      </c>
    </row>
    <row r="36" spans="3:7" x14ac:dyDescent="0.35">
      <c r="C36" s="21" t="s">
        <v>4453</v>
      </c>
      <c r="D36" s="21"/>
      <c r="E36" s="21"/>
      <c r="F36" s="21"/>
      <c r="G36" s="21"/>
    </row>
    <row r="37" spans="3:7" x14ac:dyDescent="0.35">
      <c r="C37" s="6" t="s">
        <v>4416</v>
      </c>
      <c r="D37" s="6" t="s">
        <v>4446</v>
      </c>
    </row>
    <row r="38" spans="3:7" x14ac:dyDescent="0.35">
      <c r="C38" s="6" t="s">
        <v>4417</v>
      </c>
      <c r="D38" s="1" t="s">
        <v>4447</v>
      </c>
      <c r="E38" s="1" t="s">
        <v>4448</v>
      </c>
      <c r="F38" s="1" t="s">
        <v>4449</v>
      </c>
      <c r="G38" s="1" t="s">
        <v>4450</v>
      </c>
    </row>
    <row r="39" spans="3:7" x14ac:dyDescent="0.35">
      <c r="C39" s="7" t="s">
        <v>37</v>
      </c>
      <c r="D39" s="8">
        <v>7494.7032000000017</v>
      </c>
      <c r="E39" s="8">
        <v>-2816.5081000000005</v>
      </c>
      <c r="F39" s="8">
        <v>-4255.8117000000011</v>
      </c>
      <c r="G39" s="8">
        <v>-3894.9393999999998</v>
      </c>
    </row>
    <row r="40" spans="3:7" x14ac:dyDescent="0.35">
      <c r="C40" s="7" t="s">
        <v>42</v>
      </c>
      <c r="D40" s="8">
        <v>29044.108000000004</v>
      </c>
      <c r="E40" s="8">
        <v>-2453.9417000000003</v>
      </c>
      <c r="F40" s="8"/>
      <c r="G40" s="8"/>
    </row>
    <row r="41" spans="3:7" x14ac:dyDescent="0.35">
      <c r="C41" s="7" t="s">
        <v>62</v>
      </c>
      <c r="D41" s="8">
        <v>16847.9689</v>
      </c>
      <c r="E41" s="8">
        <v>2155.8298999999997</v>
      </c>
      <c r="F41" s="8"/>
      <c r="G41" s="8">
        <v>-5944.655200000002</v>
      </c>
    </row>
    <row r="42" spans="3:7" x14ac:dyDescent="0.35">
      <c r="C42" s="7" t="s">
        <v>51</v>
      </c>
      <c r="D42" s="8">
        <v>13276.299699999992</v>
      </c>
      <c r="E42" s="8">
        <v>-3705.885600000001</v>
      </c>
      <c r="F42" s="8">
        <v>-27295.895200000003</v>
      </c>
      <c r="G42" s="8"/>
    </row>
    <row r="43" spans="3:7" x14ac:dyDescent="0.35">
      <c r="C43" s="7" t="s">
        <v>4418</v>
      </c>
      <c r="D43" s="8">
        <v>66663.079799999992</v>
      </c>
      <c r="E43" s="8">
        <v>-6820.5055000000011</v>
      </c>
      <c r="F43" s="8">
        <v>-31551.706900000005</v>
      </c>
      <c r="G43" s="8">
        <v>-9839.5946000000022</v>
      </c>
    </row>
    <row r="47" spans="3:7" x14ac:dyDescent="0.35">
      <c r="C47" t="str">
        <f>"Lowest Profit Per Month: "&amp;INDEX(C50:C61,MATCH(MIN(D50:D61),D50:D61,0))&amp;" with "&amp;TEXT(MIN(D50:D61),"$#,##0")&amp;" in profit "</f>
        <v xml:space="preserve">Lowest Profit Per Month: Oct with -$3,028 in profit </v>
      </c>
    </row>
    <row r="48" spans="3:7" x14ac:dyDescent="0.35">
      <c r="C48" s="19" t="s">
        <v>4457</v>
      </c>
      <c r="D48" s="19"/>
    </row>
    <row r="49" spans="3:4" x14ac:dyDescent="0.35">
      <c r="C49" s="6" t="s">
        <v>4417</v>
      </c>
      <c r="D49" t="s">
        <v>4416</v>
      </c>
    </row>
    <row r="50" spans="3:4" x14ac:dyDescent="0.35">
      <c r="C50" s="7" t="s">
        <v>175</v>
      </c>
      <c r="D50" s="8">
        <v>-1944.2130000000002</v>
      </c>
    </row>
    <row r="51" spans="3:4" x14ac:dyDescent="0.35">
      <c r="C51" s="7" t="s">
        <v>303</v>
      </c>
      <c r="D51" s="8">
        <v>693.57959999999969</v>
      </c>
    </row>
    <row r="52" spans="3:4" x14ac:dyDescent="0.35">
      <c r="C52" s="7" t="s">
        <v>201</v>
      </c>
      <c r="D52" s="8">
        <v>771.98750000000041</v>
      </c>
    </row>
    <row r="53" spans="3:4" x14ac:dyDescent="0.35">
      <c r="C53" s="7" t="s">
        <v>119</v>
      </c>
      <c r="D53" s="8">
        <v>1460.3261000000007</v>
      </c>
    </row>
    <row r="54" spans="3:4" x14ac:dyDescent="0.35">
      <c r="C54" s="7" t="s">
        <v>167</v>
      </c>
      <c r="D54" s="8">
        <v>2302.2980999999968</v>
      </c>
    </row>
    <row r="55" spans="3:4" x14ac:dyDescent="0.35">
      <c r="C55" s="7" t="s">
        <v>65</v>
      </c>
      <c r="D55" s="8">
        <v>982.38469999999984</v>
      </c>
    </row>
    <row r="56" spans="3:4" x14ac:dyDescent="0.35">
      <c r="C56" s="7" t="s">
        <v>77</v>
      </c>
      <c r="D56" s="8">
        <v>1412.6846</v>
      </c>
    </row>
    <row r="57" spans="3:4" x14ac:dyDescent="0.35">
      <c r="C57" s="7" t="s">
        <v>259</v>
      </c>
      <c r="D57" s="8">
        <v>4.0941000000005454</v>
      </c>
    </row>
    <row r="58" spans="3:4" x14ac:dyDescent="0.35">
      <c r="C58" s="7" t="s">
        <v>83</v>
      </c>
      <c r="D58" s="8">
        <v>5460.002300000001</v>
      </c>
    </row>
    <row r="59" spans="3:4" x14ac:dyDescent="0.35">
      <c r="C59" s="7" t="s">
        <v>54</v>
      </c>
      <c r="D59" s="8">
        <v>-3027.9320999999995</v>
      </c>
    </row>
    <row r="60" spans="3:4" x14ac:dyDescent="0.35">
      <c r="C60" s="7" t="s">
        <v>40</v>
      </c>
      <c r="D60" s="8">
        <v>3920.0007000000023</v>
      </c>
    </row>
    <row r="61" spans="3:4" x14ac:dyDescent="0.35">
      <c r="C61" s="7" t="s">
        <v>102</v>
      </c>
      <c r="D61" s="8">
        <v>6416.0602000000035</v>
      </c>
    </row>
    <row r="62" spans="3:4" x14ac:dyDescent="0.35">
      <c r="C62" s="7" t="s">
        <v>4418</v>
      </c>
      <c r="D62" s="8">
        <v>18451.272800000002</v>
      </c>
    </row>
    <row r="65" spans="3:6" x14ac:dyDescent="0.35">
      <c r="C65" s="19" t="s">
        <v>4458</v>
      </c>
      <c r="D65" s="19"/>
    </row>
    <row r="66" spans="3:6" x14ac:dyDescent="0.35">
      <c r="C66" s="6" t="s">
        <v>4417</v>
      </c>
      <c r="D66" t="s">
        <v>4416</v>
      </c>
      <c r="E66" t="s">
        <v>4455</v>
      </c>
      <c r="F66" t="s">
        <v>4456</v>
      </c>
    </row>
    <row r="67" spans="3:6" x14ac:dyDescent="0.35">
      <c r="C67" s="7" t="s">
        <v>1282</v>
      </c>
      <c r="D67" s="13">
        <v>1231.3881999999999</v>
      </c>
      <c r="E67" t="str">
        <f>C67:C114</f>
        <v>Alabama</v>
      </c>
      <c r="F67" s="8">
        <f>D67:D114</f>
        <v>1231.3881999999999</v>
      </c>
    </row>
    <row r="68" spans="3:6" x14ac:dyDescent="0.35">
      <c r="C68" s="7" t="s">
        <v>526</v>
      </c>
      <c r="D68" s="13">
        <v>-2744.9228000000003</v>
      </c>
      <c r="E68" t="str">
        <f t="shared" ref="E68:E114" si="2">C68:C115</f>
        <v>Arizona</v>
      </c>
      <c r="F68" s="8">
        <f t="shared" ref="F68:F114" si="3">D68:D115</f>
        <v>-2744.9228000000003</v>
      </c>
    </row>
    <row r="69" spans="3:6" x14ac:dyDescent="0.35">
      <c r="C69" s="7" t="s">
        <v>1064</v>
      </c>
      <c r="D69" s="13">
        <v>781.45519999999999</v>
      </c>
      <c r="E69" t="str">
        <f t="shared" si="2"/>
        <v>Arkansas</v>
      </c>
      <c r="F69" s="8">
        <f t="shared" si="3"/>
        <v>781.45519999999999</v>
      </c>
    </row>
    <row r="70" spans="3:6" x14ac:dyDescent="0.35">
      <c r="C70" s="7" t="s">
        <v>59</v>
      </c>
      <c r="D70" s="13">
        <v>9162.9655999999977</v>
      </c>
      <c r="E70" t="str">
        <f t="shared" si="2"/>
        <v>California</v>
      </c>
      <c r="F70" s="8">
        <f t="shared" si="3"/>
        <v>9162.9655999999977</v>
      </c>
    </row>
    <row r="71" spans="3:6" x14ac:dyDescent="0.35">
      <c r="C71" s="7" t="s">
        <v>186</v>
      </c>
      <c r="D71" s="13">
        <v>-2683.1341999999986</v>
      </c>
      <c r="E71" t="str">
        <f t="shared" si="2"/>
        <v>Colorado</v>
      </c>
      <c r="F71" s="8">
        <f t="shared" si="3"/>
        <v>-2683.1341999999986</v>
      </c>
    </row>
    <row r="72" spans="3:6" x14ac:dyDescent="0.35">
      <c r="C72" s="7" t="s">
        <v>435</v>
      </c>
      <c r="D72" s="13">
        <v>1226.2804999999998</v>
      </c>
      <c r="E72" t="str">
        <f t="shared" si="2"/>
        <v>Connecticut</v>
      </c>
      <c r="F72" s="8">
        <f t="shared" si="3"/>
        <v>1226.2804999999998</v>
      </c>
    </row>
    <row r="73" spans="3:6" x14ac:dyDescent="0.35">
      <c r="C73" s="7" t="s">
        <v>206</v>
      </c>
      <c r="D73" s="13">
        <v>870.70720000000017</v>
      </c>
      <c r="E73" t="str">
        <f t="shared" si="2"/>
        <v>Delaware</v>
      </c>
      <c r="F73" s="8">
        <f t="shared" si="3"/>
        <v>870.70720000000017</v>
      </c>
    </row>
    <row r="74" spans="3:6" x14ac:dyDescent="0.35">
      <c r="C74" s="7" t="s">
        <v>986</v>
      </c>
      <c r="D74" s="13">
        <v>350.08350000000002</v>
      </c>
      <c r="E74" t="str">
        <f t="shared" si="2"/>
        <v>District of Columbia</v>
      </c>
      <c r="F74" s="8">
        <f t="shared" si="3"/>
        <v>350.08350000000002</v>
      </c>
    </row>
    <row r="75" spans="3:6" x14ac:dyDescent="0.35">
      <c r="C75" s="7" t="s">
        <v>49</v>
      </c>
      <c r="D75" s="13">
        <v>-2254.9806999999996</v>
      </c>
      <c r="E75" t="str">
        <f t="shared" si="2"/>
        <v>Florida</v>
      </c>
      <c r="F75" s="8">
        <f t="shared" si="3"/>
        <v>-2254.9806999999996</v>
      </c>
    </row>
    <row r="76" spans="3:6" x14ac:dyDescent="0.35">
      <c r="C76" s="7" t="s">
        <v>673</v>
      </c>
      <c r="D76" s="13">
        <v>2049.4580000000001</v>
      </c>
      <c r="E76" t="str">
        <f t="shared" si="2"/>
        <v>Georgia</v>
      </c>
      <c r="F76" s="8">
        <f t="shared" si="3"/>
        <v>2049.4580000000001</v>
      </c>
    </row>
    <row r="77" spans="3:6" x14ac:dyDescent="0.35">
      <c r="C77" s="7" t="s">
        <v>2286</v>
      </c>
      <c r="D77" s="13">
        <v>533.9665</v>
      </c>
      <c r="E77" t="str">
        <f t="shared" si="2"/>
        <v>Idaho</v>
      </c>
      <c r="F77" s="8">
        <f t="shared" si="3"/>
        <v>533.9665</v>
      </c>
    </row>
    <row r="78" spans="3:6" x14ac:dyDescent="0.35">
      <c r="C78" s="7" t="s">
        <v>140</v>
      </c>
      <c r="D78" s="13">
        <v>-9076.2893999999978</v>
      </c>
      <c r="E78" t="str">
        <f t="shared" si="2"/>
        <v>Illinois</v>
      </c>
      <c r="F78" s="8">
        <f t="shared" si="3"/>
        <v>-9076.2893999999978</v>
      </c>
    </row>
    <row r="79" spans="3:6" x14ac:dyDescent="0.35">
      <c r="C79" s="7" t="s">
        <v>116</v>
      </c>
      <c r="D79" s="13">
        <v>2181.2753000000002</v>
      </c>
      <c r="E79" t="str">
        <f t="shared" si="2"/>
        <v>Indiana</v>
      </c>
      <c r="F79" s="8">
        <f t="shared" si="3"/>
        <v>2181.2753000000002</v>
      </c>
    </row>
    <row r="80" spans="3:6" x14ac:dyDescent="0.35">
      <c r="C80" s="7" t="s">
        <v>807</v>
      </c>
      <c r="D80" s="13">
        <v>520.0385</v>
      </c>
      <c r="E80" t="str">
        <f t="shared" si="2"/>
        <v>Iowa</v>
      </c>
      <c r="F80" s="8">
        <f t="shared" si="3"/>
        <v>520.0385</v>
      </c>
    </row>
    <row r="81" spans="3:6" x14ac:dyDescent="0.35">
      <c r="C81" s="7" t="s">
        <v>3141</v>
      </c>
      <c r="D81" s="13">
        <v>36.9696</v>
      </c>
      <c r="E81" t="str">
        <f t="shared" si="2"/>
        <v>Kansas</v>
      </c>
      <c r="F81" s="8">
        <f t="shared" si="3"/>
        <v>36.9696</v>
      </c>
    </row>
    <row r="82" spans="3:6" x14ac:dyDescent="0.35">
      <c r="C82" s="7" t="s">
        <v>33</v>
      </c>
      <c r="D82" s="13">
        <v>3210.9931999999999</v>
      </c>
      <c r="E82" t="str">
        <f t="shared" si="2"/>
        <v>Kentucky</v>
      </c>
      <c r="F82" s="8">
        <f t="shared" si="3"/>
        <v>3210.9931999999999</v>
      </c>
    </row>
    <row r="83" spans="3:6" x14ac:dyDescent="0.35">
      <c r="C83" s="7" t="s">
        <v>1412</v>
      </c>
      <c r="D83" s="13">
        <v>685.99459999999988</v>
      </c>
      <c r="E83" t="str">
        <f t="shared" si="2"/>
        <v>Louisiana</v>
      </c>
      <c r="F83" s="8">
        <f t="shared" si="3"/>
        <v>685.99459999999988</v>
      </c>
    </row>
    <row r="84" spans="3:6" x14ac:dyDescent="0.35">
      <c r="C84" s="7" t="s">
        <v>1794</v>
      </c>
      <c r="D84" s="13">
        <v>33.938800000000001</v>
      </c>
      <c r="E84" t="str">
        <f t="shared" si="2"/>
        <v>Maine</v>
      </c>
      <c r="F84" s="8">
        <f t="shared" si="3"/>
        <v>33.938800000000001</v>
      </c>
    </row>
    <row r="85" spans="3:6" x14ac:dyDescent="0.35">
      <c r="C85" s="7" t="s">
        <v>1095</v>
      </c>
      <c r="D85" s="13">
        <v>1905.8273999999997</v>
      </c>
      <c r="E85" t="str">
        <f t="shared" si="2"/>
        <v>Maryland</v>
      </c>
      <c r="F85" s="8">
        <f t="shared" si="3"/>
        <v>1905.8273999999997</v>
      </c>
    </row>
    <row r="86" spans="3:6" x14ac:dyDescent="0.35">
      <c r="C86" s="7" t="s">
        <v>440</v>
      </c>
      <c r="D86" s="13">
        <v>1090.0726999999997</v>
      </c>
      <c r="E86" t="str">
        <f t="shared" si="2"/>
        <v>Massachusetts</v>
      </c>
      <c r="F86" s="8">
        <f t="shared" si="3"/>
        <v>1090.0726999999997</v>
      </c>
    </row>
    <row r="87" spans="3:6" x14ac:dyDescent="0.35">
      <c r="C87" s="7" t="s">
        <v>295</v>
      </c>
      <c r="D87" s="13">
        <v>4675.5516000000007</v>
      </c>
      <c r="E87" t="str">
        <f t="shared" si="2"/>
        <v>Michigan</v>
      </c>
      <c r="F87" s="8">
        <f t="shared" si="3"/>
        <v>4675.5516000000007</v>
      </c>
    </row>
    <row r="88" spans="3:6" x14ac:dyDescent="0.35">
      <c r="C88" s="7" t="s">
        <v>172</v>
      </c>
      <c r="D88" s="13">
        <v>2023.8870999999999</v>
      </c>
      <c r="E88" t="str">
        <f t="shared" si="2"/>
        <v>Minnesota</v>
      </c>
      <c r="F88" s="8">
        <f t="shared" si="3"/>
        <v>2023.8870999999999</v>
      </c>
    </row>
    <row r="89" spans="3:6" x14ac:dyDescent="0.35">
      <c r="C89" s="7" t="s">
        <v>484</v>
      </c>
      <c r="D89" s="13">
        <v>944.81959999999992</v>
      </c>
      <c r="E89" t="str">
        <f t="shared" si="2"/>
        <v>Mississippi</v>
      </c>
      <c r="F89" s="8">
        <f t="shared" si="3"/>
        <v>944.81959999999992</v>
      </c>
    </row>
    <row r="90" spans="3:6" x14ac:dyDescent="0.35">
      <c r="C90" s="7" t="s">
        <v>571</v>
      </c>
      <c r="D90" s="13">
        <v>625.21690000000001</v>
      </c>
      <c r="E90" t="str">
        <f t="shared" si="2"/>
        <v>Missouri</v>
      </c>
      <c r="F90" s="8">
        <f t="shared" si="3"/>
        <v>625.21690000000001</v>
      </c>
    </row>
    <row r="91" spans="3:6" x14ac:dyDescent="0.35">
      <c r="C91" s="7" t="s">
        <v>3707</v>
      </c>
      <c r="D91" s="13">
        <v>21.7532</v>
      </c>
      <c r="E91" t="str">
        <f t="shared" si="2"/>
        <v>Montana</v>
      </c>
      <c r="F91" s="8">
        <f t="shared" si="3"/>
        <v>21.7532</v>
      </c>
    </row>
    <row r="92" spans="3:6" x14ac:dyDescent="0.35">
      <c r="C92" s="7" t="s">
        <v>847</v>
      </c>
      <c r="D92" s="13">
        <v>518.43640000000005</v>
      </c>
      <c r="E92" t="str">
        <f t="shared" si="2"/>
        <v>Nebraska</v>
      </c>
      <c r="F92" s="8">
        <f t="shared" si="3"/>
        <v>518.43640000000005</v>
      </c>
    </row>
    <row r="93" spans="3:6" x14ac:dyDescent="0.35">
      <c r="C93" s="7" t="s">
        <v>1346</v>
      </c>
      <c r="D93" s="13">
        <v>524.57049999999992</v>
      </c>
      <c r="E93" t="str">
        <f t="shared" si="2"/>
        <v>Nevada</v>
      </c>
      <c r="F93" s="8">
        <f t="shared" si="3"/>
        <v>524.57049999999992</v>
      </c>
    </row>
    <row r="94" spans="3:6" x14ac:dyDescent="0.35">
      <c r="C94" s="7" t="s">
        <v>890</v>
      </c>
      <c r="D94" s="13">
        <v>153.93700000000001</v>
      </c>
      <c r="E94" t="str">
        <f t="shared" si="2"/>
        <v>New Hampshire</v>
      </c>
      <c r="F94" s="8">
        <f t="shared" si="3"/>
        <v>153.93700000000001</v>
      </c>
    </row>
    <row r="95" spans="3:6" x14ac:dyDescent="0.35">
      <c r="C95" s="7" t="s">
        <v>368</v>
      </c>
      <c r="D95" s="13">
        <v>932.32929999999988</v>
      </c>
      <c r="E95" t="str">
        <f t="shared" si="2"/>
        <v>New Jersey</v>
      </c>
      <c r="F95" s="8">
        <f t="shared" si="3"/>
        <v>932.32929999999988</v>
      </c>
    </row>
    <row r="96" spans="3:6" x14ac:dyDescent="0.35">
      <c r="C96" s="7" t="s">
        <v>1902</v>
      </c>
      <c r="D96" s="13">
        <v>251.5917</v>
      </c>
      <c r="E96" t="str">
        <f t="shared" si="2"/>
        <v>New Mexico</v>
      </c>
      <c r="F96" s="8">
        <f t="shared" si="3"/>
        <v>251.5917</v>
      </c>
    </row>
    <row r="97" spans="3:6" x14ac:dyDescent="0.35">
      <c r="C97" s="7" t="s">
        <v>126</v>
      </c>
      <c r="D97" s="13">
        <v>5857.6801000000023</v>
      </c>
      <c r="E97" t="str">
        <f t="shared" si="2"/>
        <v>New York</v>
      </c>
      <c r="F97" s="8">
        <f t="shared" si="3"/>
        <v>5857.6801000000023</v>
      </c>
    </row>
    <row r="98" spans="3:6" x14ac:dyDescent="0.35">
      <c r="C98" s="7" t="s">
        <v>1042</v>
      </c>
      <c r="D98" s="13">
        <v>-3486.4632999999999</v>
      </c>
      <c r="E98" t="str">
        <f t="shared" si="2"/>
        <v>North Carolina</v>
      </c>
      <c r="F98" s="8">
        <f t="shared" si="3"/>
        <v>-3486.4632999999999</v>
      </c>
    </row>
    <row r="99" spans="3:6" x14ac:dyDescent="0.35">
      <c r="C99" s="7" t="s">
        <v>237</v>
      </c>
      <c r="D99" s="13">
        <v>-4206.3211999999985</v>
      </c>
      <c r="E99" t="str">
        <f t="shared" si="2"/>
        <v>Ohio</v>
      </c>
      <c r="F99" s="8">
        <f t="shared" si="3"/>
        <v>-4206.3211999999985</v>
      </c>
    </row>
    <row r="100" spans="3:6" x14ac:dyDescent="0.35">
      <c r="C100" s="7" t="s">
        <v>1528</v>
      </c>
      <c r="D100" s="13">
        <v>2153.8622</v>
      </c>
      <c r="E100" t="str">
        <f t="shared" si="2"/>
        <v>Oklahoma</v>
      </c>
      <c r="F100" s="8">
        <f t="shared" si="3"/>
        <v>2153.8622</v>
      </c>
    </row>
    <row r="101" spans="3:6" x14ac:dyDescent="0.35">
      <c r="C101" s="7" t="s">
        <v>1523</v>
      </c>
      <c r="D101" s="13">
        <v>-1487.5768999999998</v>
      </c>
      <c r="E101" t="str">
        <f t="shared" si="2"/>
        <v>Oregon</v>
      </c>
      <c r="F101" s="8">
        <f t="shared" si="3"/>
        <v>-1487.5768999999998</v>
      </c>
    </row>
    <row r="102" spans="3:6" x14ac:dyDescent="0.35">
      <c r="C102" s="7" t="s">
        <v>72</v>
      </c>
      <c r="D102" s="13">
        <v>-7196.7198999999973</v>
      </c>
      <c r="E102" t="str">
        <f t="shared" si="2"/>
        <v>Pennsylvania</v>
      </c>
      <c r="F102" s="8">
        <f t="shared" si="3"/>
        <v>-7196.7198999999973</v>
      </c>
    </row>
    <row r="103" spans="3:6" x14ac:dyDescent="0.35">
      <c r="C103" s="7" t="s">
        <v>1651</v>
      </c>
      <c r="D103" s="13">
        <v>913.37700000000007</v>
      </c>
      <c r="E103" t="str">
        <f t="shared" si="2"/>
        <v>Rhode Island</v>
      </c>
      <c r="F103" s="8">
        <f t="shared" si="3"/>
        <v>913.37700000000007</v>
      </c>
    </row>
    <row r="104" spans="3:6" x14ac:dyDescent="0.35">
      <c r="C104" s="7" t="s">
        <v>164</v>
      </c>
      <c r="D104" s="13">
        <v>612.84389999999996</v>
      </c>
      <c r="E104" t="str">
        <f t="shared" si="2"/>
        <v>South Carolina</v>
      </c>
      <c r="F104" s="8">
        <f t="shared" si="3"/>
        <v>612.84389999999996</v>
      </c>
    </row>
    <row r="105" spans="3:6" x14ac:dyDescent="0.35">
      <c r="C105" s="7" t="s">
        <v>1832</v>
      </c>
      <c r="D105" s="13">
        <v>67.189800000000005</v>
      </c>
      <c r="E105" t="str">
        <f t="shared" si="2"/>
        <v>South Dakota</v>
      </c>
      <c r="F105" s="8">
        <f t="shared" si="3"/>
        <v>67.189800000000005</v>
      </c>
    </row>
    <row r="106" spans="3:6" x14ac:dyDescent="0.35">
      <c r="C106" s="7" t="s">
        <v>147</v>
      </c>
      <c r="D106" s="13">
        <v>-2208.6291000000001</v>
      </c>
      <c r="E106" t="str">
        <f t="shared" si="2"/>
        <v>Tennessee</v>
      </c>
      <c r="F106" s="8">
        <f t="shared" si="3"/>
        <v>-2208.6291000000001</v>
      </c>
    </row>
    <row r="107" spans="3:6" x14ac:dyDescent="0.35">
      <c r="C107" s="7" t="s">
        <v>98</v>
      </c>
      <c r="D107" s="13">
        <v>-10436.141899999993</v>
      </c>
      <c r="E107" t="str">
        <f t="shared" si="2"/>
        <v>Texas</v>
      </c>
      <c r="F107" s="8">
        <f t="shared" si="3"/>
        <v>-10436.141899999993</v>
      </c>
    </row>
    <row r="108" spans="3:6" x14ac:dyDescent="0.35">
      <c r="C108" s="7" t="s">
        <v>82</v>
      </c>
      <c r="D108" s="13">
        <v>631.75570000000005</v>
      </c>
      <c r="E108" t="str">
        <f t="shared" si="2"/>
        <v>Utah</v>
      </c>
      <c r="F108" s="8">
        <f t="shared" si="3"/>
        <v>631.75570000000005</v>
      </c>
    </row>
    <row r="109" spans="3:6" x14ac:dyDescent="0.35">
      <c r="C109" s="7" t="s">
        <v>3112</v>
      </c>
      <c r="D109" s="13">
        <v>1191.9269999999999</v>
      </c>
      <c r="E109" t="str">
        <f t="shared" si="2"/>
        <v>Vermont</v>
      </c>
      <c r="F109" s="8">
        <f t="shared" si="3"/>
        <v>1191.9269999999999</v>
      </c>
    </row>
    <row r="110" spans="3:6" x14ac:dyDescent="0.35">
      <c r="C110" s="7" t="s">
        <v>722</v>
      </c>
      <c r="D110" s="13">
        <v>5204.3265000000001</v>
      </c>
      <c r="E110" t="str">
        <f t="shared" si="2"/>
        <v>Virginia</v>
      </c>
      <c r="F110" s="8">
        <f t="shared" si="3"/>
        <v>5204.3265000000001</v>
      </c>
    </row>
    <row r="111" spans="3:6" x14ac:dyDescent="0.35">
      <c r="C111" s="7" t="s">
        <v>198</v>
      </c>
      <c r="D111" s="13">
        <v>7193.7849999999989</v>
      </c>
      <c r="E111" t="str">
        <f t="shared" si="2"/>
        <v>Washington</v>
      </c>
      <c r="F111" s="8">
        <f t="shared" si="3"/>
        <v>7193.7849999999989</v>
      </c>
    </row>
    <row r="112" spans="3:6" x14ac:dyDescent="0.35">
      <c r="C112" s="7" t="s">
        <v>4292</v>
      </c>
      <c r="D112" s="13">
        <v>-76.953599999999994</v>
      </c>
      <c r="E112" t="str">
        <f t="shared" si="2"/>
        <v>West Virginia</v>
      </c>
      <c r="F112" s="8">
        <f t="shared" si="3"/>
        <v>-76.953599999999994</v>
      </c>
    </row>
    <row r="113" spans="3:6" x14ac:dyDescent="0.35">
      <c r="C113" s="7" t="s">
        <v>244</v>
      </c>
      <c r="D113" s="13">
        <v>3838.9544999999994</v>
      </c>
      <c r="E113" t="str">
        <f t="shared" si="2"/>
        <v>Wisconsin</v>
      </c>
      <c r="F113" s="8">
        <f t="shared" si="3"/>
        <v>3838.9544999999994</v>
      </c>
    </row>
    <row r="114" spans="3:6" x14ac:dyDescent="0.35">
      <c r="C114" s="7" t="s">
        <v>3317</v>
      </c>
      <c r="D114" s="13">
        <v>100.196</v>
      </c>
      <c r="E114" t="str">
        <f t="shared" si="2"/>
        <v>Wyoming</v>
      </c>
      <c r="F114" s="8">
        <f t="shared" si="3"/>
        <v>100.196</v>
      </c>
    </row>
    <row r="115" spans="3:6" x14ac:dyDescent="0.35">
      <c r="C115" s="7" t="s">
        <v>4418</v>
      </c>
      <c r="D115" s="13">
        <v>18451.272800000017</v>
      </c>
      <c r="F115" s="13"/>
    </row>
  </sheetData>
  <mergeCells count="5">
    <mergeCell ref="C65:D65"/>
    <mergeCell ref="B14:F14"/>
    <mergeCell ref="B2:H2"/>
    <mergeCell ref="C36:G36"/>
    <mergeCell ref="C48:D48"/>
  </mergeCell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8703-5548-4501-8D06-489D890E6DC8}">
  <dimension ref="A1"/>
  <sheetViews>
    <sheetView showGridLines="0" zoomScale="50" zoomScaleNormal="50" workbookViewId="0">
      <selection activeCell="C17" sqref="C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A60F-94C6-454E-8DEB-B4F9C96E30FD}">
  <dimension ref="A16:AR16"/>
  <sheetViews>
    <sheetView showGridLines="0" tabSelected="1" topLeftCell="B1" zoomScale="46" zoomScaleNormal="46" workbookViewId="0">
      <selection activeCell="AN38" sqref="AN38"/>
    </sheetView>
  </sheetViews>
  <sheetFormatPr defaultRowHeight="14.5" x14ac:dyDescent="0.35"/>
  <cols>
    <col min="1" max="44" width="8.7265625" style="17"/>
  </cols>
  <sheetData>
    <row r="16" spans="41:41" x14ac:dyDescent="0.35">
      <c r="AO16" s="17" t="s">
        <v>4459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c 2 e e 9 0 - a d c 7 - 4 7 6 1 - 9 8 9 d - 5 5 0 3 d 6 3 1 e 7 d 8 "   x m l n s = " h t t p : / / s c h e m a s . m i c r o s o f t . c o m / D a t a M a s h u p " > A A A A A G A G A A B Q S w M E F A A C A A g A v J v x 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L y b 8 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m / F a g N S t z V k D A A A B D Q A A E w A c A E Z v c m 1 1 b G F z L 1 N l Y 3 R p b 2 4 x L m 0 g o h g A K K A U A A A A A A A A A A A A A A A A A A A A A A A A A A A A p V b b T u M w E H 1 H 6 j 9 Y W e 0 q l d K u e g N p U R 9 Q u t X y A A u k P J U K m c R t I y U 2 s p 1 C h f j 3 H e f S 3 J y G a v t A y 0 w 8 5 x z P 8 c S C u N J n F D n J 9 + C y c 9 Y 5 E 1 v M i Y f m E a e + j D h 5 d n B A B J q i g M j O G Y K P w y L u E o j Y Y t e f M T c K C Z X m 3 A 9 I 3 2 Z U w j / C N O x f T 4 + C c B H / f Z q x N x o w 7 I m n S t 2 + K 3 Z G 1 1 r O S O C H v i R 8 a l i G h W w W R C E V 0 + H A Q r + p y z y f b q a D 4 W R o o f u I S e L I f U C m + c / + L a N k 1 b U S g t + M O 8 5 C y H n o D 8 E e s D C A 7 Q K / w I N p J o 2 b i R Y L L d P 4 V R A 4 L g 4 w F 1 P J o 2 J J e 4 v p B i o u 9 q 8 k L 7 f g m I o 1 4 2 H C W C W F q c G 3 P j 6 M B / a G r m e g 7 p r K 8 3 F f P f t p o Q / j L 4 d H k o y E G J L k X R Y S M y x J l v L g d 5 x y t v 7 r k c w N 8 0 i t n B 0 J y U I 9 1 C F 3 i 8 P 6 S o d s V I / r q 1 h E J d / X 4 7 6 s B x 1 Z o H u I 3 j E h c Q A N j w l X d u a B b M C X 9 T W c e Z E r t T o A Y 8 M 0 l J z o p d e Y z A r q x S u f Z l E a h S + E x / H 7 C F O Z C K 3 Q n v n C V T u j W Q R I a 7 + a + M x d 9 k B C t g P f p A c g N 1 q S S M N m x Y 7 W w V y f e s M O W h 1 b B V a G z Z T b E e e E u n u t w n r y o L G c K l C 7 8 j w F F X s u Z w b R B N 2 s k r e Q M Y s 4 l o k Z C H a 3 a H k 4 A a v e M j 8 o D Q d 2 2 K q / R E m J L w A W 2 l s T 4 U T r t f / e W L 7 a q i G U K x e P 1 S z A b P 0 5 D A 3 z G b Q S 2 n t 0 j C 7 6 g Q w P 7 0 X J k Q 0 E m h u c i 0 u p a g k 8 K 7 D e M b S K Q Q b N 1 i z z s g p g D R Y Y 6 D 1 Q Q / x v G 4 x O s s H g d B 8 0 + 6 x q h N G J R j j a m y L r o X 4 z y y y h d n J K 0 Q 3 m G 5 + i 7 4 c N T e K r n 8 v 4 9 D d s 5 P i k j R z G G 1 k H v C P w 7 q U S b 8 j R C T F q H x F j p e h q R z j U Q t l w K o j K Q i 2 y J i f J G s W y t K h f V D Z u V z Y p 9 O o V 3 P 1 I 4 9 F a 6 V X 2 L m r Q d X 6 S r n G x X Q X M L 4 3 z S b u k c y X J h v d + T Z C Z d q e X K e u 2 S r s 4 S d o k l l b F b h R 2 T e H y q q 5 x N 3 C v 3 S b X g 1 Z 5 F 0 p e Y U G q T Y 2 l f h x W U b M 8 r P J j r Q G f + x z 4 A g T H r i x d Z o s U d F y B S G 1 x c d D A l Y x L c 5 m v W F l o p G d T G c b D 5 v H f z B t e B Q V y p X c L h Y j 2 1 q M S e e 0 a C 9 V O j c Q E x 4 B e d s 5 8 2 g R z + Q 9 Q S w E C L Q A U A A I A C A C 8 m / F a 2 8 g i C K U A A A D 3 A A A A E g A A A A A A A A A A A A A A A A A A A A A A Q 2 9 u Z m l n L 1 B h Y 2 t h Z 2 U u e G 1 s U E s B A i 0 A F A A C A A g A v J v x W g / K 6 a u k A A A A 6 Q A A A B M A A A A A A A A A A A A A A A A A 8 Q A A A F t D b 2 5 0 Z W 5 0 X 1 R 5 c G V z X S 5 4 b W x Q S w E C L Q A U A A I A C A C 8 m / F a g N S t z V k D A A A B D Q A A E w A A A A A A A A A A A A A A A A D i 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J Q A A A A A A A H 0 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n V y b m l 0 d X J l X 1 N h b G V 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Z 1 c m 5 p d H V y Z V 9 T Y W x l 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d W 5 0 I i B W Y W x 1 Z T 0 i b D I x M j E i I C 8 + P E V u d H J 5 I F R 5 c G U 9 I k Z p b G x F c n J v c k N v Z G U i I F Z h b H V l P S J z V W 5 r b m 9 3 b i I g L z 4 8 R W 5 0 c n k g V H l w Z T 0 i R m l s b E V y c m 9 y Q 2 9 1 b n Q i I F Z h b H V l P S J s M C I g L z 4 8 R W 5 0 c n k g V H l w Z T 0 i R m l s b E x h c 3 R V c G R h d G V k I i B W Y W x 1 Z T 0 i Z D I w M j U t M D c t M T d U M T g 6 M j k 6 N T U u O T U 0 N j k 2 N l o i I C 8 + P E V u d H J 5 I F R 5 c G U 9 I k Z p b G x D b 2 x 1 b W 5 U e X B l c y I g V m F s d W U 9 I n N C Z 2 t K Q m d Z R 0 J n W U d C Z 0 1 H Q m d Z R 0 J o R U R F U k V H Q k F R U k V R W T 0 i I C 8 + P E V u d H J 5 I F R 5 c G U 9 I k Z p b G x D b 2 x 1 b W 5 O Y W 1 l c y I g V m F s d W U 9 I n N b 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s s J n F 1 b 3 Q 7 R H V y Y X R p b 2 4 m c X V v d D s s J n F 1 b 3 Q 7 U H J v Z m l 0 I E 1 h c m d p b i A l J n F 1 b 3 Q 7 L C Z x d W 9 0 O 0 F 2 Z X J h Z 2 U g R G l z Y 2 9 1 b n Q g J S Z x d W 9 0 O y w m c X V v d D t Q c m 9 m a X Q g c G V y I F V u a X Q m c X V v d D s s J n F 1 b 3 Q 7 Q 2 9 z d C B w Z X I g V W 5 p d C Z x d W 9 0 O y w m c X V v d D t N b 2 5 0 a C Z x d W 9 0 O 1 0 i I C 8 + P E V u d H J 5 I F R 5 c G U 9 I k Z p b G x T d G F 0 d X M i I F Z h b H V l P S J z Q 2 9 t c G x l d G U i I C 8 + P E V u d H J 5 I F R 5 c G U 9 I l F 1 Z X J 5 S U Q i I F Z h b H V l P S J z N T A 0 Z W E 3 O D U t N W U z Y y 0 0 O T I 4 L W I 5 N z M t N W Z j Z T B k N D h h M z J m I i A v P j x F b n R y e S B U e X B l P S J B Z G R l Z F R v R G F 0 Y U 1 v Z G V s I i B W Y W x 1 Z T 0 i b D A i I C 8 + P E V u d H J 5 I F R 5 c G U 9 I l J l b G F 0 a W 9 u c 2 h p c E l u Z m 9 D b 2 5 0 Y W l u Z X I i I F Z h b H V l P S J z e y Z x d W 9 0 O 2 N v b H V t b k N v d W 5 0 J n F 1 b 3 Q 7 O j I 2 L C Z x d W 9 0 O 2 t l e U N v b H V t b k 5 h b W V z J n F 1 b 3 Q 7 O l t d L C Z x d W 9 0 O 3 F 1 Z X J 5 U m V s Y X R p b 2 5 z a G l w c y Z x d W 9 0 O z p b X S w m c X V v d D t j b 2 x 1 b W 5 J Z G V u d G l 0 a W V z J n F 1 b 3 Q 7 O l s m c X V v d D t T Z W N 0 a W 9 u M S 9 G d X J u a X R 1 c m V f U 2 F s Z X M v Q 2 h h b m d l Z C B U e X B l L n t P c m R l c i B J R C w x f S Z x d W 9 0 O y w m c X V v d D t T Z W N 0 a W 9 u M S 9 G d X J u a X R 1 c m V f U 2 F s Z X M v Q 2 h h b m d l Z C B U e X B l L n t P c m R l c i B E Y X R l L D J 9 J n F 1 b 3 Q 7 L C Z x d W 9 0 O 1 N l Y 3 R p b 2 4 x L 0 Z 1 c m 5 p d H V y Z V 9 T Y W x l c y 9 D a G F u Z 2 V k I F R 5 c G U u e 1 N o a X A g R G F 0 Z S w z 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G 9 z d G F s I E N v Z G U s M T F 9 J n F 1 b 3 Q 7 L C Z x d W 9 0 O 1 N l Y 3 R p b 2 4 x L 0 Z 1 c m 5 p d H V y Z V 9 T Y W x l c y 9 D a G F u Z 2 V k I F R 5 c G U u e 1 J l Z 2 l v b i w x M n 0 m c X V v d D s s J n F 1 b 3 Q 7 U 2 V j d G l v b j E v R n V y b m l 0 d X J l X 1 N h b G V z L 0 N o Y W 5 n Z W Q g V H l w Z S 5 7 U H J v Z H V j d C B J R C w x M 3 0 m c X V v d D s s J n F 1 b 3 Q 7 U 2 V j d G l v b j E v R n V y b m l 0 d X J l X 1 N h b G V z L 0 N o Y W 5 n Z W Q g V H l w Z S 5 7 Q 2 F 0 Z W d v c n k s M T R 9 J n F 1 b 3 Q 7 L C Z x d W 9 0 O 1 N l Y 3 R p b 2 4 x L 0 Z 1 c m 5 p d H V y Z V 9 T Y W x l c y 9 D a G F u Z 2 V k I F R 5 c G U u e 1 N 1 Y i 1 D Y X R l Z 2 9 y e S w x N X 0 m c X V v d D s s J n F 1 b 3 Q 7 U 2 V j d G l v b j E v R n V y b m l 0 d X J l X 1 N h b G V z L 0 N o Y W 5 n Z W Q g V H l w Z S 5 7 U H J v Z H V j d C B O Y W 1 l L D E 2 f S Z x d W 9 0 O y w m c X V v d D t T Z W N 0 a W 9 u M S 9 G d X J u a X R 1 c m V f U 2 F s Z X M v Q 2 h h b m d l Z C B U e X B l M S 5 7 U 2 F s Z X M s M T Z 9 J n F 1 b 3 Q 7 L C Z x d W 9 0 O 1 N l Y 3 R p b 2 4 x L 0 Z 1 c m 5 p d H V y Z V 9 T Y W x l c y 9 D a G F u Z 2 V k I F R 5 c G U u e 1 F 1 Y W 5 0 a X R 5 L D E 4 f S Z x d W 9 0 O y w m c X V v d D t T Z W N 0 a W 9 u M S 9 G d X J u a X R 1 c m V f U 2 F s Z X M v Q 2 h h b m d l Z C B U e X B l M S 5 7 R G l z Y 2 9 1 b n Q s M T h 9 J n F 1 b 3 Q 7 L C Z x d W 9 0 O 1 N l Y 3 R p b 2 4 x L 0 Z 1 c m 5 p d H V y Z V 9 T Y W x l c y 9 D a G F u Z 2 V k I F R 5 c G U x L n t Q c m 9 m a X Q s M T l 9 J n F 1 b 3 Q 7 L C Z x d W 9 0 O 1 N l Y 3 R p b 2 4 x L 0 Z 1 c m 5 p d H V y Z V 9 T Y W x l c y 9 B Z G R l Z C B T d W Z m a X g y L n t E d X J h d G l v b i w y M H 0 m c X V v d D s s J n F 1 b 3 Q 7 U 2 V j d G l v b j E v R n V y b m l 0 d X J l X 1 N h b G V z L 0 N o Y W 5 n Z W Q g V H l w Z T Q u e 1 B y b 2 Z p d C B N Y X J n a W 4 g J S w y M X 0 m c X V v d D s s J n F 1 b 3 Q 7 U 2 V j d G l v b j E v R n V y b m l 0 d X J l X 1 N h b G V z L 0 N o Y W 5 n Z W Q g V H l w Z T U u e 0 F 2 Z X J h Z 2 U g R G l z Y 2 9 1 b n Q g J S w y M n 0 m c X V v d D s s J n F 1 b 3 Q 7 U 2 V j d G l v b j E v R n V y b m l 0 d X J l X 1 N h b G V z L 0 N o Y W 5 n Z W Q g V H l w Z T Y u e 1 B y b 2 Z p d C B w Z X I g V W 5 p d C w y M 3 0 m c X V v d D s s J n F 1 b 3 Q 7 U 2 V j d G l v b j E v R n V y b m l 0 d X J l X 1 N h b G V z L 0 N o Y W 5 n Z W Q g V H l w Z T c u e 0 N v c 3 Q g c G V y I F V u a X Q s M j R 9 J n F 1 b 3 Q 7 L C Z x d W 9 0 O 1 N l Y 3 R p b 2 4 x L 0 Z 1 c m 5 p d H V y Z V 9 T Y W x l c y 9 J b n N l c n R l Z C B G a X J z d C B D a G F y Y W N 0 Z X J z L n t G a X J z d C B D a G F y Y W N 0 Z X J z L D I 2 f S Z x d W 9 0 O 1 0 s J n F 1 b 3 Q 7 Q 2 9 s d W 1 u Q 2 9 1 b n Q m c X V v d D s 6 M j Y s J n F 1 b 3 Q 7 S 2 V 5 Q 2 9 s d W 1 u T m F t Z X M m c X V v d D s 6 W 1 0 s J n F 1 b 3 Q 7 Q 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B v c 3 R h b C B D b 2 R l L D E x f S Z x d W 9 0 O y w m c X V v d D t T Z W N 0 a W 9 u M S 9 G d X J u a X R 1 c m V f U 2 F s Z X M v Q 2 h h b m d l Z C B U e X B l L n t S Z W d p b 2 4 s M T J 9 J n F 1 b 3 Q 7 L C Z x d W 9 0 O 1 N l Y 3 R p b 2 4 x L 0 Z 1 c m 5 p d H V y Z V 9 T Y W x l c y 9 D a G F u Z 2 V k I F R 5 c G U u e 1 B y b 2 R 1 Y 3 Q g S U Q s M T N 9 J n F 1 b 3 Q 7 L C Z x d W 9 0 O 1 N l Y 3 R p b 2 4 x L 0 Z 1 c m 5 p d H V y Z V 9 T Y W x l c y 9 D a G F u Z 2 V k I F R 5 c G U u e 0 N h d G V n b 3 J 5 L D E 0 f S Z x d W 9 0 O y w m c X V v d D t T Z W N 0 a W 9 u M S 9 G d X J u a X R 1 c m V f U 2 F s Z X M v Q 2 h h b m d l Z C B U e X B l L n t T d W I t Q 2 F 0 Z W d v c n k s M T V 9 J n F 1 b 3 Q 7 L C Z x d W 9 0 O 1 N l Y 3 R p b 2 4 x L 0 Z 1 c m 5 p d H V y Z V 9 T Y W x l c y 9 D a G F u Z 2 V k I F R 5 c G U u e 1 B y b 2 R 1 Y 3 Q g T m F t Z S w x N n 0 m c X V v d D s s J n F 1 b 3 Q 7 U 2 V j d G l v b j E v R n V y b m l 0 d X J l X 1 N h b G V z L 0 N o Y W 5 n Z W Q g V H l w Z T E u e 1 N h b G V z L D E 2 f S Z x d W 9 0 O y w m c X V v d D t T Z W N 0 a W 9 u M S 9 G d X J u a X R 1 c m V f U 2 F s Z X M v Q 2 h h b m d l Z C B U e X B l L n t R d W F u d G l 0 e S w x O H 0 m c X V v d D s s J n F 1 b 3 Q 7 U 2 V j d G l v b j E v R n V y b m l 0 d X J l X 1 N h b G V z L 0 N o Y W 5 n Z W Q g V H l w Z T E u e 0 R p c 2 N v d W 5 0 L D E 4 f S Z x d W 9 0 O y w m c X V v d D t T Z W N 0 a W 9 u M S 9 G d X J u a X R 1 c m V f U 2 F s Z X M v Q 2 h h b m d l Z C B U e X B l M S 5 7 U H J v Z m l 0 L D E 5 f S Z x d W 9 0 O y w m c X V v d D t T Z W N 0 a W 9 u M S 9 G d X J u a X R 1 c m V f U 2 F s Z X M v Q W R k Z W Q g U 3 V m Z m l 4 M i 5 7 R H V y Y X R p b 2 4 s M j B 9 J n F 1 b 3 Q 7 L C Z x d W 9 0 O 1 N l Y 3 R p b 2 4 x L 0 Z 1 c m 5 p d H V y Z V 9 T Y W x l c y 9 D a G F u Z 2 V k I F R 5 c G U 0 L n t Q c m 9 m a X Q g T W F y Z 2 l u I C U s M j F 9 J n F 1 b 3 Q 7 L C Z x d W 9 0 O 1 N l Y 3 R p b 2 4 x L 0 Z 1 c m 5 p d H V y Z V 9 T Y W x l c y 9 D a G F u Z 2 V k I F R 5 c G U 1 L n t B d m V y Y W d l I E R p c 2 N v d W 5 0 I C U s M j J 9 J n F 1 b 3 Q 7 L C Z x d W 9 0 O 1 N l Y 3 R p b 2 4 x L 0 Z 1 c m 5 p d H V y Z V 9 T Y W x l c y 9 D a G F u Z 2 V k I F R 5 c G U 2 L n t Q c m 9 m a X Q g c G V y I F V u a X Q s M j N 9 J n F 1 b 3 Q 7 L C Z x d W 9 0 O 1 N l Y 3 R p b 2 4 x L 0 Z 1 c m 5 p d H V y Z V 9 T Y W x l c y 9 D a G F u Z 2 V k I F R 5 c G U 3 L n t D b 3 N 0 I H B l c i B V b m l 0 L D I 0 f S Z x d W 9 0 O y w m c X V v d D t T Z W N 0 a W 9 u M S 9 G d X J u a X R 1 c m V f U 2 F s Z X M v S W 5 z Z X J 0 Z W Q g R m l y c 3 Q g Q 2 h h c m F j d G V y c y 5 7 R m l y c 3 Q g Q 2 h h c m F j d G V y c y w y N n 0 m c X V v d D t d L C Z x d W 9 0 O 1 J l b G F 0 a W 9 u c 2 h p c E l u Z m 8 m c X V v d D s 6 W 1 1 9 I i A v P j w v U 3 R h Y m x l R W 5 0 c m l l c z 4 8 L 0 l 0 Z W 0 + P E l 0 Z W 0 + P E l 0 Z W 1 M b 2 N h d G l v b j 4 8 S X R l b V R 5 c G U + R m 9 y b X V s Y T w v S X R l b V R 5 c G U + P E l 0 Z W 1 Q Y X R o P l N l Y 3 R p b 2 4 x L 0 Z 1 c m 5 p d H V y Z V 9 T Y W x l c y 9 T b 3 V y Y 2 U 8 L 0 l 0 Z W 1 Q Y X R o P j w v S X R l b U x v Y 2 F 0 a W 9 u P j x T d G F i b G V F b n R y a W V z I C 8 + P C 9 J d G V t P j x J d G V t P j x J d G V t T G 9 j Y X R p b 2 4 + P E l 0 Z W 1 U e X B l P k Z v c m 1 1 b G E 8 L 0 l 0 Z W 1 U e X B l P j x J d G V t U G F 0 a D 5 T Z W N 0 a W 9 u M S 9 G d X J u a X R 1 c m V f U 2 F s Z X M v U H J v b W 9 0 Z W Q l M j B I Z W F k Z X J z P C 9 J d G V t U G F 0 a D 4 8 L 0 l 0 Z W 1 M b 2 N h d G l v b j 4 8 U 3 R h Y m x l R W 5 0 c m l l c y A v P j w v S X R l b T 4 8 S X R l b T 4 8 S X R l b U x v Y 2 F 0 a W 9 u P j x J d G V t V H l w Z T 5 G b 3 J t d W x h P C 9 J d G V t V H l w Z T 4 8 S X R l b V B h d G g + U 2 V j d G l v b j E v R n V y b m l 0 d X J l X 1 N h b G V z L 0 N o Y W 5 n Z W Q l M j B U e X B l P C 9 J d G V t U G F 0 a D 4 8 L 0 l 0 Z W 1 M b 2 N h d G l v b j 4 8 U 3 R h Y m x l R W 5 0 c m l l c y A v P j w v S X R l b T 4 8 S X R l b T 4 8 S X R l b U x v Y 2 F 0 a W 9 u P j x J d G V t V H l w Z T 5 G b 3 J t d W x h P C 9 J d G V t V H l w Z T 4 8 S X R l b V B h d G g + U 2 V j d G l v b j E v R n V y b m l 0 d X J l X 1 N h b G V z L 1 J l b W 9 2 Z W Q l M j B D b 2 x 1 b W 5 z P C 9 J d G V t U G F 0 a D 4 8 L 0 l 0 Z W 1 M b 2 N h d G l v b j 4 8 U 3 R h Y m x l R W 5 0 c m l l c y A v P j w v S X R l b T 4 8 S X R l b T 4 8 S X R l b U x v Y 2 F 0 a W 9 u P j x J d G V t V H l w Z T 5 G b 3 J t d W x h P C 9 J d G V t V H l w Z T 4 8 S X R l b V B h d G g + U 2 V j d G l v b j E v R n V y b m l 0 d X J l X 1 N h b G V z L 0 N o Y W 5 n Z W Q l M j B U e X B l M T 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I 8 L 0 l 0 Z W 1 Q Y X R o P j w v S X R l b U x v Y 2 F 0 a W 9 u P j x T d G F i b G V F b n R y a W V z I C 8 + P C 9 J d G V t P j x J d G V t P j x J d G V t T G 9 j Y X R p b 2 4 + P E l 0 Z W 1 U e X B l P k Z v c m 1 1 b G E 8 L 0 l 0 Z W 1 U e X B l P j x J d G V t U G F 0 a D 5 T Z W N 0 a W 9 u M S 9 G d X J u a X R 1 c m V f U 2 F s Z X M v Q W R k Z W Q l M j B T d W Z m a X g 8 L 0 l 0 Z W 1 Q Y X R o P j w v S X R l b U x v Y 2 F 0 a W 9 u P j x T d G F i b G V F b n R y a W V z I C 8 + P C 9 J d G V t P j x J d G V t P j x J d G V t T G 9 j Y X R p b 2 4 + P E l 0 Z W 1 U e X B l P k Z v c m 1 1 b G E 8 L 0 l 0 Z W 1 U e X B l P j x J d G V t U G F 0 a D 5 T Z W N 0 a W 9 u M S 9 G d X J u a X R 1 c m V f U 2 F s Z X M v Q W R k Z W Q l M j B T d W Z m a X g x P C 9 J d G V t U G F 0 a D 4 8 L 0 l 0 Z W 1 M b 2 N h d G l v b j 4 8 U 3 R h Y m x l R W 5 0 c m l l c y A v P j w v S X R l b T 4 8 S X R l b T 4 8 S X R l b U x v Y 2 F 0 a W 9 u P j x J d G V t V H l w Z T 5 G b 3 J t d W x h P C 9 J d G V t V H l w Z T 4 8 S X R l b V B h d G g + U 2 V j d G l v b j E v R n V y b m l 0 d X J l X 1 N h b G V z L 1 J l b W 9 2 Z W Q l M j B D b 2 x 1 b W 5 z M T w v S X R l b V B h d G g + P C 9 J d G V t T G 9 j Y X R p b 2 4 + P F N 0 Y W J s Z U V u d H J p Z X M g L z 4 8 L 0 l 0 Z W 0 + P E l 0 Z W 0 + P E l 0 Z W 1 M b 2 N h d G l v b j 4 8 S X R l b V R 5 c G U + R m 9 y b X V s Y T w v S X R l b V R 5 c G U + P E l 0 Z W 1 Q Y X R o P l N l Y 3 R p b 2 4 x L 0 Z 1 c m 5 p d H V y Z V 9 T Y W x l c y 9 B Z G R l Z C U y M E N 1 c 3 R v b T E 8 L 0 l 0 Z W 1 Q Y X R o P j w v S X R l b U x v Y 2 F 0 a W 9 u P j x T d G F i b G V F b n R y a W V z I C 8 + P C 9 J d G V t P j x J d G V t P j x J d G V t T G 9 j Y X R p b 2 4 + P E l 0 Z W 1 U e X B l P k Z v c m 1 1 b G E 8 L 0 l 0 Z W 1 U e X B l P j x J d G V t U G F 0 a D 5 T Z W N 0 a W 9 u M S 9 G d X J u a X R 1 c m V f U 2 F s Z X M v Q 2 h h b m d l Z C U y M F R 5 c G U z P C 9 J d G V t U G F 0 a D 4 8 L 0 l 0 Z W 1 M b 2 N h d G l v b j 4 8 U 3 R h Y m x l R W 5 0 c m l l c y A v P j w v S X R l b T 4 8 S X R l b T 4 8 S X R l b U x v Y 2 F 0 a W 9 u P j x J d G V t V H l w Z T 5 G b 3 J t d W x h P C 9 J d G V t V H l w Z T 4 8 S X R l b V B h d G g + U 2 V j d G l v b j E v R n V y b m l 0 d X J l X 1 N h b G V z L 0 F k Z G V k J T I w U 3 V m Z m l 4 M j w v S X R l b V B h d G g + P C 9 J d G V t T G 9 j Y X R p b 2 4 + P F N 0 Y W J s Z U V u d H J p Z X M g L z 4 8 L 0 l 0 Z W 0 + P E l 0 Z W 0 + P E l 0 Z W 1 M b 2 N h d G l v b j 4 8 S X R l b V R 5 c G U + R m 9 y b X V s Y T w v S X R l b V R 5 c G U + P E l 0 Z W 1 Q Y X R o P l N l Y 3 R p b 2 4 x L 0 Z 1 c m 5 p d H V y Z V 9 T Y W x l c y 9 B Z G R l Z C U y M E N 1 c 3 R v b T I 8 L 0 l 0 Z W 1 Q Y X R o P j w v S X R l b U x v Y 2 F 0 a W 9 u P j x T d G F i b G V F b n R y a W V z I C 8 + P C 9 J d G V t P j x J d G V t P j x J d G V t T G 9 j Y X R p b 2 4 + P E l 0 Z W 1 U e X B l P k Z v c m 1 1 b G E 8 L 0 l 0 Z W 1 U e X B l P j x J d G V t U G F 0 a D 5 T Z W N 0 a W 9 u M S 9 G d X J u a X R 1 c m V f U 2 F s Z X M v Q 2 h h b m d l Z C U y M F R 5 c G U 0 P C 9 J d G V t U G F 0 a D 4 8 L 0 l 0 Z W 1 M b 2 N h d G l v b j 4 8 U 3 R h Y m x l R W 5 0 c m l l c y A v P j w v S X R l b T 4 8 S X R l b T 4 8 S X R l b U x v Y 2 F 0 a W 9 u P j x J d G V t V H l w Z T 5 G b 3 J t d W x h P C 9 J d G V t V H l w Z T 4 8 S X R l b V B h d G g + U 2 V j d G l v b j E v R n V y b m l 0 d X J l X 1 N h b G V z L 0 F k Z G V k J T I w Q 3 V z d G 9 t M z w v S X R l b V B h d G g + P C 9 J d G V t T G 9 j Y X R p b 2 4 + P F N 0 Y W J s Z U V u d H J p Z X M g L z 4 8 L 0 l 0 Z W 0 + P E l 0 Z W 0 + P E l 0 Z W 1 M b 2 N h d G l v b j 4 8 S X R l b V R 5 c G U + R m 9 y b X V s Y T w v S X R l b V R 5 c G U + P E l 0 Z W 1 Q Y X R o P l N l Y 3 R p b 2 4 x L 0 Z 1 c m 5 p d H V y Z V 9 T Y W x l c y 9 D a G F u Z 2 V k J T I w V H l w Z T U 8 L 0 l 0 Z W 1 Q Y X R o P j w v S X R l b U x v Y 2 F 0 a W 9 u P j x T d G F i b G V F b n R y a W V z I C 8 + P C 9 J d G V t P j x J d G V t P j x J d G V t T G 9 j Y X R p b 2 4 + P E l 0 Z W 1 U e X B l P k Z v c m 1 1 b G E 8 L 0 l 0 Z W 1 U e X B l P j x J d G V t U G F 0 a D 5 T Z W N 0 a W 9 u M S 9 G d X J u a X R 1 c m V f U 2 F s Z X M v Q W R k Z W Q l M j B D d X N 0 b 2 0 0 P C 9 J d G V t U G F 0 a D 4 8 L 0 l 0 Z W 1 M b 2 N h d G l v b j 4 8 U 3 R h Y m x l R W 5 0 c m l l c y A v P j w v S X R l b T 4 8 S X R l b T 4 8 S X R l b U x v Y 2 F 0 a W 9 u P j x J d G V t V H l w Z T 5 G b 3 J t d W x h P C 9 J d G V t V H l w Z T 4 8 S X R l b V B h d G g + U 2 V j d G l v b j E v R n V y b m l 0 d X J l X 1 N h b G V z L 0 N o Y W 5 n Z W Q l M j B U e X B l N j w v S X R l b V B h d G g + P C 9 J d G V t T G 9 j Y X R p b 2 4 + P F N 0 Y W J s Z U V u d H J p Z X M g L z 4 8 L 0 l 0 Z W 0 + P E l 0 Z W 0 + P E l 0 Z W 1 M b 2 N h d G l v b j 4 8 S X R l b V R 5 c G U + R m 9 y b X V s Y T w v S X R l b V R 5 c G U + P E l 0 Z W 1 Q Y X R o P l N l Y 3 R p b 2 4 x L 0 Z 1 c m 5 p d H V y Z V 9 T Y W x l c y 9 B Z G R l Z C U y M E N 1 c 3 R v b T U 8 L 0 l 0 Z W 1 Q Y X R o P j w v S X R l b U x v Y 2 F 0 a W 9 u P j x T d G F i b G V F b n R y a W V z I C 8 + P C 9 J d G V t P j x J d G V t P j x J d G V t T G 9 j Y X R p b 2 4 + P E l 0 Z W 1 U e X B l P k Z v c m 1 1 b G E 8 L 0 l 0 Z W 1 U e X B l P j x J d G V t U G F 0 a D 5 T Z W N 0 a W 9 u M S 9 G d X J u a X R 1 c m V f U 2 F s Z X M v Q 2 h h b m d l Z C U y M F R 5 c G U 3 P C 9 J d G V t U G F 0 a D 4 8 L 0 l 0 Z W 1 M b 2 N h d G l v b j 4 8 U 3 R h Y m x l R W 5 0 c m l l c y A v P j w v S X R l b T 4 8 S X R l b T 4 8 S X R l b U x v Y 2 F 0 a W 9 u P j x J d G V t V H l w Z T 5 G b 3 J t d W x h P C 9 J d G V t V H l w Z T 4 8 S X R l b V B h d G g + U 2 V j d G l v b j E v R n V y b m l 0 d X J l X 1 N h b G V z L 0 l u c 2 V y d G V k J T I w T W 9 u d G g l M j B O Y W 1 l P C 9 J d G V t U G F 0 a D 4 8 L 0 l 0 Z W 1 M b 2 N h d G l v b j 4 8 U 3 R h Y m x l R W 5 0 c m l l c y A v P j w v S X R l b T 4 8 S X R l b T 4 8 S X R l b U x v Y 2 F 0 a W 9 u P j x J d G V t V H l w Z T 5 G b 3 J t d W x h P C 9 J d G V t V H l w Z T 4 8 S X R l b V B h d G g + U 2 V j d G l v b j E v R n V y b m l 0 d X J l X 1 N h b G V z L 0 l u c 2 V y d G V k J T I w R m l y c 3 Q l M j B D a G F y Y W N 0 Z X J z P C 9 J d G V t U G F 0 a D 4 8 L 0 l 0 Z W 1 M b 2 N h d G l v b j 4 8 U 3 R h Y m x l R W 5 0 c m l l c y A v P j w v S X R l b T 4 8 S X R l b T 4 8 S X R l b U x v Y 2 F 0 a W 9 u P j x J d G V t V H l w Z T 5 G b 3 J t d W x h P C 9 J d G V t V H l w Z T 4 8 S X R l b V B h d G g + U 2 V j d G l v b j E v R n V y b m l 0 d X J l X 1 N h b G V z L 1 J l b W 9 2 Z W Q l M j B D b 2 x 1 b W 5 z M j w v S X R l b V B h d G g + P C 9 J d G V t T G 9 j Y X R p b 2 4 + P F N 0 Y W J s Z U V u d H J p Z X M g L z 4 8 L 0 l 0 Z W 0 + P E l 0 Z W 0 + P E l 0 Z W 1 M b 2 N h d G l v b j 4 8 S X R l b V R 5 c G U + R m 9 y b X V s Y T w v S X R l b V R 5 c G U + P E l 0 Z W 1 Q Y X R o P l N l Y 3 R p b 2 4 x L 0 Z 1 c m 5 p d H V y Z V 9 T Y W x l c y 9 S Z W 5 h b W V k J T I w Q 2 9 s d W 1 u c z w v S X R l b V B h d G g + P C 9 J d G V t T G 9 j Y X R p b 2 4 + P F N 0 Y W J s Z U V u d H J p Z X M g L z 4 8 L 0 l 0 Z W 0 + P C 9 J d G V t c z 4 8 L 0 x v Y 2 F s U G F j a 2 F n Z U 1 l d G F k Y X R h R m l s Z T 4 W A A A A U E s F B g A A A A A A A A A A A A A A A A A A A A A A A C Y B A A A B A A A A 0 I y d 3 w E V 0 R G M e g D A T 8 K X 6 w E A A A D e q H G 1 j O I S T 7 7 l z Y i m I H f D A A A A A A I A A A A A A B B m A A A A A Q A A I A A A A F w S o 2 / j E S c y k W y n o + s E c d s / w L o 8 L O C + p + g i k h a y M N k / A A A A A A 6 A A A A A A g A A I A A A A N Y F R d x d 2 + P E 9 q j 7 2 u d 2 Z T o m t X A n y 7 g p H I Y o / m L N x K f x U A A A A M D h X f t v 8 Z P G J 6 I P G 3 Z w g x u f 1 + Q U N H 5 K h 5 2 2 f d c K m U g F U f + 8 O u u W m J + V 8 t N 2 J f 8 L D p E v U t x M I h x K a Y / X A 7 4 I K 8 s D + E T Q 1 F Y F r A K p Y P 7 3 D l A 0 Q A A A A L y O O j C T B x C s b l t M V i P I 8 Q E 4 Z M C m 5 N N U X O W b 0 7 p g a d K / V V U V X r g k 7 / y b f i / x 4 K r 5 X C r H J A g F w H 9 Q n L t 1 2 2 V 6 E B Y = < / D a t a M a s h u p > 
</file>

<file path=customXml/itemProps1.xml><?xml version="1.0" encoding="utf-8"?>
<ds:datastoreItem xmlns:ds="http://schemas.openxmlformats.org/officeDocument/2006/customXml" ds:itemID="{BE5A6FBA-76AF-450B-8BD1-989A5083DF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Furniture_Sales</vt:lpstr>
      <vt:lpstr>Calculation</vt:lpstr>
      <vt:lpstr>Calculation 2</vt:lpstr>
      <vt:lpstr>Dashboard</vt:lpstr>
      <vt:lpstr>Dashboard 2</vt:lpstr>
      <vt:lpstr>highestcategory</vt:lpstr>
      <vt:lpstr>lowestprofit</vt:lpstr>
      <vt:lpstr>lowestsales</vt:lpstr>
      <vt:lpstr>mostorders</vt:lpstr>
      <vt:lpstr>orderduration</vt:lpstr>
      <vt:lpstr>profit</vt:lpstr>
      <vt:lpstr>profityoy</vt:lpstr>
      <vt:lpstr>quantity</vt:lpstr>
      <vt:lpstr>quantityyoy</vt:lpstr>
      <vt:lpstr>sales</vt:lpstr>
      <vt:lpstr>Salestrend</vt:lpstr>
      <vt:lpstr>salesyoy</vt:lpstr>
      <vt:lpstr>Topselling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2025-07-16T12:44:06Z</dcterms:created>
  <dcterms:modified xsi:type="dcterms:W3CDTF">2025-07-18T21:36:54Z</dcterms:modified>
</cp:coreProperties>
</file>