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9FE08E5-67C3-4597-9452-77411176A54F}" xr6:coauthVersionLast="36" xr6:coauthVersionMax="36" xr10:uidLastSave="{00000000-0000-0000-0000-000000000000}"/>
  <bookViews>
    <workbookView xWindow="240" yWindow="20" windowWidth="16100" windowHeight="9660" tabRatio="588" activeTab="4" xr2:uid="{00000000-000D-0000-FFFF-FFFF00000000}"/>
  </bookViews>
  <sheets>
    <sheet name="Sales_Transactions" sheetId="1" r:id="rId1"/>
    <sheet name="Stock_and_Expiry" sheetId="2" r:id="rId2"/>
    <sheet name="Calculations" sheetId="3" r:id="rId3"/>
    <sheet name="Dashboard 1" sheetId="5" r:id="rId4"/>
    <sheet name="Dashboard2" sheetId="7" r:id="rId5"/>
  </sheets>
  <definedNames>
    <definedName name="_xlcn.WorksheetConnection_Provision_Store_Data_Realistic.xlsxTable11" hidden="1">Table1[]</definedName>
    <definedName name="_xlcn.WorksheetConnection_Provision_Store_Data_Realistic.xlsxTable21" hidden="1">Table2[]</definedName>
    <definedName name="Expiring?">Calculations!$B$62</definedName>
    <definedName name="Filter">Calculations!$C$29</definedName>
    <definedName name="grandp">Calculations!$J$100</definedName>
    <definedName name="Grandprofit">Calculations!$M$24</definedName>
    <definedName name="grandq">Calculations!$J$104</definedName>
    <definedName name="Grandquantity">Calculations!$P$24</definedName>
    <definedName name="grandsales">Calculations!$J$95</definedName>
    <definedName name="Grandtotal">Calculations!$C$24</definedName>
    <definedName name="Monthlyperformance">Calculations!$I$74</definedName>
    <definedName name="payment">Calculations!$J$84</definedName>
    <definedName name="peaksales">Calculations!$F$93</definedName>
    <definedName name="productpeak">Calculations!$B$99</definedName>
    <definedName name="Profit">Calculations!$M$31</definedName>
    <definedName name="Profityoy">Calculations!$AL$10</definedName>
    <definedName name="Quantity">Calculations!$P$31</definedName>
    <definedName name="Quantityyoy">Calculations!$AL$25</definedName>
    <definedName name="Restock?">Calculations!$E$62</definedName>
    <definedName name="Salesyoy">Calculations!$AL$41</definedName>
    <definedName name="Selected">Calculations!$C$30</definedName>
    <definedName name="Timeline_Sale_Date">#N/A</definedName>
    <definedName name="Totalsales">Calculations!$C$31</definedName>
    <definedName name="yoyp">Calculations!$S$72</definedName>
    <definedName name="yoyprofit">Calculations!$AM$10</definedName>
    <definedName name="yoyq">Calculations!$S$74</definedName>
    <definedName name="yoyquantity">Calculations!$AM$25</definedName>
    <definedName name="yoys">Calculations!$S$73</definedName>
    <definedName name="yoysales">Calculations!$AM$41</definedName>
  </definedNames>
  <calcPr calcId="18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  <pivotCache cacheId="13" r:id="rId19"/>
    <pivotCache cacheId="14" r:id="rId20"/>
    <pivotCache cacheId="15" r:id="rId21"/>
    <pivotCache cacheId="16" r:id="rId2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7" r:id="rId23"/>
      </x15:timelineCachePivotCaches>
    </ext>
    <ext xmlns:x15="http://schemas.microsoft.com/office/spreadsheetml/2010/11/main" uri="{D0CA8CA8-9F24-4464-BF8E-62219DCF47F9}">
      <x15:timelineCacheRefs>
        <x15:timelineCacheRef r:id="rId24"/>
      </x15:timelineCacheRefs>
    </ext>
    <ext xmlns:x15="http://schemas.microsoft.com/office/spreadsheetml/2010/11/main" uri="{FCE2AD5D-F65C-4FA6-A056-5C36A1767C68}">
      <x15:dataModel>
        <x15:modelTables>
          <x15:modelTable id="Table2" name="Table2" connection="WorksheetConnection_Provision_Store_Data_Realistic.xlsx!Table2"/>
          <x15:modelTable id="Table1" name="Table1" connection="WorksheetConnection_Provision_Store_Data_Realistic.xlsx!Table1"/>
        </x15:modelTables>
        <x15:modelRelationships>
          <x15:modelRelationship fromTable="Table1" fromColumn="Product_ID" toTable="Table2" toColumn="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1" columnName="Sale_Date" columnId="Sale_Date">
                <x16:calculatedTimeColumn columnName="Sale_Date (Year)" columnId="Sale_Date (Year)" contentType="years" isSelected="1"/>
                <x16:calculatedTimeColumn columnName="Sale_Date (Quarter)" columnId="Sale_Date (Quarter)" contentType="quarters" isSelected="1"/>
                <x16:calculatedTimeColumn columnName="Sale_Date (Month Index)" columnId="Sale_Date (Month Index)" contentType="monthsindex" isSelected="1"/>
                <x16:calculatedTimeColumn columnName="Sale_Date (Month)" columnId="Sale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E62" i="3"/>
  <c r="B62" i="3"/>
  <c r="B99" i="3" l="1"/>
  <c r="F93" i="3"/>
  <c r="J84" i="3"/>
  <c r="Q74" i="3" l="1"/>
  <c r="P74" i="3"/>
  <c r="Q73" i="3"/>
  <c r="P73" i="3"/>
  <c r="Q72" i="3"/>
  <c r="P72" i="3"/>
  <c r="R72" i="3" l="1"/>
  <c r="S72" i="3" s="1"/>
  <c r="R74" i="3"/>
  <c r="S74" i="3" s="1"/>
  <c r="R73" i="3"/>
  <c r="S73" i="3" s="1"/>
  <c r="I62" i="3" l="1"/>
  <c r="I70" i="3" l="1"/>
  <c r="I71" i="3"/>
  <c r="I61" i="3"/>
  <c r="I63" i="3"/>
  <c r="I64" i="3"/>
  <c r="I65" i="3"/>
  <c r="I66" i="3"/>
  <c r="I67" i="3"/>
  <c r="I68" i="3"/>
  <c r="I69" i="3"/>
  <c r="I60" i="3"/>
  <c r="E63" i="3"/>
  <c r="B63" i="3"/>
  <c r="P29" i="3"/>
  <c r="M29" i="3"/>
  <c r="F5" i="3"/>
  <c r="G5" i="3" s="1"/>
  <c r="F6" i="3"/>
  <c r="G6" i="3" s="1"/>
  <c r="F7" i="3"/>
  <c r="G7" i="3" s="1"/>
  <c r="F8" i="3"/>
  <c r="G8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4" i="3"/>
  <c r="G4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C30" i="3" l="1"/>
  <c r="AI27" i="3" l="1"/>
  <c r="AI28" i="3" s="1"/>
  <c r="AI14" i="3"/>
  <c r="AI15" i="3" s="1"/>
  <c r="AI44" i="3"/>
  <c r="AI45" i="3" s="1"/>
  <c r="I57" i="3"/>
  <c r="I58" i="3" s="1"/>
  <c r="B64" i="3"/>
  <c r="B65" i="3" s="1"/>
  <c r="E64" i="3"/>
  <c r="E65" i="3" s="1"/>
  <c r="P30" i="3"/>
  <c r="P31" i="3" s="1"/>
  <c r="C31" i="3"/>
  <c r="H7" i="3" s="1"/>
  <c r="M30" i="3"/>
  <c r="M31" i="3" s="1"/>
  <c r="H21" i="3" l="1"/>
  <c r="H17" i="3"/>
  <c r="H23" i="3"/>
  <c r="H22" i="3"/>
  <c r="H20" i="3"/>
  <c r="H19" i="3"/>
  <c r="H14" i="3"/>
  <c r="H13" i="3"/>
  <c r="H15" i="3"/>
  <c r="H10" i="3"/>
  <c r="H16" i="3"/>
  <c r="H18" i="3"/>
  <c r="AK41" i="3"/>
  <c r="AJ41" i="3"/>
  <c r="AK10" i="3"/>
  <c r="AJ10" i="3"/>
  <c r="AK25" i="3"/>
  <c r="AJ25" i="3"/>
  <c r="H11" i="3"/>
  <c r="H5" i="3"/>
  <c r="H12" i="3"/>
  <c r="H8" i="3"/>
  <c r="H6" i="3"/>
  <c r="H4" i="3"/>
  <c r="H9" i="3"/>
  <c r="J61" i="3"/>
  <c r="J65" i="3"/>
  <c r="J69" i="3"/>
  <c r="J62" i="3"/>
  <c r="J66" i="3"/>
  <c r="J70" i="3"/>
  <c r="J63" i="3"/>
  <c r="J67" i="3"/>
  <c r="J71" i="3"/>
  <c r="J64" i="3"/>
  <c r="J68" i="3"/>
  <c r="J60" i="3"/>
  <c r="I74" i="3" l="1"/>
  <c r="AL10" i="3"/>
  <c r="AM10" i="3" s="1"/>
  <c r="AL25" i="3"/>
  <c r="AM25" i="3" s="1"/>
  <c r="AL41" i="3"/>
  <c r="AM4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5119C-5FC4-4C9C-8774-F3CFFD7FFD14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8B83CDF-7321-40D2-A23D-4B1ED0ED88D4}" name="WorksheetConnection_Provision_Store_Data_Realistic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Provision_Store_Data_Realistic.xlsxTable11"/>
        </x15:connection>
      </ext>
    </extLst>
  </connection>
  <connection id="3" xr16:uid="{895ED7EE-3DDE-441C-AEA8-E60C6574CBA5}" name="WorksheetConnection_Provision_Store_Data_Realistic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Provision_Store_Data_Realistic.xlsxTable21"/>
        </x15:connection>
      </ext>
    </extLst>
  </connection>
</connections>
</file>

<file path=xl/sharedStrings.xml><?xml version="1.0" encoding="utf-8"?>
<sst xmlns="http://schemas.openxmlformats.org/spreadsheetml/2006/main" count="4118" uniqueCount="853">
  <si>
    <t>Sale_ID</t>
  </si>
  <si>
    <t>Sale_Date</t>
  </si>
  <si>
    <t>Product_ID</t>
  </si>
  <si>
    <t>Product_Name</t>
  </si>
  <si>
    <t>Quantity_Sold</t>
  </si>
  <si>
    <t>Unit_Selling_Price</t>
  </si>
  <si>
    <t>Cost_Price_Per_Unit</t>
  </si>
  <si>
    <t>Total_Sale_Amount</t>
  </si>
  <si>
    <t>Profit</t>
  </si>
  <si>
    <t>S00001</t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</si>
  <si>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</si>
  <si>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</si>
  <si>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</si>
  <si>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</si>
  <si>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</si>
  <si>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</si>
  <si>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</si>
  <si>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</si>
  <si>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</si>
  <si>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</si>
  <si>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</si>
  <si>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</si>
  <si>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</si>
  <si>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</si>
  <si>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</si>
  <si>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</si>
  <si>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</si>
  <si>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</si>
  <si>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</si>
  <si>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</si>
  <si>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</si>
  <si>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</si>
  <si>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</si>
  <si>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</si>
  <si>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</si>
  <si>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</si>
  <si>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</si>
  <si>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</si>
  <si>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</si>
  <si>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</si>
  <si>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</si>
  <si>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</si>
  <si>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</si>
  <si>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</si>
  <si>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</si>
  <si>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</si>
  <si>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</si>
  <si>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</si>
  <si>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</si>
  <si>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</si>
  <si>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</si>
  <si>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</si>
  <si>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</si>
  <si>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</si>
  <si>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</si>
  <si>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</si>
  <si>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</si>
  <si>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</si>
  <si>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</si>
  <si>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</si>
  <si>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</si>
  <si>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</si>
  <si>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</si>
  <si>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</si>
  <si>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</si>
  <si>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</si>
  <si>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</si>
  <si>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</si>
  <si>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</si>
  <si>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</si>
  <si>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</si>
  <si>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</si>
  <si>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</si>
  <si>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</si>
  <si>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</si>
  <si>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</si>
  <si>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</si>
  <si>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</si>
  <si>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</si>
  <si>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</si>
  <si>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</si>
  <si>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</si>
  <si>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</si>
  <si>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</si>
  <si>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</si>
  <si>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</si>
  <si>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</si>
  <si>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</si>
  <si>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</si>
  <si>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</si>
  <si>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</si>
  <si>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</si>
  <si>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</si>
  <si>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</si>
  <si>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</si>
  <si>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</si>
  <si>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</si>
  <si>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</si>
  <si>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</si>
  <si>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</si>
  <si>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</si>
  <si>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</si>
  <si>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</si>
  <si>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</si>
  <si>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</si>
  <si>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</si>
  <si>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</si>
  <si>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</si>
  <si>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</si>
  <si>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S00101</t>
  </si>
  <si>
    <t>S00102</t>
  </si>
  <si>
    <t>S00103</t>
  </si>
  <si>
    <t>S00104</t>
  </si>
  <si>
    <t>S00105</t>
  </si>
  <si>
    <t>S00106</t>
  </si>
  <si>
    <t>S00107</t>
  </si>
  <si>
    <t>S00108</t>
  </si>
  <si>
    <t>S00109</t>
  </si>
  <si>
    <t>S00110</t>
  </si>
  <si>
    <t>S00111</t>
  </si>
  <si>
    <t>S00112</t>
  </si>
  <si>
    <t>S00113</t>
  </si>
  <si>
    <t>S00114</t>
  </si>
  <si>
    <t>S00115</t>
  </si>
  <si>
    <t>S00116</t>
  </si>
  <si>
    <t>S00117</t>
  </si>
  <si>
    <t>S00118</t>
  </si>
  <si>
    <t>S00119</t>
  </si>
  <si>
    <t>S00120</t>
  </si>
  <si>
    <t>S00121</t>
  </si>
  <si>
    <t>S00122</t>
  </si>
  <si>
    <t>S00123</t>
  </si>
  <si>
    <t>S00124</t>
  </si>
  <si>
    <t>S00125</t>
  </si>
  <si>
    <t>S00126</t>
  </si>
  <si>
    <t>S00127</t>
  </si>
  <si>
    <t>S00128</t>
  </si>
  <si>
    <t>S00129</t>
  </si>
  <si>
    <t>S00130</t>
  </si>
  <si>
    <t>S00131</t>
  </si>
  <si>
    <t>S00132</t>
  </si>
  <si>
    <t>S00133</t>
  </si>
  <si>
    <t>S00134</t>
  </si>
  <si>
    <t>S00135</t>
  </si>
  <si>
    <t>S00136</t>
  </si>
  <si>
    <t>S00137</t>
  </si>
  <si>
    <t>S00138</t>
  </si>
  <si>
    <t>S00139</t>
  </si>
  <si>
    <t>S00140</t>
  </si>
  <si>
    <t>S00141</t>
  </si>
  <si>
    <t>S00142</t>
  </si>
  <si>
    <t>S00143</t>
  </si>
  <si>
    <t>S00144</t>
  </si>
  <si>
    <t>S00145</t>
  </si>
  <si>
    <t>S00146</t>
  </si>
  <si>
    <t>S00147</t>
  </si>
  <si>
    <t>S00148</t>
  </si>
  <si>
    <t>S00149</t>
  </si>
  <si>
    <t>S00150</t>
  </si>
  <si>
    <t>S00151</t>
  </si>
  <si>
    <t>S00152</t>
  </si>
  <si>
    <t>S00153</t>
  </si>
  <si>
    <t>S00154</t>
  </si>
  <si>
    <t>S00155</t>
  </si>
  <si>
    <t>S00156</t>
  </si>
  <si>
    <t>S00157</t>
  </si>
  <si>
    <t>S00158</t>
  </si>
  <si>
    <t>S00159</t>
  </si>
  <si>
    <t>S00160</t>
  </si>
  <si>
    <t>S00161</t>
  </si>
  <si>
    <t>S00162</t>
  </si>
  <si>
    <t>S00163</t>
  </si>
  <si>
    <t>S00164</t>
  </si>
  <si>
    <t>S00165</t>
  </si>
  <si>
    <t>S00166</t>
  </si>
  <si>
    <t>S00167</t>
  </si>
  <si>
    <t>S00168</t>
  </si>
  <si>
    <t>S00169</t>
  </si>
  <si>
    <t>S00170</t>
  </si>
  <si>
    <t>S00171</t>
  </si>
  <si>
    <t>S00172</t>
  </si>
  <si>
    <t>S00173</t>
  </si>
  <si>
    <t>S00174</t>
  </si>
  <si>
    <t>S00175</t>
  </si>
  <si>
    <t>S00176</t>
  </si>
  <si>
    <t>S00177</t>
  </si>
  <si>
    <t>S00178</t>
  </si>
  <si>
    <t>S00179</t>
  </si>
  <si>
    <t>S00180</t>
  </si>
  <si>
    <t>S00181</t>
  </si>
  <si>
    <t>S00182</t>
  </si>
  <si>
    <t>S00183</t>
  </si>
  <si>
    <t>S00184</t>
  </si>
  <si>
    <t>S00185</t>
  </si>
  <si>
    <t>S00186</t>
  </si>
  <si>
    <t>S00187</t>
  </si>
  <si>
    <t>S00188</t>
  </si>
  <si>
    <t>S00189</t>
  </si>
  <si>
    <t>S00190</t>
  </si>
  <si>
    <t>S00191</t>
  </si>
  <si>
    <t>S00192</t>
  </si>
  <si>
    <t>S00193</t>
  </si>
  <si>
    <t>S00194</t>
  </si>
  <si>
    <t>S00195</t>
  </si>
  <si>
    <t>S00196</t>
  </si>
  <si>
    <t>S00197</t>
  </si>
  <si>
    <t>S00198</t>
  </si>
  <si>
    <t>S00199</t>
  </si>
  <si>
    <t>S00200</t>
  </si>
  <si>
    <t>S00201</t>
  </si>
  <si>
    <t>S00202</t>
  </si>
  <si>
    <t>S00203</t>
  </si>
  <si>
    <t>S00204</t>
  </si>
  <si>
    <t>S00205</t>
  </si>
  <si>
    <t>S00206</t>
  </si>
  <si>
    <t>S00207</t>
  </si>
  <si>
    <t>S00208</t>
  </si>
  <si>
    <t>S00209</t>
  </si>
  <si>
    <t>S00210</t>
  </si>
  <si>
    <t>S00211</t>
  </si>
  <si>
    <t>S00212</t>
  </si>
  <si>
    <t>S00213</t>
  </si>
  <si>
    <t>S00214</t>
  </si>
  <si>
    <t>S00215</t>
  </si>
  <si>
    <t>S00216</t>
  </si>
  <si>
    <t>S00217</t>
  </si>
  <si>
    <t>S00218</t>
  </si>
  <si>
    <t>S00219</t>
  </si>
  <si>
    <t>S00220</t>
  </si>
  <si>
    <t>S00221</t>
  </si>
  <si>
    <t>S00222</t>
  </si>
  <si>
    <t>S00223</t>
  </si>
  <si>
    <t>S00224</t>
  </si>
  <si>
    <t>S00225</t>
  </si>
  <si>
    <t>S00226</t>
  </si>
  <si>
    <t>S00227</t>
  </si>
  <si>
    <t>S00228</t>
  </si>
  <si>
    <t>S00229</t>
  </si>
  <si>
    <t>S00230</t>
  </si>
  <si>
    <t>S00231</t>
  </si>
  <si>
    <t>S00232</t>
  </si>
  <si>
    <t>S00233</t>
  </si>
  <si>
    <t>S00234</t>
  </si>
  <si>
    <t>S00235</t>
  </si>
  <si>
    <t>S00236</t>
  </si>
  <si>
    <t>S00237</t>
  </si>
  <si>
    <t>S00238</t>
  </si>
  <si>
    <t>S00239</t>
  </si>
  <si>
    <t>S00240</t>
  </si>
  <si>
    <t>S00241</t>
  </si>
  <si>
    <t>S00242</t>
  </si>
  <si>
    <t>S00243</t>
  </si>
  <si>
    <t>S00244</t>
  </si>
  <si>
    <t>S00245</t>
  </si>
  <si>
    <t>S00246</t>
  </si>
  <si>
    <t>S00247</t>
  </si>
  <si>
    <t>S00248</t>
  </si>
  <si>
    <t>S00249</t>
  </si>
  <si>
    <t>S00250</t>
  </si>
  <si>
    <t>S00251</t>
  </si>
  <si>
    <t>S00252</t>
  </si>
  <si>
    <t>S00253</t>
  </si>
  <si>
    <t>S00254</t>
  </si>
  <si>
    <t>S00255</t>
  </si>
  <si>
    <t>S00256</t>
  </si>
  <si>
    <t>S00257</t>
  </si>
  <si>
    <t>S00258</t>
  </si>
  <si>
    <t>S00259</t>
  </si>
  <si>
    <t>S00260</t>
  </si>
  <si>
    <t>S00261</t>
  </si>
  <si>
    <t>S00262</t>
  </si>
  <si>
    <t>S00263</t>
  </si>
  <si>
    <t>S00264</t>
  </si>
  <si>
    <t>S00265</t>
  </si>
  <si>
    <t>S00266</t>
  </si>
  <si>
    <t>S00267</t>
  </si>
  <si>
    <t>S00268</t>
  </si>
  <si>
    <t>S00269</t>
  </si>
  <si>
    <t>S00270</t>
  </si>
  <si>
    <t>S00271</t>
  </si>
  <si>
    <t>S00272</t>
  </si>
  <si>
    <t>S00273</t>
  </si>
  <si>
    <t>S00274</t>
  </si>
  <si>
    <t>S00275</t>
  </si>
  <si>
    <t>S00276</t>
  </si>
  <si>
    <t>S00277</t>
  </si>
  <si>
    <t>S00278</t>
  </si>
  <si>
    <t>S00279</t>
  </si>
  <si>
    <t>S00280</t>
  </si>
  <si>
    <t>S00281</t>
  </si>
  <si>
    <t>S00282</t>
  </si>
  <si>
    <t>S00283</t>
  </si>
  <si>
    <t>S00284</t>
  </si>
  <si>
    <t>S00285</t>
  </si>
  <si>
    <t>S00286</t>
  </si>
  <si>
    <t>S00287</t>
  </si>
  <si>
    <t>S00288</t>
  </si>
  <si>
    <t>S00289</t>
  </si>
  <si>
    <t>S00290</t>
  </si>
  <si>
    <t>S00291</t>
  </si>
  <si>
    <t>S00292</t>
  </si>
  <si>
    <t>S00293</t>
  </si>
  <si>
    <t>S00294</t>
  </si>
  <si>
    <t>S00295</t>
  </si>
  <si>
    <t>S00296</t>
  </si>
  <si>
    <t>S00297</t>
  </si>
  <si>
    <t>S00298</t>
  </si>
  <si>
    <t>S00299</t>
  </si>
  <si>
    <t>S00300</t>
  </si>
  <si>
    <t>S00301</t>
  </si>
  <si>
    <t>S00302</t>
  </si>
  <si>
    <t>S00303</t>
  </si>
  <si>
    <t>S00304</t>
  </si>
  <si>
    <t>S00305</t>
  </si>
  <si>
    <t>S00306</t>
  </si>
  <si>
    <t>S00307</t>
  </si>
  <si>
    <t>S00308</t>
  </si>
  <si>
    <t>S00309</t>
  </si>
  <si>
    <t>S00310</t>
  </si>
  <si>
    <t>S00311</t>
  </si>
  <si>
    <t>S00312</t>
  </si>
  <si>
    <t>S00313</t>
  </si>
  <si>
    <t>S00314</t>
  </si>
  <si>
    <t>S00315</t>
  </si>
  <si>
    <t>S00316</t>
  </si>
  <si>
    <t>S00317</t>
  </si>
  <si>
    <t>S00318</t>
  </si>
  <si>
    <t>S00319</t>
  </si>
  <si>
    <t>S00320</t>
  </si>
  <si>
    <t>S00321</t>
  </si>
  <si>
    <t>S00322</t>
  </si>
  <si>
    <t>S00323</t>
  </si>
  <si>
    <t>S00324</t>
  </si>
  <si>
    <t>S00325</t>
  </si>
  <si>
    <t>S00326</t>
  </si>
  <si>
    <t>S00327</t>
  </si>
  <si>
    <t>S00328</t>
  </si>
  <si>
    <t>S00329</t>
  </si>
  <si>
    <t>S00330</t>
  </si>
  <si>
    <t>S00331</t>
  </si>
  <si>
    <t>S00332</t>
  </si>
  <si>
    <t>S00333</t>
  </si>
  <si>
    <t>S00334</t>
  </si>
  <si>
    <t>S00335</t>
  </si>
  <si>
    <t>S00336</t>
  </si>
  <si>
    <t>S00337</t>
  </si>
  <si>
    <t>S00338</t>
  </si>
  <si>
    <t>S00339</t>
  </si>
  <si>
    <t>S00340</t>
  </si>
  <si>
    <t>S00341</t>
  </si>
  <si>
    <t>S00342</t>
  </si>
  <si>
    <t>S00343</t>
  </si>
  <si>
    <t>S00344</t>
  </si>
  <si>
    <t>S00345</t>
  </si>
  <si>
    <t>S00346</t>
  </si>
  <si>
    <t>S00347</t>
  </si>
  <si>
    <t>S00348</t>
  </si>
  <si>
    <t>S00349</t>
  </si>
  <si>
    <t>S00350</t>
  </si>
  <si>
    <t>S00351</t>
  </si>
  <si>
    <t>S00352</t>
  </si>
  <si>
    <t>S00353</t>
  </si>
  <si>
    <t>S00354</t>
  </si>
  <si>
    <t>S00355</t>
  </si>
  <si>
    <t>S00356</t>
  </si>
  <si>
    <t>S00357</t>
  </si>
  <si>
    <t>S00358</t>
  </si>
  <si>
    <t>S00359</t>
  </si>
  <si>
    <t>S00360</t>
  </si>
  <si>
    <t>S00361</t>
  </si>
  <si>
    <t>S00362</t>
  </si>
  <si>
    <t>S00363</t>
  </si>
  <si>
    <t>S00364</t>
  </si>
  <si>
    <t>S00365</t>
  </si>
  <si>
    <t>S00366</t>
  </si>
  <si>
    <t>S00367</t>
  </si>
  <si>
    <t>S00368</t>
  </si>
  <si>
    <t>S00369</t>
  </si>
  <si>
    <t>S00370</t>
  </si>
  <si>
    <t>S00371</t>
  </si>
  <si>
    <t>S00372</t>
  </si>
  <si>
    <t>S00373</t>
  </si>
  <si>
    <t>S00374</t>
  </si>
  <si>
    <t>S00375</t>
  </si>
  <si>
    <t>S00376</t>
  </si>
  <si>
    <t>S00377</t>
  </si>
  <si>
    <t>S00378</t>
  </si>
  <si>
    <t>S00379</t>
  </si>
  <si>
    <t>S00380</t>
  </si>
  <si>
    <t>S00381</t>
  </si>
  <si>
    <t>S00382</t>
  </si>
  <si>
    <t>S00383</t>
  </si>
  <si>
    <t>S00384</t>
  </si>
  <si>
    <t>S00385</t>
  </si>
  <si>
    <t>S00386</t>
  </si>
  <si>
    <t>S00387</t>
  </si>
  <si>
    <t>S00388</t>
  </si>
  <si>
    <t>S00389</t>
  </si>
  <si>
    <t>S00390</t>
  </si>
  <si>
    <t>S00391</t>
  </si>
  <si>
    <t>S00392</t>
  </si>
  <si>
    <t>S00393</t>
  </si>
  <si>
    <t>S00394</t>
  </si>
  <si>
    <t>S00395</t>
  </si>
  <si>
    <t>S00396</t>
  </si>
  <si>
    <t>S00397</t>
  </si>
  <si>
    <t>S00398</t>
  </si>
  <si>
    <t>S00399</t>
  </si>
  <si>
    <t>S00400</t>
  </si>
  <si>
    <t>S00401</t>
  </si>
  <si>
    <t>S00402</t>
  </si>
  <si>
    <t>S00403</t>
  </si>
  <si>
    <t>S00404</t>
  </si>
  <si>
    <t>S00405</t>
  </si>
  <si>
    <t>S00406</t>
  </si>
  <si>
    <t>S00407</t>
  </si>
  <si>
    <t>S00408</t>
  </si>
  <si>
    <t>S00409</t>
  </si>
  <si>
    <t>S00410</t>
  </si>
  <si>
    <t>S00411</t>
  </si>
  <si>
    <t>S00412</t>
  </si>
  <si>
    <t>S00413</t>
  </si>
  <si>
    <t>S00414</t>
  </si>
  <si>
    <t>S00415</t>
  </si>
  <si>
    <t>S00416</t>
  </si>
  <si>
    <t>S00417</t>
  </si>
  <si>
    <t>S00418</t>
  </si>
  <si>
    <t>S00419</t>
  </si>
  <si>
    <t>S00420</t>
  </si>
  <si>
    <t>S00421</t>
  </si>
  <si>
    <t>S00422</t>
  </si>
  <si>
    <t>S00423</t>
  </si>
  <si>
    <t>S00424</t>
  </si>
  <si>
    <t>S00425</t>
  </si>
  <si>
    <t>S00426</t>
  </si>
  <si>
    <t>S00427</t>
  </si>
  <si>
    <t>S00428</t>
  </si>
  <si>
    <t>S00429</t>
  </si>
  <si>
    <t>S00430</t>
  </si>
  <si>
    <t>S00431</t>
  </si>
  <si>
    <t>S00432</t>
  </si>
  <si>
    <t>S00433</t>
  </si>
  <si>
    <t>S00434</t>
  </si>
  <si>
    <t>S00435</t>
  </si>
  <si>
    <t>S00436</t>
  </si>
  <si>
    <t>S00437</t>
  </si>
  <si>
    <t>S00438</t>
  </si>
  <si>
    <t>S00439</t>
  </si>
  <si>
    <t>S00440</t>
  </si>
  <si>
    <t>S00441</t>
  </si>
  <si>
    <t>S00442</t>
  </si>
  <si>
    <t>S00443</t>
  </si>
  <si>
    <t>S00444</t>
  </si>
  <si>
    <t>S00445</t>
  </si>
  <si>
    <t>S00446</t>
  </si>
  <si>
    <t>S00447</t>
  </si>
  <si>
    <t>S00448</t>
  </si>
  <si>
    <t>S00449</t>
  </si>
  <si>
    <t>S00450</t>
  </si>
  <si>
    <t>S00451</t>
  </si>
  <si>
    <t>S00452</t>
  </si>
  <si>
    <t>S00453</t>
  </si>
  <si>
    <t>S00454</t>
  </si>
  <si>
    <t>S00455</t>
  </si>
  <si>
    <t>S00456</t>
  </si>
  <si>
    <t>S00457</t>
  </si>
  <si>
    <t>S00458</t>
  </si>
  <si>
    <t>S00459</t>
  </si>
  <si>
    <t>S00460</t>
  </si>
  <si>
    <t>S00461</t>
  </si>
  <si>
    <t>S00462</t>
  </si>
  <si>
    <t>S00463</t>
  </si>
  <si>
    <t>S00464</t>
  </si>
  <si>
    <t>S00465</t>
  </si>
  <si>
    <t>S00466</t>
  </si>
  <si>
    <t>S00467</t>
  </si>
  <si>
    <t>S00468</t>
  </si>
  <si>
    <t>S00469</t>
  </si>
  <si>
    <t>S00470</t>
  </si>
  <si>
    <t>S00471</t>
  </si>
  <si>
    <t>S00472</t>
  </si>
  <si>
    <t>S00473</t>
  </si>
  <si>
    <t>S00474</t>
  </si>
  <si>
    <t>S00475</t>
  </si>
  <si>
    <t>S00476</t>
  </si>
  <si>
    <t>S00477</t>
  </si>
  <si>
    <t>S00478</t>
  </si>
  <si>
    <t>S00479</t>
  </si>
  <si>
    <t>S00480</t>
  </si>
  <si>
    <t>S00481</t>
  </si>
  <si>
    <t>S00482</t>
  </si>
  <si>
    <t>S00483</t>
  </si>
  <si>
    <t>S00484</t>
  </si>
  <si>
    <t>S00485</t>
  </si>
  <si>
    <t>S00486</t>
  </si>
  <si>
    <t>S00487</t>
  </si>
  <si>
    <t>S00488</t>
  </si>
  <si>
    <t>S00489</t>
  </si>
  <si>
    <t>S00490</t>
  </si>
  <si>
    <t>S00491</t>
  </si>
  <si>
    <t>S00492</t>
  </si>
  <si>
    <t>S00493</t>
  </si>
  <si>
    <t>S00494</t>
  </si>
  <si>
    <t>S00495</t>
  </si>
  <si>
    <t>S00496</t>
  </si>
  <si>
    <t>S00497</t>
  </si>
  <si>
    <t>S00498</t>
  </si>
  <si>
    <t>S00499</t>
  </si>
  <si>
    <t>S00500</t>
  </si>
  <si>
    <t>S00501</t>
  </si>
  <si>
    <t>S00502</t>
  </si>
  <si>
    <t>S00503</t>
  </si>
  <si>
    <t>S00504</t>
  </si>
  <si>
    <t>S00505</t>
  </si>
  <si>
    <t>S00506</t>
  </si>
  <si>
    <t>S00507</t>
  </si>
  <si>
    <t>S00508</t>
  </si>
  <si>
    <t>S00509</t>
  </si>
  <si>
    <t>S00510</t>
  </si>
  <si>
    <t>S00511</t>
  </si>
  <si>
    <t>S00512</t>
  </si>
  <si>
    <t>S00513</t>
  </si>
  <si>
    <t>S00514</t>
  </si>
  <si>
    <t>S00515</t>
  </si>
  <si>
    <t>S00516</t>
  </si>
  <si>
    <t>S00517</t>
  </si>
  <si>
    <t>S00518</t>
  </si>
  <si>
    <t>S00519</t>
  </si>
  <si>
    <t>S00520</t>
  </si>
  <si>
    <t>S00521</t>
  </si>
  <si>
    <t>S00522</t>
  </si>
  <si>
    <t>S00523</t>
  </si>
  <si>
    <t>S00524</t>
  </si>
  <si>
    <t>S00525</t>
  </si>
  <si>
    <t>S00526</t>
  </si>
  <si>
    <t>S00527</t>
  </si>
  <si>
    <t>S00528</t>
  </si>
  <si>
    <t>S00529</t>
  </si>
  <si>
    <t>S00530</t>
  </si>
  <si>
    <t>S00531</t>
  </si>
  <si>
    <t>S00532</t>
  </si>
  <si>
    <t>S00533</t>
  </si>
  <si>
    <t>S00534</t>
  </si>
  <si>
    <t>S00535</t>
  </si>
  <si>
    <t>S00536</t>
  </si>
  <si>
    <t>S00537</t>
  </si>
  <si>
    <t>S00538</t>
  </si>
  <si>
    <t>S00539</t>
  </si>
  <si>
    <t>S00540</t>
  </si>
  <si>
    <t>S00541</t>
  </si>
  <si>
    <t>S00542</t>
  </si>
  <si>
    <t>S00543</t>
  </si>
  <si>
    <t>S00544</t>
  </si>
  <si>
    <t>S00545</t>
  </si>
  <si>
    <t>S00546</t>
  </si>
  <si>
    <t>S00547</t>
  </si>
  <si>
    <t>S00548</t>
  </si>
  <si>
    <t>S00549</t>
  </si>
  <si>
    <t>S00550</t>
  </si>
  <si>
    <t>S00551</t>
  </si>
  <si>
    <t>S00552</t>
  </si>
  <si>
    <t>S00553</t>
  </si>
  <si>
    <t>S00554</t>
  </si>
  <si>
    <t>S00555</t>
  </si>
  <si>
    <t>S00556</t>
  </si>
  <si>
    <t>S00557</t>
  </si>
  <si>
    <t>S00558</t>
  </si>
  <si>
    <t>S00559</t>
  </si>
  <si>
    <t>S00560</t>
  </si>
  <si>
    <t>S00561</t>
  </si>
  <si>
    <t>S00562</t>
  </si>
  <si>
    <t>S00563</t>
  </si>
  <si>
    <t>S00564</t>
  </si>
  <si>
    <t>S00565</t>
  </si>
  <si>
    <t>S00566</t>
  </si>
  <si>
    <t>S00567</t>
  </si>
  <si>
    <t>S00568</t>
  </si>
  <si>
    <t>S00569</t>
  </si>
  <si>
    <t>S00570</t>
  </si>
  <si>
    <t>S00571</t>
  </si>
  <si>
    <t>S00572</t>
  </si>
  <si>
    <t>S00573</t>
  </si>
  <si>
    <t>S00574</t>
  </si>
  <si>
    <t>S00575</t>
  </si>
  <si>
    <t>S00576</t>
  </si>
  <si>
    <t>S00577</t>
  </si>
  <si>
    <t>S00578</t>
  </si>
  <si>
    <t>S00579</t>
  </si>
  <si>
    <t>S00580</t>
  </si>
  <si>
    <t>S00581</t>
  </si>
  <si>
    <t>S00582</t>
  </si>
  <si>
    <t>S00583</t>
  </si>
  <si>
    <t>S00584</t>
  </si>
  <si>
    <t>S00585</t>
  </si>
  <si>
    <t>S00586</t>
  </si>
  <si>
    <t>S00587</t>
  </si>
  <si>
    <t>S00588</t>
  </si>
  <si>
    <t>S00589</t>
  </si>
  <si>
    <t>S00590</t>
  </si>
  <si>
    <t>S00591</t>
  </si>
  <si>
    <t>S00592</t>
  </si>
  <si>
    <t>S00593</t>
  </si>
  <si>
    <t>S00594</t>
  </si>
  <si>
    <t>S00595</t>
  </si>
  <si>
    <t>S00596</t>
  </si>
  <si>
    <t>S00597</t>
  </si>
  <si>
    <t>S00598</t>
  </si>
  <si>
    <t>S00599</t>
  </si>
  <si>
    <t>S00600</t>
  </si>
  <si>
    <t>S00601</t>
  </si>
  <si>
    <t>S00602</t>
  </si>
  <si>
    <t>S00603</t>
  </si>
  <si>
    <t>S00604</t>
  </si>
  <si>
    <t>S00605</t>
  </si>
  <si>
    <t>S00606</t>
  </si>
  <si>
    <t>S00607</t>
  </si>
  <si>
    <t>S00608</t>
  </si>
  <si>
    <t>S00609</t>
  </si>
  <si>
    <t>S00610</t>
  </si>
  <si>
    <t>S00611</t>
  </si>
  <si>
    <t>S00612</t>
  </si>
  <si>
    <t>S00613</t>
  </si>
  <si>
    <t>S00614</t>
  </si>
  <si>
    <t>S00615</t>
  </si>
  <si>
    <t>S00616</t>
  </si>
  <si>
    <t>S00617</t>
  </si>
  <si>
    <t>S00618</t>
  </si>
  <si>
    <t>S00619</t>
  </si>
  <si>
    <t>S00620</t>
  </si>
  <si>
    <t>S00621</t>
  </si>
  <si>
    <t>S00622</t>
  </si>
  <si>
    <t>S00623</t>
  </si>
  <si>
    <t>S00624</t>
  </si>
  <si>
    <t>S00625</t>
  </si>
  <si>
    <t>S00626</t>
  </si>
  <si>
    <t>S00627</t>
  </si>
  <si>
    <t>S00628</t>
  </si>
  <si>
    <t>S00629</t>
  </si>
  <si>
    <t>S00630</t>
  </si>
  <si>
    <t>S00631</t>
  </si>
  <si>
    <t>S00632</t>
  </si>
  <si>
    <t>S00633</t>
  </si>
  <si>
    <t>S00634</t>
  </si>
  <si>
    <t>S00635</t>
  </si>
  <si>
    <t>S00636</t>
  </si>
  <si>
    <t>S00637</t>
  </si>
  <si>
    <t>S00638</t>
  </si>
  <si>
    <t>S00639</t>
  </si>
  <si>
    <t>S00640</t>
  </si>
  <si>
    <t>S00641</t>
  </si>
  <si>
    <t>S00642</t>
  </si>
  <si>
    <t>S00643</t>
  </si>
  <si>
    <t>S00644</t>
  </si>
  <si>
    <t>S00645</t>
  </si>
  <si>
    <t>S00646</t>
  </si>
  <si>
    <t>S00647</t>
  </si>
  <si>
    <t>S00648</t>
  </si>
  <si>
    <t>S00649</t>
  </si>
  <si>
    <t>S00650</t>
  </si>
  <si>
    <t>S00651</t>
  </si>
  <si>
    <t>S00652</t>
  </si>
  <si>
    <t>S00653</t>
  </si>
  <si>
    <t>S00654</t>
  </si>
  <si>
    <t>S00655</t>
  </si>
  <si>
    <t>S00656</t>
  </si>
  <si>
    <t>S00657</t>
  </si>
  <si>
    <t>S00658</t>
  </si>
  <si>
    <t>S00659</t>
  </si>
  <si>
    <t>S00660</t>
  </si>
  <si>
    <t>S00661</t>
  </si>
  <si>
    <t>S00662</t>
  </si>
  <si>
    <t>S00663</t>
  </si>
  <si>
    <t>S00664</t>
  </si>
  <si>
    <t>S00665</t>
  </si>
  <si>
    <t>S00666</t>
  </si>
  <si>
    <t>S00667</t>
  </si>
  <si>
    <t>S00668</t>
  </si>
  <si>
    <t>S00669</t>
  </si>
  <si>
    <t>S00670</t>
  </si>
  <si>
    <t>S00671</t>
  </si>
  <si>
    <t>S00672</t>
  </si>
  <si>
    <t>S00673</t>
  </si>
  <si>
    <t>S00674</t>
  </si>
  <si>
    <t>S00675</t>
  </si>
  <si>
    <t>S00676</t>
  </si>
  <si>
    <t>S00677</t>
  </si>
  <si>
    <t>S00678</t>
  </si>
  <si>
    <t>S00679</t>
  </si>
  <si>
    <t>S00680</t>
  </si>
  <si>
    <t>S00681</t>
  </si>
  <si>
    <t>S00682</t>
  </si>
  <si>
    <t>S00683</t>
  </si>
  <si>
    <t>S00684</t>
  </si>
  <si>
    <t>S00685</t>
  </si>
  <si>
    <t>S00686</t>
  </si>
  <si>
    <t>S00687</t>
  </si>
  <si>
    <t>S00688</t>
  </si>
  <si>
    <t>S00689</t>
  </si>
  <si>
    <t>S00690</t>
  </si>
  <si>
    <t>S00691</t>
  </si>
  <si>
    <t>S00692</t>
  </si>
  <si>
    <t>S00693</t>
  </si>
  <si>
    <t>S00694</t>
  </si>
  <si>
    <t>S00695</t>
  </si>
  <si>
    <t>S00696</t>
  </si>
  <si>
    <t>S00697</t>
  </si>
  <si>
    <t>S00698</t>
  </si>
  <si>
    <t>S00699</t>
  </si>
  <si>
    <t>S00700</t>
  </si>
  <si>
    <t>S00701</t>
  </si>
  <si>
    <t>S00702</t>
  </si>
  <si>
    <t>S00703</t>
  </si>
  <si>
    <t>S00704</t>
  </si>
  <si>
    <t>S00705</t>
  </si>
  <si>
    <t>S00706</t>
  </si>
  <si>
    <t>S00707</t>
  </si>
  <si>
    <t>S00708</t>
  </si>
  <si>
    <t>S00709</t>
  </si>
  <si>
    <t>S00710</t>
  </si>
  <si>
    <t>S00711</t>
  </si>
  <si>
    <t>S00712</t>
  </si>
  <si>
    <t>S00713</t>
  </si>
  <si>
    <t>S00714</t>
  </si>
  <si>
    <t>S00715</t>
  </si>
  <si>
    <t>S00716</t>
  </si>
  <si>
    <t>S00717</t>
  </si>
  <si>
    <t>S00718</t>
  </si>
  <si>
    <t>S00719</t>
  </si>
  <si>
    <t>S00720</t>
  </si>
  <si>
    <t>S00721</t>
  </si>
  <si>
    <t>S00722</t>
  </si>
  <si>
    <t>S00723</t>
  </si>
  <si>
    <t>S00724</t>
  </si>
  <si>
    <t>S00725</t>
  </si>
  <si>
    <t>S00726</t>
  </si>
  <si>
    <t>S00727</t>
  </si>
  <si>
    <t>S00728</t>
  </si>
  <si>
    <t>S00729</t>
  </si>
  <si>
    <t>S00730</t>
  </si>
  <si>
    <t>S00731</t>
  </si>
  <si>
    <t>S00732</t>
  </si>
  <si>
    <t>S00733</t>
  </si>
  <si>
    <t>S00734</t>
  </si>
  <si>
    <t>S00735</t>
  </si>
  <si>
    <t>S00736</t>
  </si>
  <si>
    <t>S00737</t>
  </si>
  <si>
    <t>S00738</t>
  </si>
  <si>
    <t>S00739</t>
  </si>
  <si>
    <t>S00740</t>
  </si>
  <si>
    <t>P020</t>
  </si>
  <si>
    <t>P003</t>
  </si>
  <si>
    <t>P010</t>
  </si>
  <si>
    <t>P008</t>
  </si>
  <si>
    <t>P015</t>
  </si>
  <si>
    <t>P009</t>
  </si>
  <si>
    <t>P006</t>
  </si>
  <si>
    <t>P011</t>
  </si>
  <si>
    <t>P002</t>
  </si>
  <si>
    <t>P019</t>
  </si>
  <si>
    <t>P007</t>
  </si>
  <si>
    <t>P013</t>
  </si>
  <si>
    <t>P018</t>
  </si>
  <si>
    <t>P005</t>
  </si>
  <si>
    <t>P014</t>
  </si>
  <si>
    <t>P004</t>
  </si>
  <si>
    <t>P017</t>
  </si>
  <si>
    <t>P016</t>
  </si>
  <si>
    <t>P012</t>
  </si>
  <si>
    <t>P001</t>
  </si>
  <si>
    <t>Category</t>
  </si>
  <si>
    <t>Unit_Size</t>
  </si>
  <si>
    <t>Quantity_in_Stock</t>
  </si>
  <si>
    <t>Reorder_Level</t>
  </si>
  <si>
    <t>Date_Stocked</t>
  </si>
  <si>
    <t>Expiry_Date</t>
  </si>
  <si>
    <t>Groceries</t>
  </si>
  <si>
    <t>500g</t>
  </si>
  <si>
    <t>210g</t>
  </si>
  <si>
    <t>70g</t>
  </si>
  <si>
    <t>315ml</t>
  </si>
  <si>
    <t>200g</t>
  </si>
  <si>
    <t>14g</t>
  </si>
  <si>
    <t>20g</t>
  </si>
  <si>
    <t>120g</t>
  </si>
  <si>
    <t>75cl</t>
  </si>
  <si>
    <t>100ml</t>
  </si>
  <si>
    <t>340g</t>
  </si>
  <si>
    <t>25 count</t>
  </si>
  <si>
    <t>400g</t>
  </si>
  <si>
    <t>50g</t>
  </si>
  <si>
    <t>250g</t>
  </si>
  <si>
    <t>35ml</t>
  </si>
  <si>
    <t>Hypo Bleach Sachet</t>
  </si>
  <si>
    <t>Sachet Tomato Paste</t>
  </si>
  <si>
    <t>Sunlight Detergent</t>
  </si>
  <si>
    <t>Milo Sachet</t>
  </si>
  <si>
    <t>Lipton Tea Bag</t>
  </si>
  <si>
    <t>Indomie Super Pack</t>
  </si>
  <si>
    <t>Peak Milk Sachet</t>
  </si>
  <si>
    <t>Eva Water Bottle</t>
  </si>
  <si>
    <t>Canned Tomato Paste</t>
  </si>
  <si>
    <t>Blue Band Margarine</t>
  </si>
  <si>
    <t>Golden Morn Cereal</t>
  </si>
  <si>
    <t>Corned Beef</t>
  </si>
  <si>
    <t>Pure Bliss Biscuit</t>
  </si>
  <si>
    <t>Cabin Biscuits</t>
  </si>
  <si>
    <t>Sugar Cubes</t>
  </si>
  <si>
    <t>Canned Hollandia Yoghurt</t>
  </si>
  <si>
    <t>Power Oil Sachet</t>
  </si>
  <si>
    <t>Dano Milk Powder</t>
  </si>
  <si>
    <t>Nutri-C Juice Sachet</t>
  </si>
  <si>
    <t>Spaghetti</t>
  </si>
  <si>
    <t>Expiry_Status</t>
  </si>
  <si>
    <t>Stock_staus</t>
  </si>
  <si>
    <t>Row Labels</t>
  </si>
  <si>
    <t>Grand Total</t>
  </si>
  <si>
    <t>Sum of Total_Sale_Amount</t>
  </si>
  <si>
    <t>Filter</t>
  </si>
  <si>
    <t>Position</t>
  </si>
  <si>
    <t>Product Name</t>
  </si>
  <si>
    <t>Total Sales</t>
  </si>
  <si>
    <t>Total sales</t>
  </si>
  <si>
    <t>Top 5</t>
  </si>
  <si>
    <t>Selected</t>
  </si>
  <si>
    <t>Sum of Profit</t>
  </si>
  <si>
    <t>Sum of Quantity_Sold</t>
  </si>
  <si>
    <t>Sum of Expiry_Status</t>
  </si>
  <si>
    <t>Sum of Stock_staus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</si>
  <si>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</si>
  <si>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</si>
  <si>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</si>
  <si>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</si>
  <si>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</si>
  <si>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</si>
  <si>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</si>
  <si>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</si>
  <si>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</si>
  <si>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</si>
  <si>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</si>
  <si>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</si>
  <si>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</si>
  <si>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Quantity</t>
  </si>
  <si>
    <t>Sales</t>
  </si>
  <si>
    <t>CY</t>
  </si>
  <si>
    <t>PY</t>
  </si>
  <si>
    <t>YoY%</t>
  </si>
  <si>
    <t>2024</t>
  </si>
  <si>
    <t>2025</t>
  </si>
  <si>
    <t>Mode_Of_Payment</t>
  </si>
  <si>
    <t>Cash</t>
  </si>
  <si>
    <t>Transfer</t>
  </si>
  <si>
    <t>P.O.S</t>
  </si>
  <si>
    <t>Count of Sale_ID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</si>
</sst>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yyyy\-mm\-dd"/>
    <numFmt numFmtId="165" formatCode="_-[$₦-470]* #,##0.00_-;\-[$₦-470]* #,##0.00_-;_-[$₦-470]* &quot;-&quot;??_-;_-@_-"/>
    <numFmt numFmtId="166" formatCode="_-[$₦-470]* #,##0_-;\-[$₦-470]* #,##0_-;_-[$₦-470]* &quot;-&quot;_-;_-@_-"/>
    <numFmt numFmtId="167" formatCode="_-[$₦-470]* #,##0_-;\-[$₦-470]* #,##0_-;_-[$₦-470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9" fontId="0" fillId="0" borderId="0" xfId="2" applyFont="1"/>
    <xf numFmtId="0" fontId="0" fillId="3" borderId="0" xfId="0" applyFill="1"/>
    <xf numFmtId="167" fontId="0" fillId="0" borderId="0" xfId="1" applyNumberFormat="1" applyFont="1"/>
    <xf numFmtId="166" fontId="0" fillId="0" borderId="0" xfId="0" pivotButton="1" applyNumberFormat="1"/>
    <xf numFmtId="9" fontId="0" fillId="0" borderId="0" xfId="2" pivotButton="1" applyFont="1"/>
  </cellXfs>
  <cellStyles count="3">
    <cellStyle name="Currency" xfId="1" builtinId="4"/>
    <cellStyle name="Normal" xfId="0" builtinId="0"/>
    <cellStyle name="Percent" xfId="2" builtinId="5"/>
  </cellStyles>
  <dxfs count="29">
    <dxf>
      <numFmt numFmtId="0" formatCode="General"/>
    </dxf>
    <dxf>
      <numFmt numFmtId="0" formatCode="General"/>
    </dxf>
    <dxf>
      <numFmt numFmtId="166" formatCode="_-[$₦-470]* #,##0_-;\-[$₦-470]* #,##0_-;_-[$₦-470]* &quot;-&quot;_-;_-@_-"/>
    </dxf>
    <dxf>
      <numFmt numFmtId="166" formatCode="_-[$₦-470]* #,##0_-;\-[$₦-470]* #,##0_-;_-[$₦-470]* &quot;-&quot;_-;_-@_-"/>
    </dxf>
    <dxf>
      <numFmt numFmtId="0" formatCode="General"/>
    </dxf>
    <dxf>
      <numFmt numFmtId="0" formatCode="General"/>
    </dxf>
    <dxf>
      <numFmt numFmtId="166" formatCode="_-[$₦-470]* #,##0_-;\-[$₦-470]* #,##0_-;_-[$₦-470]* &quot;-&quot;_-;_-@_-"/>
    </dxf>
    <dxf>
      <numFmt numFmtId="0" formatCode="General"/>
    </dxf>
    <dxf>
      <numFmt numFmtId="165" formatCode="_-[$₦-470]* #,##0.00_-;\-[$₦-470]* #,##0.00_-;_-[$₦-470]* &quot;-&quot;??_-;_-@_-"/>
    </dxf>
    <dxf>
      <numFmt numFmtId="0" formatCode="General"/>
    </dxf>
    <dxf>
      <numFmt numFmtId="166" formatCode="_-[$₦-470]* #,##0_-;\-[$₦-470]* #,##0_-;_-[$₦-470]* &quot;-&quot;_-;_-@_-"/>
    </dxf>
    <dxf>
      <numFmt numFmtId="166" formatCode="_-[$₦-470]* #,##0_-;\-[$₦-470]* #,##0_-;_-[$₦-470]* &quot;-&quot;_-;_-@_-"/>
    </dxf>
    <dxf>
      <numFmt numFmtId="0" formatCode="General"/>
    </dxf>
    <dxf>
      <numFmt numFmtId="0" formatCode="General"/>
    </dxf>
    <dxf>
      <numFmt numFmtId="165" formatCode="_-[$₦-470]* #,##0.00_-;\-[$₦-470]* #,##0.00_-;_-[$₦-470]* &quot;-&quot;??_-;_-@_-"/>
    </dxf>
    <dxf>
      <numFmt numFmtId="165" formatCode="_-[$₦-470]* #,##0.00_-;\-[$₦-470]* #,##0.00_-;_-[$₦-470]* &quot;-&quot;??_-;_-@_-"/>
    </dxf>
    <dxf>
      <numFmt numFmtId="0" formatCode="General"/>
    </dxf>
    <dxf>
      <numFmt numFmtId="165" formatCode="_-[$₦-470]* #,##0.00_-;\-[$₦-470]* #,##0.00_-;_-[$₦-470]* &quot;-&quot;??_-;_-@_-"/>
    </dxf>
    <dxf>
      <numFmt numFmtId="0" formatCode="General"/>
    </dxf>
    <dxf>
      <numFmt numFmtId="0" formatCode="General"/>
    </dxf>
    <dxf>
      <numFmt numFmtId="164" formatCode="yyyy\-mm\-dd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35D09"/>
      <color rgb="FFD5D0B5"/>
      <color rgb="FF008080"/>
      <color rgb="FFFF0066"/>
      <color rgb="FFCEC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16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pivotCacheDefinition" Target="pivotCache/pivotCacheDefinition15.xml"/><Relationship Id="rId29" Type="http://schemas.openxmlformats.org/officeDocument/2006/relationships/powerPivotData" Target="model/item.data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microsoft.com/office/2011/relationships/timelineCache" Target="timelineCaches/timelineCach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CacheDefinition" Target="pivotCache/pivotCacheDefinition18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4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Calculations!$F$3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Calculations!$E$4:$E$23</c:f>
              <c:strCache>
                <c:ptCount val="20"/>
                <c:pt idx="0">
                  <c:v>Dano Milk Powder</c:v>
                </c:pt>
                <c:pt idx="1">
                  <c:v>Sugar Cubes</c:v>
                </c:pt>
                <c:pt idx="2">
                  <c:v>Golden Morn Cereal</c:v>
                </c:pt>
                <c:pt idx="3">
                  <c:v>Corned Beef</c:v>
                </c:pt>
                <c:pt idx="4">
                  <c:v>Cabin Biscuits</c:v>
                </c:pt>
                <c:pt idx="5">
                  <c:v>Canned Hollandia Yoghurt</c:v>
                </c:pt>
                <c:pt idx="6">
                  <c:v>Canned Tomato Paste</c:v>
                </c:pt>
                <c:pt idx="7">
                  <c:v>Spaghetti</c:v>
                </c:pt>
                <c:pt idx="8">
                  <c:v>Blue Band Margarine</c:v>
                </c:pt>
                <c:pt idx="9">
                  <c:v>Indomie Super Pack</c:v>
                </c:pt>
                <c:pt idx="10">
                  <c:v>Power Oil Sachet</c:v>
                </c:pt>
                <c:pt idx="11">
                  <c:v>Eva Water Bottle</c:v>
                </c:pt>
                <c:pt idx="12">
                  <c:v>Sachet Tomato Paste</c:v>
                </c:pt>
                <c:pt idx="13">
                  <c:v>Sunlight Detergent</c:v>
                </c:pt>
                <c:pt idx="14">
                  <c:v>Peak Milk Sachet</c:v>
                </c:pt>
                <c:pt idx="15">
                  <c:v>Milo Sachet</c:v>
                </c:pt>
                <c:pt idx="16">
                  <c:v>Hypo Bleach Sachet</c:v>
                </c:pt>
                <c:pt idx="17">
                  <c:v>Nutri-C Juice Sachet</c:v>
                </c:pt>
                <c:pt idx="18">
                  <c:v>Lipton Tea Bag</c:v>
                </c:pt>
                <c:pt idx="19">
                  <c:v>Pure Bliss Biscuit</c:v>
                </c:pt>
              </c:strCache>
            </c:strRef>
          </c:cat>
          <c:val>
            <c:numRef>
              <c:f>Calculations!$F$4:$F$23</c:f>
              <c:numCache>
                <c:formatCode>_-[$₦-470]* #,##0.00_-;\-[$₦-470]* #,##0.00_-;_-[$₦-470]* "-"??_-;_-@_-</c:formatCode>
                <c:ptCount val="20"/>
                <c:pt idx="0">
                  <c:v>387000</c:v>
                </c:pt>
                <c:pt idx="1">
                  <c:v>220000</c:v>
                </c:pt>
                <c:pt idx="2">
                  <c:v>200000</c:v>
                </c:pt>
                <c:pt idx="3">
                  <c:v>157500</c:v>
                </c:pt>
                <c:pt idx="4">
                  <c:v>116600</c:v>
                </c:pt>
                <c:pt idx="5">
                  <c:v>88200</c:v>
                </c:pt>
                <c:pt idx="6">
                  <c:v>80500</c:v>
                </c:pt>
                <c:pt idx="7">
                  <c:v>61200</c:v>
                </c:pt>
                <c:pt idx="8">
                  <c:v>50050</c:v>
                </c:pt>
                <c:pt idx="9">
                  <c:v>47000</c:v>
                </c:pt>
                <c:pt idx="10">
                  <c:v>43400</c:v>
                </c:pt>
                <c:pt idx="11">
                  <c:v>32100</c:v>
                </c:pt>
                <c:pt idx="12">
                  <c:v>26200</c:v>
                </c:pt>
                <c:pt idx="13">
                  <c:v>25300</c:v>
                </c:pt>
                <c:pt idx="14">
                  <c:v>21340</c:v>
                </c:pt>
                <c:pt idx="15">
                  <c:v>20460</c:v>
                </c:pt>
                <c:pt idx="16">
                  <c:v>19200</c:v>
                </c:pt>
                <c:pt idx="17">
                  <c:v>19000</c:v>
                </c:pt>
                <c:pt idx="18">
                  <c:v>13900</c:v>
                </c:pt>
                <c:pt idx="19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31B-ABE4-70508E47420A}"/>
            </c:ext>
          </c:extLst>
        </c:ser>
        <c:ser>
          <c:idx val="1"/>
          <c:order val="1"/>
          <c:tx>
            <c:strRef>
              <c:f>Calculations!$H$3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Calculations!$H$4:$H$23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21340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7-431B-ABE4-70508E47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79703823"/>
        <c:axId val="490809455"/>
      </c:barChart>
      <c:catAx>
        <c:axId val="479703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9455"/>
        <c:crosses val="autoZero"/>
        <c:auto val="1"/>
        <c:lblAlgn val="ctr"/>
        <c:lblOffset val="100"/>
        <c:noMultiLvlLbl val="0"/>
      </c:catAx>
      <c:valAx>
        <c:axId val="490809455"/>
        <c:scaling>
          <c:orientation val="minMax"/>
        </c:scaling>
        <c:delete val="1"/>
        <c:axPos val="t"/>
        <c:numFmt formatCode="_-[$₦-470]* #,##0.00_-;\-[$₦-470]* #,##0.00_-;_-[$₦-470]* &quot;-&quot;??_-;_-@_-" sourceLinked="1"/>
        <c:majorTickMark val="none"/>
        <c:minorTickMark val="none"/>
        <c:tickLblPos val="nextTo"/>
        <c:crossAx val="47970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Calculations!$I$60:$I$71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Calculations!$J$60:$J$71</c:f>
              <c:numCache>
                <c:formatCode>_-[$₦-470]* #,##0_-;\-[$₦-470]* #,##0_-;_-[$₦-470]* "-"_-;_-@_-</c:formatCode>
                <c:ptCount val="12"/>
                <c:pt idx="0">
                  <c:v>5720</c:v>
                </c:pt>
                <c:pt idx="1">
                  <c:v>1760</c:v>
                </c:pt>
                <c:pt idx="2">
                  <c:v>2860</c:v>
                </c:pt>
                <c:pt idx="3">
                  <c:v>1980</c:v>
                </c:pt>
                <c:pt idx="4">
                  <c:v>1540</c:v>
                </c:pt>
                <c:pt idx="5">
                  <c:v>880</c:v>
                </c:pt>
                <c:pt idx="6">
                  <c:v>880</c:v>
                </c:pt>
                <c:pt idx="7">
                  <c:v>3300</c:v>
                </c:pt>
                <c:pt idx="8">
                  <c:v>1320</c:v>
                </c:pt>
                <c:pt idx="9">
                  <c:v>0</c:v>
                </c:pt>
                <c:pt idx="10">
                  <c:v>660</c:v>
                </c:pt>
                <c:pt idx="11">
                  <c:v>440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26-4E0C-8CD3-B1460F8A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72879"/>
        <c:axId val="573709663"/>
      </c:lineChart>
      <c:catAx>
        <c:axId val="4848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09663"/>
        <c:crosses val="autoZero"/>
        <c:auto val="1"/>
        <c:lblAlgn val="ctr"/>
        <c:lblOffset val="100"/>
        <c:noMultiLvlLbl val="0"/>
      </c:catAx>
      <c:valAx>
        <c:axId val="573709663"/>
        <c:scaling>
          <c:orientation val="minMax"/>
        </c:scaling>
        <c:delete val="1"/>
        <c:axPos val="l"/>
        <c:numFmt formatCode="_-[$₦-470]* #,##0_-;\-[$₦-470]* #,##0_-;_-[$₦-470]* &quot;-&quot;_-;_-@_-" sourceLinked="1"/>
        <c:majorTickMark val="none"/>
        <c:minorTickMark val="none"/>
        <c:tickLblPos val="nextTo"/>
        <c:crossAx val="4848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[MMA_Store_Analytics.xlsx]Calculations!PivotTable11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Calculations!$C$75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Calculations!$B$76:$B$95</c:f>
              <c:strCache>
                <c:ptCount val="20"/>
                <c:pt idx="0">
                  <c:v>Dano Milk Powder</c:v>
                </c:pt>
                <c:pt idx="1">
                  <c:v>Sugar Cubes</c:v>
                </c:pt>
                <c:pt idx="2">
                  <c:v>Golden Morn Cereal</c:v>
                </c:pt>
                <c:pt idx="3">
                  <c:v>Corned Beef</c:v>
                </c:pt>
                <c:pt idx="4">
                  <c:v>Cabin Biscuits</c:v>
                </c:pt>
                <c:pt idx="5">
                  <c:v>Canned Hollandia Yoghurt</c:v>
                </c:pt>
                <c:pt idx="6">
                  <c:v>Canned Tomato Paste</c:v>
                </c:pt>
                <c:pt idx="7">
                  <c:v>Spaghetti</c:v>
                </c:pt>
                <c:pt idx="8">
                  <c:v>Blue Band Margarine</c:v>
                </c:pt>
                <c:pt idx="9">
                  <c:v>Indomie Super Pack</c:v>
                </c:pt>
                <c:pt idx="10">
                  <c:v>Power Oil Sachet</c:v>
                </c:pt>
                <c:pt idx="11">
                  <c:v>Eva Water Bottle</c:v>
                </c:pt>
                <c:pt idx="12">
                  <c:v>Sachet Tomato Paste</c:v>
                </c:pt>
                <c:pt idx="13">
                  <c:v>Sunlight Detergent</c:v>
                </c:pt>
                <c:pt idx="14">
                  <c:v>Peak Milk Sachet</c:v>
                </c:pt>
                <c:pt idx="15">
                  <c:v>Milo Sachet</c:v>
                </c:pt>
                <c:pt idx="16">
                  <c:v>Hypo Bleach Sachet</c:v>
                </c:pt>
                <c:pt idx="17">
                  <c:v>Nutri-C Juice Sachet</c:v>
                </c:pt>
                <c:pt idx="18">
                  <c:v>Lipton Tea Bag</c:v>
                </c:pt>
                <c:pt idx="19">
                  <c:v>Pure Bliss Biscuit</c:v>
                </c:pt>
              </c:strCache>
            </c:strRef>
          </c:cat>
          <c:val>
            <c:numRef>
              <c:f>Calculations!$C$76:$C$95</c:f>
              <c:numCache>
                <c:formatCode>_-[$₦-470]* #,##0.00_-;\-[$₦-470]* #,##0.00_-;_-[$₦-470]* "-"??_-;_-@_-</c:formatCode>
                <c:ptCount val="20"/>
                <c:pt idx="0">
                  <c:v>387000</c:v>
                </c:pt>
                <c:pt idx="1">
                  <c:v>220000</c:v>
                </c:pt>
                <c:pt idx="2">
                  <c:v>200000</c:v>
                </c:pt>
                <c:pt idx="3">
                  <c:v>157500</c:v>
                </c:pt>
                <c:pt idx="4">
                  <c:v>116600</c:v>
                </c:pt>
                <c:pt idx="5">
                  <c:v>88200</c:v>
                </c:pt>
                <c:pt idx="6">
                  <c:v>80500</c:v>
                </c:pt>
                <c:pt idx="7">
                  <c:v>61200</c:v>
                </c:pt>
                <c:pt idx="8">
                  <c:v>50050</c:v>
                </c:pt>
                <c:pt idx="9">
                  <c:v>47000</c:v>
                </c:pt>
                <c:pt idx="10">
                  <c:v>43400</c:v>
                </c:pt>
                <c:pt idx="11">
                  <c:v>32100</c:v>
                </c:pt>
                <c:pt idx="12">
                  <c:v>26200</c:v>
                </c:pt>
                <c:pt idx="13">
                  <c:v>25300</c:v>
                </c:pt>
                <c:pt idx="14">
                  <c:v>21340</c:v>
                </c:pt>
                <c:pt idx="15">
                  <c:v>20460</c:v>
                </c:pt>
                <c:pt idx="16">
                  <c:v>19200</c:v>
                </c:pt>
                <c:pt idx="17">
                  <c:v>19000</c:v>
                </c:pt>
                <c:pt idx="18">
                  <c:v>13900</c:v>
                </c:pt>
                <c:pt idx="19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5-4854-9A9C-4710EE32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135980959"/>
        <c:axId val="2131238879"/>
      </c:barChart>
      <c:catAx>
        <c:axId val="2135980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38879"/>
        <c:crosses val="autoZero"/>
        <c:auto val="1"/>
        <c:lblAlgn val="ctr"/>
        <c:lblOffset val="100"/>
        <c:noMultiLvlLbl val="0"/>
      </c:catAx>
      <c:valAx>
        <c:axId val="2131238879"/>
        <c:scaling>
          <c:orientation val="minMax"/>
        </c:scaling>
        <c:delete val="1"/>
        <c:axPos val="t"/>
        <c:numFmt formatCode="_-[$₦-470]* #,##0.00_-;\-[$₦-470]* #,##0.00_-;_-[$₦-470]* &quot;-&quot;??_-;_-@_-" sourceLinked="1"/>
        <c:majorTickMark val="none"/>
        <c:minorTickMark val="none"/>
        <c:tickLblPos val="nextTo"/>
        <c:crossAx val="213598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[MMA_Store_Analytics.xlsx]Calculations!PivotTable15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3492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13"/>
          <c:spPr>
            <a:solidFill>
              <a:schemeClr val="accent6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Calculations!$G$77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Calculations!$F$78:$F$89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Calculations!$G$78:$G$89</c:f>
              <c:numCache>
                <c:formatCode>_-[$₦-470]* #,##0.00_-;\-[$₦-470]* #,##0.00_-;_-[$₦-470]* "-"??_-;_-@_-</c:formatCode>
                <c:ptCount val="12"/>
                <c:pt idx="0">
                  <c:v>168250</c:v>
                </c:pt>
                <c:pt idx="1">
                  <c:v>146310</c:v>
                </c:pt>
                <c:pt idx="2">
                  <c:v>161430</c:v>
                </c:pt>
                <c:pt idx="3">
                  <c:v>169260</c:v>
                </c:pt>
                <c:pt idx="4">
                  <c:v>185700</c:v>
                </c:pt>
                <c:pt idx="5">
                  <c:v>180710</c:v>
                </c:pt>
                <c:pt idx="6">
                  <c:v>153540</c:v>
                </c:pt>
                <c:pt idx="7">
                  <c:v>81560</c:v>
                </c:pt>
                <c:pt idx="8">
                  <c:v>139190</c:v>
                </c:pt>
                <c:pt idx="9">
                  <c:v>97540</c:v>
                </c:pt>
                <c:pt idx="10">
                  <c:v>97050</c:v>
                </c:pt>
                <c:pt idx="11">
                  <c:v>60910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B-445E-8A01-2BA3F11E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81359"/>
        <c:axId val="2131254271"/>
      </c:lineChart>
      <c:catAx>
        <c:axId val="213598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54271"/>
        <c:crosses val="autoZero"/>
        <c:auto val="1"/>
        <c:lblAlgn val="ctr"/>
        <c:lblOffset val="100"/>
        <c:noMultiLvlLbl val="0"/>
      </c:catAx>
      <c:valAx>
        <c:axId val="2131254271"/>
        <c:scaling>
          <c:orientation val="minMax"/>
        </c:scaling>
        <c:delete val="1"/>
        <c:axPos val="l"/>
        <c:numFmt formatCode="_-[$₦-470]* #,##0.00_-;\-[$₦-470]* #,##0.00_-;_-[$₦-470]* &quot;-&quot;??_-;_-@_-" sourceLinked="1"/>
        <c:majorTickMark val="none"/>
        <c:minorTickMark val="none"/>
        <c:tickLblPos val="nextTo"/>
        <c:crossAx val="213598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[MMA_Store_Analytics.xlsx]Calculations!PivotTable16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34"/>
              <c:y val="-7.34265734265734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9"/>
              <c:y val="0.12587412587412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1111111111111"/>
              <c:y val="-0.108391608391608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Calculations!$K$77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F4-41F9-B64F-6A4B58B0750F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F4-41F9-B64F-6A4B58B0750F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F4-41F9-B64F-6A4B58B0750F}"/>
              </c:ext>
            </c:extLst>
          </c:dPt>
          <c:dLbls>
            <c:dLbl>
              <c:idx val="0"/>
              <c:layout>
                <c:manualLayout>
                  <c:x val="0.11944444444444434"/>
                  <c:y val="-7.3426573426573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F4-41F9-B64F-6A4B58B0750F}"/>
                </c:ext>
              </c:extLst>
            </c:dLbl>
            <c:dLbl>
              <c:idx val="1"/>
              <c:layout>
                <c:manualLayout>
                  <c:x val="-0.14444444444444449"/>
                  <c:y val="0.125874125874125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F4-41F9-B64F-6A4B58B0750F}"/>
                </c:ext>
              </c:extLst>
            </c:dLbl>
            <c:dLbl>
              <c:idx val="2"/>
              <c:layout>
                <c:manualLayout>
                  <c:x val="-0.1361111111111111"/>
                  <c:y val="-0.10839160839160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F4-41F9-B64F-6A4B58B075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Calculations!$J$78:$J$80</c:f>
              <c:strCache>
                <c:ptCount val="3"/>
                <c:pt idx="0">
                  <c:v>Cash</c:v>
                </c:pt>
                <c:pt idx="1">
                  <c:v>P.O.S</c:v>
                </c:pt>
                <c:pt idx="2">
                  <c:v>Transfer</c:v>
                </c:pt>
              </c:strCache>
            </c:strRef>
          </c:cat>
          <c:val>
            <c:numRef>
              <c:f>Calculations!$K$78:$K$80</c:f>
              <c:numCache>
                <c:formatCode>General</c:formatCode>
                <c:ptCount val="3"/>
                <c:pt idx="0">
                  <c:v>266</c:v>
                </c:pt>
                <c:pt idx="1">
                  <c:v>305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2A-48D6-AA8E-C614237364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[MMA_Store_Analytics.xlsx]Calculations!PivotTable17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Calculations!$F$98:$F$103</c:f>
              <c:strCache>
                <c:ptCount val="6"/>
                <c:pt idx="0">
                  <c:v>Spaghetti</c:v>
                </c:pt>
                <c:pt idx="1">
                  <c:v>Golden Morn Cereal</c:v>
                </c:pt>
                <c:pt idx="2">
                  <c:v>Milo Sachet</c:v>
                </c:pt>
                <c:pt idx="3">
                  <c:v>Indomie Super Pack</c:v>
                </c:pt>
                <c:pt idx="4">
                  <c:v>Nutri-C Juice Sachet</c:v>
                </c:pt>
                <c:pt idx="5">
                  <c:v>Peak Milk Sachet</c:v>
                </c:pt>
              </c:strCache>
            </c:strRef>
          </c:cat>
          <c:val>
            <c:numRef>
              <c:f>Calculations!$G$98:$G$103</c:f>
              <c:numCache>
                <c:formatCode>General</c:formatCode>
                <c:ptCount val="6"/>
                <c:pt idx="0">
                  <c:v>51</c:v>
                </c:pt>
                <c:pt idx="1">
                  <c:v>80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A-4DBE-A6F5-C44DCD95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7339455"/>
        <c:axId val="2138397839"/>
      </c:barChart>
      <c:catAx>
        <c:axId val="21473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97839"/>
        <c:crosses val="autoZero"/>
        <c:auto val="1"/>
        <c:lblAlgn val="ctr"/>
        <c:lblOffset val="100"/>
        <c:noMultiLvlLbl val="0"/>
      </c:catAx>
      <c:valAx>
        <c:axId val="2138397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73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20" dropStyle="combo" dx="31" fmlaLink="Calculations!$C$29" fmlaRange="Calculations!$E$4:$E$23" sel="1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hyperlink" Target="#Dashboard2!A1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Stock_and_Expiry!A1"/><Relationship Id="rId11" Type="http://schemas.microsoft.com/office/2007/relationships/hdphoto" Target="../media/hdphoto1.wdp"/><Relationship Id="rId5" Type="http://schemas.openxmlformats.org/officeDocument/2006/relationships/image" Target="../media/image1.png"/><Relationship Id="rId10" Type="http://schemas.openxmlformats.org/officeDocument/2006/relationships/image" Target="../media/image4.png"/><Relationship Id="rId4" Type="http://schemas.openxmlformats.org/officeDocument/2006/relationships/hyperlink" Target="#Sales_Transactions!A1"/><Relationship Id="rId9" Type="http://schemas.openxmlformats.org/officeDocument/2006/relationships/hyperlink" Target="Provision_Store_Data_File.xlsx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4.png"/><Relationship Id="rId3" Type="http://schemas.openxmlformats.org/officeDocument/2006/relationships/chart" Target="../charts/chart5.xml"/><Relationship Id="rId7" Type="http://schemas.openxmlformats.org/officeDocument/2006/relationships/hyperlink" Target="#Stock_and_Expiry!A1"/><Relationship Id="rId12" Type="http://schemas.openxmlformats.org/officeDocument/2006/relationships/hyperlink" Target="Provision_Store_Data_File.xlsx" TargetMode="Externa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'Dashboard 1'!A1"/><Relationship Id="rId11" Type="http://schemas.openxmlformats.org/officeDocument/2006/relationships/image" Target="../media/image1.png"/><Relationship Id="rId5" Type="http://schemas.openxmlformats.org/officeDocument/2006/relationships/hyperlink" Target="#Dashboard2!A1"/><Relationship Id="rId10" Type="http://schemas.openxmlformats.org/officeDocument/2006/relationships/hyperlink" Target="#Sales_Transactions!A1"/><Relationship Id="rId4" Type="http://schemas.openxmlformats.org/officeDocument/2006/relationships/chart" Target="../charts/chart6.xml"/><Relationship Id="rId9" Type="http://schemas.openxmlformats.org/officeDocument/2006/relationships/image" Target="../media/image3.svg"/><Relationship Id="rId1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88900</xdr:colOff>
      <xdr:row>21</xdr:row>
      <xdr:rowOff>101600</xdr:rowOff>
    </xdr:from>
    <xdr:to>
      <xdr:col>34</xdr:col>
      <xdr:colOff>101600</xdr:colOff>
      <xdr:row>50</xdr:row>
      <xdr:rowOff>25400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3500100" y="4102100"/>
          <a:ext cx="7327900" cy="5448300"/>
        </a:xfrm>
        <a:prstGeom prst="roundRect">
          <a:avLst/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63500</xdr:colOff>
      <xdr:row>29</xdr:row>
      <xdr:rowOff>12700</xdr:rowOff>
    </xdr:from>
    <xdr:to>
      <xdr:col>21</xdr:col>
      <xdr:colOff>469900</xdr:colOff>
      <xdr:row>49</xdr:row>
      <xdr:rowOff>25400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501900" y="5537200"/>
          <a:ext cx="10769600" cy="3822700"/>
        </a:xfrm>
        <a:prstGeom prst="roundRect">
          <a:avLst>
            <a:gd name="adj" fmla="val 6036"/>
          </a:avLst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228600</xdr:colOff>
      <xdr:row>17</xdr:row>
      <xdr:rowOff>38100</xdr:rowOff>
    </xdr:from>
    <xdr:to>
      <xdr:col>14</xdr:col>
      <xdr:colOff>101600</xdr:colOff>
      <xdr:row>28</xdr:row>
      <xdr:rowOff>63500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5715000" y="3276600"/>
          <a:ext cx="2921000" cy="2120900"/>
        </a:xfrm>
        <a:prstGeom prst="roundRect">
          <a:avLst/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330200</xdr:colOff>
      <xdr:row>17</xdr:row>
      <xdr:rowOff>25400</xdr:rowOff>
    </xdr:from>
    <xdr:to>
      <xdr:col>19</xdr:col>
      <xdr:colOff>203200</xdr:colOff>
      <xdr:row>28</xdr:row>
      <xdr:rowOff>50800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8864600" y="3263900"/>
          <a:ext cx="2921000" cy="2120900"/>
        </a:xfrm>
        <a:prstGeom prst="roundRect">
          <a:avLst/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25400</xdr:colOff>
      <xdr:row>4</xdr:row>
      <xdr:rowOff>152400</xdr:rowOff>
    </xdr:from>
    <xdr:to>
      <xdr:col>34</xdr:col>
      <xdr:colOff>234950</xdr:colOff>
      <xdr:row>50</xdr:row>
      <xdr:rowOff>31750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3800" y="914400"/>
          <a:ext cx="18497550" cy="8642350"/>
        </a:xfrm>
        <a:prstGeom prst="roundRect">
          <a:avLst>
            <a:gd name="adj" fmla="val 3666"/>
          </a:avLst>
        </a:prstGeom>
        <a:noFill/>
        <a:ln w="76200">
          <a:solidFill>
            <a:srgbClr val="C35D09">
              <a:alpha val="92941"/>
            </a:srgbClr>
          </a:solidFill>
        </a:ln>
        <a:effectLst>
          <a:glow>
            <a:schemeClr val="accent1"/>
          </a:glow>
          <a:outerShdw dist="50800" dir="5400000" sx="1000" sy="1000" algn="ctr" rotWithShape="0">
            <a:schemeClr val="accent5">
              <a:lumMod val="50000"/>
            </a:schemeClr>
          </a:outerShdw>
          <a:reflection endPos="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330200</xdr:colOff>
      <xdr:row>1</xdr:row>
      <xdr:rowOff>50800</xdr:rowOff>
    </xdr:from>
    <xdr:to>
      <xdr:col>35</xdr:col>
      <xdr:colOff>12700</xdr:colOff>
      <xdr:row>51</xdr:row>
      <xdr:rowOff>146050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159000" y="241300"/>
          <a:ext cx="19189700" cy="9620250"/>
        </a:xfrm>
        <a:prstGeom prst="roundRect">
          <a:avLst>
            <a:gd name="adj" fmla="val 3666"/>
          </a:avLst>
        </a:prstGeom>
        <a:noFill/>
        <a:ln w="76200">
          <a:solidFill>
            <a:srgbClr val="C35D09">
              <a:alpha val="92941"/>
            </a:srgbClr>
          </a:solidFill>
        </a:ln>
        <a:effectLst>
          <a:glow>
            <a:schemeClr val="accent1"/>
          </a:glow>
          <a:outerShdw dist="50800" dir="5400000" sx="1000" sy="1000" algn="ctr" rotWithShape="0">
            <a:schemeClr val="accent5">
              <a:lumMod val="50000"/>
            </a:schemeClr>
          </a:outerShdw>
          <a:reflection endPos="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63500</xdr:colOff>
      <xdr:row>23</xdr:row>
      <xdr:rowOff>177800</xdr:rowOff>
    </xdr:from>
    <xdr:to>
      <xdr:col>35</xdr:col>
      <xdr:colOff>190500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50800</xdr:colOff>
          <xdr:row>5</xdr:row>
          <xdr:rowOff>50800</xdr:rowOff>
        </xdr:from>
        <xdr:to>
          <xdr:col>32</xdr:col>
          <xdr:colOff>419100</xdr:colOff>
          <xdr:row>8</xdr:row>
          <xdr:rowOff>6350</xdr:rowOff>
        </xdr:to>
        <xdr:sp macro="" textlink="">
          <xdr:nvSpPr>
            <xdr:cNvPr id="7169" name="Drop Down 1" descr="Product Name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25</xdr:col>
      <xdr:colOff>558800</xdr:colOff>
      <xdr:row>11</xdr:row>
      <xdr:rowOff>88900</xdr:rowOff>
    </xdr:from>
    <xdr:to>
      <xdr:col>34</xdr:col>
      <xdr:colOff>0</xdr:colOff>
      <xdr:row>14</xdr:row>
      <xdr:rowOff>88900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5798800" y="2184400"/>
          <a:ext cx="4927600" cy="571500"/>
        </a:xfrm>
        <a:prstGeom prst="roundRect">
          <a:avLst/>
        </a:prstGeom>
        <a:noFill/>
        <a:ln w="53975">
          <a:solidFill>
            <a:srgbClr val="C35D09">
              <a:alpha val="92941"/>
            </a:srgbClr>
          </a:solidFill>
        </a:ln>
        <a:effectLst>
          <a:glow>
            <a:schemeClr val="accent1"/>
          </a:glow>
          <a:outerShdw dist="50800" dir="5400000" sx="1000" sy="1000" algn="ctr" rotWithShape="0">
            <a:schemeClr val="accent5">
              <a:lumMod val="50000"/>
            </a:schemeClr>
          </a:outerShdw>
          <a:reflection endPos="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571500</xdr:colOff>
      <xdr:row>11</xdr:row>
      <xdr:rowOff>165100</xdr:rowOff>
    </xdr:from>
    <xdr:to>
      <xdr:col>33</xdr:col>
      <xdr:colOff>165100</xdr:colOff>
      <xdr:row>14</xdr:row>
      <xdr:rowOff>38100</xdr:rowOff>
    </xdr:to>
    <xdr:sp macro="" textlink="Selected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6421100" y="2260600"/>
          <a:ext cx="38608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A9945E-D574-475F-A647-400111C3251B}" type="TxLink">
            <a:rPr lang="en-US" sz="18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Peak Milk Sachet</a:t>
          </a:fld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546100</xdr:colOff>
      <xdr:row>15</xdr:row>
      <xdr:rowOff>63500</xdr:rowOff>
    </xdr:from>
    <xdr:to>
      <xdr:col>32</xdr:col>
      <xdr:colOff>393700</xdr:colOff>
      <xdr:row>18</xdr:row>
      <xdr:rowOff>38100</xdr:rowOff>
    </xdr:to>
    <xdr:sp macro="" textlink="Expiring?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5786100" y="2921000"/>
          <a:ext cx="41148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D3ADF0-ABF1-416A-9A58-5F158E0AC246}" type="TxLink">
            <a:rPr lang="en-US" sz="24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Expired? : Expiring In 30 days</a:t>
          </a:fld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571500</xdr:colOff>
      <xdr:row>17</xdr:row>
      <xdr:rowOff>177800</xdr:rowOff>
    </xdr:from>
    <xdr:to>
      <xdr:col>30</xdr:col>
      <xdr:colOff>495300</xdr:colOff>
      <xdr:row>20</xdr:row>
      <xdr:rowOff>139700</xdr:rowOff>
    </xdr:to>
    <xdr:sp macro="" textlink="Restock?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5811500" y="3416300"/>
          <a:ext cx="29718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5D04E9-A5AF-4232-A262-4DAAD6349090}" type="TxLink">
            <a:rPr lang="en-US" sz="24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Restock? : YES</a:t>
          </a:fld>
          <a:endParaRPr lang="en-US" sz="48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533400</xdr:colOff>
      <xdr:row>32</xdr:row>
      <xdr:rowOff>101600</xdr:rowOff>
    </xdr:from>
    <xdr:to>
      <xdr:col>20</xdr:col>
      <xdr:colOff>546100</xdr:colOff>
      <xdr:row>48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177800</xdr:colOff>
      <xdr:row>17</xdr:row>
      <xdr:rowOff>63500</xdr:rowOff>
    </xdr:from>
    <xdr:to>
      <xdr:col>9</xdr:col>
      <xdr:colOff>50800</xdr:colOff>
      <xdr:row>28</xdr:row>
      <xdr:rowOff>88900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616200" y="3302000"/>
          <a:ext cx="2921000" cy="2120900"/>
        </a:xfrm>
        <a:prstGeom prst="roundRect">
          <a:avLst/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190500</xdr:colOff>
      <xdr:row>20</xdr:row>
      <xdr:rowOff>177800</xdr:rowOff>
    </xdr:from>
    <xdr:to>
      <xdr:col>8</xdr:col>
      <xdr:colOff>355600</xdr:colOff>
      <xdr:row>24</xdr:row>
      <xdr:rowOff>139700</xdr:rowOff>
    </xdr:to>
    <xdr:sp macro="" textlink="Totalsales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2628900" y="3987800"/>
          <a:ext cx="26035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883F13E-EEC9-4C3F-8157-614D2B28267A}" type="TxLink">
            <a:rPr lang="en-US" sz="28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₦21,340 </a:t>
          </a:fld>
          <a:endParaRPr lang="en-US" sz="28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76200</xdr:colOff>
      <xdr:row>20</xdr:row>
      <xdr:rowOff>127000</xdr:rowOff>
    </xdr:from>
    <xdr:to>
      <xdr:col>18</xdr:col>
      <xdr:colOff>279400</xdr:colOff>
      <xdr:row>24</xdr:row>
      <xdr:rowOff>88900</xdr:rowOff>
    </xdr:to>
    <xdr:sp macro="" textlink="Profit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9220200" y="3937000"/>
          <a:ext cx="20320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9CDDB45-5670-4C5A-A972-590300EF9DA2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₦3,880 </a:t>
          </a:fld>
          <a:endParaRPr lang="en-US" sz="6000" b="1"/>
        </a:p>
      </xdr:txBody>
    </xdr:sp>
    <xdr:clientData/>
  </xdr:twoCellAnchor>
  <xdr:twoCellAnchor>
    <xdr:from>
      <xdr:col>10</xdr:col>
      <xdr:colOff>76200</xdr:colOff>
      <xdr:row>20</xdr:row>
      <xdr:rowOff>114300</xdr:rowOff>
    </xdr:from>
    <xdr:to>
      <xdr:col>13</xdr:col>
      <xdr:colOff>279400</xdr:colOff>
      <xdr:row>24</xdr:row>
      <xdr:rowOff>76200</xdr:rowOff>
    </xdr:to>
    <xdr:sp macro="" textlink="Quantity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6172200" y="3924300"/>
          <a:ext cx="20320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42CCDFB-3A1E-49B0-BBD4-74AD3897AB80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97</a:t>
          </a:fld>
          <a:endParaRPr lang="en-US" sz="6600" b="1"/>
        </a:p>
      </xdr:txBody>
    </xdr:sp>
    <xdr:clientData/>
  </xdr:twoCellAnchor>
  <xdr:twoCellAnchor>
    <xdr:from>
      <xdr:col>4</xdr:col>
      <xdr:colOff>546100</xdr:colOff>
      <xdr:row>25</xdr:row>
      <xdr:rowOff>25400</xdr:rowOff>
    </xdr:from>
    <xdr:to>
      <xdr:col>8</xdr:col>
      <xdr:colOff>266700</xdr:colOff>
      <xdr:row>27</xdr:row>
      <xdr:rowOff>127000</xdr:rowOff>
    </xdr:to>
    <xdr:sp macro="" textlink="yoysales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984500" y="4787900"/>
          <a:ext cx="21590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D3DDE18-8DF0-45AC-A9A2-F6080C8854A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🔽38% YoY</a:t>
          </a:fld>
          <a:endParaRPr lang="en-US" sz="4000" b="1"/>
        </a:p>
      </xdr:txBody>
    </xdr:sp>
    <xdr:clientData/>
  </xdr:twoCellAnchor>
  <xdr:twoCellAnchor>
    <xdr:from>
      <xdr:col>15</xdr:col>
      <xdr:colOff>139700</xdr:colOff>
      <xdr:row>24</xdr:row>
      <xdr:rowOff>165100</xdr:rowOff>
    </xdr:from>
    <xdr:to>
      <xdr:col>18</xdr:col>
      <xdr:colOff>469900</xdr:colOff>
      <xdr:row>27</xdr:row>
      <xdr:rowOff>76200</xdr:rowOff>
    </xdr:to>
    <xdr:sp macro="" textlink="yoyprofit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9283700" y="4737100"/>
          <a:ext cx="21590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20550F8-126F-4EE6-AA1E-FE195C276469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🔽38% YoY</a:t>
          </a:fld>
          <a:endParaRPr lang="en-US" sz="7200" b="1"/>
        </a:p>
      </xdr:txBody>
    </xdr:sp>
    <xdr:clientData/>
  </xdr:twoCellAnchor>
  <xdr:twoCellAnchor>
    <xdr:from>
      <xdr:col>10</xdr:col>
      <xdr:colOff>38100</xdr:colOff>
      <xdr:row>24</xdr:row>
      <xdr:rowOff>177800</xdr:rowOff>
    </xdr:from>
    <xdr:to>
      <xdr:col>13</xdr:col>
      <xdr:colOff>368300</xdr:colOff>
      <xdr:row>27</xdr:row>
      <xdr:rowOff>88900</xdr:rowOff>
    </xdr:to>
    <xdr:sp macro="" textlink="yoyquantity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134100" y="4749800"/>
          <a:ext cx="21590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D9E573C-947B-4BD5-8BEB-3FE58564D535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🔽38% YoY</a:t>
          </a:fld>
          <a:endParaRPr lang="en-US" sz="6600" b="1"/>
        </a:p>
      </xdr:txBody>
    </xdr:sp>
    <xdr:clientData/>
  </xdr:twoCellAnchor>
  <xdr:twoCellAnchor>
    <xdr:from>
      <xdr:col>4</xdr:col>
      <xdr:colOff>63500</xdr:colOff>
      <xdr:row>31</xdr:row>
      <xdr:rowOff>25400</xdr:rowOff>
    </xdr:from>
    <xdr:to>
      <xdr:col>19</xdr:col>
      <xdr:colOff>25400</xdr:colOff>
      <xdr:row>34</xdr:row>
      <xdr:rowOff>50800</xdr:rowOff>
    </xdr:to>
    <xdr:sp macro="" textlink="Monthlyperformance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2501900" y="5930900"/>
          <a:ext cx="91059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DF853B1-05C8-4B2F-9995-B0999203E09D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Peak Milk Sachet Performed well in the Month of Jan with 5,720 in sales </a:t>
          </a:fld>
          <a:endParaRPr lang="en-US" sz="2000" b="1"/>
        </a:p>
      </xdr:txBody>
    </xdr:sp>
    <xdr:clientData/>
  </xdr:twoCellAnchor>
  <xdr:twoCellAnchor>
    <xdr:from>
      <xdr:col>5</xdr:col>
      <xdr:colOff>76200</xdr:colOff>
      <xdr:row>17</xdr:row>
      <xdr:rowOff>152400</xdr:rowOff>
    </xdr:from>
    <xdr:to>
      <xdr:col>7</xdr:col>
      <xdr:colOff>520700</xdr:colOff>
      <xdr:row>20</xdr:row>
      <xdr:rowOff>76200</xdr:rowOff>
    </xdr:to>
    <xdr:sp macro="" textlink="Totalsales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3124200" y="33909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15</xdr:col>
      <xdr:colOff>317500</xdr:colOff>
      <xdr:row>17</xdr:row>
      <xdr:rowOff>101600</xdr:rowOff>
    </xdr:from>
    <xdr:to>
      <xdr:col>18</xdr:col>
      <xdr:colOff>152400</xdr:colOff>
      <xdr:row>20</xdr:row>
      <xdr:rowOff>25400</xdr:rowOff>
    </xdr:to>
    <xdr:sp macro="" textlink="Totalsales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9461500" y="33401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10</xdr:col>
      <xdr:colOff>203200</xdr:colOff>
      <xdr:row>17</xdr:row>
      <xdr:rowOff>88900</xdr:rowOff>
    </xdr:from>
    <xdr:to>
      <xdr:col>13</xdr:col>
      <xdr:colOff>38100</xdr:colOff>
      <xdr:row>20</xdr:row>
      <xdr:rowOff>12700</xdr:rowOff>
    </xdr:to>
    <xdr:sp macro="" textlink="Totalsales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299200" y="33274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tx1"/>
              </a:solidFill>
            </a:rPr>
            <a:t>Quantity</a:t>
          </a:r>
        </a:p>
      </xdr:txBody>
    </xdr:sp>
    <xdr:clientData/>
  </xdr:twoCellAnchor>
  <xdr:twoCellAnchor>
    <xdr:from>
      <xdr:col>4</xdr:col>
      <xdr:colOff>317500</xdr:colOff>
      <xdr:row>6</xdr:row>
      <xdr:rowOff>0</xdr:rowOff>
    </xdr:from>
    <xdr:to>
      <xdr:col>20</xdr:col>
      <xdr:colOff>215900</xdr:colOff>
      <xdr:row>8</xdr:row>
      <xdr:rowOff>114300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2755900" y="1143000"/>
          <a:ext cx="96520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MMA'S</a:t>
          </a:r>
          <a:r>
            <a:rPr lang="en-US" sz="2800" b="1" baseline="0"/>
            <a:t> PROVISION STORE PRODUCT ANALYTICS (2024 - 2025)</a:t>
          </a:r>
          <a:endParaRPr lang="en-US" sz="2800" b="1"/>
        </a:p>
      </xdr:txBody>
    </xdr:sp>
    <xdr:clientData/>
  </xdr:twoCellAnchor>
  <xdr:twoCellAnchor>
    <xdr:from>
      <xdr:col>4</xdr:col>
      <xdr:colOff>279400</xdr:colOff>
      <xdr:row>9</xdr:row>
      <xdr:rowOff>152400</xdr:rowOff>
    </xdr:from>
    <xdr:to>
      <xdr:col>12</xdr:col>
      <xdr:colOff>457200</xdr:colOff>
      <xdr:row>12</xdr:row>
      <xdr:rowOff>76200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2717800" y="18669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Welcome</a:t>
          </a:r>
          <a:r>
            <a:rPr lang="en-US" sz="2400" b="1" baseline="0"/>
            <a:t> Doris</a:t>
          </a:r>
          <a:endParaRPr lang="en-US" sz="2400" b="1"/>
        </a:p>
      </xdr:txBody>
    </xdr:sp>
    <xdr:clientData/>
  </xdr:twoCellAnchor>
  <xdr:twoCellAnchor>
    <xdr:from>
      <xdr:col>4</xdr:col>
      <xdr:colOff>266700</xdr:colOff>
      <xdr:row>12</xdr:row>
      <xdr:rowOff>127000</xdr:rowOff>
    </xdr:from>
    <xdr:to>
      <xdr:col>16</xdr:col>
      <xdr:colOff>127000</xdr:colOff>
      <xdr:row>16</xdr:row>
      <xdr:rowOff>88900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2705100" y="2413000"/>
          <a:ext cx="71755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/>
            <a:t>Use</a:t>
          </a:r>
          <a:r>
            <a:rPr lang="en-US" sz="1200" b="1" baseline="0"/>
            <a:t> this dashboard to view product performance, track sales trends, monitor expiry status and know when to restock - all by selecting a product name in the dropdown by the upper right</a:t>
          </a:r>
          <a:endParaRPr lang="en-US" sz="1200" b="1"/>
        </a:p>
      </xdr:txBody>
    </xdr:sp>
    <xdr:clientData/>
  </xdr:twoCellAnchor>
  <xdr:twoCellAnchor>
    <xdr:from>
      <xdr:col>30</xdr:col>
      <xdr:colOff>342900</xdr:colOff>
      <xdr:row>49</xdr:row>
      <xdr:rowOff>165100</xdr:rowOff>
    </xdr:from>
    <xdr:to>
      <xdr:col>35</xdr:col>
      <xdr:colOff>520700</xdr:colOff>
      <xdr:row>52</xdr:row>
      <xdr:rowOff>76200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8630900" y="9499600"/>
          <a:ext cx="32258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baseline="0"/>
            <a:t>by Doris Ogbu</a:t>
          </a:r>
          <a:endParaRPr lang="en-US" sz="1800" b="1"/>
        </a:p>
      </xdr:txBody>
    </xdr:sp>
    <xdr:clientData/>
  </xdr:twoCellAnchor>
  <xdr:twoCellAnchor>
    <xdr:from>
      <xdr:col>25</xdr:col>
      <xdr:colOff>508000</xdr:colOff>
      <xdr:row>9</xdr:row>
      <xdr:rowOff>50800</xdr:rowOff>
    </xdr:from>
    <xdr:to>
      <xdr:col>34</xdr:col>
      <xdr:colOff>76200</xdr:colOff>
      <xdr:row>11</xdr:row>
      <xdr:rowOff>165100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15748000" y="17653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Selected</a:t>
          </a:r>
          <a:r>
            <a:rPr lang="en-US" sz="1800" b="1" baseline="0"/>
            <a:t> Product</a:t>
          </a:r>
          <a:endParaRPr lang="en-US" sz="1800" b="1"/>
        </a:p>
      </xdr:txBody>
    </xdr:sp>
    <xdr:clientData/>
  </xdr:twoCellAnchor>
  <xdr:twoCellAnchor>
    <xdr:from>
      <xdr:col>22</xdr:col>
      <xdr:colOff>584200</xdr:colOff>
      <xdr:row>21</xdr:row>
      <xdr:rowOff>165100</xdr:rowOff>
    </xdr:from>
    <xdr:to>
      <xdr:col>31</xdr:col>
      <xdr:colOff>152400</xdr:colOff>
      <xdr:row>24</xdr:row>
      <xdr:rowOff>88900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13995400" y="41656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Product</a:t>
          </a:r>
          <a:r>
            <a:rPr lang="en-US" sz="2000" b="1" baseline="0"/>
            <a:t> by Sales</a:t>
          </a:r>
          <a:endParaRPr lang="en-US" sz="2000" b="1"/>
        </a:p>
      </xdr:txBody>
    </xdr:sp>
    <xdr:clientData/>
  </xdr:twoCellAnchor>
  <xdr:twoCellAnchor>
    <xdr:from>
      <xdr:col>4</xdr:col>
      <xdr:colOff>76200</xdr:colOff>
      <xdr:row>28</xdr:row>
      <xdr:rowOff>177800</xdr:rowOff>
    </xdr:from>
    <xdr:to>
      <xdr:col>12</xdr:col>
      <xdr:colOff>254000</xdr:colOff>
      <xdr:row>31</xdr:row>
      <xdr:rowOff>101600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2514600" y="55118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Monthly</a:t>
          </a:r>
          <a:r>
            <a:rPr lang="en-US" sz="2000" b="1" baseline="0"/>
            <a:t> Sales Trend</a:t>
          </a:r>
          <a:endParaRPr lang="en-US" sz="2000" b="1"/>
        </a:p>
      </xdr:txBody>
    </xdr:sp>
    <xdr:clientData/>
  </xdr:twoCellAnchor>
  <xdr:twoCellAnchor>
    <xdr:from>
      <xdr:col>14</xdr:col>
      <xdr:colOff>266700</xdr:colOff>
      <xdr:row>2</xdr:row>
      <xdr:rowOff>63500</xdr:rowOff>
    </xdr:from>
    <xdr:to>
      <xdr:col>18</xdr:col>
      <xdr:colOff>508000</xdr:colOff>
      <xdr:row>4</xdr:row>
      <xdr:rowOff>101600</xdr:rowOff>
    </xdr:to>
    <xdr:sp macro="" textlink="">
      <xdr:nvSpPr>
        <xdr:cNvPr id="47" name="TextBox 4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8801100" y="444500"/>
          <a:ext cx="26797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Sales Analysis</a:t>
          </a:r>
        </a:p>
      </xdr:txBody>
    </xdr:sp>
    <xdr:clientData/>
  </xdr:twoCellAnchor>
  <xdr:twoCellAnchor>
    <xdr:from>
      <xdr:col>17</xdr:col>
      <xdr:colOff>546100</xdr:colOff>
      <xdr:row>2</xdr:row>
      <xdr:rowOff>76200</xdr:rowOff>
    </xdr:from>
    <xdr:to>
      <xdr:col>22</xdr:col>
      <xdr:colOff>177800</xdr:colOff>
      <xdr:row>4</xdr:row>
      <xdr:rowOff>114300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10909300" y="457200"/>
          <a:ext cx="26797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Product Analysis</a:t>
          </a:r>
        </a:p>
      </xdr:txBody>
    </xdr:sp>
    <xdr:clientData/>
  </xdr:twoCellAnchor>
  <xdr:twoCellAnchor>
    <xdr:from>
      <xdr:col>17</xdr:col>
      <xdr:colOff>495300</xdr:colOff>
      <xdr:row>4</xdr:row>
      <xdr:rowOff>50800</xdr:rowOff>
    </xdr:from>
    <xdr:to>
      <xdr:col>21</xdr:col>
      <xdr:colOff>88900</xdr:colOff>
      <xdr:row>4</xdr:row>
      <xdr:rowOff>76200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/>
      </xdr:nvCxnSpPr>
      <xdr:spPr>
        <a:xfrm flipV="1">
          <a:off x="10858500" y="812800"/>
          <a:ext cx="2032000" cy="25400"/>
        </a:xfrm>
        <a:prstGeom prst="line">
          <a:avLst/>
        </a:prstGeom>
        <a:ln w="47625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22</xdr:row>
      <xdr:rowOff>0</xdr:rowOff>
    </xdr:from>
    <xdr:to>
      <xdr:col>3</xdr:col>
      <xdr:colOff>533400</xdr:colOff>
      <xdr:row>38</xdr:row>
      <xdr:rowOff>114300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1752600" y="4191000"/>
          <a:ext cx="609600" cy="3162300"/>
        </a:xfrm>
        <a:prstGeom prst="roundRect">
          <a:avLst/>
        </a:prstGeom>
        <a:solidFill>
          <a:srgbClr val="D5D0B5"/>
        </a:solidFill>
        <a:ln w="28575">
          <a:solidFill>
            <a:srgbClr val="C35D0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596900</xdr:colOff>
      <xdr:row>22</xdr:row>
      <xdr:rowOff>165100</xdr:rowOff>
    </xdr:from>
    <xdr:to>
      <xdr:col>3</xdr:col>
      <xdr:colOff>469900</xdr:colOff>
      <xdr:row>25</xdr:row>
      <xdr:rowOff>76200</xdr:rowOff>
    </xdr:to>
    <xdr:pic>
      <xdr:nvPicPr>
        <xdr:cNvPr id="69" name="Picture 6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100" y="4356100"/>
          <a:ext cx="482600" cy="4826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28</xdr:row>
      <xdr:rowOff>114300</xdr:rowOff>
    </xdr:from>
    <xdr:to>
      <xdr:col>3</xdr:col>
      <xdr:colOff>469900</xdr:colOff>
      <xdr:row>31</xdr:row>
      <xdr:rowOff>50800</xdr:rowOff>
    </xdr:to>
    <xdr:pic>
      <xdr:nvPicPr>
        <xdr:cNvPr id="70" name="Graphic 69" descr="Bar chart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90700" y="54483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34</xdr:row>
      <xdr:rowOff>114300</xdr:rowOff>
    </xdr:from>
    <xdr:to>
      <xdr:col>3</xdr:col>
      <xdr:colOff>457200</xdr:colOff>
      <xdr:row>36</xdr:row>
      <xdr:rowOff>184150</xdr:rowOff>
    </xdr:to>
    <xdr:pic>
      <xdr:nvPicPr>
        <xdr:cNvPr id="71" name="Picture 7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500" y="6591300"/>
          <a:ext cx="444500" cy="450850"/>
        </a:xfrm>
        <a:prstGeom prst="rect">
          <a:avLst/>
        </a:prstGeom>
      </xdr:spPr>
    </xdr:pic>
    <xdr:clientData/>
  </xdr:twoCellAnchor>
  <xdr:twoCellAnchor editAs="oneCell">
    <xdr:from>
      <xdr:col>16</xdr:col>
      <xdr:colOff>495300</xdr:colOff>
      <xdr:row>9</xdr:row>
      <xdr:rowOff>25400</xdr:rowOff>
    </xdr:from>
    <xdr:to>
      <xdr:col>25</xdr:col>
      <xdr:colOff>279400</xdr:colOff>
      <xdr:row>15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2" name="Sale_Date 1">
              <a:extLst>
                <a:ext uri="{FF2B5EF4-FFF2-40B4-BE49-F238E27FC236}">
                  <a16:creationId xmlns:a16="http://schemas.microsoft.com/office/drawing/2014/main" id="{00000000-0008-0000-0300-00004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_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1739900"/>
              <a:ext cx="5270500" cy="115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190500</xdr:colOff>
      <xdr:row>9</xdr:row>
      <xdr:rowOff>165100</xdr:rowOff>
    </xdr:from>
    <xdr:to>
      <xdr:col>34</xdr:col>
      <xdr:colOff>495300</xdr:colOff>
      <xdr:row>49</xdr:row>
      <xdr:rowOff>50800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6040100" y="1879600"/>
          <a:ext cx="5181600" cy="7505700"/>
        </a:xfrm>
        <a:prstGeom prst="roundRect">
          <a:avLst>
            <a:gd name="adj" fmla="val 7373"/>
          </a:avLst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177800</xdr:colOff>
      <xdr:row>10</xdr:row>
      <xdr:rowOff>12700</xdr:rowOff>
    </xdr:from>
    <xdr:to>
      <xdr:col>26</xdr:col>
      <xdr:colOff>63500</xdr:colOff>
      <xdr:row>29</xdr:row>
      <xdr:rowOff>76200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0541000" y="1917700"/>
          <a:ext cx="5372100" cy="3683000"/>
        </a:xfrm>
        <a:prstGeom prst="roundRect">
          <a:avLst>
            <a:gd name="adj" fmla="val 7373"/>
          </a:avLst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114300</xdr:colOff>
      <xdr:row>30</xdr:row>
      <xdr:rowOff>12700</xdr:rowOff>
    </xdr:from>
    <xdr:to>
      <xdr:col>26</xdr:col>
      <xdr:colOff>127000</xdr:colOff>
      <xdr:row>49</xdr:row>
      <xdr:rowOff>38100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0477500" y="5727700"/>
          <a:ext cx="5499100" cy="3644900"/>
        </a:xfrm>
        <a:prstGeom prst="roundRect">
          <a:avLst>
            <a:gd name="adj" fmla="val 7259"/>
          </a:avLst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495300</xdr:colOff>
      <xdr:row>28</xdr:row>
      <xdr:rowOff>25400</xdr:rowOff>
    </xdr:from>
    <xdr:to>
      <xdr:col>16</xdr:col>
      <xdr:colOff>558800</xdr:colOff>
      <xdr:row>49</xdr:row>
      <xdr:rowOff>63500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2933700" y="5359400"/>
          <a:ext cx="7378700" cy="4038600"/>
        </a:xfrm>
        <a:prstGeom prst="roundRect">
          <a:avLst>
            <a:gd name="adj" fmla="val 7547"/>
          </a:avLst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76200</xdr:colOff>
      <xdr:row>0</xdr:row>
      <xdr:rowOff>165100</xdr:rowOff>
    </xdr:from>
    <xdr:to>
      <xdr:col>35</xdr:col>
      <xdr:colOff>368300</xdr:colOff>
      <xdr:row>51</xdr:row>
      <xdr:rowOff>69850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514600" y="165100"/>
          <a:ext cx="19189700" cy="9620250"/>
        </a:xfrm>
        <a:prstGeom prst="roundRect">
          <a:avLst>
            <a:gd name="adj" fmla="val 3666"/>
          </a:avLst>
        </a:prstGeom>
        <a:noFill/>
        <a:ln w="76200">
          <a:solidFill>
            <a:srgbClr val="C35D09">
              <a:alpha val="92941"/>
            </a:srgbClr>
          </a:solidFill>
        </a:ln>
        <a:effectLst>
          <a:glow>
            <a:schemeClr val="accent1"/>
          </a:glow>
          <a:outerShdw dist="50800" dir="5400000" sx="1000" sy="1000" algn="ctr" rotWithShape="0">
            <a:schemeClr val="accent5">
              <a:lumMod val="50000"/>
            </a:schemeClr>
          </a:outerShdw>
          <a:reflection endPos="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381000</xdr:colOff>
      <xdr:row>4</xdr:row>
      <xdr:rowOff>139700</xdr:rowOff>
    </xdr:from>
    <xdr:to>
      <xdr:col>34</xdr:col>
      <xdr:colOff>590550</xdr:colOff>
      <xdr:row>50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819400" y="901700"/>
          <a:ext cx="18497550" cy="8642350"/>
        </a:xfrm>
        <a:prstGeom prst="roundRect">
          <a:avLst>
            <a:gd name="adj" fmla="val 3666"/>
          </a:avLst>
        </a:prstGeom>
        <a:noFill/>
        <a:ln w="76200">
          <a:solidFill>
            <a:srgbClr val="C35D09">
              <a:alpha val="92941"/>
            </a:srgbClr>
          </a:solidFill>
        </a:ln>
        <a:effectLst>
          <a:glow>
            <a:schemeClr val="accent1"/>
          </a:glow>
          <a:outerShdw dist="50800" dir="5400000" sx="1000" sy="1000" algn="ctr" rotWithShape="0">
            <a:schemeClr val="accent5">
              <a:lumMod val="50000"/>
            </a:schemeClr>
          </a:outerShdw>
          <a:reflection endPos="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596900</xdr:colOff>
      <xdr:row>5</xdr:row>
      <xdr:rowOff>139700</xdr:rowOff>
    </xdr:from>
    <xdr:to>
      <xdr:col>20</xdr:col>
      <xdr:colOff>495300</xdr:colOff>
      <xdr:row>8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035300" y="1092200"/>
          <a:ext cx="96520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MMA'S</a:t>
          </a:r>
          <a:r>
            <a:rPr lang="en-US" sz="2800" b="1" baseline="0"/>
            <a:t> PROVISION STORE SALES ANALYTICS (2024 - 2025)</a:t>
          </a:r>
          <a:endParaRPr lang="en-US" sz="2800" b="1"/>
        </a:p>
      </xdr:txBody>
    </xdr:sp>
    <xdr:clientData/>
  </xdr:twoCellAnchor>
  <xdr:twoCellAnchor>
    <xdr:from>
      <xdr:col>5</xdr:col>
      <xdr:colOff>25400</xdr:colOff>
      <xdr:row>8</xdr:row>
      <xdr:rowOff>177800</xdr:rowOff>
    </xdr:from>
    <xdr:to>
      <xdr:col>13</xdr:col>
      <xdr:colOff>203200</xdr:colOff>
      <xdr:row>11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073400" y="17018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Welcome</a:t>
          </a:r>
          <a:r>
            <a:rPr lang="en-US" sz="2400" b="1" baseline="0"/>
            <a:t> Doris</a:t>
          </a:r>
          <a:endParaRPr lang="en-US" sz="2400" b="1"/>
        </a:p>
      </xdr:txBody>
    </xdr:sp>
    <xdr:clientData/>
  </xdr:twoCellAnchor>
  <xdr:twoCellAnchor>
    <xdr:from>
      <xdr:col>9</xdr:col>
      <xdr:colOff>38100</xdr:colOff>
      <xdr:row>15</xdr:row>
      <xdr:rowOff>139700</xdr:rowOff>
    </xdr:from>
    <xdr:to>
      <xdr:col>13</xdr:col>
      <xdr:colOff>38100</xdr:colOff>
      <xdr:row>26</xdr:row>
      <xdr:rowOff>165100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5524500" y="2997200"/>
          <a:ext cx="2438400" cy="2120900"/>
        </a:xfrm>
        <a:prstGeom prst="roundRect">
          <a:avLst/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495300</xdr:colOff>
      <xdr:row>15</xdr:row>
      <xdr:rowOff>88900</xdr:rowOff>
    </xdr:from>
    <xdr:to>
      <xdr:col>8</xdr:col>
      <xdr:colOff>508000</xdr:colOff>
      <xdr:row>26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933700" y="2946400"/>
          <a:ext cx="2451100" cy="2120900"/>
        </a:xfrm>
        <a:prstGeom prst="roundRect">
          <a:avLst/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190500</xdr:colOff>
      <xdr:row>15</xdr:row>
      <xdr:rowOff>177800</xdr:rowOff>
    </xdr:from>
    <xdr:to>
      <xdr:col>17</xdr:col>
      <xdr:colOff>101600</xdr:colOff>
      <xdr:row>27</xdr:row>
      <xdr:rowOff>12700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115300" y="3035300"/>
          <a:ext cx="2349500" cy="2120900"/>
        </a:xfrm>
        <a:prstGeom prst="roundRect">
          <a:avLst/>
        </a:prstGeom>
        <a:solidFill>
          <a:srgbClr val="D5D0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50800</xdr:colOff>
      <xdr:row>15</xdr:row>
      <xdr:rowOff>139700</xdr:rowOff>
    </xdr:from>
    <xdr:to>
      <xdr:col>7</xdr:col>
      <xdr:colOff>495300</xdr:colOff>
      <xdr:row>18</xdr:row>
      <xdr:rowOff>63500</xdr:rowOff>
    </xdr:to>
    <xdr:sp macro="" textlink="Totalsales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3098800" y="29972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9</xdr:col>
      <xdr:colOff>381000</xdr:colOff>
      <xdr:row>15</xdr:row>
      <xdr:rowOff>114300</xdr:rowOff>
    </xdr:from>
    <xdr:to>
      <xdr:col>12</xdr:col>
      <xdr:colOff>215900</xdr:colOff>
      <xdr:row>18</xdr:row>
      <xdr:rowOff>38100</xdr:rowOff>
    </xdr:to>
    <xdr:sp macro="" textlink="Totalsales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67400" y="29718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tx1"/>
              </a:solidFill>
            </a:rPr>
            <a:t>Quantity</a:t>
          </a:r>
        </a:p>
      </xdr:txBody>
    </xdr:sp>
    <xdr:clientData/>
  </xdr:twoCellAnchor>
  <xdr:twoCellAnchor>
    <xdr:from>
      <xdr:col>13</xdr:col>
      <xdr:colOff>495300</xdr:colOff>
      <xdr:row>16</xdr:row>
      <xdr:rowOff>0</xdr:rowOff>
    </xdr:from>
    <xdr:to>
      <xdr:col>16</xdr:col>
      <xdr:colOff>330200</xdr:colOff>
      <xdr:row>18</xdr:row>
      <xdr:rowOff>114300</xdr:rowOff>
    </xdr:to>
    <xdr:sp macro="" textlink="Totalsales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8420100" y="30480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4</xdr:col>
      <xdr:colOff>508000</xdr:colOff>
      <xdr:row>19</xdr:row>
      <xdr:rowOff>12700</xdr:rowOff>
    </xdr:from>
    <xdr:to>
      <xdr:col>8</xdr:col>
      <xdr:colOff>317500</xdr:colOff>
      <xdr:row>23</xdr:row>
      <xdr:rowOff>12700</xdr:rowOff>
    </xdr:to>
    <xdr:sp macro="" textlink="grandsales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946400" y="3632200"/>
          <a:ext cx="22479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A8675AB-81CA-4F33-9A68-8A66EDDB6E91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₦1,641,450 </a:t>
          </a:fld>
          <a:endParaRPr lang="en-US" sz="96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304800</xdr:colOff>
      <xdr:row>19</xdr:row>
      <xdr:rowOff>25400</xdr:rowOff>
    </xdr:from>
    <xdr:to>
      <xdr:col>16</xdr:col>
      <xdr:colOff>482600</xdr:colOff>
      <xdr:row>22</xdr:row>
      <xdr:rowOff>101600</xdr:rowOff>
    </xdr:to>
    <xdr:sp macro="" textlink="grandp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8229600" y="3644900"/>
          <a:ext cx="20066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6E0CF45-5B81-405D-B5A6-1064F48581F3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₦485,200 </a:t>
          </a:fld>
          <a:endParaRPr lang="en-US" sz="96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330200</xdr:colOff>
      <xdr:row>19</xdr:row>
      <xdr:rowOff>0</xdr:rowOff>
    </xdr:from>
    <xdr:to>
      <xdr:col>12</xdr:col>
      <xdr:colOff>165100</xdr:colOff>
      <xdr:row>21</xdr:row>
      <xdr:rowOff>114300</xdr:rowOff>
    </xdr:to>
    <xdr:sp macro="" textlink="grandq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5816600" y="36195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71C9541-9E88-48F3-A8BD-D5CED1CAB108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2213</a:t>
          </a:fld>
          <a:endParaRPr lang="en-US" sz="96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368300</xdr:colOff>
      <xdr:row>22</xdr:row>
      <xdr:rowOff>114300</xdr:rowOff>
    </xdr:from>
    <xdr:to>
      <xdr:col>12</xdr:col>
      <xdr:colOff>203200</xdr:colOff>
      <xdr:row>25</xdr:row>
      <xdr:rowOff>38100</xdr:rowOff>
    </xdr:to>
    <xdr:sp macro="" textlink="yoyq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5854700" y="43053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1DD2507-8239-4586-A522-F2FF92C2BCBB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🔽42% YoY</a:t>
          </a:fld>
          <a:endParaRPr lang="en-US" sz="4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190500</xdr:colOff>
      <xdr:row>22</xdr:row>
      <xdr:rowOff>139700</xdr:rowOff>
    </xdr:from>
    <xdr:to>
      <xdr:col>8</xdr:col>
      <xdr:colOff>25400</xdr:colOff>
      <xdr:row>25</xdr:row>
      <xdr:rowOff>63500</xdr:rowOff>
    </xdr:to>
    <xdr:sp macro="" textlink="yoys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3238500" y="43307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A352D66-93E1-41D5-8FF5-61837B70E236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🔽44% YoY</a:t>
          </a:fld>
          <a:endParaRPr lang="en-US" sz="48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495300</xdr:colOff>
      <xdr:row>22</xdr:row>
      <xdr:rowOff>127000</xdr:rowOff>
    </xdr:from>
    <xdr:to>
      <xdr:col>16</xdr:col>
      <xdr:colOff>330200</xdr:colOff>
      <xdr:row>25</xdr:row>
      <xdr:rowOff>50800</xdr:rowOff>
    </xdr:to>
    <xdr:sp macro="" textlink="yoyp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8420100" y="4318000"/>
          <a:ext cx="1663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B27F634-CE3B-4DE6-AC5B-8C6EB75B8EA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🔽42% YoY</a:t>
          </a:fld>
          <a:endParaRPr lang="en-US" sz="48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127000</xdr:colOff>
      <xdr:row>11</xdr:row>
      <xdr:rowOff>25400</xdr:rowOff>
    </xdr:from>
    <xdr:to>
      <xdr:col>34</xdr:col>
      <xdr:colOff>419100</xdr:colOff>
      <xdr:row>48</xdr:row>
      <xdr:rowOff>165100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29</xdr:row>
      <xdr:rowOff>177800</xdr:rowOff>
    </xdr:from>
    <xdr:to>
      <xdr:col>17</xdr:col>
      <xdr:colOff>63500</xdr:colOff>
      <xdr:row>49</xdr:row>
      <xdr:rowOff>25400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50800</xdr:colOff>
      <xdr:row>10</xdr:row>
      <xdr:rowOff>88900</xdr:rowOff>
    </xdr:from>
    <xdr:to>
      <xdr:col>25</xdr:col>
      <xdr:colOff>355600</xdr:colOff>
      <xdr:row>29</xdr:row>
      <xdr:rowOff>101600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139700</xdr:colOff>
      <xdr:row>32</xdr:row>
      <xdr:rowOff>139700</xdr:rowOff>
    </xdr:from>
    <xdr:to>
      <xdr:col>26</xdr:col>
      <xdr:colOff>63500</xdr:colOff>
      <xdr:row>48</xdr:row>
      <xdr:rowOff>114300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393700</xdr:colOff>
      <xdr:row>2</xdr:row>
      <xdr:rowOff>50800</xdr:rowOff>
    </xdr:from>
    <xdr:to>
      <xdr:col>19</xdr:col>
      <xdr:colOff>25400</xdr:colOff>
      <xdr:row>4</xdr:row>
      <xdr:rowOff>88900</xdr:rowOff>
    </xdr:to>
    <xdr:sp macro="" textlink="">
      <xdr:nvSpPr>
        <xdr:cNvPr id="30" name="TextBox 2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8928100" y="431800"/>
          <a:ext cx="26797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Sales Analysis</a:t>
          </a:r>
        </a:p>
      </xdr:txBody>
    </xdr:sp>
    <xdr:clientData/>
  </xdr:twoCellAnchor>
  <xdr:twoCellAnchor>
    <xdr:from>
      <xdr:col>18</xdr:col>
      <xdr:colOff>292100</xdr:colOff>
      <xdr:row>2</xdr:row>
      <xdr:rowOff>50800</xdr:rowOff>
    </xdr:from>
    <xdr:to>
      <xdr:col>22</xdr:col>
      <xdr:colOff>533400</xdr:colOff>
      <xdr:row>4</xdr:row>
      <xdr:rowOff>88900</xdr:rowOff>
    </xdr:to>
    <xdr:sp macro="" textlink="">
      <xdr:nvSpPr>
        <xdr:cNvPr id="31" name="TextBox 3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11264900" y="431800"/>
          <a:ext cx="26797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Product Analysis</a:t>
          </a:r>
        </a:p>
      </xdr:txBody>
    </xdr:sp>
    <xdr:clientData/>
  </xdr:twoCellAnchor>
  <xdr:twoCellAnchor>
    <xdr:from>
      <xdr:col>14</xdr:col>
      <xdr:colOff>266700</xdr:colOff>
      <xdr:row>4</xdr:row>
      <xdr:rowOff>38100</xdr:rowOff>
    </xdr:from>
    <xdr:to>
      <xdr:col>17</xdr:col>
      <xdr:colOff>482600</xdr:colOff>
      <xdr:row>4</xdr:row>
      <xdr:rowOff>50800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/>
      </xdr:nvCxnSpPr>
      <xdr:spPr>
        <a:xfrm flipV="1">
          <a:off x="8801100" y="800100"/>
          <a:ext cx="2044700" cy="12700"/>
        </a:xfrm>
        <a:prstGeom prst="line">
          <a:avLst/>
        </a:prstGeom>
        <a:ln w="47625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16</xdr:row>
      <xdr:rowOff>12700</xdr:rowOff>
    </xdr:from>
    <xdr:to>
      <xdr:col>4</xdr:col>
      <xdr:colOff>292100</xdr:colOff>
      <xdr:row>32</xdr:row>
      <xdr:rowOff>127000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2120900" y="3060700"/>
          <a:ext cx="609600" cy="3162300"/>
        </a:xfrm>
        <a:prstGeom prst="roundRect">
          <a:avLst/>
        </a:prstGeom>
        <a:solidFill>
          <a:srgbClr val="D5D0B5"/>
        </a:solidFill>
        <a:ln w="28575">
          <a:solidFill>
            <a:srgbClr val="C35D0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</xdr:colOff>
      <xdr:row>10</xdr:row>
      <xdr:rowOff>38100</xdr:rowOff>
    </xdr:from>
    <xdr:to>
      <xdr:col>24</xdr:col>
      <xdr:colOff>25400</xdr:colOff>
      <xdr:row>12</xdr:row>
      <xdr:rowOff>50800</xdr:rowOff>
    </xdr:to>
    <xdr:sp macro="" textlink="payment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10401300" y="1943100"/>
          <a:ext cx="42545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675F0A1-BD45-48C4-B087-232E230C4B9B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Most Payments ( 305) were made with P.O.S.</a:t>
          </a:fld>
          <a:endParaRPr lang="en-US" sz="6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584200</xdr:colOff>
      <xdr:row>27</xdr:row>
      <xdr:rowOff>165100</xdr:rowOff>
    </xdr:from>
    <xdr:to>
      <xdr:col>13</xdr:col>
      <xdr:colOff>152400</xdr:colOff>
      <xdr:row>30</xdr:row>
      <xdr:rowOff>88900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3022600" y="53086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Monthly</a:t>
          </a:r>
          <a:r>
            <a:rPr lang="en-US" sz="1600" b="1" baseline="0"/>
            <a:t> Sales Trend</a:t>
          </a:r>
          <a:endParaRPr lang="en-US" sz="1600" b="1"/>
        </a:p>
      </xdr:txBody>
    </xdr:sp>
    <xdr:clientData/>
  </xdr:twoCellAnchor>
  <xdr:twoCellAnchor>
    <xdr:from>
      <xdr:col>26</xdr:col>
      <xdr:colOff>355600</xdr:colOff>
      <xdr:row>7</xdr:row>
      <xdr:rowOff>165100</xdr:rowOff>
    </xdr:from>
    <xdr:to>
      <xdr:col>34</xdr:col>
      <xdr:colOff>533400</xdr:colOff>
      <xdr:row>10</xdr:row>
      <xdr:rowOff>88900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16205200" y="14986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Sales</a:t>
          </a:r>
          <a:r>
            <a:rPr lang="en-US" sz="1800" b="1" baseline="0"/>
            <a:t> by Product</a:t>
          </a:r>
          <a:endParaRPr lang="en-US" sz="1800" b="1"/>
        </a:p>
      </xdr:txBody>
    </xdr:sp>
    <xdr:clientData/>
  </xdr:twoCellAnchor>
  <xdr:twoCellAnchor>
    <xdr:from>
      <xdr:col>17</xdr:col>
      <xdr:colOff>266700</xdr:colOff>
      <xdr:row>30</xdr:row>
      <xdr:rowOff>88900</xdr:rowOff>
    </xdr:from>
    <xdr:to>
      <xdr:col>25</xdr:col>
      <xdr:colOff>444500</xdr:colOff>
      <xdr:row>33</xdr:row>
      <xdr:rowOff>12700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10629900" y="58039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Slow</a:t>
          </a:r>
          <a:r>
            <a:rPr lang="en-US" sz="1800" b="1" baseline="0"/>
            <a:t> Moving Products</a:t>
          </a:r>
          <a:endParaRPr lang="en-US" sz="1800" b="1"/>
        </a:p>
      </xdr:txBody>
    </xdr:sp>
    <xdr:clientData/>
  </xdr:twoCellAnchor>
  <xdr:twoCellAnchor>
    <xdr:from>
      <xdr:col>4</xdr:col>
      <xdr:colOff>596900</xdr:colOff>
      <xdr:row>29</xdr:row>
      <xdr:rowOff>88900</xdr:rowOff>
    </xdr:from>
    <xdr:to>
      <xdr:col>13</xdr:col>
      <xdr:colOff>165100</xdr:colOff>
      <xdr:row>32</xdr:row>
      <xdr:rowOff>12700</xdr:rowOff>
    </xdr:to>
    <xdr:sp macro="" textlink="peaksales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3035300" y="56134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179F3CA-50A9-45C0-8A94-9B8D70590F5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Peak Sales Month: May with 185,700 in sales </a:t>
          </a:fld>
          <a:endParaRPr lang="en-US" sz="2000" b="1"/>
        </a:p>
      </xdr:txBody>
    </xdr:sp>
    <xdr:clientData/>
  </xdr:twoCellAnchor>
  <xdr:twoCellAnchor>
    <xdr:from>
      <xdr:col>26</xdr:col>
      <xdr:colOff>317500</xdr:colOff>
      <xdr:row>9</xdr:row>
      <xdr:rowOff>177800</xdr:rowOff>
    </xdr:from>
    <xdr:to>
      <xdr:col>34</xdr:col>
      <xdr:colOff>495300</xdr:colOff>
      <xdr:row>12</xdr:row>
      <xdr:rowOff>101600</xdr:rowOff>
    </xdr:to>
    <xdr:sp macro="" textlink="productpeak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16167100" y="1892300"/>
          <a:ext cx="5054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0A9768-EEA1-43CB-A87D-0C958940DBC9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Peak Sales Product: Dano Milk Powder with 387,000 in sales </a:t>
          </a:fld>
          <a:endParaRPr lang="en-US" sz="2000" b="1"/>
        </a:p>
      </xdr:txBody>
    </xdr:sp>
    <xdr:clientData/>
  </xdr:twoCellAnchor>
  <xdr:twoCellAnchor editAs="oneCell">
    <xdr:from>
      <xdr:col>3</xdr:col>
      <xdr:colOff>368300</xdr:colOff>
      <xdr:row>22</xdr:row>
      <xdr:rowOff>127000</xdr:rowOff>
    </xdr:from>
    <xdr:to>
      <xdr:col>4</xdr:col>
      <xdr:colOff>266700</xdr:colOff>
      <xdr:row>25</xdr:row>
      <xdr:rowOff>63500</xdr:rowOff>
    </xdr:to>
    <xdr:pic>
      <xdr:nvPicPr>
        <xdr:cNvPr id="52" name="Graphic 51" descr="Bar char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97100" y="43180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3</xdr:col>
      <xdr:colOff>355601</xdr:colOff>
      <xdr:row>17</xdr:row>
      <xdr:rowOff>54185</xdr:rowOff>
    </xdr:from>
    <xdr:to>
      <xdr:col>4</xdr:col>
      <xdr:colOff>228601</xdr:colOff>
      <xdr:row>19</xdr:row>
      <xdr:rowOff>155785</xdr:rowOff>
    </xdr:to>
    <xdr:pic>
      <xdr:nvPicPr>
        <xdr:cNvPr id="62" name="Picture 6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1" y="3292685"/>
          <a:ext cx="482600" cy="482600"/>
        </a:xfrm>
        <a:prstGeom prst="rect">
          <a:avLst/>
        </a:prstGeom>
      </xdr:spPr>
    </xdr:pic>
    <xdr:clientData/>
  </xdr:twoCellAnchor>
  <xdr:twoCellAnchor editAs="oneCell">
    <xdr:from>
      <xdr:col>3</xdr:col>
      <xdr:colOff>393700</xdr:colOff>
      <xdr:row>28</xdr:row>
      <xdr:rowOff>189890</xdr:rowOff>
    </xdr:from>
    <xdr:to>
      <xdr:col>4</xdr:col>
      <xdr:colOff>228600</xdr:colOff>
      <xdr:row>31</xdr:row>
      <xdr:rowOff>62890</xdr:rowOff>
    </xdr:to>
    <xdr:pic>
      <xdr:nvPicPr>
        <xdr:cNvPr id="8192" name="Picture 819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0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0" y="5523890"/>
          <a:ext cx="444500" cy="444500"/>
        </a:xfrm>
        <a:prstGeom prst="rect">
          <a:avLst/>
        </a:prstGeom>
      </xdr:spPr>
    </xdr:pic>
    <xdr:clientData/>
  </xdr:twoCellAnchor>
  <xdr:twoCellAnchor>
    <xdr:from>
      <xdr:col>31</xdr:col>
      <xdr:colOff>38100</xdr:colOff>
      <xdr:row>49</xdr:row>
      <xdr:rowOff>139700</xdr:rowOff>
    </xdr:from>
    <xdr:to>
      <xdr:col>36</xdr:col>
      <xdr:colOff>215900</xdr:colOff>
      <xdr:row>52</xdr:row>
      <xdr:rowOff>50800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18935700" y="9474200"/>
          <a:ext cx="32258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baseline="0"/>
            <a:t>by Doris Ogbu</a:t>
          </a:r>
          <a:endParaRPr lang="en-US" sz="1800" b="1"/>
        </a:p>
      </xdr:txBody>
    </xdr:sp>
    <xdr:clientData/>
  </xdr:twoCellAnchor>
  <xdr:twoCellAnchor>
    <xdr:from>
      <xdr:col>5</xdr:col>
      <xdr:colOff>38100</xdr:colOff>
      <xdr:row>11</xdr:row>
      <xdr:rowOff>101600</xdr:rowOff>
    </xdr:from>
    <xdr:to>
      <xdr:col>16</xdr:col>
      <xdr:colOff>304800</xdr:colOff>
      <xdr:row>15</xdr:row>
      <xdr:rowOff>25400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3086100" y="2197100"/>
          <a:ext cx="697230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Summary of Sales Performance, Sales trend and  sales by product of Mma's provision store</a:t>
          </a:r>
          <a:endParaRPr lang="en-US" sz="1400" b="1"/>
        </a:p>
      </xdr:txBody>
    </xdr:sp>
    <xdr:clientData/>
  </xdr:twoCellAnchor>
  <xdr:twoCellAnchor editAs="oneCell">
    <xdr:from>
      <xdr:col>25</xdr:col>
      <xdr:colOff>482600</xdr:colOff>
      <xdr:row>1</xdr:row>
      <xdr:rowOff>88900</xdr:rowOff>
    </xdr:from>
    <xdr:to>
      <xdr:col>34</xdr:col>
      <xdr:colOff>114300</xdr:colOff>
      <xdr:row>7</xdr:row>
      <xdr:rowOff>101600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0" name="Sale_Date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22600" y="279400"/>
              <a:ext cx="5118100" cy="115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88425927" createdVersion="5" refreshedVersion="6" minRefreshableVersion="3" recordCount="0" supportSubquery="1" supportAdvancedDrill="1" xr:uid="{F574B714-B5CF-410F-93F9-79A5B7229BB3}">
  <cacheSource type="external" connectionId="1"/>
  <cacheFields count="3"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Total_Sale_Amount]" caption="Sum of Total_Sale_Amount" numFmtId="0" hierarchy="29" level="32767"/>
    <cacheField name="[Table1].[Sale_Date (Month)].[Sale_Date (Month)]" caption="Sale_Date (Month)" numFmtId="0" hierarchy="1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2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2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2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2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2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2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2" memberValueDatatype="20" unbalanced="0"/>
    <cacheHierarchy uniqueName="[Table1].[Profit]" caption="Profit" attribute="1" defaultMemberUniqueName="[Table1].[Profit].[All]" allUniqueName="[Table1].[Profit].[All]" dimensionUniqueName="[Table1]" displayFolder="" count="2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2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2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Mode_Of_Payment]" caption="Mode_Of_Payment" attribute="1" defaultMemberUniqueName="[Table1].[Mode_Of_Payment].[All]" allUniqueName="[Table1].[Mode_Of_Payment].[All]" dimensionUniqueName="[Table1]" displayFolder="" count="2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2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2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2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2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2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2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2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2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2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2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2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2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1898145" createdVersion="5" refreshedVersion="6" minRefreshableVersion="3" recordCount="0" supportSubquery="1" supportAdvancedDrill="1" xr:uid="{A198E60F-0BCC-4E6B-A414-91FC3AC807CE}">
  <cacheSource type="external" connectionId="1"/>
  <cacheFields count="2">
    <cacheField name="[Table2].[Product_Name].[Product_Name]" caption="Product_Name" numFmtId="0" hierarchy="15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Expiry_Status]" caption="Sum of Expiry_Status" numFmtId="0" hierarchy="32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2245368" createdVersion="5" refreshedVersion="6" minRefreshableVersion="3" recordCount="0" supportSubquery="1" supportAdvancedDrill="1" xr:uid="{12667620-4EF7-46A7-803B-66BFD4A608C6}">
  <cacheSource type="external" connectionId="1"/>
  <cacheFields count="2">
    <cacheField name="[Table2].[Product_Name].[Product_Name]" caption="Product_Name" numFmtId="0" hierarchy="15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Stock_staus]" caption="Sum of Stock_staus" numFmtId="0" hierarchy="34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2592592" createdVersion="5" refreshedVersion="6" minRefreshableVersion="3" recordCount="0" supportSubquery="1" supportAdvancedDrill="1" xr:uid="{695450B0-59C2-4512-B269-43D484412B42}">
  <cacheSource type="external" connectionId="1"/>
  <cacheFields count="3">
    <cacheField name="[Table1].[Sale_Date (Month)].[Sale_Date (Month)]" caption="Sale_Date (Month)" numFmtId="0" hierarchy="1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Total_Sale_Amount]" caption="Sum of Total_Sale_Amount" numFmtId="0" hierarchy="29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2939815" createdVersion="5" refreshedVersion="6" minRefreshableVersion="3" recordCount="0" supportSubquery="1" supportAdvancedDrill="1" xr:uid="{4867A52C-0EB2-46D8-937A-6863EBBB18B2}">
  <cacheSource type="external" connectionId="1"/>
  <cacheFields count="1">
    <cacheField name="[Measures].[Sum of Total_Sale_Amount]" caption="Sum of Total_Sale_Amount" numFmtId="0" hierarchy="29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2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3055553" createdVersion="5" refreshedVersion="6" minRefreshableVersion="3" recordCount="0" supportSubquery="1" supportAdvancedDrill="1" xr:uid="{D2616278-01A8-43FF-8A8A-5E6F71F06A35}">
  <cacheSource type="external" connectionId="1"/>
  <cacheFields count="1">
    <cacheField name="[Measures].[Sum of Profit]" caption="Sum of Profit" numFmtId="0" hierarchy="30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2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3171299" createdVersion="5" refreshedVersion="6" minRefreshableVersion="3" recordCount="0" supportSubquery="1" supportAdvancedDrill="1" xr:uid="{9F9853CF-5D2C-44E4-B698-A3BE9928ED6F}">
  <cacheSource type="external" connectionId="1"/>
  <cacheFields count="1">
    <cacheField name="[Measures].[Sum of Quantity_Sold]" caption="Sum of Quantity_Sold" numFmtId="0" hierarchy="31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2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3634261" createdVersion="5" refreshedVersion="6" minRefreshableVersion="3" recordCount="0" supportSubquery="1" supportAdvancedDrill="1" xr:uid="{FC68003C-5212-4867-94CE-C34B26B4EF88}">
  <cacheSource type="external" connectionId="1"/>
  <cacheFields count="3">
    <cacheField name="[Table1].[Sale_Date (Year)].[Sale_Date (Year)]" caption="Sale_Date (Year)" numFmtId="0" hierarchy="10" level="1">
      <sharedItems count="2">
        <s v="2024"/>
        <s v="2025"/>
      </sharedItems>
    </cacheField>
    <cacheField name="[Measures].[Sum of Profit]" caption="Sum of Profit" numFmtId="0" hierarchy="30" level="32767"/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4212962" createdVersion="5" refreshedVersion="6" minRefreshableVersion="3" recordCount="0" supportSubquery="1" supportAdvancedDrill="1" xr:uid="{DB73E8FD-EAA0-423C-A3BD-AF2958756708}">
  <cacheSource type="external" connectionId="1"/>
  <cacheFields count="3">
    <cacheField name="[Measures].[Sum of Quantity_Sold]" caption="Sum of Quantity_Sold" numFmtId="0" hierarchy="31" level="32767"/>
    <cacheField name="[Table1].[Sale_Date (Year)].[Sale_Date (Year)]" caption="Sale_Date (Year)" numFmtId="0" hierarchy="10" level="1">
      <sharedItems count="2">
        <s v="2024"/>
        <s v="2025"/>
      </sharedItems>
    </cacheField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4.932042939814" createdVersion="3" refreshedVersion="6" minRefreshableVersion="3" recordCount="0" supportSubquery="1" supportAdvancedDrill="1" xr:uid="{8BEE7C3F-320B-4EE4-BBED-86CE2127D13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2274878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88888889" createdVersion="5" refreshedVersion="6" minRefreshableVersion="3" recordCount="0" supportSubquery="1" supportAdvancedDrill="1" xr:uid="{EAF2ED16-6AA3-480E-9431-EBF43766626A}">
  <cacheSource type="external" connectionId="1"/>
  <cacheFields count="2"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Total_Sale_Amount]" caption="Sum of Total_Sale_Amount" numFmtId="0" hierarchy="29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89236112" createdVersion="5" refreshedVersion="6" minRefreshableVersion="3" recordCount="0" supportSubquery="1" supportAdvancedDrill="1" xr:uid="{86106CE2-217D-4CBF-B22A-3662B25C3F4A}">
  <cacheSource type="external" connectionId="1"/>
  <cacheFields count="3">
    <cacheField name="[Table1].[Sale_Date (Year)].[Sale_Date (Year)]" caption="Sale_Date (Year)" numFmtId="0" hierarchy="10" level="1">
      <sharedItems count="2">
        <s v="2024"/>
        <s v="2025"/>
      </sharedItems>
    </cacheField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Total_Sale_Amount]" caption="Sum of Total_Sale_Amount" numFmtId="0" hierarchy="29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89699074" createdVersion="5" refreshedVersion="6" minRefreshableVersion="3" recordCount="0" supportSubquery="1" supportAdvancedDrill="1" xr:uid="{478C3D5D-A97D-4292-87BF-7A5BE083A556}">
  <cacheSource type="external" connectionId="1"/>
  <cacheFields count="2"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Total_Sale_Amount]" caption="Sum of Total_Sale_Amount" numFmtId="0" hierarchy="29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0046297" createdVersion="5" refreshedVersion="6" minRefreshableVersion="3" recordCount="0" supportSubquery="1" supportAdvancedDrill="1" xr:uid="{D742FC51-16FB-4109-8C56-C5852DFD4230}">
  <cacheSource type="external" connectionId="1"/>
  <cacheFields count="4">
    <cacheField name="[Measures].[Sum of Quantity_Sold]" caption="Sum of Quantity_Sold" numFmtId="0" hierarchy="31" level="32767"/>
    <cacheField name="[Table1].[Sale_Date (Year)].[Sale_Date (Year)]" caption="Sale_Date (Year)" numFmtId="0" hierarchy="10" level="1">
      <sharedItems count="2">
        <s v="2024"/>
        <s v="2025"/>
      </sharedItems>
    </cacheField>
    <cacheField name="[Measures].[Sum of Total_Sale_Amount]" caption="Sum of Total_Sale_Amount" numFmtId="0" hierarchy="29" level="32767"/>
    <cacheField name="[Measures].[Sum of Profit]" caption="Sum of Profit" numFmtId="0" hierarchy="30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0393521" createdVersion="5" refreshedVersion="6" minRefreshableVersion="3" recordCount="0" supportSubquery="1" supportAdvancedDrill="1" xr:uid="{261B2F4E-038F-4DB3-9417-EDA204EF56C0}">
  <cacheSource type="external" connectionId="1"/>
  <cacheFields count="2">
    <cacheField name="[Table1].[Mode_Of_Payment].[Mode_Of_Payment]" caption="Mode_Of_Payment" numFmtId="0" hierarchy="13" level="1">
      <sharedItems count="3">
        <s v="Cash"/>
        <s v="P.O.S"/>
        <s v="Transfer"/>
      </sharedItems>
    </cacheField>
    <cacheField name="[Measures].[Count of Sale_ID]" caption="Count of Sale_ID" numFmtId="0" hierarchy="38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0856483" createdVersion="5" refreshedVersion="6" minRefreshableVersion="3" recordCount="0" supportSubquery="1" supportAdvancedDrill="1" xr:uid="{C10EBD79-90F0-4EEB-A83E-E81C98CC7E04}">
  <cacheSource type="external" connectionId="1"/>
  <cacheFields count="2">
    <cacheField name="[Table1].[Product_Name].[Product_Name]" caption="Product_Name" numFmtId="0" hierarchy="3" level="1">
      <sharedItems count="6">
        <s v="Golden Morn Cereal"/>
        <s v="Indomie Super Pack"/>
        <s v="Milo Sachet"/>
        <s v="Nutri-C Juice Sachet"/>
        <s v="Peak Milk Sachet"/>
        <s v="Spaghetti"/>
      </sharedItems>
    </cacheField>
    <cacheField name="[Measures].[Sum of Quantity_Sold]" caption="Sum of Quantity_Sold" numFmtId="0" hierarchy="31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2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1203706" createdVersion="5" refreshedVersion="6" minRefreshableVersion="3" recordCount="0" supportSubquery="1" supportAdvancedDrill="1" xr:uid="{AB023370-6620-4D9D-B808-57DDF30BF72E}">
  <cacheSource type="external" connectionId="1"/>
  <cacheFields count="2"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Profit]" caption="Sum of Profit" numFmtId="0" hierarchy="30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5.820691550929" createdVersion="5" refreshedVersion="6" minRefreshableVersion="3" recordCount="0" supportSubquery="1" supportAdvancedDrill="1" xr:uid="{D5631CF1-0785-470C-8C85-CEE88172BBA6}">
  <cacheSource type="external" connectionId="1"/>
  <cacheFields count="2">
    <cacheField name="[Table1].[Product_Name].[Product_Name]" caption="Product_Name" numFmtId="0" hierarchy="3" level="1">
      <sharedItems count="20">
        <s v="Blue Band Margarine"/>
        <s v="Cabin Biscuits"/>
        <s v="Canned Hollandia Yoghurt"/>
        <s v="Canned Tomato Paste"/>
        <s v="Corned Beef"/>
        <s v="Dano Milk Powder"/>
        <s v="Eva Water Bottle"/>
        <s v="Golden Morn Cereal"/>
        <s v="Hypo Bleach Sachet"/>
        <s v="Indomie Super Pack"/>
        <s v="Lipton Tea Bag"/>
        <s v="Milo Sachet"/>
        <s v="Nutri-C Juice Sachet"/>
        <s v="Peak Milk Sachet"/>
        <s v="Power Oil Sachet"/>
        <s v="Pure Bliss Biscuit"/>
        <s v="Sachet Tomato Paste"/>
        <s v="Spaghetti"/>
        <s v="Sugar Cubes"/>
        <s v="Sunlight Detergent"/>
      </sharedItems>
    </cacheField>
    <cacheField name="[Measures].[Sum of Quantity_Sold]" caption="Sum of Quantity_Sold" numFmtId="0" hierarchy="31" level="32767"/>
  </cacheFields>
  <cacheHierarchies count="39">
    <cacheHierarchy uniqueName="[Table1].[Sale_ID]" caption="Sale_ID" attribute="1" defaultMemberUniqueName="[Table1].[Sale_ID].[All]" allUniqueName="[Table1].[Sale_ID].[All]" dimensionUniqueName="[Table1]" displayFolder="" count="0" memberValueDatatype="130" unbalanced="0"/>
    <cacheHierarchy uniqueName="[Table1].[Sale_Date]" caption="Sale_Date" attribute="1" time="1" defaultMemberUniqueName="[Table1].[Sale_Date].[All]" allUniqueName="[Table1].[Sale_Date].[All]" dimensionUniqueName="[Table1]" displayFolder="" count="2" memberValueDatatype="7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130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_Size]" caption="Unit_Size" attribute="1" defaultMemberUniqueName="[Table1].[Unit_Size].[All]" allUniqueName="[Table1].[Unit_Size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Unit_Selling_Price]" caption="Unit_Selling_Price" attribute="1" defaultMemberUniqueName="[Table1].[Unit_Selling_Price].[All]" allUniqueName="[Table1].[Unit_Selling_Price].[All]" dimensionUniqueName="[Table1]" displayFolder="" count="0" memberValueDatatype="20" unbalanced="0"/>
    <cacheHierarchy uniqueName="[Table1].[Cost_Price_Per_Unit]" caption="Cost_Price_Per_Unit" attribute="1" defaultMemberUniqueName="[Table1].[Cost_Price_Per_Unit].[All]" allUniqueName="[Table1].[Cost_Price_Per_Unit].[All]" dimensionUniqueName="[Table1]" displayFolder="" count="0" memberValueDatatype="20" unbalanced="0"/>
    <cacheHierarchy uniqueName="[Table1].[Total_Sale_Amount]" caption="Total_Sale_Amount" attribute="1" defaultMemberUniqueName="[Table1].[Total_Sale_Amount].[All]" allUniqueName="[Table1].[Total_Sale_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Sale_Date (Year)]" caption="Sale_Date (Year)" attribute="1" defaultMemberUniqueName="[Table1].[Sale_Date (Year)].[All]" allUniqueName="[Table1].[Sale_Date (Year)].[All]" dimensionUniqueName="[Table1]" displayFolder="" count="0" memberValueDatatype="130" unbalanced="0"/>
    <cacheHierarchy uniqueName="[Table1].[Sale_Date (Quarter)]" caption="Sale_Date (Quarter)" attribute="1" defaultMemberUniqueName="[Table1].[Sale_Date (Quarter)].[All]" allUniqueName="[Table1].[Sale_Date (Quarter)].[All]" dimensionUniqueName="[Table1]" displayFolder="" count="0" memberValueDatatype="130" unbalanced="0"/>
    <cacheHierarchy uniqueName="[Table1].[Sale_Date (Month)]" caption="Sale_Date (Month)" attribute="1" defaultMemberUniqueName="[Table1].[Sale_Date (Month)].[All]" allUniqueName="[Table1].[Sale_Date (Month)].[All]" dimensionUniqueName="[Table1]" displayFolder="" count="0" memberValueDatatype="130" unbalanced="0"/>
    <cacheHierarchy uniqueName="[Table1].[Mode_Of_Payment]" caption="Mode_Of_Payment" attribute="1" defaultMemberUniqueName="[Table1].[Mode_Of_Payment].[All]" allUniqueName="[Table1].[Mode_Of_Payment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_Size]" caption="Unit_Size" attribute="1" defaultMemberUniqueName="[Table2].[Unit_Size].[All]" allUniqueName="[Table2].[Unit_Size].[All]" dimensionUniqueName="[Table2]" displayFolder="" count="0" memberValueDatatype="130" unbalanced="0"/>
    <cacheHierarchy uniqueName="[Table2].[Quantity_in_Stock]" caption="Quantity_in_Stock" attribute="1" defaultMemberUniqueName="[Table2].[Quantity_in_Stock].[All]" allUniqueName="[Table2].[Quantity_in_Stock].[All]" dimensionUniqueName="[Table2]" displayFolder="" count="0" memberValueDatatype="20" unbalanced="0"/>
    <cacheHierarchy uniqueName="[Table2].[Reorder_Level]" caption="Reorder_Level" attribute="1" defaultMemberUniqueName="[Table2].[Reorder_Level].[All]" allUniqueName="[Table2].[Reorder_Level].[All]" dimensionUniqueName="[Table2]" displayFolder="" count="0" memberValueDatatype="20" unbalanced="0"/>
    <cacheHierarchy uniqueName="[Table2].[Cost_Price_Per_Unit]" caption="Cost_Price_Per_Unit" attribute="1" defaultMemberUniqueName="[Table2].[Cost_Price_Per_Unit].[All]" allUniqueName="[Table2].[Cost_Price_Per_Unit].[All]" dimensionUniqueName="[Table2]" displayFolder="" count="0" memberValueDatatype="20" unbalanced="0"/>
    <cacheHierarchy uniqueName="[Table2].[Date_Stocked]" caption="Date_Stocked" attribute="1" time="1" defaultMemberUniqueName="[Table2].[Date_Stocked].[All]" allUniqueName="[Table2].[Date_Stocked].[All]" dimensionUniqueName="[Table2]" displayFolder="" count="0" memberValueDatatype="7" unbalanced="0"/>
    <cacheHierarchy uniqueName="[Table2].[Expiry_Date]" caption="Expiry_Date" attribute="1" time="1" defaultMemberUniqueName="[Table2].[Expiry_Date].[All]" allUniqueName="[Table2].[Expiry_Date].[All]" dimensionUniqueName="[Table2]" displayFolder="" count="0" memberValueDatatype="7" unbalanced="0"/>
    <cacheHierarchy uniqueName="[Table2].[Expiry_Status]" caption="Expiry_Status" attribute="1" defaultMemberUniqueName="[Table2].[Expiry_Status].[All]" allUniqueName="[Table2].[Expiry_Status].[All]" dimensionUniqueName="[Table2]" displayFolder="" count="0" memberValueDatatype="20" unbalanced="0"/>
    <cacheHierarchy uniqueName="[Table2].[Stock_staus]" caption="Stock_staus" attribute="1" defaultMemberUniqueName="[Table2].[Stock_staus].[All]" allUniqueName="[Table2].[Stock_staus].[All]" dimensionUniqueName="[Table2]" displayFolder="" count="0" memberValueDatatype="20" unbalanced="0"/>
    <cacheHierarchy uniqueName="[Table1].[Sale_Date (Month Index)]" caption="Sale_Date (Month Index)" attribute="1" defaultMemberUniqueName="[Table1].[Sale_Date (Month Index)].[All]" allUniqueName="[Table1].[Sale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Sale_Amount]" caption="Sum of Total_Sale_Am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_Sold]" caption="Sum of Quantity_Sol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iry_Status]" caption="Sum of Expiry_Status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ock_staus]" caption="Count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ock_staus]" caption="Sum of Stock_staus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_Date]" caption="Count of Sale_Dat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_Name]" caption="Count of Product_Na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_Date (Month)]" caption="Count of Sale_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_ID]" caption="Count of Sale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01567-EA3B-4970-AD5F-69015F4FFA86}" name="PivotTable10" cacheId="2" applyNumberFormats="0" applyBorderFormats="0" applyFontFormats="0" applyPatternFormats="0" applyAlignmentFormats="0" applyWidthHeightFormats="1" dataCaption="Values" tag="8775f309-8980-4f2b-b420-7982bb69f720" updatedVersion="6" minRefreshableVersion="5" useAutoFormatting="1" subtotalHiddenItems="1" rowGrandTotals="0" colGrandTotals="0" itemPrintTitles="1" createdVersion="5" indent="0" outline="1" outlineData="1" multipleFieldFilters="0">
  <location ref="AI34:BC37" firstHeaderRow="1" firstDataRow="2" firstDataCol="1"/>
  <pivotFields count="3">
    <pivotField axis="axisRow" allDrilled="1" subtotalTop="0" showAll="0" dataSourceSort="1" defaultSubtotal="0">
      <items count="2">
        <item x="0" e="0"/>
        <item x="1" e="0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um of Total_Sale_Amount" fld="2" baseField="0" baseItem="0" numFmtId="166"/>
  </dataFields>
  <formats count="1">
    <format dxfId="2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AD0BA-24F2-46EA-BF68-ACFF2AF20DF0}" name="PivotTable9" cacheId="16" applyNumberFormats="0" applyBorderFormats="0" applyFontFormats="0" applyPatternFormats="0" applyAlignmentFormats="0" applyWidthHeightFormats="1" dataCaption="Values" tag="8775f309-8980-4f2b-b420-7982bb69f720" updatedVersion="6" minRefreshableVersion="5" useAutoFormatting="1" subtotalHiddenItems="1" rowGrandTotals="0" colGrandTotals="0" itemPrintTitles="1" createdVersion="5" indent="0" outline="1" outlineData="1" multipleFieldFilters="0">
  <location ref="AI18:BC21" firstHeaderRow="1" firstDataRow="2" firstDataCol="1"/>
  <pivotFields count="3">
    <pivotField dataField="1" subtotalTop="0" showAll="0" defaultSubtotal="0"/>
    <pivotField axis="axisRow" allDrilled="1" subtotalTop="0" showAll="0" dataSourceSort="1" defaultSubtotal="0">
      <items count="2">
        <item x="0" e="0"/>
        <item x="1" e="0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">
    <i>
      <x/>
    </i>
    <i>
      <x v="1"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um of Quantity_Sold" fld="0" baseField="0" baseItem="0"/>
  </dataFields>
  <formats count="1">
    <format dxfId="12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B11D8-E4B5-4E9B-BB54-0C5B8C791090}" name="PivotTable3" cacheId="8" applyNumberFormats="0" applyBorderFormats="0" applyFontFormats="0" applyPatternFormats="0" applyAlignmentFormats="0" applyWidthHeightFormats="1" dataCaption="Values" tag="8775f309-8980-4f2b-b420-7982bb69f720" updatedVersion="6" minRefreshableVersion="5" useAutoFormatting="1" subtotalHiddenItems="1" rowGrandTotals="0" itemPrintTitles="1" createdVersion="5" indent="0" outline="1" outlineData="1" multipleFieldFilters="0">
  <location ref="O3:P23" firstHeaderRow="1" firstDataRow="1" firstDataCol="1"/>
  <pivotFields count="2">
    <pivotField axis="axisRow" allDrilled="1" subtotalTop="0" showAll="0" defaultSubtotal="0" defaultAttributeDrillState="1">
      <items count="20">
        <item x="2"/>
        <item x="19"/>
        <item x="15"/>
        <item x="10"/>
        <item x="18"/>
        <item x="0"/>
        <item x="16"/>
        <item x="3"/>
        <item x="7"/>
        <item x="9"/>
        <item x="11"/>
        <item x="14"/>
        <item x="12"/>
        <item x="13"/>
        <item x="17"/>
        <item x="1"/>
        <item x="6"/>
        <item x="4"/>
        <item x="5"/>
        <item x="8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Quantity_Sold" fld="1" baseField="0" baseItem="0"/>
  </dataFields>
  <formats count="1">
    <format dxfId="13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EF12B-E2EE-4038-B642-74FA9E435BEF}" name="PivotTable1" cacheId="1" applyNumberFormats="0" applyBorderFormats="0" applyFontFormats="0" applyPatternFormats="0" applyAlignmentFormats="0" applyWidthHeightFormats="1" dataCaption="Values" tag="0a30b4e2-5b76-49c8-91ac-f671a6b75d38" updatedVersion="6" minRefreshableVersion="5" useAutoFormatting="1" subtotalHiddenItems="1" rowGrandTotals="0" itemPrintTitles="1" createdVersion="5" indent="0" outline="1" outlineData="1" multipleFieldFilters="0">
  <location ref="B3:C23" firstHeaderRow="1" firstDataRow="1" firstDataCol="1"/>
  <pivotFields count="2">
    <pivotField axis="axisRow"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0">
    <i>
      <x v="5"/>
    </i>
    <i>
      <x v="18"/>
    </i>
    <i>
      <x v="7"/>
    </i>
    <i>
      <x v="4"/>
    </i>
    <i>
      <x v="1"/>
    </i>
    <i>
      <x v="2"/>
    </i>
    <i>
      <x v="3"/>
    </i>
    <i>
      <x v="17"/>
    </i>
    <i>
      <x/>
    </i>
    <i>
      <x v="9"/>
    </i>
    <i>
      <x v="14"/>
    </i>
    <i>
      <x v="6"/>
    </i>
    <i>
      <x v="16"/>
    </i>
    <i>
      <x v="19"/>
    </i>
    <i>
      <x v="13"/>
    </i>
    <i>
      <x v="11"/>
    </i>
    <i>
      <x v="8"/>
    </i>
    <i>
      <x v="12"/>
    </i>
    <i>
      <x v="10"/>
    </i>
    <i>
      <x v="15"/>
    </i>
  </rowItems>
  <colItems count="1">
    <i/>
  </colItems>
  <dataFields count="1">
    <dataField name="Sum of Total_Sale_Amount" fld="1" baseField="0" baseItem="0" numFmtId="165"/>
  </dataFields>
  <formats count="1">
    <format dxfId="14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40D96-C614-42D6-AE57-0B51D2E082E0}" name="PivotTable11" cacheId="3" applyNumberFormats="0" applyBorderFormats="0" applyFontFormats="0" applyPatternFormats="0" applyAlignmentFormats="0" applyWidthHeightFormats="1" dataCaption="Values" tag="0a30b4e2-5b76-49c8-91ac-f671a6b75d38" updatedVersion="6" minRefreshableVersion="5" useAutoFormatting="1" subtotalHiddenItems="1" rowGrandTotals="0" itemPrintTitles="1" createdVersion="5" indent="0" outline="1" outlineData="1" multipleFieldFilters="0" chartFormat="16">
  <location ref="B75:C95" firstHeaderRow="1" firstDataRow="1" firstDataCol="1"/>
  <pivotFields count="2">
    <pivotField axis="axisRow"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0">
    <i>
      <x v="5"/>
    </i>
    <i>
      <x v="18"/>
    </i>
    <i>
      <x v="7"/>
    </i>
    <i>
      <x v="4"/>
    </i>
    <i>
      <x v="1"/>
    </i>
    <i>
      <x v="2"/>
    </i>
    <i>
      <x v="3"/>
    </i>
    <i>
      <x v="17"/>
    </i>
    <i>
      <x/>
    </i>
    <i>
      <x v="9"/>
    </i>
    <i>
      <x v="14"/>
    </i>
    <i>
      <x v="6"/>
    </i>
    <i>
      <x v="16"/>
    </i>
    <i>
      <x v="19"/>
    </i>
    <i>
      <x v="13"/>
    </i>
    <i>
      <x v="11"/>
    </i>
    <i>
      <x v="8"/>
    </i>
    <i>
      <x v="12"/>
    </i>
    <i>
      <x v="10"/>
    </i>
    <i>
      <x v="15"/>
    </i>
  </rowItems>
  <colItems count="1">
    <i/>
  </colItems>
  <dataFields count="1">
    <dataField name="Sum of Total_Sale_Amount" fld="1" baseField="0" baseItem="0"/>
  </dataFields>
  <formats count="1">
    <format dxfId="15">
      <pivotArea outline="0" collapsedLevelsAreSubtotals="1" fieldPosition="0"/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C6322-E346-4984-A9A9-F4E9148CE57B}" name="PivotTable5" cacheId="10" applyNumberFormats="0" applyBorderFormats="0" applyFontFormats="0" applyPatternFormats="0" applyAlignmentFormats="0" applyWidthHeightFormats="1" dataCaption="Values" tag="e0f75fa6-b5a6-44a4-9090-2aa21717e539" updatedVersion="6" minRefreshableVersion="5" useAutoFormatting="1" subtotalHiddenItems="1" rowGrandTotals="0" itemPrintTitles="1" createdVersion="5" indent="0" outline="1" outlineData="1" multipleFieldFilters="0">
  <location ref="E39:F59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Stock_staus" fld="1" baseField="0" baseItem="0"/>
  </dataFields>
  <formats count="1">
    <format dxfId="16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12F26-501D-4D3E-A886-248ED28C2550}" name="PivotTable2" cacheId="7" applyNumberFormats="0" applyBorderFormats="0" applyFontFormats="0" applyPatternFormats="0" applyAlignmentFormats="0" applyWidthHeightFormats="1" dataCaption="Values" tag="9acf771d-cd65-4739-98ab-d40e68c938d7" updatedVersion="6" minRefreshableVersion="5" useAutoFormatting="1" subtotalHiddenItems="1" rowGrandTotals="0" itemPrintTitles="1" createdVersion="5" indent="0" outline="1" outlineData="1" multipleFieldFilters="0">
  <location ref="L3:M23" firstHeaderRow="1" firstDataRow="1" firstDataCol="1"/>
  <pivotFields count="2">
    <pivotField axis="axisRow" allDrilled="1" subtotalTop="0" showAll="0" defaultSubtotal="0" defaultAttributeDrillState="1">
      <items count="20">
        <item x="2"/>
        <item x="19"/>
        <item x="15"/>
        <item x="10"/>
        <item x="18"/>
        <item x="0"/>
        <item x="16"/>
        <item x="3"/>
        <item x="7"/>
        <item x="9"/>
        <item x="11"/>
        <item x="14"/>
        <item x="12"/>
        <item x="13"/>
        <item x="17"/>
        <item x="1"/>
        <item x="6"/>
        <item x="4"/>
        <item x="5"/>
        <item x="8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Profit" fld="1" baseField="0" baseItem="0"/>
  </dataFields>
  <formats count="1">
    <format dxfId="17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89AAF-5921-439F-ABD1-DD405CB2C8F8}" name="PivotTable16" cacheId="5" applyNumberFormats="0" applyBorderFormats="0" applyFontFormats="0" applyPatternFormats="0" applyAlignmentFormats="0" applyWidthHeightFormats="1" dataCaption="Values" tag="0a30b4e2-5b76-49c8-91ac-f671a6b75d38" updatedVersion="6" minRefreshableVersion="5" useAutoFormatting="1" subtotalHiddenItems="1" rowGrandTotals="0" itemPrintTitles="1" createdVersion="5" indent="0" outline="1" outlineData="1" multipleFieldFilters="0" chartFormat="27">
  <location ref="J77:K80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Sale_ID" fld="1" subtotal="count" baseField="0" baseItem="0"/>
  </dataFields>
  <formats count="1">
    <format dxfId="18">
      <pivotArea outline="0" collapsedLevelsAreSubtotals="1" fieldPosition="0"/>
    </format>
  </formats>
  <chartFormats count="4">
    <chartFormat chart="2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8AC51-D7F7-4E5D-BF15-81C7521DE8C5}" name="PivotTable4" cacheId="9" applyNumberFormats="0" applyBorderFormats="0" applyFontFormats="0" applyPatternFormats="0" applyAlignmentFormats="0" applyWidthHeightFormats="1" dataCaption="Values" tag="98e4f1a5-4db6-4698-8875-98fc7b3ba296" updatedVersion="6" minRefreshableVersion="5" useAutoFormatting="1" subtotalHiddenItems="1" rowGrandTotals="0" itemPrintTitles="1" createdVersion="5" indent="0" outline="1" outlineData="1" multipleFieldFilters="0">
  <location ref="B39:C59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Expiry_Status" fld="1" baseField="0" baseItem="0"/>
  </dataFields>
  <formats count="1">
    <format dxfId="19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D120B-C40B-4B1D-910D-D6ACE7B41EFF}" name="PivotTable14" cacheId="4" applyNumberFormats="0" applyBorderFormats="0" applyFontFormats="0" applyPatternFormats="0" applyAlignmentFormats="0" applyWidthHeightFormats="1" dataCaption="Values" tag="8775f309-8980-4f2b-b420-7982bb69f720" updatedVersion="6" minRefreshableVersion="5" useAutoFormatting="1" subtotalHiddenItems="1" rowGrandTotals="0" itemPrintTitles="1" createdVersion="5" indent="0" outline="1" outlineData="1" multipleFieldFilters="0">
  <location ref="O63:R65" firstHeaderRow="0" firstDataRow="1" firstDataCol="1"/>
  <pivotFields count="4">
    <pivotField dataField="1" subtotalTop="0" showAll="0" defaultSubtotal="0"/>
    <pivotField axis="axisRow" allDrilled="1" subtotalTop="0" showAll="0" dataSourceSort="1" defaultSubtotal="0">
      <items count="2">
        <item x="0" e="0"/>
        <item x="1" e="0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_Sold" fld="0" baseField="0" baseItem="0"/>
    <dataField name="Sum of Total_Sale_Amount" fld="2" baseField="0" baseItem="0" numFmtId="166"/>
    <dataField name="Sum of Profit" fld="3" baseField="0" baseItem="0" numFmtId="166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446D3-8F9C-4390-BA55-960D6BAAB275}" name="PivotTable20" cacheId="14" applyNumberFormats="0" applyBorderFormats="0" applyFontFormats="0" applyPatternFormats="0" applyAlignmentFormats="0" applyWidthHeightFormats="1" dataCaption="Values" tag="0a30b4e2-5b76-49c8-91ac-f671a6b75d38" updatedVersion="6" minRefreshableVersion="5" useAutoFormatting="1" subtotalHiddenItems="1" rowGrandTotals="0" itemPrintTitles="1" createdVersion="5" indent="0" outline="1" outlineData="1" multipleFieldFilters="0" chartFormat="27">
  <location ref="J103:J10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Quantity_Sold" fld="0" baseField="0" baseItem="0"/>
  </dataFields>
  <formats count="1">
    <format dxfId="5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90530-3F6D-4D12-8B6D-6AA42B0EE184}" name="PivotTable8" cacheId="15" applyNumberFormats="0" applyBorderFormats="0" applyFontFormats="0" applyPatternFormats="0" applyAlignmentFormats="0" applyWidthHeightFormats="1" dataCaption="Values" tag="8775f309-8980-4f2b-b420-7982bb69f720" updatedVersion="6" minRefreshableVersion="5" useAutoFormatting="1" subtotalHiddenItems="1" rowGrandTotals="0" colGrandTotals="0" itemPrintTitles="1" createdVersion="5" indent="0" outline="1" outlineData="1" multipleFieldFilters="0">
  <location ref="AI2:BC5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0"/>
  </rowFields>
  <rowItems count="2">
    <i>
      <x/>
    </i>
    <i>
      <x v="1"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um of Profit" fld="1" baseField="0" baseItem="0"/>
  </dataFields>
  <formats count="1">
    <format dxfId="6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4A69D-3A4D-4A51-ABB9-E91F298F2845}" name="PivotTable6" cacheId="11" applyNumberFormats="0" applyBorderFormats="0" applyFontFormats="0" applyPatternFormats="0" applyAlignmentFormats="0" applyWidthHeightFormats="1" dataCaption="Values" tag="8d2b623e-1e54-4540-ba87-fcfeaff5c33e" updatedVersion="6" minRefreshableVersion="5" useAutoFormatting="1" subtotalHiddenItems="1" rowGrandTotals="0" itemPrintTitles="1" createdVersion="5" indent="0" outline="1" outlineData="1" multipleFieldFilters="0">
  <location ref="I39:AD52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Total_Sale_Amount" fld="2" baseField="0" baseItem="0"/>
  </dataFields>
  <formats count="1">
    <format dxfId="7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810D9-C540-4F1B-BAA6-4AE5DF482EC4}" name="PivotTable15" cacheId="0" applyNumberFormats="0" applyBorderFormats="0" applyFontFormats="0" applyPatternFormats="0" applyAlignmentFormats="0" applyWidthHeightFormats="1" dataCaption="Values" tag="0a30b4e2-5b76-49c8-91ac-f671a6b75d38" updatedVersion="6" minRefreshableVersion="5" useAutoFormatting="1" subtotalHiddenItems="1" rowGrandTotals="0" itemPrintTitles="1" createdVersion="5" indent="0" outline="1" outlineData="1" multipleFieldFilters="0" chartFormat="22">
  <location ref="F77:G89" firstHeaderRow="1" firstDataRow="1" firstDataCol="1"/>
  <pivotFields count="3">
    <pivotField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Total_Sale_Amount" fld="1" baseField="0" baseItem="0"/>
  </dataFields>
  <formats count="1">
    <format dxfId="8">
      <pivotArea outline="0" collapsedLevelsAreSubtotals="1" fieldPosition="0"/>
    </format>
  </format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D5FEC-D00E-4867-9D64-0F8D853E9C6C}" name="PivotTable17" cacheId="6" applyNumberFormats="0" applyBorderFormats="0" applyFontFormats="0" applyPatternFormats="0" applyAlignmentFormats="0" applyWidthHeightFormats="1" dataCaption="Values" tag="0a30b4e2-5b76-49c8-91ac-f671a6b75d38" updatedVersion="6" minRefreshableVersion="5" useAutoFormatting="1" subtotalHiddenItems="1" rowGrandTotals="0" itemPrintTitles="1" createdVersion="5" indent="0" outline="1" outlineData="1" multipleFieldFilters="0" chartFormat="25">
  <location ref="F97:G103" firstHeaderRow="1" firstDataRow="1" firstDataCol="1"/>
  <pivotFields count="2">
    <pivotField axis="axisRow" allDrilled="1" subtotalTop="0" showAll="0" measureFilter="1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5"/>
    </i>
    <i>
      <x/>
    </i>
    <i>
      <x v="2"/>
    </i>
    <i>
      <x v="1"/>
    </i>
    <i>
      <x v="3"/>
    </i>
    <i>
      <x v="4"/>
    </i>
  </rowItems>
  <colItems count="1">
    <i/>
  </colItems>
  <dataFields count="1">
    <dataField name="Sum of Quantity_Sold" fld="1" baseField="0" baseItem="0"/>
  </dataFields>
  <formats count="1">
    <format dxfId="9">
      <pivotArea outline="0" collapsedLevelsAreSubtotals="1" fieldPosition="0"/>
    </format>
  </formats>
  <chartFormats count="1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1">
      <autoFilter ref="A1">
        <filterColumn colId="0">
          <top10 top="0" val="6" filterVal="6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941E6-C2C5-4AA7-A500-30EBA86ED1B9}" name="PivotTable18" cacheId="12" applyNumberFormats="0" applyBorderFormats="0" applyFontFormats="0" applyPatternFormats="0" applyAlignmentFormats="0" applyWidthHeightFormats="1" dataCaption="Values" tag="0a30b4e2-5b76-49c8-91ac-f671a6b75d38" updatedVersion="6" minRefreshableVersion="5" useAutoFormatting="1" subtotalHiddenItems="1" rowGrandTotals="0" itemPrintTitles="1" createdVersion="5" indent="0" outline="1" outlineData="1" multipleFieldFilters="0" chartFormat="27">
  <location ref="J94:J9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_Sale_Amount" fld="0" baseField="0" baseItem="0" numFmtId="166"/>
  </dataFields>
  <formats count="1">
    <format dxfId="10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52AB9-1377-4B27-B1F9-8812B95FBBD5}" name="PivotTable19" cacheId="13" applyNumberFormats="0" applyBorderFormats="0" applyFontFormats="0" applyPatternFormats="0" applyAlignmentFormats="0" applyWidthHeightFormats="1" dataCaption="Values" tag="0a30b4e2-5b76-49c8-91ac-f671a6b75d38" updatedVersion="6" minRefreshableVersion="5" useAutoFormatting="1" subtotalHiddenItems="1" rowGrandTotals="0" itemPrintTitles="1" createdVersion="5" indent="0" outline="1" outlineData="1" multipleFieldFilters="0" chartFormat="27">
  <location ref="J99:J10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Profit" fld="0" baseField="0" baseItem="0" numFmtId="166"/>
  </dataFields>
  <formats count="1">
    <format dxfId="11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3B80B-E9CF-4D41-8359-C29BE815D631}" name="Table1" displayName="Table1" ref="A1:K741" totalsRowShown="0" headerRowDxfId="28" headerRowBorderDxfId="27" tableBorderDxfId="26">
  <autoFilter ref="A1:K741" xr:uid="{911E6A99-53BA-492D-B59C-065CB94B334C}"/>
  <tableColumns count="11">
    <tableColumn id="1" xr3:uid="{F934D459-6CCB-4797-B020-FB6482F1A289}" name="Sale_ID"/>
    <tableColumn id="2" xr3:uid="{A5DAE9DD-51F8-4F8D-826E-9F5C6658CDAC}" name="Sale_Date" dataDxfId="25"/>
    <tableColumn id="3" xr3:uid="{BAE42F17-0D1B-427A-BC6C-F53C480093B3}" name="Product_ID"/>
    <tableColumn id="4" xr3:uid="{F1A7B607-0F6E-4A91-9659-C6F20B55F904}" name="Product_Name"/>
    <tableColumn id="5" xr3:uid="{CE4B1112-B9E6-4686-B1BC-B71DC8F5ED63}" name="Unit_Size"/>
    <tableColumn id="6" xr3:uid="{CCF149CE-7AC1-4AB3-A805-7B1A319A6C4A}" name="Quantity_Sold"/>
    <tableColumn id="7" xr3:uid="{E7907AD7-9627-4E40-9EBD-F1F36CDE5E82}" name="Unit_Selling_Price"/>
    <tableColumn id="8" xr3:uid="{F700D914-A53E-4DD1-8BF1-66027714196D}" name="Cost_Price_Per_Unit"/>
    <tableColumn id="9" xr3:uid="{6BBC3ED4-51DD-44F7-83B0-C78E15D74F8D}" name="Total_Sale_Amount"/>
    <tableColumn id="10" xr3:uid="{A2826307-0018-4EA5-9E7D-91A0103D56C8}" name="Profit"/>
    <tableColumn id="11" xr3:uid="{C399E247-F24D-4C5D-8C66-3C4C75B287D9}" name="Mode_Of_Paym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02C60E-2F42-4829-8014-490D346CBAE7}" name="Table2" displayName="Table2" ref="A1:K21" totalsRowShown="0" headerRowDxfId="24" headerRowBorderDxfId="23" tableBorderDxfId="22">
  <autoFilter ref="A1:K21" xr:uid="{CF4FFA46-D9B7-48B1-94E5-A7DB594AE0F4}"/>
  <tableColumns count="11">
    <tableColumn id="1" xr3:uid="{35C13717-6EE5-414C-8139-2B0CF5D39066}" name="Product_ID"/>
    <tableColumn id="2" xr3:uid="{7F8CFD62-F924-4395-9FB1-87BBD35799A3}" name="Product_Name"/>
    <tableColumn id="3" xr3:uid="{6E6F3650-38CE-4DF1-A903-BB9662E2CA54}" name="Category"/>
    <tableColumn id="4" xr3:uid="{6A0C6786-A81E-4FA0-ACD0-E58AABE75D0A}" name="Unit_Size"/>
    <tableColumn id="5" xr3:uid="{9465FBF3-A1B5-4A7D-A42D-6B666C954F99}" name="Quantity_in_Stock"/>
    <tableColumn id="6" xr3:uid="{93E51CF6-B226-438D-AC7E-69110B82FCEC}" name="Reorder_Level"/>
    <tableColumn id="7" xr3:uid="{C44783EB-BC8B-496A-BF1F-9EBC29E8DD9F}" name="Cost_Price_Per_Unit"/>
    <tableColumn id="8" xr3:uid="{8237DEB1-EB81-4B42-942E-8BC1C57DA4DB}" name="Date_Stocked" dataDxfId="21"/>
    <tableColumn id="9" xr3:uid="{B1E58560-E9AB-4A36-B86F-5E7B32A2FDE9}" name="Expiry_Date" dataDxfId="20"/>
    <tableColumn id="10" xr3:uid="{D29387A0-83B4-4BDB-B0F0-D678410D490A}" name="Expiry_Status" dataDxfId="1">
      <calculatedColumnFormula>IF(Table2[[#This Row],[Expiry_Date]] &lt; TODAY(), 0, IF(Table2[[#This Row],[Expiry_Date]] &lt;= TODAY() + 30, 2, 1))</calculatedColumnFormula>
    </tableColumn>
    <tableColumn id="11" xr3:uid="{E6C763DB-1FA9-46C6-ACAA-45AC007CFEF5}" name="Stock_staus" dataDxfId="0">
      <calculatedColumnFormula>IF(Table2[[#This Row],[Quantity_in_Stock]]&lt;=Table2[[#This Row],[Reorder_Level]],1,2)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ale_Date" xr10:uid="{BC834781-7215-4E63-9755-E77745072B2A}" sourceName="[Table1].[Sale_Date]">
  <pivotTables>
    <pivotTable tabId="3" name="PivotTable15"/>
    <pivotTable tabId="3" name="PivotTable1"/>
    <pivotTable tabId="3" name="PivotTable10"/>
    <pivotTable tabId="3" name="PivotTable11"/>
    <pivotTable tabId="3" name="PivotTable14"/>
    <pivotTable tabId="3" name="PivotTable16"/>
    <pivotTable tabId="3" name="PivotTable17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18"/>
    <pivotTable tabId="3" name="PivotTable19"/>
    <pivotTable tabId="3" name="PivotTable20"/>
    <pivotTable tabId="3" name="PivotTable8"/>
    <pivotTable tabId="3" name="PivotTable9"/>
  </pivotTables>
  <state minimalRefreshVersion="6" lastRefreshVersion="6" pivotCacheId="1227487881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_Date 1" xr10:uid="{5A539177-A69F-4D37-AABD-CD3DBB981569}" cache="Timeline_Sale_Date" caption="Sale_Date" level="2" selectionLevel="2" scrollPosition="2024-09-01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_Date" xr10:uid="{CFBA2DE9-18BA-415B-9F9B-ACDAB19ADE6F}" cache="Timeline_Sale_Date" caption="Sale_Date" level="2" selectionLevel="2" scrollPosition="2024-01-01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1"/>
  <sheetViews>
    <sheetView topLeftCell="C1" workbookViewId="0">
      <selection activeCell="H2" sqref="H2"/>
    </sheetView>
  </sheetViews>
  <sheetFormatPr defaultRowHeight="14.5" x14ac:dyDescent="0.35"/>
  <cols>
    <col min="1" max="1" width="9" customWidth="1"/>
    <col min="2" max="2" width="11.1796875" customWidth="1"/>
    <col min="3" max="3" width="12.26953125" customWidth="1"/>
    <col min="4" max="5" width="29.81640625" customWidth="1"/>
    <col min="6" max="6" width="14.7265625" customWidth="1"/>
    <col min="7" max="7" width="17.7265625" customWidth="1"/>
    <col min="8" max="8" width="20" customWidth="1"/>
    <col min="9" max="9" width="19.269531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770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848</v>
      </c>
    </row>
    <row r="2" spans="1:11" x14ac:dyDescent="0.35">
      <c r="A2" t="s">
        <v>9</v>
      </c>
      <c r="B2" s="1">
        <v>45292</v>
      </c>
      <c r="C2" t="s">
        <v>749</v>
      </c>
      <c r="D2" t="s">
        <v>792</v>
      </c>
      <c r="E2" t="s">
        <v>791</v>
      </c>
      <c r="F2">
        <v>3</v>
      </c>
      <c r="G2">
        <v>150</v>
      </c>
      <c r="H2">
        <v>70</v>
      </c>
      <c r="I2">
        <v>450</v>
      </c>
      <c r="J2">
        <v>240</v>
      </c>
      <c r="K2" t="s">
        <v>851</v>
      </c>
    </row>
    <row r="3" spans="1:11" x14ac:dyDescent="0.35">
      <c r="A3" t="s">
        <v>10</v>
      </c>
      <c r="B3" s="1">
        <v>45293</v>
      </c>
      <c r="C3" t="s">
        <v>750</v>
      </c>
      <c r="D3" t="s">
        <v>793</v>
      </c>
      <c r="E3" t="s">
        <v>778</v>
      </c>
      <c r="F3">
        <v>1</v>
      </c>
      <c r="G3">
        <v>200</v>
      </c>
      <c r="H3">
        <v>180</v>
      </c>
      <c r="I3">
        <v>200</v>
      </c>
      <c r="J3">
        <v>20</v>
      </c>
      <c r="K3" t="s">
        <v>851</v>
      </c>
    </row>
    <row r="4" spans="1:11" x14ac:dyDescent="0.35">
      <c r="A4" t="s">
        <v>11</v>
      </c>
      <c r="B4" s="1">
        <v>45294</v>
      </c>
      <c r="C4" t="s">
        <v>751</v>
      </c>
      <c r="D4" t="s">
        <v>794</v>
      </c>
      <c r="E4" t="s">
        <v>780</v>
      </c>
      <c r="F4">
        <v>1</v>
      </c>
      <c r="G4">
        <v>220</v>
      </c>
      <c r="H4">
        <v>150</v>
      </c>
      <c r="I4">
        <v>220</v>
      </c>
      <c r="J4">
        <v>70</v>
      </c>
      <c r="K4" t="s">
        <v>851</v>
      </c>
    </row>
    <row r="5" spans="1:11" x14ac:dyDescent="0.35">
      <c r="A5" t="s">
        <v>12</v>
      </c>
      <c r="B5" s="1">
        <v>45294</v>
      </c>
      <c r="C5" t="s">
        <v>752</v>
      </c>
      <c r="D5" t="s">
        <v>795</v>
      </c>
      <c r="E5" t="s">
        <v>782</v>
      </c>
      <c r="F5">
        <v>1</v>
      </c>
      <c r="G5">
        <v>220</v>
      </c>
      <c r="H5">
        <v>180</v>
      </c>
      <c r="I5">
        <v>220</v>
      </c>
      <c r="J5">
        <v>40</v>
      </c>
      <c r="K5" t="s">
        <v>851</v>
      </c>
    </row>
    <row r="6" spans="1:11" x14ac:dyDescent="0.35">
      <c r="A6" t="s">
        <v>13</v>
      </c>
      <c r="B6" s="1">
        <v>45295</v>
      </c>
      <c r="C6" t="s">
        <v>753</v>
      </c>
      <c r="D6" t="s">
        <v>796</v>
      </c>
      <c r="E6" t="s">
        <v>787</v>
      </c>
      <c r="F6">
        <v>3</v>
      </c>
      <c r="G6">
        <v>100</v>
      </c>
      <c r="H6">
        <v>70</v>
      </c>
      <c r="I6">
        <v>300</v>
      </c>
      <c r="J6">
        <v>90</v>
      </c>
      <c r="K6" t="s">
        <v>851</v>
      </c>
    </row>
    <row r="7" spans="1:11" x14ac:dyDescent="0.35">
      <c r="A7" t="s">
        <v>14</v>
      </c>
      <c r="B7" s="1">
        <v>45297</v>
      </c>
      <c r="C7" t="s">
        <v>754</v>
      </c>
      <c r="D7" t="s">
        <v>797</v>
      </c>
      <c r="E7" t="s">
        <v>783</v>
      </c>
      <c r="F7">
        <v>1</v>
      </c>
      <c r="G7">
        <v>500</v>
      </c>
      <c r="H7">
        <v>400</v>
      </c>
      <c r="I7">
        <v>500</v>
      </c>
      <c r="J7">
        <v>100</v>
      </c>
      <c r="K7" t="s">
        <v>851</v>
      </c>
    </row>
    <row r="8" spans="1:11" x14ac:dyDescent="0.35">
      <c r="A8" t="s">
        <v>15</v>
      </c>
      <c r="B8" s="1">
        <v>45298</v>
      </c>
      <c r="C8" t="s">
        <v>755</v>
      </c>
      <c r="D8" t="s">
        <v>798</v>
      </c>
      <c r="E8" t="s">
        <v>781</v>
      </c>
      <c r="F8">
        <v>5</v>
      </c>
      <c r="G8">
        <v>220</v>
      </c>
      <c r="H8">
        <v>180</v>
      </c>
      <c r="I8">
        <v>1100</v>
      </c>
      <c r="J8">
        <v>200</v>
      </c>
      <c r="K8" t="s">
        <v>851</v>
      </c>
    </row>
    <row r="9" spans="1:11" x14ac:dyDescent="0.35">
      <c r="A9" t="s">
        <v>16</v>
      </c>
      <c r="B9" s="1">
        <v>45298</v>
      </c>
      <c r="C9" t="s">
        <v>752</v>
      </c>
      <c r="D9" t="s">
        <v>795</v>
      </c>
      <c r="E9" t="s">
        <v>782</v>
      </c>
      <c r="F9">
        <v>2</v>
      </c>
      <c r="G9">
        <v>220</v>
      </c>
      <c r="H9">
        <v>180</v>
      </c>
      <c r="I9">
        <v>440</v>
      </c>
      <c r="J9">
        <v>80</v>
      </c>
      <c r="K9" t="s">
        <v>851</v>
      </c>
    </row>
    <row r="10" spans="1:11" x14ac:dyDescent="0.35">
      <c r="A10" t="s">
        <v>17</v>
      </c>
      <c r="B10" s="1">
        <v>45299</v>
      </c>
      <c r="C10" t="s">
        <v>754</v>
      </c>
      <c r="D10" t="s">
        <v>797</v>
      </c>
      <c r="E10" t="s">
        <v>783</v>
      </c>
      <c r="F10">
        <v>5</v>
      </c>
      <c r="G10">
        <v>500</v>
      </c>
      <c r="H10">
        <v>400</v>
      </c>
      <c r="I10">
        <v>2500</v>
      </c>
      <c r="J10">
        <v>500</v>
      </c>
      <c r="K10" t="s">
        <v>851</v>
      </c>
    </row>
    <row r="11" spans="1:11" x14ac:dyDescent="0.35">
      <c r="A11" t="s">
        <v>18</v>
      </c>
      <c r="B11" s="1">
        <v>45300</v>
      </c>
      <c r="C11" t="s">
        <v>756</v>
      </c>
      <c r="D11" t="s">
        <v>799</v>
      </c>
      <c r="E11" t="s">
        <v>784</v>
      </c>
      <c r="F11">
        <v>1</v>
      </c>
      <c r="G11">
        <v>300</v>
      </c>
      <c r="H11">
        <v>200</v>
      </c>
      <c r="I11">
        <v>300</v>
      </c>
      <c r="J11">
        <v>100</v>
      </c>
      <c r="K11" t="s">
        <v>851</v>
      </c>
    </row>
    <row r="12" spans="1:11" x14ac:dyDescent="0.35">
      <c r="A12" t="s">
        <v>19</v>
      </c>
      <c r="B12" s="1">
        <v>45301</v>
      </c>
      <c r="C12" t="s">
        <v>757</v>
      </c>
      <c r="D12" t="s">
        <v>800</v>
      </c>
      <c r="E12" t="s">
        <v>777</v>
      </c>
      <c r="F12">
        <v>3</v>
      </c>
      <c r="G12">
        <v>700</v>
      </c>
      <c r="H12">
        <v>500</v>
      </c>
      <c r="I12">
        <v>2100</v>
      </c>
      <c r="J12">
        <v>600</v>
      </c>
      <c r="K12" t="s">
        <v>851</v>
      </c>
    </row>
    <row r="13" spans="1:11" x14ac:dyDescent="0.35">
      <c r="A13" t="s">
        <v>20</v>
      </c>
      <c r="B13" s="1">
        <v>45302</v>
      </c>
      <c r="C13" t="s">
        <v>750</v>
      </c>
      <c r="D13" t="s">
        <v>793</v>
      </c>
      <c r="E13" t="s">
        <v>778</v>
      </c>
      <c r="F13">
        <v>2</v>
      </c>
      <c r="G13">
        <v>200</v>
      </c>
      <c r="H13">
        <v>180</v>
      </c>
      <c r="I13">
        <v>400</v>
      </c>
      <c r="J13">
        <v>40</v>
      </c>
      <c r="K13" t="s">
        <v>851</v>
      </c>
    </row>
    <row r="14" spans="1:11" x14ac:dyDescent="0.35">
      <c r="A14" t="s">
        <v>21</v>
      </c>
      <c r="B14" s="1">
        <v>45303</v>
      </c>
      <c r="C14" t="s">
        <v>758</v>
      </c>
      <c r="D14" t="s">
        <v>801</v>
      </c>
      <c r="E14" t="s">
        <v>790</v>
      </c>
      <c r="F14">
        <v>3</v>
      </c>
      <c r="G14">
        <v>350</v>
      </c>
      <c r="H14">
        <v>200</v>
      </c>
      <c r="I14">
        <v>1050</v>
      </c>
      <c r="J14">
        <v>450</v>
      </c>
      <c r="K14" t="s">
        <v>851</v>
      </c>
    </row>
    <row r="15" spans="1:11" x14ac:dyDescent="0.35">
      <c r="A15" t="s">
        <v>22</v>
      </c>
      <c r="B15" s="1">
        <v>45303</v>
      </c>
      <c r="C15" t="s">
        <v>759</v>
      </c>
      <c r="D15" t="s">
        <v>802</v>
      </c>
      <c r="E15" t="s">
        <v>776</v>
      </c>
      <c r="F15">
        <v>4</v>
      </c>
      <c r="G15">
        <v>2500</v>
      </c>
      <c r="H15">
        <v>1800</v>
      </c>
      <c r="I15">
        <v>10000</v>
      </c>
      <c r="J15">
        <v>2800</v>
      </c>
      <c r="K15" t="s">
        <v>851</v>
      </c>
    </row>
    <row r="16" spans="1:11" x14ac:dyDescent="0.35">
      <c r="A16" t="s">
        <v>23</v>
      </c>
      <c r="B16" s="1">
        <v>45303</v>
      </c>
      <c r="C16" t="s">
        <v>760</v>
      </c>
      <c r="D16" t="s">
        <v>803</v>
      </c>
      <c r="E16" t="s">
        <v>786</v>
      </c>
      <c r="F16">
        <v>4</v>
      </c>
      <c r="G16">
        <v>1500</v>
      </c>
      <c r="H16">
        <v>1000</v>
      </c>
      <c r="I16">
        <v>6000</v>
      </c>
      <c r="J16">
        <v>2000</v>
      </c>
      <c r="K16" t="s">
        <v>851</v>
      </c>
    </row>
    <row r="17" spans="1:11" x14ac:dyDescent="0.35">
      <c r="A17" t="s">
        <v>24</v>
      </c>
      <c r="B17" s="1">
        <v>45306</v>
      </c>
      <c r="C17" t="s">
        <v>761</v>
      </c>
      <c r="D17" t="s">
        <v>804</v>
      </c>
      <c r="E17" t="s">
        <v>789</v>
      </c>
      <c r="F17">
        <v>3</v>
      </c>
      <c r="G17">
        <v>100</v>
      </c>
      <c r="H17">
        <v>70</v>
      </c>
      <c r="I17">
        <v>300</v>
      </c>
      <c r="J17">
        <v>90</v>
      </c>
      <c r="K17" t="s">
        <v>851</v>
      </c>
    </row>
    <row r="18" spans="1:11" x14ac:dyDescent="0.35">
      <c r="A18" t="s">
        <v>25</v>
      </c>
      <c r="B18" s="1">
        <v>45306</v>
      </c>
      <c r="C18" t="s">
        <v>758</v>
      </c>
      <c r="D18" t="s">
        <v>801</v>
      </c>
      <c r="E18" t="s">
        <v>790</v>
      </c>
      <c r="F18">
        <v>4</v>
      </c>
      <c r="G18">
        <v>350</v>
      </c>
      <c r="H18">
        <v>200</v>
      </c>
      <c r="I18">
        <v>1400</v>
      </c>
      <c r="J18">
        <v>600</v>
      </c>
      <c r="K18" t="s">
        <v>851</v>
      </c>
    </row>
    <row r="19" spans="1:11" x14ac:dyDescent="0.35">
      <c r="A19" t="s">
        <v>26</v>
      </c>
      <c r="B19" s="1">
        <v>45307</v>
      </c>
      <c r="C19" t="s">
        <v>760</v>
      </c>
      <c r="D19" t="s">
        <v>803</v>
      </c>
      <c r="E19" t="s">
        <v>786</v>
      </c>
      <c r="F19">
        <v>3</v>
      </c>
      <c r="G19">
        <v>1500</v>
      </c>
      <c r="H19">
        <v>1000</v>
      </c>
      <c r="I19">
        <v>4500</v>
      </c>
      <c r="J19">
        <v>1500</v>
      </c>
      <c r="K19" t="s">
        <v>851</v>
      </c>
    </row>
    <row r="20" spans="1:11" x14ac:dyDescent="0.35">
      <c r="A20" t="s">
        <v>27</v>
      </c>
      <c r="B20" s="1">
        <v>45307</v>
      </c>
      <c r="C20" t="s">
        <v>752</v>
      </c>
      <c r="D20" t="s">
        <v>795</v>
      </c>
      <c r="E20" t="s">
        <v>782</v>
      </c>
      <c r="F20">
        <v>2</v>
      </c>
      <c r="G20">
        <v>220</v>
      </c>
      <c r="H20">
        <v>180</v>
      </c>
      <c r="I20">
        <v>440</v>
      </c>
      <c r="J20">
        <v>80</v>
      </c>
      <c r="K20" t="s">
        <v>851</v>
      </c>
    </row>
    <row r="21" spans="1:11" x14ac:dyDescent="0.35">
      <c r="A21" t="s">
        <v>28</v>
      </c>
      <c r="B21" s="1">
        <v>45308</v>
      </c>
      <c r="C21" t="s">
        <v>750</v>
      </c>
      <c r="D21" t="s">
        <v>793</v>
      </c>
      <c r="E21" t="s">
        <v>778</v>
      </c>
      <c r="F21">
        <v>1</v>
      </c>
      <c r="G21">
        <v>200</v>
      </c>
      <c r="H21">
        <v>180</v>
      </c>
      <c r="I21">
        <v>200</v>
      </c>
      <c r="J21">
        <v>20</v>
      </c>
      <c r="K21" t="s">
        <v>851</v>
      </c>
    </row>
    <row r="22" spans="1:11" x14ac:dyDescent="0.35">
      <c r="A22" t="s">
        <v>29</v>
      </c>
      <c r="B22" s="1">
        <v>45309</v>
      </c>
      <c r="C22" t="s">
        <v>762</v>
      </c>
      <c r="D22" t="s">
        <v>805</v>
      </c>
      <c r="E22" t="s">
        <v>780</v>
      </c>
      <c r="F22">
        <v>2</v>
      </c>
      <c r="G22">
        <v>1100</v>
      </c>
      <c r="H22">
        <v>800</v>
      </c>
      <c r="I22">
        <v>2200</v>
      </c>
      <c r="J22">
        <v>600</v>
      </c>
      <c r="K22" t="s">
        <v>851</v>
      </c>
    </row>
    <row r="23" spans="1:11" x14ac:dyDescent="0.35">
      <c r="A23" t="s">
        <v>30</v>
      </c>
      <c r="B23" s="1">
        <v>45309</v>
      </c>
      <c r="C23" t="s">
        <v>763</v>
      </c>
      <c r="D23" t="s">
        <v>806</v>
      </c>
      <c r="E23" t="s">
        <v>776</v>
      </c>
      <c r="F23">
        <v>5</v>
      </c>
      <c r="G23">
        <v>2000</v>
      </c>
      <c r="H23">
        <v>1500</v>
      </c>
      <c r="I23">
        <v>10000</v>
      </c>
      <c r="J23">
        <v>2500</v>
      </c>
      <c r="K23" t="s">
        <v>851</v>
      </c>
    </row>
    <row r="24" spans="1:11" x14ac:dyDescent="0.35">
      <c r="A24" t="s">
        <v>31</v>
      </c>
      <c r="B24" s="1">
        <v>45311</v>
      </c>
      <c r="C24" t="s">
        <v>753</v>
      </c>
      <c r="D24" t="s">
        <v>796</v>
      </c>
      <c r="E24" t="s">
        <v>787</v>
      </c>
      <c r="F24">
        <v>5</v>
      </c>
      <c r="G24">
        <v>100</v>
      </c>
      <c r="H24">
        <v>70</v>
      </c>
      <c r="I24">
        <v>500</v>
      </c>
      <c r="J24">
        <v>150</v>
      </c>
      <c r="K24" t="s">
        <v>851</v>
      </c>
    </row>
    <row r="25" spans="1:11" x14ac:dyDescent="0.35">
      <c r="A25" t="s">
        <v>32</v>
      </c>
      <c r="B25" s="1">
        <v>45312</v>
      </c>
      <c r="C25" t="s">
        <v>761</v>
      </c>
      <c r="D25" t="s">
        <v>804</v>
      </c>
      <c r="E25" t="s">
        <v>789</v>
      </c>
      <c r="F25">
        <v>1</v>
      </c>
      <c r="G25">
        <v>100</v>
      </c>
      <c r="H25">
        <v>70</v>
      </c>
      <c r="I25">
        <v>100</v>
      </c>
      <c r="J25">
        <v>30</v>
      </c>
      <c r="K25" t="s">
        <v>851</v>
      </c>
    </row>
    <row r="26" spans="1:11" x14ac:dyDescent="0.35">
      <c r="A26" t="s">
        <v>33</v>
      </c>
      <c r="B26" s="1">
        <v>45313</v>
      </c>
      <c r="C26" t="s">
        <v>764</v>
      </c>
      <c r="D26" t="s">
        <v>807</v>
      </c>
      <c r="E26" t="s">
        <v>779</v>
      </c>
      <c r="F26">
        <v>5</v>
      </c>
      <c r="G26">
        <v>700</v>
      </c>
      <c r="H26">
        <v>500</v>
      </c>
      <c r="I26">
        <v>3500</v>
      </c>
      <c r="J26">
        <v>1000</v>
      </c>
      <c r="K26" t="s">
        <v>849</v>
      </c>
    </row>
    <row r="27" spans="1:11" x14ac:dyDescent="0.35">
      <c r="A27" t="s">
        <v>34</v>
      </c>
      <c r="B27" s="1">
        <v>45313</v>
      </c>
      <c r="C27" t="s">
        <v>754</v>
      </c>
      <c r="D27" t="s">
        <v>797</v>
      </c>
      <c r="E27" t="s">
        <v>783</v>
      </c>
      <c r="F27">
        <v>3</v>
      </c>
      <c r="G27">
        <v>500</v>
      </c>
      <c r="H27">
        <v>400</v>
      </c>
      <c r="I27">
        <v>1500</v>
      </c>
      <c r="J27">
        <v>300</v>
      </c>
      <c r="K27" t="s">
        <v>851</v>
      </c>
    </row>
    <row r="28" spans="1:11" x14ac:dyDescent="0.35">
      <c r="A28" t="s">
        <v>35</v>
      </c>
      <c r="B28" s="1">
        <v>45315</v>
      </c>
      <c r="C28" t="s">
        <v>753</v>
      </c>
      <c r="D28" t="s">
        <v>796</v>
      </c>
      <c r="E28" t="s">
        <v>787</v>
      </c>
      <c r="F28">
        <v>1</v>
      </c>
      <c r="G28">
        <v>100</v>
      </c>
      <c r="H28">
        <v>70</v>
      </c>
      <c r="I28">
        <v>100</v>
      </c>
      <c r="J28">
        <v>30</v>
      </c>
      <c r="K28" t="s">
        <v>851</v>
      </c>
    </row>
    <row r="29" spans="1:11" x14ac:dyDescent="0.35">
      <c r="A29" t="s">
        <v>36</v>
      </c>
      <c r="B29" s="1">
        <v>45316</v>
      </c>
      <c r="C29" t="s">
        <v>754</v>
      </c>
      <c r="D29" t="s">
        <v>797</v>
      </c>
      <c r="E29" t="s">
        <v>783</v>
      </c>
      <c r="F29">
        <v>5</v>
      </c>
      <c r="G29">
        <v>500</v>
      </c>
      <c r="H29">
        <v>400</v>
      </c>
      <c r="I29">
        <v>2500</v>
      </c>
      <c r="J29">
        <v>500</v>
      </c>
      <c r="K29" t="s">
        <v>851</v>
      </c>
    </row>
    <row r="30" spans="1:11" x14ac:dyDescent="0.35">
      <c r="A30" t="s">
        <v>37</v>
      </c>
      <c r="B30" s="1">
        <v>45316</v>
      </c>
      <c r="C30" t="s">
        <v>755</v>
      </c>
      <c r="D30" t="s">
        <v>798</v>
      </c>
      <c r="E30" t="s">
        <v>781</v>
      </c>
      <c r="F30">
        <v>5</v>
      </c>
      <c r="G30">
        <v>220</v>
      </c>
      <c r="H30">
        <v>180</v>
      </c>
      <c r="I30">
        <v>1100</v>
      </c>
      <c r="J30">
        <v>200</v>
      </c>
      <c r="K30" t="s">
        <v>851</v>
      </c>
    </row>
    <row r="31" spans="1:11" x14ac:dyDescent="0.35">
      <c r="A31" t="s">
        <v>38</v>
      </c>
      <c r="B31" s="1">
        <v>45316</v>
      </c>
      <c r="C31" t="s">
        <v>764</v>
      </c>
      <c r="D31" t="s">
        <v>807</v>
      </c>
      <c r="E31" t="s">
        <v>779</v>
      </c>
      <c r="F31">
        <v>3</v>
      </c>
      <c r="G31">
        <v>700</v>
      </c>
      <c r="H31">
        <v>500</v>
      </c>
      <c r="I31">
        <v>2100</v>
      </c>
      <c r="J31">
        <v>600</v>
      </c>
      <c r="K31" t="s">
        <v>851</v>
      </c>
    </row>
    <row r="32" spans="1:11" x14ac:dyDescent="0.35">
      <c r="A32" t="s">
        <v>39</v>
      </c>
      <c r="B32" s="1">
        <v>45317</v>
      </c>
      <c r="C32" t="s">
        <v>765</v>
      </c>
      <c r="D32" t="s">
        <v>808</v>
      </c>
      <c r="E32" t="s">
        <v>785</v>
      </c>
      <c r="F32">
        <v>5</v>
      </c>
      <c r="G32">
        <v>350</v>
      </c>
      <c r="H32">
        <v>270</v>
      </c>
      <c r="I32">
        <v>1750</v>
      </c>
      <c r="J32">
        <v>400</v>
      </c>
      <c r="K32" t="s">
        <v>851</v>
      </c>
    </row>
    <row r="33" spans="1:11" x14ac:dyDescent="0.35">
      <c r="A33" t="s">
        <v>40</v>
      </c>
      <c r="B33" s="1">
        <v>45317</v>
      </c>
      <c r="C33" t="s">
        <v>759</v>
      </c>
      <c r="D33" t="s">
        <v>802</v>
      </c>
      <c r="E33" t="s">
        <v>776</v>
      </c>
      <c r="F33">
        <v>2</v>
      </c>
      <c r="G33">
        <v>2500</v>
      </c>
      <c r="H33">
        <v>1800</v>
      </c>
      <c r="I33">
        <v>5000</v>
      </c>
      <c r="J33">
        <v>1400</v>
      </c>
      <c r="K33" t="s">
        <v>849</v>
      </c>
    </row>
    <row r="34" spans="1:11" x14ac:dyDescent="0.35">
      <c r="A34" t="s">
        <v>41</v>
      </c>
      <c r="B34" s="1">
        <v>45318</v>
      </c>
      <c r="C34" t="s">
        <v>755</v>
      </c>
      <c r="D34" t="s">
        <v>798</v>
      </c>
      <c r="E34" t="s">
        <v>781</v>
      </c>
      <c r="F34">
        <v>5</v>
      </c>
      <c r="G34">
        <v>220</v>
      </c>
      <c r="H34">
        <v>180</v>
      </c>
      <c r="I34">
        <v>1100</v>
      </c>
      <c r="J34">
        <v>200</v>
      </c>
      <c r="K34" t="s">
        <v>851</v>
      </c>
    </row>
    <row r="35" spans="1:11" x14ac:dyDescent="0.35">
      <c r="A35" t="s">
        <v>42</v>
      </c>
      <c r="B35" s="1">
        <v>45319</v>
      </c>
      <c r="C35" t="s">
        <v>765</v>
      </c>
      <c r="D35" t="s">
        <v>808</v>
      </c>
      <c r="E35" t="s">
        <v>785</v>
      </c>
      <c r="F35">
        <v>1</v>
      </c>
      <c r="G35">
        <v>350</v>
      </c>
      <c r="H35">
        <v>270</v>
      </c>
      <c r="I35">
        <v>350</v>
      </c>
      <c r="J35">
        <v>80</v>
      </c>
      <c r="K35" t="s">
        <v>851</v>
      </c>
    </row>
    <row r="36" spans="1:11" x14ac:dyDescent="0.35">
      <c r="A36" t="s">
        <v>43</v>
      </c>
      <c r="B36" s="1">
        <v>45319</v>
      </c>
      <c r="C36" t="s">
        <v>749</v>
      </c>
      <c r="D36" t="s">
        <v>792</v>
      </c>
      <c r="E36" t="s">
        <v>791</v>
      </c>
      <c r="F36">
        <v>3</v>
      </c>
      <c r="G36">
        <v>150</v>
      </c>
      <c r="H36">
        <v>70</v>
      </c>
      <c r="I36">
        <v>450</v>
      </c>
      <c r="J36">
        <v>240</v>
      </c>
      <c r="K36" t="s">
        <v>851</v>
      </c>
    </row>
    <row r="37" spans="1:11" x14ac:dyDescent="0.35">
      <c r="A37" t="s">
        <v>44</v>
      </c>
      <c r="B37" s="1">
        <v>45319</v>
      </c>
      <c r="C37" t="s">
        <v>766</v>
      </c>
      <c r="D37" t="s">
        <v>809</v>
      </c>
      <c r="E37" t="s">
        <v>788</v>
      </c>
      <c r="F37">
        <v>1</v>
      </c>
      <c r="G37">
        <v>3000</v>
      </c>
      <c r="H37">
        <v>2000</v>
      </c>
      <c r="I37">
        <v>3000</v>
      </c>
      <c r="J37">
        <v>1000</v>
      </c>
      <c r="K37" t="s">
        <v>851</v>
      </c>
    </row>
    <row r="38" spans="1:11" x14ac:dyDescent="0.35">
      <c r="A38" t="s">
        <v>45</v>
      </c>
      <c r="B38" s="1">
        <v>45321</v>
      </c>
      <c r="C38" t="s">
        <v>751</v>
      </c>
      <c r="D38" t="s">
        <v>794</v>
      </c>
      <c r="E38" t="s">
        <v>780</v>
      </c>
      <c r="F38">
        <v>2</v>
      </c>
      <c r="G38">
        <v>220</v>
      </c>
      <c r="H38">
        <v>150</v>
      </c>
      <c r="I38">
        <v>440</v>
      </c>
      <c r="J38">
        <v>140</v>
      </c>
      <c r="K38" t="s">
        <v>851</v>
      </c>
    </row>
    <row r="39" spans="1:11" x14ac:dyDescent="0.35">
      <c r="A39" t="s">
        <v>46</v>
      </c>
      <c r="B39" s="1">
        <v>45323</v>
      </c>
      <c r="C39" t="s">
        <v>750</v>
      </c>
      <c r="D39" t="s">
        <v>793</v>
      </c>
      <c r="E39" t="s">
        <v>778</v>
      </c>
      <c r="F39">
        <v>1</v>
      </c>
      <c r="G39">
        <v>200</v>
      </c>
      <c r="H39">
        <v>180</v>
      </c>
      <c r="I39">
        <v>200</v>
      </c>
      <c r="J39">
        <v>20</v>
      </c>
      <c r="K39" t="s">
        <v>851</v>
      </c>
    </row>
    <row r="40" spans="1:11" x14ac:dyDescent="0.35">
      <c r="A40" t="s">
        <v>47</v>
      </c>
      <c r="B40" s="1">
        <v>45323</v>
      </c>
      <c r="C40" t="s">
        <v>766</v>
      </c>
      <c r="D40" t="s">
        <v>809</v>
      </c>
      <c r="E40" t="s">
        <v>788</v>
      </c>
      <c r="F40">
        <v>1</v>
      </c>
      <c r="G40">
        <v>3000</v>
      </c>
      <c r="H40">
        <v>2000</v>
      </c>
      <c r="I40">
        <v>3000</v>
      </c>
      <c r="J40">
        <v>1000</v>
      </c>
      <c r="K40" t="s">
        <v>850</v>
      </c>
    </row>
    <row r="41" spans="1:11" x14ac:dyDescent="0.35">
      <c r="A41" t="s">
        <v>48</v>
      </c>
      <c r="B41" s="1">
        <v>45324</v>
      </c>
      <c r="C41" t="s">
        <v>761</v>
      </c>
      <c r="D41" t="s">
        <v>804</v>
      </c>
      <c r="E41" t="s">
        <v>789</v>
      </c>
      <c r="F41">
        <v>2</v>
      </c>
      <c r="G41">
        <v>100</v>
      </c>
      <c r="H41">
        <v>70</v>
      </c>
      <c r="I41">
        <v>200</v>
      </c>
      <c r="J41">
        <v>60</v>
      </c>
      <c r="K41" t="s">
        <v>850</v>
      </c>
    </row>
    <row r="42" spans="1:11" x14ac:dyDescent="0.35">
      <c r="A42" t="s">
        <v>49</v>
      </c>
      <c r="B42" s="1">
        <v>45324</v>
      </c>
      <c r="C42" t="s">
        <v>762</v>
      </c>
      <c r="D42" t="s">
        <v>805</v>
      </c>
      <c r="E42" t="s">
        <v>780</v>
      </c>
      <c r="F42">
        <v>4</v>
      </c>
      <c r="G42">
        <v>1100</v>
      </c>
      <c r="H42">
        <v>800</v>
      </c>
      <c r="I42">
        <v>4400</v>
      </c>
      <c r="J42">
        <v>1200</v>
      </c>
      <c r="K42" t="s">
        <v>851</v>
      </c>
    </row>
    <row r="43" spans="1:11" x14ac:dyDescent="0.35">
      <c r="A43" t="s">
        <v>50</v>
      </c>
      <c r="B43" s="1">
        <v>45324</v>
      </c>
      <c r="C43" t="s">
        <v>761</v>
      </c>
      <c r="D43" t="s">
        <v>804</v>
      </c>
      <c r="E43" t="s">
        <v>789</v>
      </c>
      <c r="F43">
        <v>2</v>
      </c>
      <c r="G43">
        <v>100</v>
      </c>
      <c r="H43">
        <v>70</v>
      </c>
      <c r="I43">
        <v>200</v>
      </c>
      <c r="J43">
        <v>60</v>
      </c>
      <c r="K43" t="s">
        <v>851</v>
      </c>
    </row>
    <row r="44" spans="1:11" x14ac:dyDescent="0.35">
      <c r="A44" t="s">
        <v>51</v>
      </c>
      <c r="B44" s="1">
        <v>45325</v>
      </c>
      <c r="C44" t="s">
        <v>749</v>
      </c>
      <c r="D44" t="s">
        <v>792</v>
      </c>
      <c r="E44" t="s">
        <v>791</v>
      </c>
      <c r="F44">
        <v>4</v>
      </c>
      <c r="G44">
        <v>150</v>
      </c>
      <c r="H44">
        <v>70</v>
      </c>
      <c r="I44">
        <v>600</v>
      </c>
      <c r="J44">
        <v>320</v>
      </c>
      <c r="K44" t="s">
        <v>851</v>
      </c>
    </row>
    <row r="45" spans="1:11" x14ac:dyDescent="0.35">
      <c r="A45" t="s">
        <v>52</v>
      </c>
      <c r="B45" s="1">
        <v>45326</v>
      </c>
      <c r="C45" t="s">
        <v>761</v>
      </c>
      <c r="D45" t="s">
        <v>804</v>
      </c>
      <c r="E45" t="s">
        <v>789</v>
      </c>
      <c r="F45">
        <v>2</v>
      </c>
      <c r="G45">
        <v>100</v>
      </c>
      <c r="H45">
        <v>70</v>
      </c>
      <c r="I45">
        <v>200</v>
      </c>
      <c r="J45">
        <v>60</v>
      </c>
      <c r="K45" t="s">
        <v>851</v>
      </c>
    </row>
    <row r="46" spans="1:11" x14ac:dyDescent="0.35">
      <c r="A46" t="s">
        <v>53</v>
      </c>
      <c r="B46" s="1">
        <v>45326</v>
      </c>
      <c r="C46" t="s">
        <v>751</v>
      </c>
      <c r="D46" t="s">
        <v>794</v>
      </c>
      <c r="E46" t="s">
        <v>780</v>
      </c>
      <c r="F46">
        <v>4</v>
      </c>
      <c r="G46">
        <v>220</v>
      </c>
      <c r="H46">
        <v>150</v>
      </c>
      <c r="I46">
        <v>880</v>
      </c>
      <c r="J46">
        <v>280</v>
      </c>
      <c r="K46" t="s">
        <v>851</v>
      </c>
    </row>
    <row r="47" spans="1:11" x14ac:dyDescent="0.35">
      <c r="A47" t="s">
        <v>54</v>
      </c>
      <c r="B47" s="1">
        <v>45326</v>
      </c>
      <c r="C47" t="s">
        <v>767</v>
      </c>
      <c r="D47" t="s">
        <v>810</v>
      </c>
      <c r="E47" t="s">
        <v>785</v>
      </c>
      <c r="F47">
        <v>4</v>
      </c>
      <c r="G47">
        <v>200</v>
      </c>
      <c r="H47">
        <v>100</v>
      </c>
      <c r="I47">
        <v>800</v>
      </c>
      <c r="J47">
        <v>400</v>
      </c>
      <c r="K47" t="s">
        <v>851</v>
      </c>
    </row>
    <row r="48" spans="1:11" x14ac:dyDescent="0.35">
      <c r="A48" t="s">
        <v>55</v>
      </c>
      <c r="B48" s="1">
        <v>45327</v>
      </c>
      <c r="C48" t="s">
        <v>753</v>
      </c>
      <c r="D48" t="s">
        <v>796</v>
      </c>
      <c r="E48" t="s">
        <v>787</v>
      </c>
      <c r="F48">
        <v>1</v>
      </c>
      <c r="G48">
        <v>100</v>
      </c>
      <c r="H48">
        <v>70</v>
      </c>
      <c r="I48">
        <v>100</v>
      </c>
      <c r="J48">
        <v>30</v>
      </c>
      <c r="K48" t="s">
        <v>851</v>
      </c>
    </row>
    <row r="49" spans="1:11" x14ac:dyDescent="0.35">
      <c r="A49" t="s">
        <v>56</v>
      </c>
      <c r="B49" s="1">
        <v>45327</v>
      </c>
      <c r="C49" t="s">
        <v>752</v>
      </c>
      <c r="D49" t="s">
        <v>795</v>
      </c>
      <c r="E49" t="s">
        <v>782</v>
      </c>
      <c r="F49">
        <v>2</v>
      </c>
      <c r="G49">
        <v>220</v>
      </c>
      <c r="H49">
        <v>180</v>
      </c>
      <c r="I49">
        <v>440</v>
      </c>
      <c r="J49">
        <v>80</v>
      </c>
      <c r="K49" t="s">
        <v>851</v>
      </c>
    </row>
    <row r="50" spans="1:11" x14ac:dyDescent="0.35">
      <c r="A50" t="s">
        <v>57</v>
      </c>
      <c r="B50" s="1">
        <v>45330</v>
      </c>
      <c r="C50" t="s">
        <v>758</v>
      </c>
      <c r="D50" t="s">
        <v>801</v>
      </c>
      <c r="E50" t="s">
        <v>790</v>
      </c>
      <c r="F50">
        <v>2</v>
      </c>
      <c r="G50">
        <v>350</v>
      </c>
      <c r="H50">
        <v>200</v>
      </c>
      <c r="I50">
        <v>700</v>
      </c>
      <c r="J50">
        <v>300</v>
      </c>
      <c r="K50" t="s">
        <v>851</v>
      </c>
    </row>
    <row r="51" spans="1:11" x14ac:dyDescent="0.35">
      <c r="A51" t="s">
        <v>58</v>
      </c>
      <c r="B51" s="1">
        <v>45332</v>
      </c>
      <c r="C51" t="s">
        <v>757</v>
      </c>
      <c r="D51" t="s">
        <v>800</v>
      </c>
      <c r="E51" t="s">
        <v>777</v>
      </c>
      <c r="F51">
        <v>2</v>
      </c>
      <c r="G51">
        <v>700</v>
      </c>
      <c r="H51">
        <v>500</v>
      </c>
      <c r="I51">
        <v>1400</v>
      </c>
      <c r="J51">
        <v>400</v>
      </c>
      <c r="K51" t="s">
        <v>851</v>
      </c>
    </row>
    <row r="52" spans="1:11" x14ac:dyDescent="0.35">
      <c r="A52" t="s">
        <v>59</v>
      </c>
      <c r="B52" s="1">
        <v>45332</v>
      </c>
      <c r="C52" t="s">
        <v>750</v>
      </c>
      <c r="D52" t="s">
        <v>793</v>
      </c>
      <c r="E52" t="s">
        <v>778</v>
      </c>
      <c r="F52">
        <v>1</v>
      </c>
      <c r="G52">
        <v>200</v>
      </c>
      <c r="H52">
        <v>180</v>
      </c>
      <c r="I52">
        <v>200</v>
      </c>
      <c r="J52">
        <v>20</v>
      </c>
      <c r="K52" t="s">
        <v>849</v>
      </c>
    </row>
    <row r="53" spans="1:11" x14ac:dyDescent="0.35">
      <c r="A53" t="s">
        <v>60</v>
      </c>
      <c r="B53" s="1">
        <v>45333</v>
      </c>
      <c r="C53" t="s">
        <v>750</v>
      </c>
      <c r="D53" t="s">
        <v>793</v>
      </c>
      <c r="E53" t="s">
        <v>778</v>
      </c>
      <c r="F53">
        <v>5</v>
      </c>
      <c r="G53">
        <v>200</v>
      </c>
      <c r="H53">
        <v>180</v>
      </c>
      <c r="I53">
        <v>1000</v>
      </c>
      <c r="J53">
        <v>100</v>
      </c>
      <c r="K53" t="s">
        <v>851</v>
      </c>
    </row>
    <row r="54" spans="1:11" x14ac:dyDescent="0.35">
      <c r="A54" t="s">
        <v>61</v>
      </c>
      <c r="B54" s="1">
        <v>45333</v>
      </c>
      <c r="C54" t="s">
        <v>752</v>
      </c>
      <c r="D54" t="s">
        <v>795</v>
      </c>
      <c r="E54" t="s">
        <v>782</v>
      </c>
      <c r="F54">
        <v>3</v>
      </c>
      <c r="G54">
        <v>220</v>
      </c>
      <c r="H54">
        <v>180</v>
      </c>
      <c r="I54">
        <v>660</v>
      </c>
      <c r="J54">
        <v>120</v>
      </c>
      <c r="K54" t="s">
        <v>850</v>
      </c>
    </row>
    <row r="55" spans="1:11" x14ac:dyDescent="0.35">
      <c r="A55" t="s">
        <v>62</v>
      </c>
      <c r="B55" s="1">
        <v>45334</v>
      </c>
      <c r="C55" t="s">
        <v>759</v>
      </c>
      <c r="D55" t="s">
        <v>802</v>
      </c>
      <c r="E55" t="s">
        <v>776</v>
      </c>
      <c r="F55">
        <v>5</v>
      </c>
      <c r="G55">
        <v>2500</v>
      </c>
      <c r="H55">
        <v>1800</v>
      </c>
      <c r="I55">
        <v>12500</v>
      </c>
      <c r="J55">
        <v>3500</v>
      </c>
      <c r="K55" t="s">
        <v>851</v>
      </c>
    </row>
    <row r="56" spans="1:11" x14ac:dyDescent="0.35">
      <c r="A56" t="s">
        <v>63</v>
      </c>
      <c r="B56" s="1">
        <v>45334</v>
      </c>
      <c r="C56" t="s">
        <v>762</v>
      </c>
      <c r="D56" t="s">
        <v>805</v>
      </c>
      <c r="E56" t="s">
        <v>780</v>
      </c>
      <c r="F56">
        <v>5</v>
      </c>
      <c r="G56">
        <v>1100</v>
      </c>
      <c r="H56">
        <v>800</v>
      </c>
      <c r="I56">
        <v>5500</v>
      </c>
      <c r="J56">
        <v>1500</v>
      </c>
      <c r="K56" t="s">
        <v>851</v>
      </c>
    </row>
    <row r="57" spans="1:11" x14ac:dyDescent="0.35">
      <c r="A57" t="s">
        <v>64</v>
      </c>
      <c r="B57" s="1">
        <v>45335</v>
      </c>
      <c r="C57" t="s">
        <v>752</v>
      </c>
      <c r="D57" t="s">
        <v>795</v>
      </c>
      <c r="E57" t="s">
        <v>782</v>
      </c>
      <c r="F57">
        <v>4</v>
      </c>
      <c r="G57">
        <v>220</v>
      </c>
      <c r="H57">
        <v>180</v>
      </c>
      <c r="I57">
        <v>880</v>
      </c>
      <c r="J57">
        <v>160</v>
      </c>
      <c r="K57" t="s">
        <v>851</v>
      </c>
    </row>
    <row r="58" spans="1:11" x14ac:dyDescent="0.35">
      <c r="A58" t="s">
        <v>65</v>
      </c>
      <c r="B58" s="1">
        <v>45336</v>
      </c>
      <c r="C58" t="s">
        <v>759</v>
      </c>
      <c r="D58" t="s">
        <v>802</v>
      </c>
      <c r="E58" t="s">
        <v>776</v>
      </c>
      <c r="F58">
        <v>1</v>
      </c>
      <c r="G58">
        <v>2500</v>
      </c>
      <c r="H58">
        <v>1800</v>
      </c>
      <c r="I58">
        <v>2500</v>
      </c>
      <c r="J58">
        <v>700</v>
      </c>
      <c r="K58" t="s">
        <v>851</v>
      </c>
    </row>
    <row r="59" spans="1:11" x14ac:dyDescent="0.35">
      <c r="A59" t="s">
        <v>66</v>
      </c>
      <c r="B59" s="1">
        <v>45336</v>
      </c>
      <c r="C59" t="s">
        <v>764</v>
      </c>
      <c r="D59" t="s">
        <v>807</v>
      </c>
      <c r="E59" t="s">
        <v>779</v>
      </c>
      <c r="F59">
        <v>4</v>
      </c>
      <c r="G59">
        <v>700</v>
      </c>
      <c r="H59">
        <v>500</v>
      </c>
      <c r="I59">
        <v>2800</v>
      </c>
      <c r="J59">
        <v>800</v>
      </c>
      <c r="K59" t="s">
        <v>851</v>
      </c>
    </row>
    <row r="60" spans="1:11" x14ac:dyDescent="0.35">
      <c r="A60" t="s">
        <v>67</v>
      </c>
      <c r="B60" s="1">
        <v>45337</v>
      </c>
      <c r="C60" t="s">
        <v>763</v>
      </c>
      <c r="D60" t="s">
        <v>806</v>
      </c>
      <c r="E60" t="s">
        <v>776</v>
      </c>
      <c r="F60">
        <v>4</v>
      </c>
      <c r="G60">
        <v>2000</v>
      </c>
      <c r="H60">
        <v>1500</v>
      </c>
      <c r="I60">
        <v>8000</v>
      </c>
      <c r="J60">
        <v>2000</v>
      </c>
      <c r="K60" t="s">
        <v>851</v>
      </c>
    </row>
    <row r="61" spans="1:11" x14ac:dyDescent="0.35">
      <c r="A61" t="s">
        <v>68</v>
      </c>
      <c r="B61" s="1">
        <v>45338</v>
      </c>
      <c r="C61" t="s">
        <v>757</v>
      </c>
      <c r="D61" t="s">
        <v>800</v>
      </c>
      <c r="E61" t="s">
        <v>777</v>
      </c>
      <c r="F61">
        <v>1</v>
      </c>
      <c r="G61">
        <v>700</v>
      </c>
      <c r="H61">
        <v>500</v>
      </c>
      <c r="I61">
        <v>700</v>
      </c>
      <c r="J61">
        <v>200</v>
      </c>
      <c r="K61" t="s">
        <v>851</v>
      </c>
    </row>
    <row r="62" spans="1:11" x14ac:dyDescent="0.35">
      <c r="A62" t="s">
        <v>69</v>
      </c>
      <c r="B62" s="1">
        <v>45338</v>
      </c>
      <c r="C62" t="s">
        <v>757</v>
      </c>
      <c r="D62" t="s">
        <v>800</v>
      </c>
      <c r="E62" t="s">
        <v>777</v>
      </c>
      <c r="F62">
        <v>4</v>
      </c>
      <c r="G62">
        <v>700</v>
      </c>
      <c r="H62">
        <v>500</v>
      </c>
      <c r="I62">
        <v>2800</v>
      </c>
      <c r="J62">
        <v>800</v>
      </c>
      <c r="K62" t="s">
        <v>851</v>
      </c>
    </row>
    <row r="63" spans="1:11" x14ac:dyDescent="0.35">
      <c r="A63" t="s">
        <v>70</v>
      </c>
      <c r="B63" s="1">
        <v>45339</v>
      </c>
      <c r="C63" t="s">
        <v>764</v>
      </c>
      <c r="D63" t="s">
        <v>807</v>
      </c>
      <c r="E63" t="s">
        <v>779</v>
      </c>
      <c r="F63">
        <v>2</v>
      </c>
      <c r="G63">
        <v>700</v>
      </c>
      <c r="H63">
        <v>500</v>
      </c>
      <c r="I63">
        <v>1400</v>
      </c>
      <c r="J63">
        <v>400</v>
      </c>
      <c r="K63" t="s">
        <v>851</v>
      </c>
    </row>
    <row r="64" spans="1:11" x14ac:dyDescent="0.35">
      <c r="A64" t="s">
        <v>71</v>
      </c>
      <c r="B64" s="1">
        <v>45339</v>
      </c>
      <c r="C64" t="s">
        <v>759</v>
      </c>
      <c r="D64" t="s">
        <v>802</v>
      </c>
      <c r="E64" t="s">
        <v>776</v>
      </c>
      <c r="F64">
        <v>2</v>
      </c>
      <c r="G64">
        <v>2500</v>
      </c>
      <c r="H64">
        <v>1800</v>
      </c>
      <c r="I64">
        <v>5000</v>
      </c>
      <c r="J64">
        <v>1400</v>
      </c>
      <c r="K64" t="s">
        <v>851</v>
      </c>
    </row>
    <row r="65" spans="1:11" x14ac:dyDescent="0.35">
      <c r="A65" t="s">
        <v>72</v>
      </c>
      <c r="B65" s="1">
        <v>45340</v>
      </c>
      <c r="C65" t="s">
        <v>762</v>
      </c>
      <c r="D65" t="s">
        <v>805</v>
      </c>
      <c r="E65" t="s">
        <v>780</v>
      </c>
      <c r="F65">
        <v>4</v>
      </c>
      <c r="G65">
        <v>1100</v>
      </c>
      <c r="H65">
        <v>800</v>
      </c>
      <c r="I65">
        <v>4400</v>
      </c>
      <c r="J65">
        <v>1200</v>
      </c>
      <c r="K65" t="s">
        <v>851</v>
      </c>
    </row>
    <row r="66" spans="1:11" x14ac:dyDescent="0.35">
      <c r="A66" t="s">
        <v>73</v>
      </c>
      <c r="B66" s="1">
        <v>45342</v>
      </c>
      <c r="C66" t="s">
        <v>750</v>
      </c>
      <c r="D66" t="s">
        <v>793</v>
      </c>
      <c r="E66" t="s">
        <v>778</v>
      </c>
      <c r="F66">
        <v>4</v>
      </c>
      <c r="G66">
        <v>200</v>
      </c>
      <c r="H66">
        <v>180</v>
      </c>
      <c r="I66">
        <v>800</v>
      </c>
      <c r="J66">
        <v>80</v>
      </c>
      <c r="K66" t="s">
        <v>851</v>
      </c>
    </row>
    <row r="67" spans="1:11" x14ac:dyDescent="0.35">
      <c r="A67" t="s">
        <v>74</v>
      </c>
      <c r="B67" s="1">
        <v>45343</v>
      </c>
      <c r="C67" t="s">
        <v>761</v>
      </c>
      <c r="D67" t="s">
        <v>804</v>
      </c>
      <c r="E67" t="s">
        <v>789</v>
      </c>
      <c r="F67">
        <v>1</v>
      </c>
      <c r="G67">
        <v>100</v>
      </c>
      <c r="H67">
        <v>70</v>
      </c>
      <c r="I67">
        <v>100</v>
      </c>
      <c r="J67">
        <v>30</v>
      </c>
      <c r="K67" t="s">
        <v>851</v>
      </c>
    </row>
    <row r="68" spans="1:11" x14ac:dyDescent="0.35">
      <c r="A68" t="s">
        <v>75</v>
      </c>
      <c r="B68" s="1">
        <v>45343</v>
      </c>
      <c r="C68" t="s">
        <v>757</v>
      </c>
      <c r="D68" t="s">
        <v>800</v>
      </c>
      <c r="E68" t="s">
        <v>777</v>
      </c>
      <c r="F68">
        <v>5</v>
      </c>
      <c r="G68">
        <v>700</v>
      </c>
      <c r="H68">
        <v>500</v>
      </c>
      <c r="I68">
        <v>3500</v>
      </c>
      <c r="J68">
        <v>1000</v>
      </c>
      <c r="K68" t="s">
        <v>851</v>
      </c>
    </row>
    <row r="69" spans="1:11" x14ac:dyDescent="0.35">
      <c r="A69" t="s">
        <v>76</v>
      </c>
      <c r="B69" s="1">
        <v>45344</v>
      </c>
      <c r="C69" t="s">
        <v>750</v>
      </c>
      <c r="D69" t="s">
        <v>793</v>
      </c>
      <c r="E69" t="s">
        <v>778</v>
      </c>
      <c r="F69">
        <v>2</v>
      </c>
      <c r="G69">
        <v>200</v>
      </c>
      <c r="H69">
        <v>180</v>
      </c>
      <c r="I69">
        <v>400</v>
      </c>
      <c r="J69">
        <v>40</v>
      </c>
      <c r="K69" t="s">
        <v>851</v>
      </c>
    </row>
    <row r="70" spans="1:11" x14ac:dyDescent="0.35">
      <c r="A70" t="s">
        <v>77</v>
      </c>
      <c r="B70" s="1">
        <v>45344</v>
      </c>
      <c r="C70" t="s">
        <v>755</v>
      </c>
      <c r="D70" t="s">
        <v>798</v>
      </c>
      <c r="E70" t="s">
        <v>781</v>
      </c>
      <c r="F70">
        <v>4</v>
      </c>
      <c r="G70">
        <v>220</v>
      </c>
      <c r="H70">
        <v>180</v>
      </c>
      <c r="I70">
        <v>880</v>
      </c>
      <c r="J70">
        <v>160</v>
      </c>
      <c r="K70" t="s">
        <v>850</v>
      </c>
    </row>
    <row r="71" spans="1:11" x14ac:dyDescent="0.35">
      <c r="A71" t="s">
        <v>78</v>
      </c>
      <c r="B71" s="1">
        <v>45345</v>
      </c>
      <c r="C71" t="s">
        <v>759</v>
      </c>
      <c r="D71" t="s">
        <v>802</v>
      </c>
      <c r="E71" t="s">
        <v>776</v>
      </c>
      <c r="F71">
        <v>4</v>
      </c>
      <c r="G71">
        <v>2500</v>
      </c>
      <c r="H71">
        <v>1800</v>
      </c>
      <c r="I71">
        <v>10000</v>
      </c>
      <c r="J71">
        <v>2800</v>
      </c>
      <c r="K71" t="s">
        <v>851</v>
      </c>
    </row>
    <row r="72" spans="1:11" x14ac:dyDescent="0.35">
      <c r="A72" t="s">
        <v>79</v>
      </c>
      <c r="B72" s="1">
        <v>45346</v>
      </c>
      <c r="C72" t="s">
        <v>755</v>
      </c>
      <c r="D72" t="s">
        <v>798</v>
      </c>
      <c r="E72" t="s">
        <v>781</v>
      </c>
      <c r="F72">
        <v>4</v>
      </c>
      <c r="G72">
        <v>220</v>
      </c>
      <c r="H72">
        <v>180</v>
      </c>
      <c r="I72">
        <v>880</v>
      </c>
      <c r="J72">
        <v>160</v>
      </c>
      <c r="K72" t="s">
        <v>849</v>
      </c>
    </row>
    <row r="73" spans="1:11" x14ac:dyDescent="0.35">
      <c r="A73" t="s">
        <v>80</v>
      </c>
      <c r="B73" s="1">
        <v>45346</v>
      </c>
      <c r="C73" t="s">
        <v>768</v>
      </c>
      <c r="D73" t="s">
        <v>811</v>
      </c>
      <c r="E73" t="s">
        <v>776</v>
      </c>
      <c r="F73">
        <v>4</v>
      </c>
      <c r="G73">
        <v>1200</v>
      </c>
      <c r="H73">
        <v>900</v>
      </c>
      <c r="I73">
        <v>4800</v>
      </c>
      <c r="J73">
        <v>1200</v>
      </c>
      <c r="K73" t="s">
        <v>851</v>
      </c>
    </row>
    <row r="74" spans="1:11" x14ac:dyDescent="0.35">
      <c r="A74" t="s">
        <v>81</v>
      </c>
      <c r="B74" s="1">
        <v>45346</v>
      </c>
      <c r="C74" t="s">
        <v>754</v>
      </c>
      <c r="D74" t="s">
        <v>797</v>
      </c>
      <c r="E74" t="s">
        <v>783</v>
      </c>
      <c r="F74">
        <v>4</v>
      </c>
      <c r="G74">
        <v>500</v>
      </c>
      <c r="H74">
        <v>400</v>
      </c>
      <c r="I74">
        <v>2000</v>
      </c>
      <c r="J74">
        <v>400</v>
      </c>
      <c r="K74" t="s">
        <v>850</v>
      </c>
    </row>
    <row r="75" spans="1:11" x14ac:dyDescent="0.35">
      <c r="A75" t="s">
        <v>82</v>
      </c>
      <c r="B75" s="1">
        <v>45347</v>
      </c>
      <c r="C75" t="s">
        <v>761</v>
      </c>
      <c r="D75" t="s">
        <v>804</v>
      </c>
      <c r="E75" t="s">
        <v>789</v>
      </c>
      <c r="F75">
        <v>4</v>
      </c>
      <c r="G75">
        <v>100</v>
      </c>
      <c r="H75">
        <v>70</v>
      </c>
      <c r="I75">
        <v>400</v>
      </c>
      <c r="J75">
        <v>120</v>
      </c>
      <c r="K75" t="s">
        <v>849</v>
      </c>
    </row>
    <row r="76" spans="1:11" x14ac:dyDescent="0.35">
      <c r="A76" t="s">
        <v>83</v>
      </c>
      <c r="B76" s="1">
        <v>45349</v>
      </c>
      <c r="C76" t="s">
        <v>757</v>
      </c>
      <c r="D76" t="s">
        <v>800</v>
      </c>
      <c r="E76" t="s">
        <v>777</v>
      </c>
      <c r="F76">
        <v>5</v>
      </c>
      <c r="G76">
        <v>700</v>
      </c>
      <c r="H76">
        <v>500</v>
      </c>
      <c r="I76">
        <v>3500</v>
      </c>
      <c r="J76">
        <v>1000</v>
      </c>
      <c r="K76" t="s">
        <v>850</v>
      </c>
    </row>
    <row r="77" spans="1:11" x14ac:dyDescent="0.35">
      <c r="A77" t="s">
        <v>84</v>
      </c>
      <c r="B77" s="1">
        <v>45350</v>
      </c>
      <c r="C77" t="s">
        <v>757</v>
      </c>
      <c r="D77" t="s">
        <v>800</v>
      </c>
      <c r="E77" t="s">
        <v>777</v>
      </c>
      <c r="F77">
        <v>3</v>
      </c>
      <c r="G77">
        <v>700</v>
      </c>
      <c r="H77">
        <v>500</v>
      </c>
      <c r="I77">
        <v>2100</v>
      </c>
      <c r="J77">
        <v>600</v>
      </c>
      <c r="K77" t="s">
        <v>850</v>
      </c>
    </row>
    <row r="78" spans="1:11" x14ac:dyDescent="0.35">
      <c r="A78" t="s">
        <v>85</v>
      </c>
      <c r="B78" s="1">
        <v>45350</v>
      </c>
      <c r="C78" t="s">
        <v>757</v>
      </c>
      <c r="D78" t="s">
        <v>800</v>
      </c>
      <c r="E78" t="s">
        <v>777</v>
      </c>
      <c r="F78">
        <v>1</v>
      </c>
      <c r="G78">
        <v>700</v>
      </c>
      <c r="H78">
        <v>500</v>
      </c>
      <c r="I78">
        <v>700</v>
      </c>
      <c r="J78">
        <v>200</v>
      </c>
      <c r="K78" t="s">
        <v>849</v>
      </c>
    </row>
    <row r="79" spans="1:11" x14ac:dyDescent="0.35">
      <c r="A79" t="s">
        <v>86</v>
      </c>
      <c r="B79" s="1">
        <v>45351</v>
      </c>
      <c r="C79" t="s">
        <v>765</v>
      </c>
      <c r="D79" t="s">
        <v>808</v>
      </c>
      <c r="E79" t="s">
        <v>785</v>
      </c>
      <c r="F79">
        <v>5</v>
      </c>
      <c r="G79">
        <v>350</v>
      </c>
      <c r="H79">
        <v>270</v>
      </c>
      <c r="I79">
        <v>1750</v>
      </c>
      <c r="J79">
        <v>400</v>
      </c>
      <c r="K79" t="s">
        <v>849</v>
      </c>
    </row>
    <row r="80" spans="1:11" x14ac:dyDescent="0.35">
      <c r="A80" t="s">
        <v>87</v>
      </c>
      <c r="B80" s="1">
        <v>45353</v>
      </c>
      <c r="C80" t="s">
        <v>750</v>
      </c>
      <c r="D80" t="s">
        <v>793</v>
      </c>
      <c r="E80" t="s">
        <v>778</v>
      </c>
      <c r="F80">
        <v>2</v>
      </c>
      <c r="G80">
        <v>200</v>
      </c>
      <c r="H80">
        <v>180</v>
      </c>
      <c r="I80">
        <v>400</v>
      </c>
      <c r="J80">
        <v>40</v>
      </c>
      <c r="K80" t="s">
        <v>851</v>
      </c>
    </row>
    <row r="81" spans="1:11" x14ac:dyDescent="0.35">
      <c r="A81" t="s">
        <v>88</v>
      </c>
      <c r="B81" s="1">
        <v>45353</v>
      </c>
      <c r="C81" t="s">
        <v>750</v>
      </c>
      <c r="D81" t="s">
        <v>793</v>
      </c>
      <c r="E81" t="s">
        <v>778</v>
      </c>
      <c r="F81">
        <v>5</v>
      </c>
      <c r="G81">
        <v>200</v>
      </c>
      <c r="H81">
        <v>180</v>
      </c>
      <c r="I81">
        <v>1000</v>
      </c>
      <c r="J81">
        <v>100</v>
      </c>
      <c r="K81" t="s">
        <v>851</v>
      </c>
    </row>
    <row r="82" spans="1:11" x14ac:dyDescent="0.35">
      <c r="A82" t="s">
        <v>89</v>
      </c>
      <c r="B82" s="1">
        <v>45353</v>
      </c>
      <c r="C82" t="s">
        <v>750</v>
      </c>
      <c r="D82" t="s">
        <v>793</v>
      </c>
      <c r="E82" t="s">
        <v>778</v>
      </c>
      <c r="F82">
        <v>2</v>
      </c>
      <c r="G82">
        <v>200</v>
      </c>
      <c r="H82">
        <v>180</v>
      </c>
      <c r="I82">
        <v>400</v>
      </c>
      <c r="J82">
        <v>40</v>
      </c>
      <c r="K82" t="s">
        <v>850</v>
      </c>
    </row>
    <row r="83" spans="1:11" x14ac:dyDescent="0.35">
      <c r="A83" t="s">
        <v>90</v>
      </c>
      <c r="B83" s="1">
        <v>45354</v>
      </c>
      <c r="C83" t="s">
        <v>758</v>
      </c>
      <c r="D83" t="s">
        <v>801</v>
      </c>
      <c r="E83" t="s">
        <v>790</v>
      </c>
      <c r="F83">
        <v>2</v>
      </c>
      <c r="G83">
        <v>350</v>
      </c>
      <c r="H83">
        <v>200</v>
      </c>
      <c r="I83">
        <v>700</v>
      </c>
      <c r="J83">
        <v>300</v>
      </c>
      <c r="K83" t="s">
        <v>850</v>
      </c>
    </row>
    <row r="84" spans="1:11" x14ac:dyDescent="0.35">
      <c r="A84" t="s">
        <v>91</v>
      </c>
      <c r="B84" s="1">
        <v>45355</v>
      </c>
      <c r="C84" t="s">
        <v>757</v>
      </c>
      <c r="D84" t="s">
        <v>800</v>
      </c>
      <c r="E84" t="s">
        <v>777</v>
      </c>
      <c r="F84">
        <v>5</v>
      </c>
      <c r="G84">
        <v>700</v>
      </c>
      <c r="H84">
        <v>500</v>
      </c>
      <c r="I84">
        <v>3500</v>
      </c>
      <c r="J84">
        <v>1000</v>
      </c>
      <c r="K84" t="s">
        <v>849</v>
      </c>
    </row>
    <row r="85" spans="1:11" x14ac:dyDescent="0.35">
      <c r="A85" t="s">
        <v>92</v>
      </c>
      <c r="B85" s="1">
        <v>45357</v>
      </c>
      <c r="C85" t="s">
        <v>758</v>
      </c>
      <c r="D85" t="s">
        <v>801</v>
      </c>
      <c r="E85" t="s">
        <v>790</v>
      </c>
      <c r="F85">
        <v>5</v>
      </c>
      <c r="G85">
        <v>350</v>
      </c>
      <c r="H85">
        <v>200</v>
      </c>
      <c r="I85">
        <v>1750</v>
      </c>
      <c r="J85">
        <v>750</v>
      </c>
      <c r="K85" t="s">
        <v>849</v>
      </c>
    </row>
    <row r="86" spans="1:11" x14ac:dyDescent="0.35">
      <c r="A86" t="s">
        <v>93</v>
      </c>
      <c r="B86" s="1">
        <v>45357</v>
      </c>
      <c r="C86" t="s">
        <v>756</v>
      </c>
      <c r="D86" t="s">
        <v>799</v>
      </c>
      <c r="E86" t="s">
        <v>784</v>
      </c>
      <c r="F86">
        <v>3</v>
      </c>
      <c r="G86">
        <v>300</v>
      </c>
      <c r="H86">
        <v>200</v>
      </c>
      <c r="I86">
        <v>900</v>
      </c>
      <c r="J86">
        <v>300</v>
      </c>
      <c r="K86" t="s">
        <v>850</v>
      </c>
    </row>
    <row r="87" spans="1:11" x14ac:dyDescent="0.35">
      <c r="A87" t="s">
        <v>94</v>
      </c>
      <c r="B87" s="1">
        <v>45358</v>
      </c>
      <c r="C87" t="s">
        <v>756</v>
      </c>
      <c r="D87" t="s">
        <v>799</v>
      </c>
      <c r="E87" t="s">
        <v>784</v>
      </c>
      <c r="F87">
        <v>2</v>
      </c>
      <c r="G87">
        <v>300</v>
      </c>
      <c r="H87">
        <v>200</v>
      </c>
      <c r="I87">
        <v>600</v>
      </c>
      <c r="J87">
        <v>200</v>
      </c>
      <c r="K87" t="s">
        <v>850</v>
      </c>
    </row>
    <row r="88" spans="1:11" x14ac:dyDescent="0.35">
      <c r="A88" t="s">
        <v>95</v>
      </c>
      <c r="B88" s="1">
        <v>45359</v>
      </c>
      <c r="C88" t="s">
        <v>762</v>
      </c>
      <c r="D88" t="s">
        <v>805</v>
      </c>
      <c r="E88" t="s">
        <v>780</v>
      </c>
      <c r="F88">
        <v>3</v>
      </c>
      <c r="G88">
        <v>1100</v>
      </c>
      <c r="H88">
        <v>800</v>
      </c>
      <c r="I88">
        <v>3300</v>
      </c>
      <c r="J88">
        <v>900</v>
      </c>
      <c r="K88" t="s">
        <v>850</v>
      </c>
    </row>
    <row r="89" spans="1:11" x14ac:dyDescent="0.35">
      <c r="A89" t="s">
        <v>96</v>
      </c>
      <c r="B89" s="1">
        <v>45360</v>
      </c>
      <c r="C89" t="s">
        <v>750</v>
      </c>
      <c r="D89" t="s">
        <v>793</v>
      </c>
      <c r="E89" t="s">
        <v>778</v>
      </c>
      <c r="F89">
        <v>1</v>
      </c>
      <c r="G89">
        <v>200</v>
      </c>
      <c r="H89">
        <v>180</v>
      </c>
      <c r="I89">
        <v>200</v>
      </c>
      <c r="J89">
        <v>20</v>
      </c>
      <c r="K89" t="s">
        <v>849</v>
      </c>
    </row>
    <row r="90" spans="1:11" x14ac:dyDescent="0.35">
      <c r="A90" t="s">
        <v>97</v>
      </c>
      <c r="B90" s="1">
        <v>45361</v>
      </c>
      <c r="C90" t="s">
        <v>758</v>
      </c>
      <c r="D90" t="s">
        <v>801</v>
      </c>
      <c r="E90" t="s">
        <v>790</v>
      </c>
      <c r="F90">
        <v>1</v>
      </c>
      <c r="G90">
        <v>350</v>
      </c>
      <c r="H90">
        <v>200</v>
      </c>
      <c r="I90">
        <v>350</v>
      </c>
      <c r="J90">
        <v>150</v>
      </c>
      <c r="K90" t="s">
        <v>849</v>
      </c>
    </row>
    <row r="91" spans="1:11" x14ac:dyDescent="0.35">
      <c r="A91" t="s">
        <v>98</v>
      </c>
      <c r="B91" s="1">
        <v>45363</v>
      </c>
      <c r="C91" t="s">
        <v>754</v>
      </c>
      <c r="D91" t="s">
        <v>797</v>
      </c>
      <c r="E91" t="s">
        <v>783</v>
      </c>
      <c r="F91">
        <v>2</v>
      </c>
      <c r="G91">
        <v>500</v>
      </c>
      <c r="H91">
        <v>400</v>
      </c>
      <c r="I91">
        <v>1000</v>
      </c>
      <c r="J91">
        <v>200</v>
      </c>
      <c r="K91" t="s">
        <v>849</v>
      </c>
    </row>
    <row r="92" spans="1:11" x14ac:dyDescent="0.35">
      <c r="A92" t="s">
        <v>99</v>
      </c>
      <c r="B92" s="1">
        <v>45364</v>
      </c>
      <c r="C92" t="s">
        <v>750</v>
      </c>
      <c r="D92" t="s">
        <v>793</v>
      </c>
      <c r="E92" t="s">
        <v>778</v>
      </c>
      <c r="F92">
        <v>2</v>
      </c>
      <c r="G92">
        <v>200</v>
      </c>
      <c r="H92">
        <v>180</v>
      </c>
      <c r="I92">
        <v>400</v>
      </c>
      <c r="J92">
        <v>40</v>
      </c>
      <c r="K92" t="s">
        <v>849</v>
      </c>
    </row>
    <row r="93" spans="1:11" x14ac:dyDescent="0.35">
      <c r="A93" t="s">
        <v>100</v>
      </c>
      <c r="B93" s="1">
        <v>45364</v>
      </c>
      <c r="C93" t="s">
        <v>767</v>
      </c>
      <c r="D93" t="s">
        <v>810</v>
      </c>
      <c r="E93" t="s">
        <v>785</v>
      </c>
      <c r="F93">
        <v>3</v>
      </c>
      <c r="G93">
        <v>200</v>
      </c>
      <c r="H93">
        <v>100</v>
      </c>
      <c r="I93">
        <v>600</v>
      </c>
      <c r="J93">
        <v>300</v>
      </c>
      <c r="K93" t="s">
        <v>849</v>
      </c>
    </row>
    <row r="94" spans="1:11" x14ac:dyDescent="0.35">
      <c r="A94" t="s">
        <v>101</v>
      </c>
      <c r="B94" s="1">
        <v>45364</v>
      </c>
      <c r="C94" t="s">
        <v>755</v>
      </c>
      <c r="D94" t="s">
        <v>798</v>
      </c>
      <c r="E94" t="s">
        <v>781</v>
      </c>
      <c r="F94">
        <v>4</v>
      </c>
      <c r="G94">
        <v>220</v>
      </c>
      <c r="H94">
        <v>180</v>
      </c>
      <c r="I94">
        <v>880</v>
      </c>
      <c r="J94">
        <v>160</v>
      </c>
      <c r="K94" t="s">
        <v>849</v>
      </c>
    </row>
    <row r="95" spans="1:11" x14ac:dyDescent="0.35">
      <c r="A95" t="s">
        <v>102</v>
      </c>
      <c r="B95" s="1">
        <v>45365</v>
      </c>
      <c r="C95" t="s">
        <v>751</v>
      </c>
      <c r="D95" t="s">
        <v>794</v>
      </c>
      <c r="E95" t="s">
        <v>780</v>
      </c>
      <c r="F95">
        <v>5</v>
      </c>
      <c r="G95">
        <v>220</v>
      </c>
      <c r="H95">
        <v>150</v>
      </c>
      <c r="I95">
        <v>1100</v>
      </c>
      <c r="J95">
        <v>350</v>
      </c>
      <c r="K95" t="s">
        <v>850</v>
      </c>
    </row>
    <row r="96" spans="1:11" x14ac:dyDescent="0.35">
      <c r="A96" t="s">
        <v>103</v>
      </c>
      <c r="B96" s="1">
        <v>45365</v>
      </c>
      <c r="C96" t="s">
        <v>765</v>
      </c>
      <c r="D96" t="s">
        <v>808</v>
      </c>
      <c r="E96" t="s">
        <v>785</v>
      </c>
      <c r="F96">
        <v>1</v>
      </c>
      <c r="G96">
        <v>350</v>
      </c>
      <c r="H96">
        <v>270</v>
      </c>
      <c r="I96">
        <v>350</v>
      </c>
      <c r="J96">
        <v>80</v>
      </c>
      <c r="K96" t="s">
        <v>849</v>
      </c>
    </row>
    <row r="97" spans="1:11" x14ac:dyDescent="0.35">
      <c r="A97" t="s">
        <v>104</v>
      </c>
      <c r="B97" s="1">
        <v>45366</v>
      </c>
      <c r="C97" t="s">
        <v>761</v>
      </c>
      <c r="D97" t="s">
        <v>804</v>
      </c>
      <c r="E97" t="s">
        <v>789</v>
      </c>
      <c r="F97">
        <v>3</v>
      </c>
      <c r="G97">
        <v>100</v>
      </c>
      <c r="H97">
        <v>70</v>
      </c>
      <c r="I97">
        <v>300</v>
      </c>
      <c r="J97">
        <v>90</v>
      </c>
      <c r="K97" t="s">
        <v>849</v>
      </c>
    </row>
    <row r="98" spans="1:11" x14ac:dyDescent="0.35">
      <c r="A98" t="s">
        <v>105</v>
      </c>
      <c r="B98" s="1">
        <v>45366</v>
      </c>
      <c r="C98" t="s">
        <v>764</v>
      </c>
      <c r="D98" t="s">
        <v>807</v>
      </c>
      <c r="E98" t="s">
        <v>779</v>
      </c>
      <c r="F98">
        <v>2</v>
      </c>
      <c r="G98">
        <v>700</v>
      </c>
      <c r="H98">
        <v>500</v>
      </c>
      <c r="I98">
        <v>1400</v>
      </c>
      <c r="J98">
        <v>400</v>
      </c>
      <c r="K98" t="s">
        <v>850</v>
      </c>
    </row>
    <row r="99" spans="1:11" x14ac:dyDescent="0.35">
      <c r="A99" t="s">
        <v>106</v>
      </c>
      <c r="B99" s="1">
        <v>45367</v>
      </c>
      <c r="C99" t="s">
        <v>764</v>
      </c>
      <c r="D99" t="s">
        <v>807</v>
      </c>
      <c r="E99" t="s">
        <v>779</v>
      </c>
      <c r="F99">
        <v>5</v>
      </c>
      <c r="G99">
        <v>700</v>
      </c>
      <c r="H99">
        <v>500</v>
      </c>
      <c r="I99">
        <v>3500</v>
      </c>
      <c r="J99">
        <v>1000</v>
      </c>
      <c r="K99" t="s">
        <v>850</v>
      </c>
    </row>
    <row r="100" spans="1:11" x14ac:dyDescent="0.35">
      <c r="A100" t="s">
        <v>107</v>
      </c>
      <c r="B100" s="1">
        <v>45369</v>
      </c>
      <c r="C100" t="s">
        <v>759</v>
      </c>
      <c r="D100" t="s">
        <v>802</v>
      </c>
      <c r="E100" t="s">
        <v>776</v>
      </c>
      <c r="F100">
        <v>3</v>
      </c>
      <c r="G100">
        <v>2500</v>
      </c>
      <c r="H100">
        <v>1800</v>
      </c>
      <c r="I100">
        <v>7500</v>
      </c>
      <c r="J100">
        <v>2100</v>
      </c>
      <c r="K100" t="s">
        <v>851</v>
      </c>
    </row>
    <row r="101" spans="1:11" x14ac:dyDescent="0.35">
      <c r="A101" t="s">
        <v>108</v>
      </c>
      <c r="B101" s="1">
        <v>45370</v>
      </c>
      <c r="C101" t="s">
        <v>754</v>
      </c>
      <c r="D101" t="s">
        <v>797</v>
      </c>
      <c r="E101" t="s">
        <v>783</v>
      </c>
      <c r="F101">
        <v>5</v>
      </c>
      <c r="G101">
        <v>500</v>
      </c>
      <c r="H101">
        <v>400</v>
      </c>
      <c r="I101">
        <v>2500</v>
      </c>
      <c r="J101">
        <v>500</v>
      </c>
      <c r="K101" t="s">
        <v>851</v>
      </c>
    </row>
    <row r="102" spans="1:11" x14ac:dyDescent="0.35">
      <c r="A102" t="s">
        <v>109</v>
      </c>
      <c r="B102" s="1">
        <v>45371</v>
      </c>
      <c r="C102" t="s">
        <v>757</v>
      </c>
      <c r="D102" t="s">
        <v>800</v>
      </c>
      <c r="E102" t="s">
        <v>777</v>
      </c>
      <c r="F102">
        <v>1</v>
      </c>
      <c r="G102">
        <v>700</v>
      </c>
      <c r="H102">
        <v>500</v>
      </c>
      <c r="I102">
        <v>700</v>
      </c>
      <c r="J102">
        <v>200</v>
      </c>
      <c r="K102" t="s">
        <v>851</v>
      </c>
    </row>
    <row r="103" spans="1:11" x14ac:dyDescent="0.35">
      <c r="A103" t="s">
        <v>110</v>
      </c>
      <c r="B103" s="1">
        <v>45372</v>
      </c>
      <c r="C103" t="s">
        <v>754</v>
      </c>
      <c r="D103" t="s">
        <v>797</v>
      </c>
      <c r="E103" t="s">
        <v>783</v>
      </c>
      <c r="F103">
        <v>1</v>
      </c>
      <c r="G103">
        <v>500</v>
      </c>
      <c r="H103">
        <v>400</v>
      </c>
      <c r="I103">
        <v>500</v>
      </c>
      <c r="J103">
        <v>100</v>
      </c>
      <c r="K103" t="s">
        <v>851</v>
      </c>
    </row>
    <row r="104" spans="1:11" x14ac:dyDescent="0.35">
      <c r="A104" t="s">
        <v>111</v>
      </c>
      <c r="B104" s="1">
        <v>45372</v>
      </c>
      <c r="C104" t="s">
        <v>768</v>
      </c>
      <c r="D104" t="s">
        <v>811</v>
      </c>
      <c r="E104" t="s">
        <v>776</v>
      </c>
      <c r="F104">
        <v>3</v>
      </c>
      <c r="G104">
        <v>1200</v>
      </c>
      <c r="H104">
        <v>900</v>
      </c>
      <c r="I104">
        <v>3600</v>
      </c>
      <c r="J104">
        <v>900</v>
      </c>
      <c r="K104" t="s">
        <v>851</v>
      </c>
    </row>
    <row r="105" spans="1:11" x14ac:dyDescent="0.35">
      <c r="A105" t="s">
        <v>112</v>
      </c>
      <c r="B105" s="1">
        <v>45373</v>
      </c>
      <c r="C105" t="s">
        <v>754</v>
      </c>
      <c r="D105" t="s">
        <v>797</v>
      </c>
      <c r="E105" t="s">
        <v>783</v>
      </c>
      <c r="F105">
        <v>2</v>
      </c>
      <c r="G105">
        <v>500</v>
      </c>
      <c r="H105">
        <v>400</v>
      </c>
      <c r="I105">
        <v>1000</v>
      </c>
      <c r="J105">
        <v>200</v>
      </c>
      <c r="K105" t="s">
        <v>851</v>
      </c>
    </row>
    <row r="106" spans="1:11" x14ac:dyDescent="0.35">
      <c r="A106" t="s">
        <v>113</v>
      </c>
      <c r="B106" s="1">
        <v>45373</v>
      </c>
      <c r="C106" t="s">
        <v>753</v>
      </c>
      <c r="D106" t="s">
        <v>796</v>
      </c>
      <c r="E106" t="s">
        <v>787</v>
      </c>
      <c r="F106">
        <v>5</v>
      </c>
      <c r="G106">
        <v>100</v>
      </c>
      <c r="H106">
        <v>70</v>
      </c>
      <c r="I106">
        <v>500</v>
      </c>
      <c r="J106">
        <v>150</v>
      </c>
      <c r="K106" t="s">
        <v>851</v>
      </c>
    </row>
    <row r="107" spans="1:11" x14ac:dyDescent="0.35">
      <c r="A107" t="s">
        <v>114</v>
      </c>
      <c r="B107" s="1">
        <v>45374</v>
      </c>
      <c r="C107" t="s">
        <v>761</v>
      </c>
      <c r="D107" t="s">
        <v>804</v>
      </c>
      <c r="E107" t="s">
        <v>789</v>
      </c>
      <c r="F107">
        <v>1</v>
      </c>
      <c r="G107">
        <v>100</v>
      </c>
      <c r="H107">
        <v>70</v>
      </c>
      <c r="I107">
        <v>100</v>
      </c>
      <c r="J107">
        <v>30</v>
      </c>
      <c r="K107" t="s">
        <v>849</v>
      </c>
    </row>
    <row r="108" spans="1:11" x14ac:dyDescent="0.35">
      <c r="A108" t="s">
        <v>115</v>
      </c>
      <c r="B108" s="1">
        <v>45374</v>
      </c>
      <c r="C108" t="s">
        <v>764</v>
      </c>
      <c r="D108" t="s">
        <v>807</v>
      </c>
      <c r="E108" t="s">
        <v>779</v>
      </c>
      <c r="F108">
        <v>1</v>
      </c>
      <c r="G108">
        <v>700</v>
      </c>
      <c r="H108">
        <v>500</v>
      </c>
      <c r="I108">
        <v>700</v>
      </c>
      <c r="J108">
        <v>200</v>
      </c>
      <c r="K108" t="s">
        <v>849</v>
      </c>
    </row>
    <row r="109" spans="1:11" x14ac:dyDescent="0.35">
      <c r="A109" t="s">
        <v>116</v>
      </c>
      <c r="B109" s="1">
        <v>45375</v>
      </c>
      <c r="C109" t="s">
        <v>762</v>
      </c>
      <c r="D109" t="s">
        <v>805</v>
      </c>
      <c r="E109" t="s">
        <v>780</v>
      </c>
      <c r="F109">
        <v>5</v>
      </c>
      <c r="G109">
        <v>1100</v>
      </c>
      <c r="H109">
        <v>800</v>
      </c>
      <c r="I109">
        <v>5500</v>
      </c>
      <c r="J109">
        <v>1500</v>
      </c>
      <c r="K109" t="s">
        <v>851</v>
      </c>
    </row>
    <row r="110" spans="1:11" x14ac:dyDescent="0.35">
      <c r="A110" t="s">
        <v>117</v>
      </c>
      <c r="B110" s="1">
        <v>45375</v>
      </c>
      <c r="C110" t="s">
        <v>757</v>
      </c>
      <c r="D110" t="s">
        <v>800</v>
      </c>
      <c r="E110" t="s">
        <v>777</v>
      </c>
      <c r="F110">
        <v>3</v>
      </c>
      <c r="G110">
        <v>700</v>
      </c>
      <c r="H110">
        <v>500</v>
      </c>
      <c r="I110">
        <v>2100</v>
      </c>
      <c r="J110">
        <v>600</v>
      </c>
      <c r="K110" t="s">
        <v>851</v>
      </c>
    </row>
    <row r="111" spans="1:11" x14ac:dyDescent="0.35">
      <c r="A111" t="s">
        <v>118</v>
      </c>
      <c r="B111" s="1">
        <v>45375</v>
      </c>
      <c r="C111" t="s">
        <v>758</v>
      </c>
      <c r="D111" t="s">
        <v>801</v>
      </c>
      <c r="E111" t="s">
        <v>790</v>
      </c>
      <c r="F111">
        <v>5</v>
      </c>
      <c r="G111">
        <v>350</v>
      </c>
      <c r="H111">
        <v>200</v>
      </c>
      <c r="I111">
        <v>1750</v>
      </c>
      <c r="J111">
        <v>750</v>
      </c>
      <c r="K111" t="s">
        <v>851</v>
      </c>
    </row>
    <row r="112" spans="1:11" x14ac:dyDescent="0.35">
      <c r="A112" t="s">
        <v>119</v>
      </c>
      <c r="B112" s="1">
        <v>45378</v>
      </c>
      <c r="C112" t="s">
        <v>757</v>
      </c>
      <c r="D112" t="s">
        <v>800</v>
      </c>
      <c r="E112" t="s">
        <v>777</v>
      </c>
      <c r="F112">
        <v>3</v>
      </c>
      <c r="G112">
        <v>700</v>
      </c>
      <c r="H112">
        <v>500</v>
      </c>
      <c r="I112">
        <v>2100</v>
      </c>
      <c r="J112">
        <v>600</v>
      </c>
      <c r="K112" t="s">
        <v>851</v>
      </c>
    </row>
    <row r="113" spans="1:11" x14ac:dyDescent="0.35">
      <c r="A113" t="s">
        <v>120</v>
      </c>
      <c r="B113" s="1">
        <v>45379</v>
      </c>
      <c r="C113" t="s">
        <v>752</v>
      </c>
      <c r="D113" t="s">
        <v>795</v>
      </c>
      <c r="E113" t="s">
        <v>782</v>
      </c>
      <c r="F113">
        <v>1</v>
      </c>
      <c r="G113">
        <v>220</v>
      </c>
      <c r="H113">
        <v>180</v>
      </c>
      <c r="I113">
        <v>220</v>
      </c>
      <c r="J113">
        <v>40</v>
      </c>
      <c r="K113" t="s">
        <v>849</v>
      </c>
    </row>
    <row r="114" spans="1:11" x14ac:dyDescent="0.35">
      <c r="A114" t="s">
        <v>121</v>
      </c>
      <c r="B114" s="1">
        <v>45380</v>
      </c>
      <c r="C114" t="s">
        <v>761</v>
      </c>
      <c r="D114" t="s">
        <v>804</v>
      </c>
      <c r="E114" t="s">
        <v>789</v>
      </c>
      <c r="F114">
        <v>4</v>
      </c>
      <c r="G114">
        <v>100</v>
      </c>
      <c r="H114">
        <v>70</v>
      </c>
      <c r="I114">
        <v>400</v>
      </c>
      <c r="J114">
        <v>120</v>
      </c>
      <c r="K114" t="s">
        <v>849</v>
      </c>
    </row>
    <row r="115" spans="1:11" x14ac:dyDescent="0.35">
      <c r="A115" t="s">
        <v>122</v>
      </c>
      <c r="B115" s="1">
        <v>45381</v>
      </c>
      <c r="C115" t="s">
        <v>762</v>
      </c>
      <c r="D115" t="s">
        <v>805</v>
      </c>
      <c r="E115" t="s">
        <v>780</v>
      </c>
      <c r="F115">
        <v>2</v>
      </c>
      <c r="G115">
        <v>1100</v>
      </c>
      <c r="H115">
        <v>800</v>
      </c>
      <c r="I115">
        <v>2200</v>
      </c>
      <c r="J115">
        <v>600</v>
      </c>
      <c r="K115" t="s">
        <v>850</v>
      </c>
    </row>
    <row r="116" spans="1:11" x14ac:dyDescent="0.35">
      <c r="A116" t="s">
        <v>123</v>
      </c>
      <c r="B116" s="1">
        <v>45381</v>
      </c>
      <c r="C116" t="s">
        <v>755</v>
      </c>
      <c r="D116" t="s">
        <v>798</v>
      </c>
      <c r="E116" t="s">
        <v>781</v>
      </c>
      <c r="F116">
        <v>2</v>
      </c>
      <c r="G116">
        <v>220</v>
      </c>
      <c r="H116">
        <v>180</v>
      </c>
      <c r="I116">
        <v>440</v>
      </c>
      <c r="J116">
        <v>80</v>
      </c>
      <c r="K116" t="s">
        <v>850</v>
      </c>
    </row>
    <row r="117" spans="1:11" x14ac:dyDescent="0.35">
      <c r="A117" t="s">
        <v>124</v>
      </c>
      <c r="B117" s="1">
        <v>45381</v>
      </c>
      <c r="C117" t="s">
        <v>763</v>
      </c>
      <c r="D117" t="s">
        <v>806</v>
      </c>
      <c r="E117" t="s">
        <v>776</v>
      </c>
      <c r="F117">
        <v>1</v>
      </c>
      <c r="G117">
        <v>2000</v>
      </c>
      <c r="H117">
        <v>1500</v>
      </c>
      <c r="I117">
        <v>2000</v>
      </c>
      <c r="J117">
        <v>500</v>
      </c>
      <c r="K117" t="s">
        <v>849</v>
      </c>
    </row>
    <row r="118" spans="1:11" x14ac:dyDescent="0.35">
      <c r="A118" t="s">
        <v>125</v>
      </c>
      <c r="B118" s="1">
        <v>45383</v>
      </c>
      <c r="C118" t="s">
        <v>763</v>
      </c>
      <c r="D118" t="s">
        <v>806</v>
      </c>
      <c r="E118" t="s">
        <v>776</v>
      </c>
      <c r="F118">
        <v>2</v>
      </c>
      <c r="G118">
        <v>2000</v>
      </c>
      <c r="H118">
        <v>1500</v>
      </c>
      <c r="I118">
        <v>4000</v>
      </c>
      <c r="J118">
        <v>1000</v>
      </c>
      <c r="K118" t="s">
        <v>849</v>
      </c>
    </row>
    <row r="119" spans="1:11" x14ac:dyDescent="0.35">
      <c r="A119" t="s">
        <v>126</v>
      </c>
      <c r="B119" s="1">
        <v>45383</v>
      </c>
      <c r="C119" t="s">
        <v>754</v>
      </c>
      <c r="D119" t="s">
        <v>797</v>
      </c>
      <c r="E119" t="s">
        <v>783</v>
      </c>
      <c r="F119">
        <v>2</v>
      </c>
      <c r="G119">
        <v>500</v>
      </c>
      <c r="H119">
        <v>400</v>
      </c>
      <c r="I119">
        <v>1000</v>
      </c>
      <c r="J119">
        <v>200</v>
      </c>
      <c r="K119" t="s">
        <v>851</v>
      </c>
    </row>
    <row r="120" spans="1:11" x14ac:dyDescent="0.35">
      <c r="A120" t="s">
        <v>127</v>
      </c>
      <c r="B120" s="1">
        <v>45383</v>
      </c>
      <c r="C120" t="s">
        <v>764</v>
      </c>
      <c r="D120" t="s">
        <v>807</v>
      </c>
      <c r="E120" t="s">
        <v>779</v>
      </c>
      <c r="F120">
        <v>4</v>
      </c>
      <c r="G120">
        <v>700</v>
      </c>
      <c r="H120">
        <v>500</v>
      </c>
      <c r="I120">
        <v>2800</v>
      </c>
      <c r="J120">
        <v>800</v>
      </c>
      <c r="K120" t="s">
        <v>851</v>
      </c>
    </row>
    <row r="121" spans="1:11" x14ac:dyDescent="0.35">
      <c r="A121" t="s">
        <v>128</v>
      </c>
      <c r="B121" s="1">
        <v>45384</v>
      </c>
      <c r="C121" t="s">
        <v>766</v>
      </c>
      <c r="D121" t="s">
        <v>809</v>
      </c>
      <c r="E121" t="s">
        <v>788</v>
      </c>
      <c r="F121">
        <v>2</v>
      </c>
      <c r="G121">
        <v>3000</v>
      </c>
      <c r="H121">
        <v>2000</v>
      </c>
      <c r="I121">
        <v>6000</v>
      </c>
      <c r="J121">
        <v>2000</v>
      </c>
      <c r="K121" t="s">
        <v>851</v>
      </c>
    </row>
    <row r="122" spans="1:11" x14ac:dyDescent="0.35">
      <c r="A122" t="s">
        <v>129</v>
      </c>
      <c r="B122" s="1">
        <v>45384</v>
      </c>
      <c r="C122" t="s">
        <v>759</v>
      </c>
      <c r="D122" t="s">
        <v>802</v>
      </c>
      <c r="E122" t="s">
        <v>776</v>
      </c>
      <c r="F122">
        <v>4</v>
      </c>
      <c r="G122">
        <v>2500</v>
      </c>
      <c r="H122">
        <v>1800</v>
      </c>
      <c r="I122">
        <v>10000</v>
      </c>
      <c r="J122">
        <v>2800</v>
      </c>
      <c r="K122" t="s">
        <v>851</v>
      </c>
    </row>
    <row r="123" spans="1:11" x14ac:dyDescent="0.35">
      <c r="A123" t="s">
        <v>130</v>
      </c>
      <c r="B123" s="1">
        <v>45385</v>
      </c>
      <c r="C123" t="s">
        <v>752</v>
      </c>
      <c r="D123" t="s">
        <v>795</v>
      </c>
      <c r="E123" t="s">
        <v>782</v>
      </c>
      <c r="F123">
        <v>2</v>
      </c>
      <c r="G123">
        <v>220</v>
      </c>
      <c r="H123">
        <v>180</v>
      </c>
      <c r="I123">
        <v>440</v>
      </c>
      <c r="J123">
        <v>80</v>
      </c>
      <c r="K123" t="s">
        <v>849</v>
      </c>
    </row>
    <row r="124" spans="1:11" x14ac:dyDescent="0.35">
      <c r="A124" t="s">
        <v>131</v>
      </c>
      <c r="B124" s="1">
        <v>45388</v>
      </c>
      <c r="C124" t="s">
        <v>750</v>
      </c>
      <c r="D124" t="s">
        <v>793</v>
      </c>
      <c r="E124" t="s">
        <v>778</v>
      </c>
      <c r="F124">
        <v>3</v>
      </c>
      <c r="G124">
        <v>200</v>
      </c>
      <c r="H124">
        <v>180</v>
      </c>
      <c r="I124">
        <v>600</v>
      </c>
      <c r="J124">
        <v>60</v>
      </c>
      <c r="K124" t="s">
        <v>849</v>
      </c>
    </row>
    <row r="125" spans="1:11" x14ac:dyDescent="0.35">
      <c r="A125" t="s">
        <v>132</v>
      </c>
      <c r="B125" s="1">
        <v>45389</v>
      </c>
      <c r="C125" t="s">
        <v>765</v>
      </c>
      <c r="D125" t="s">
        <v>808</v>
      </c>
      <c r="E125" t="s">
        <v>785</v>
      </c>
      <c r="F125">
        <v>4</v>
      </c>
      <c r="G125">
        <v>350</v>
      </c>
      <c r="H125">
        <v>270</v>
      </c>
      <c r="I125">
        <v>1400</v>
      </c>
      <c r="J125">
        <v>320</v>
      </c>
      <c r="K125" t="s">
        <v>849</v>
      </c>
    </row>
    <row r="126" spans="1:11" x14ac:dyDescent="0.35">
      <c r="A126" t="s">
        <v>133</v>
      </c>
      <c r="B126" s="1">
        <v>45390</v>
      </c>
      <c r="C126" t="s">
        <v>761</v>
      </c>
      <c r="D126" t="s">
        <v>804</v>
      </c>
      <c r="E126" t="s">
        <v>789</v>
      </c>
      <c r="F126">
        <v>3</v>
      </c>
      <c r="G126">
        <v>100</v>
      </c>
      <c r="H126">
        <v>70</v>
      </c>
      <c r="I126">
        <v>300</v>
      </c>
      <c r="J126">
        <v>90</v>
      </c>
      <c r="K126" t="s">
        <v>849</v>
      </c>
    </row>
    <row r="127" spans="1:11" x14ac:dyDescent="0.35">
      <c r="A127" t="s">
        <v>134</v>
      </c>
      <c r="B127" s="1">
        <v>45390</v>
      </c>
      <c r="C127" t="s">
        <v>768</v>
      </c>
      <c r="D127" t="s">
        <v>811</v>
      </c>
      <c r="E127" t="s">
        <v>776</v>
      </c>
      <c r="F127">
        <v>1</v>
      </c>
      <c r="G127">
        <v>1200</v>
      </c>
      <c r="H127">
        <v>900</v>
      </c>
      <c r="I127">
        <v>1200</v>
      </c>
      <c r="J127">
        <v>300</v>
      </c>
      <c r="K127" t="s">
        <v>849</v>
      </c>
    </row>
    <row r="128" spans="1:11" x14ac:dyDescent="0.35">
      <c r="A128" t="s">
        <v>135</v>
      </c>
      <c r="B128" s="1">
        <v>45391</v>
      </c>
      <c r="C128" t="s">
        <v>754</v>
      </c>
      <c r="D128" t="s">
        <v>797</v>
      </c>
      <c r="E128" t="s">
        <v>783</v>
      </c>
      <c r="F128">
        <v>2</v>
      </c>
      <c r="G128">
        <v>500</v>
      </c>
      <c r="H128">
        <v>400</v>
      </c>
      <c r="I128">
        <v>1000</v>
      </c>
      <c r="J128">
        <v>200</v>
      </c>
      <c r="K128" t="s">
        <v>849</v>
      </c>
    </row>
    <row r="129" spans="1:11" x14ac:dyDescent="0.35">
      <c r="A129" t="s">
        <v>136</v>
      </c>
      <c r="B129" s="1">
        <v>45391</v>
      </c>
      <c r="C129" t="s">
        <v>758</v>
      </c>
      <c r="D129" t="s">
        <v>801</v>
      </c>
      <c r="E129" t="s">
        <v>790</v>
      </c>
      <c r="F129">
        <v>3</v>
      </c>
      <c r="G129">
        <v>350</v>
      </c>
      <c r="H129">
        <v>200</v>
      </c>
      <c r="I129">
        <v>1050</v>
      </c>
      <c r="J129">
        <v>450</v>
      </c>
      <c r="K129" t="s">
        <v>849</v>
      </c>
    </row>
    <row r="130" spans="1:11" x14ac:dyDescent="0.35">
      <c r="A130" t="s">
        <v>137</v>
      </c>
      <c r="B130" s="1">
        <v>45393</v>
      </c>
      <c r="C130" t="s">
        <v>767</v>
      </c>
      <c r="D130" t="s">
        <v>810</v>
      </c>
      <c r="E130" t="s">
        <v>785</v>
      </c>
      <c r="F130">
        <v>3</v>
      </c>
      <c r="G130">
        <v>200</v>
      </c>
      <c r="H130">
        <v>100</v>
      </c>
      <c r="I130">
        <v>600</v>
      </c>
      <c r="J130">
        <v>300</v>
      </c>
      <c r="K130" t="s">
        <v>849</v>
      </c>
    </row>
    <row r="131" spans="1:11" x14ac:dyDescent="0.35">
      <c r="A131" t="s">
        <v>138</v>
      </c>
      <c r="B131" s="1">
        <v>45394</v>
      </c>
      <c r="C131" t="s">
        <v>765</v>
      </c>
      <c r="D131" t="s">
        <v>808</v>
      </c>
      <c r="E131" t="s">
        <v>785</v>
      </c>
      <c r="F131">
        <v>1</v>
      </c>
      <c r="G131">
        <v>350</v>
      </c>
      <c r="H131">
        <v>270</v>
      </c>
      <c r="I131">
        <v>350</v>
      </c>
      <c r="J131">
        <v>80</v>
      </c>
      <c r="K131" t="s">
        <v>849</v>
      </c>
    </row>
    <row r="132" spans="1:11" x14ac:dyDescent="0.35">
      <c r="A132" t="s">
        <v>139</v>
      </c>
      <c r="B132" s="1">
        <v>45395</v>
      </c>
      <c r="C132" t="s">
        <v>758</v>
      </c>
      <c r="D132" t="s">
        <v>801</v>
      </c>
      <c r="E132" t="s">
        <v>790</v>
      </c>
      <c r="F132">
        <v>2</v>
      </c>
      <c r="G132">
        <v>350</v>
      </c>
      <c r="H132">
        <v>200</v>
      </c>
      <c r="I132">
        <v>700</v>
      </c>
      <c r="J132">
        <v>300</v>
      </c>
      <c r="K132" t="s">
        <v>849</v>
      </c>
    </row>
    <row r="133" spans="1:11" x14ac:dyDescent="0.35">
      <c r="A133" t="s">
        <v>140</v>
      </c>
      <c r="B133" s="1">
        <v>45396</v>
      </c>
      <c r="C133" t="s">
        <v>763</v>
      </c>
      <c r="D133" t="s">
        <v>806</v>
      </c>
      <c r="E133" t="s">
        <v>776</v>
      </c>
      <c r="F133">
        <v>1</v>
      </c>
      <c r="G133">
        <v>2000</v>
      </c>
      <c r="H133">
        <v>1500</v>
      </c>
      <c r="I133">
        <v>2000</v>
      </c>
      <c r="J133">
        <v>500</v>
      </c>
      <c r="K133" t="s">
        <v>851</v>
      </c>
    </row>
    <row r="134" spans="1:11" x14ac:dyDescent="0.35">
      <c r="A134" t="s">
        <v>141</v>
      </c>
      <c r="B134" s="1">
        <v>45397</v>
      </c>
      <c r="C134" t="s">
        <v>761</v>
      </c>
      <c r="D134" t="s">
        <v>804</v>
      </c>
      <c r="E134" t="s">
        <v>789</v>
      </c>
      <c r="F134">
        <v>2</v>
      </c>
      <c r="G134">
        <v>100</v>
      </c>
      <c r="H134">
        <v>70</v>
      </c>
      <c r="I134">
        <v>200</v>
      </c>
      <c r="J134">
        <v>60</v>
      </c>
      <c r="K134" t="s">
        <v>849</v>
      </c>
    </row>
    <row r="135" spans="1:11" x14ac:dyDescent="0.35">
      <c r="A135" t="s">
        <v>142</v>
      </c>
      <c r="B135" s="1">
        <v>45398</v>
      </c>
      <c r="C135" t="s">
        <v>750</v>
      </c>
      <c r="D135" t="s">
        <v>793</v>
      </c>
      <c r="E135" t="s">
        <v>778</v>
      </c>
      <c r="F135">
        <v>3</v>
      </c>
      <c r="G135">
        <v>200</v>
      </c>
      <c r="H135">
        <v>180</v>
      </c>
      <c r="I135">
        <v>600</v>
      </c>
      <c r="J135">
        <v>60</v>
      </c>
      <c r="K135" t="s">
        <v>849</v>
      </c>
    </row>
    <row r="136" spans="1:11" x14ac:dyDescent="0.35">
      <c r="A136" t="s">
        <v>143</v>
      </c>
      <c r="B136" s="1">
        <v>45399</v>
      </c>
      <c r="C136" t="s">
        <v>764</v>
      </c>
      <c r="D136" t="s">
        <v>807</v>
      </c>
      <c r="E136" t="s">
        <v>779</v>
      </c>
      <c r="F136">
        <v>3</v>
      </c>
      <c r="G136">
        <v>700</v>
      </c>
      <c r="H136">
        <v>500</v>
      </c>
      <c r="I136">
        <v>2100</v>
      </c>
      <c r="J136">
        <v>600</v>
      </c>
      <c r="K136" t="s">
        <v>850</v>
      </c>
    </row>
    <row r="137" spans="1:11" x14ac:dyDescent="0.35">
      <c r="A137" t="s">
        <v>144</v>
      </c>
      <c r="B137" s="1">
        <v>45399</v>
      </c>
      <c r="C137" t="s">
        <v>765</v>
      </c>
      <c r="D137" t="s">
        <v>808</v>
      </c>
      <c r="E137" t="s">
        <v>785</v>
      </c>
      <c r="F137">
        <v>3</v>
      </c>
      <c r="G137">
        <v>350</v>
      </c>
      <c r="H137">
        <v>270</v>
      </c>
      <c r="I137">
        <v>1050</v>
      </c>
      <c r="J137">
        <v>240</v>
      </c>
      <c r="K137" t="s">
        <v>850</v>
      </c>
    </row>
    <row r="138" spans="1:11" x14ac:dyDescent="0.35">
      <c r="A138" t="s">
        <v>145</v>
      </c>
      <c r="B138" s="1">
        <v>45400</v>
      </c>
      <c r="C138" t="s">
        <v>756</v>
      </c>
      <c r="D138" t="s">
        <v>799</v>
      </c>
      <c r="E138" t="s">
        <v>784</v>
      </c>
      <c r="F138">
        <v>4</v>
      </c>
      <c r="G138">
        <v>300</v>
      </c>
      <c r="H138">
        <v>200</v>
      </c>
      <c r="I138">
        <v>1200</v>
      </c>
      <c r="J138">
        <v>400</v>
      </c>
      <c r="K138" t="s">
        <v>850</v>
      </c>
    </row>
    <row r="139" spans="1:11" x14ac:dyDescent="0.35">
      <c r="A139" t="s">
        <v>146</v>
      </c>
      <c r="B139" s="1">
        <v>45400</v>
      </c>
      <c r="C139" t="s">
        <v>751</v>
      </c>
      <c r="D139" t="s">
        <v>794</v>
      </c>
      <c r="E139" t="s">
        <v>780</v>
      </c>
      <c r="F139">
        <v>5</v>
      </c>
      <c r="G139">
        <v>220</v>
      </c>
      <c r="H139">
        <v>150</v>
      </c>
      <c r="I139">
        <v>1100</v>
      </c>
      <c r="J139">
        <v>350</v>
      </c>
      <c r="K139" t="s">
        <v>850</v>
      </c>
    </row>
    <row r="140" spans="1:11" x14ac:dyDescent="0.35">
      <c r="A140" t="s">
        <v>147</v>
      </c>
      <c r="B140" s="1">
        <v>45402</v>
      </c>
      <c r="C140" t="s">
        <v>760</v>
      </c>
      <c r="D140" t="s">
        <v>803</v>
      </c>
      <c r="E140" t="s">
        <v>786</v>
      </c>
      <c r="F140">
        <v>2</v>
      </c>
      <c r="G140">
        <v>1500</v>
      </c>
      <c r="H140">
        <v>1000</v>
      </c>
      <c r="I140">
        <v>3000</v>
      </c>
      <c r="J140">
        <v>1000</v>
      </c>
      <c r="K140" t="s">
        <v>850</v>
      </c>
    </row>
    <row r="141" spans="1:11" x14ac:dyDescent="0.35">
      <c r="A141" t="s">
        <v>148</v>
      </c>
      <c r="B141" s="1">
        <v>45403</v>
      </c>
      <c r="C141" t="s">
        <v>751</v>
      </c>
      <c r="D141" t="s">
        <v>794</v>
      </c>
      <c r="E141" t="s">
        <v>780</v>
      </c>
      <c r="F141">
        <v>4</v>
      </c>
      <c r="G141">
        <v>220</v>
      </c>
      <c r="H141">
        <v>150</v>
      </c>
      <c r="I141">
        <v>880</v>
      </c>
      <c r="J141">
        <v>280</v>
      </c>
      <c r="K141" t="s">
        <v>849</v>
      </c>
    </row>
    <row r="142" spans="1:11" x14ac:dyDescent="0.35">
      <c r="A142" t="s">
        <v>149</v>
      </c>
      <c r="B142" s="1">
        <v>45403</v>
      </c>
      <c r="C142" t="s">
        <v>761</v>
      </c>
      <c r="D142" t="s">
        <v>804</v>
      </c>
      <c r="E142" t="s">
        <v>789</v>
      </c>
      <c r="F142">
        <v>1</v>
      </c>
      <c r="G142">
        <v>100</v>
      </c>
      <c r="H142">
        <v>70</v>
      </c>
      <c r="I142">
        <v>100</v>
      </c>
      <c r="J142">
        <v>30</v>
      </c>
      <c r="K142" t="s">
        <v>849</v>
      </c>
    </row>
    <row r="143" spans="1:11" x14ac:dyDescent="0.35">
      <c r="A143" t="s">
        <v>150</v>
      </c>
      <c r="B143" s="1">
        <v>45404</v>
      </c>
      <c r="C143" t="s">
        <v>759</v>
      </c>
      <c r="D143" t="s">
        <v>802</v>
      </c>
      <c r="E143" t="s">
        <v>776</v>
      </c>
      <c r="F143">
        <v>4</v>
      </c>
      <c r="G143">
        <v>2500</v>
      </c>
      <c r="H143">
        <v>1800</v>
      </c>
      <c r="I143">
        <v>10000</v>
      </c>
      <c r="J143">
        <v>2800</v>
      </c>
      <c r="K143" t="s">
        <v>850</v>
      </c>
    </row>
    <row r="144" spans="1:11" x14ac:dyDescent="0.35">
      <c r="A144" t="s">
        <v>151</v>
      </c>
      <c r="B144" s="1">
        <v>45405</v>
      </c>
      <c r="C144" t="s">
        <v>749</v>
      </c>
      <c r="D144" t="s">
        <v>792</v>
      </c>
      <c r="E144" t="s">
        <v>791</v>
      </c>
      <c r="F144">
        <v>3</v>
      </c>
      <c r="G144">
        <v>150</v>
      </c>
      <c r="H144">
        <v>70</v>
      </c>
      <c r="I144">
        <v>450</v>
      </c>
      <c r="J144">
        <v>240</v>
      </c>
      <c r="K144" t="s">
        <v>850</v>
      </c>
    </row>
    <row r="145" spans="1:11" x14ac:dyDescent="0.35">
      <c r="A145" t="s">
        <v>152</v>
      </c>
      <c r="B145" s="1">
        <v>45405</v>
      </c>
      <c r="C145" t="s">
        <v>753</v>
      </c>
      <c r="D145" t="s">
        <v>796</v>
      </c>
      <c r="E145" t="s">
        <v>787</v>
      </c>
      <c r="F145">
        <v>4</v>
      </c>
      <c r="G145">
        <v>100</v>
      </c>
      <c r="H145">
        <v>70</v>
      </c>
      <c r="I145">
        <v>400</v>
      </c>
      <c r="J145">
        <v>120</v>
      </c>
      <c r="K145" t="s">
        <v>849</v>
      </c>
    </row>
    <row r="146" spans="1:11" x14ac:dyDescent="0.35">
      <c r="A146" t="s">
        <v>153</v>
      </c>
      <c r="B146" s="1">
        <v>45406</v>
      </c>
      <c r="C146" t="s">
        <v>759</v>
      </c>
      <c r="D146" t="s">
        <v>802</v>
      </c>
      <c r="E146" t="s">
        <v>776</v>
      </c>
      <c r="F146">
        <v>5</v>
      </c>
      <c r="G146">
        <v>2500</v>
      </c>
      <c r="H146">
        <v>1800</v>
      </c>
      <c r="I146">
        <v>12500</v>
      </c>
      <c r="J146">
        <v>3500</v>
      </c>
      <c r="K146" t="s">
        <v>849</v>
      </c>
    </row>
    <row r="147" spans="1:11" x14ac:dyDescent="0.35">
      <c r="A147" t="s">
        <v>154</v>
      </c>
      <c r="B147" s="1">
        <v>45407</v>
      </c>
      <c r="C147" t="s">
        <v>755</v>
      </c>
      <c r="D147" t="s">
        <v>798</v>
      </c>
      <c r="E147" t="s">
        <v>781</v>
      </c>
      <c r="F147">
        <v>1</v>
      </c>
      <c r="G147">
        <v>220</v>
      </c>
      <c r="H147">
        <v>180</v>
      </c>
      <c r="I147">
        <v>220</v>
      </c>
      <c r="J147">
        <v>40</v>
      </c>
      <c r="K147" t="s">
        <v>851</v>
      </c>
    </row>
    <row r="148" spans="1:11" x14ac:dyDescent="0.35">
      <c r="A148" t="s">
        <v>155</v>
      </c>
      <c r="B148" s="1">
        <v>45408</v>
      </c>
      <c r="C148" t="s">
        <v>749</v>
      </c>
      <c r="D148" t="s">
        <v>792</v>
      </c>
      <c r="E148" t="s">
        <v>791</v>
      </c>
      <c r="F148">
        <v>3</v>
      </c>
      <c r="G148">
        <v>150</v>
      </c>
      <c r="H148">
        <v>70</v>
      </c>
      <c r="I148">
        <v>450</v>
      </c>
      <c r="J148">
        <v>240</v>
      </c>
      <c r="K148" t="s">
        <v>851</v>
      </c>
    </row>
    <row r="149" spans="1:11" x14ac:dyDescent="0.35">
      <c r="A149" t="s">
        <v>156</v>
      </c>
      <c r="B149" s="1">
        <v>45410</v>
      </c>
      <c r="C149" t="s">
        <v>752</v>
      </c>
      <c r="D149" t="s">
        <v>795</v>
      </c>
      <c r="E149" t="s">
        <v>782</v>
      </c>
      <c r="F149">
        <v>3</v>
      </c>
      <c r="G149">
        <v>220</v>
      </c>
      <c r="H149">
        <v>180</v>
      </c>
      <c r="I149">
        <v>660</v>
      </c>
      <c r="J149">
        <v>120</v>
      </c>
      <c r="K149" t="s">
        <v>851</v>
      </c>
    </row>
    <row r="150" spans="1:11" x14ac:dyDescent="0.35">
      <c r="A150" t="s">
        <v>157</v>
      </c>
      <c r="B150" s="1">
        <v>45410</v>
      </c>
      <c r="C150" t="s">
        <v>752</v>
      </c>
      <c r="D150" t="s">
        <v>795</v>
      </c>
      <c r="E150" t="s">
        <v>782</v>
      </c>
      <c r="F150">
        <v>2</v>
      </c>
      <c r="G150">
        <v>220</v>
      </c>
      <c r="H150">
        <v>180</v>
      </c>
      <c r="I150">
        <v>440</v>
      </c>
      <c r="J150">
        <v>80</v>
      </c>
      <c r="K150" t="s">
        <v>851</v>
      </c>
    </row>
    <row r="151" spans="1:11" x14ac:dyDescent="0.35">
      <c r="A151" t="s">
        <v>158</v>
      </c>
      <c r="B151" s="1">
        <v>45410</v>
      </c>
      <c r="C151" t="s">
        <v>762</v>
      </c>
      <c r="D151" t="s">
        <v>805</v>
      </c>
      <c r="E151" t="s">
        <v>780</v>
      </c>
      <c r="F151">
        <v>1</v>
      </c>
      <c r="G151">
        <v>1100</v>
      </c>
      <c r="H151">
        <v>800</v>
      </c>
      <c r="I151">
        <v>1100</v>
      </c>
      <c r="J151">
        <v>300</v>
      </c>
      <c r="K151" t="s">
        <v>849</v>
      </c>
    </row>
    <row r="152" spans="1:11" x14ac:dyDescent="0.35">
      <c r="A152" t="s">
        <v>159</v>
      </c>
      <c r="B152" s="1">
        <v>45412</v>
      </c>
      <c r="C152" t="s">
        <v>749</v>
      </c>
      <c r="D152" t="s">
        <v>792</v>
      </c>
      <c r="E152" t="s">
        <v>791</v>
      </c>
      <c r="F152">
        <v>1</v>
      </c>
      <c r="G152">
        <v>150</v>
      </c>
      <c r="H152">
        <v>70</v>
      </c>
      <c r="I152">
        <v>150</v>
      </c>
      <c r="J152">
        <v>80</v>
      </c>
      <c r="K152" t="s">
        <v>849</v>
      </c>
    </row>
    <row r="153" spans="1:11" x14ac:dyDescent="0.35">
      <c r="A153" t="s">
        <v>160</v>
      </c>
      <c r="B153" s="1">
        <v>45412</v>
      </c>
      <c r="C153" t="s">
        <v>753</v>
      </c>
      <c r="D153" t="s">
        <v>796</v>
      </c>
      <c r="E153" t="s">
        <v>787</v>
      </c>
      <c r="F153">
        <v>4</v>
      </c>
      <c r="G153">
        <v>100</v>
      </c>
      <c r="H153">
        <v>70</v>
      </c>
      <c r="I153">
        <v>400</v>
      </c>
      <c r="J153">
        <v>120</v>
      </c>
      <c r="K153" t="s">
        <v>849</v>
      </c>
    </row>
    <row r="154" spans="1:11" x14ac:dyDescent="0.35">
      <c r="A154" t="s">
        <v>161</v>
      </c>
      <c r="B154" s="1">
        <v>45412</v>
      </c>
      <c r="C154" t="s">
        <v>758</v>
      </c>
      <c r="D154" t="s">
        <v>801</v>
      </c>
      <c r="E154" t="s">
        <v>790</v>
      </c>
      <c r="F154">
        <v>2</v>
      </c>
      <c r="G154">
        <v>350</v>
      </c>
      <c r="H154">
        <v>200</v>
      </c>
      <c r="I154">
        <v>700</v>
      </c>
      <c r="J154">
        <v>300</v>
      </c>
      <c r="K154" t="s">
        <v>849</v>
      </c>
    </row>
    <row r="155" spans="1:11" x14ac:dyDescent="0.35">
      <c r="A155" t="s">
        <v>162</v>
      </c>
      <c r="B155" s="1">
        <v>45413</v>
      </c>
      <c r="C155" t="s">
        <v>760</v>
      </c>
      <c r="D155" t="s">
        <v>803</v>
      </c>
      <c r="E155" t="s">
        <v>786</v>
      </c>
      <c r="F155">
        <v>4</v>
      </c>
      <c r="G155">
        <v>1500</v>
      </c>
      <c r="H155">
        <v>1000</v>
      </c>
      <c r="I155">
        <v>6000</v>
      </c>
      <c r="J155">
        <v>2000</v>
      </c>
      <c r="K155" t="s">
        <v>849</v>
      </c>
    </row>
    <row r="156" spans="1:11" x14ac:dyDescent="0.35">
      <c r="A156" t="s">
        <v>163</v>
      </c>
      <c r="B156" s="1">
        <v>45413</v>
      </c>
      <c r="C156" t="s">
        <v>760</v>
      </c>
      <c r="D156" t="s">
        <v>803</v>
      </c>
      <c r="E156" t="s">
        <v>786</v>
      </c>
      <c r="F156">
        <v>2</v>
      </c>
      <c r="G156">
        <v>1500</v>
      </c>
      <c r="H156">
        <v>1000</v>
      </c>
      <c r="I156">
        <v>3000</v>
      </c>
      <c r="J156">
        <v>1000</v>
      </c>
      <c r="K156" t="s">
        <v>849</v>
      </c>
    </row>
    <row r="157" spans="1:11" x14ac:dyDescent="0.35">
      <c r="A157" t="s">
        <v>164</v>
      </c>
      <c r="B157" s="1">
        <v>45415</v>
      </c>
      <c r="C157" t="s">
        <v>764</v>
      </c>
      <c r="D157" t="s">
        <v>807</v>
      </c>
      <c r="E157" t="s">
        <v>779</v>
      </c>
      <c r="F157">
        <v>4</v>
      </c>
      <c r="G157">
        <v>700</v>
      </c>
      <c r="H157">
        <v>500</v>
      </c>
      <c r="I157">
        <v>2800</v>
      </c>
      <c r="J157">
        <v>800</v>
      </c>
      <c r="K157" t="s">
        <v>849</v>
      </c>
    </row>
    <row r="158" spans="1:11" x14ac:dyDescent="0.35">
      <c r="A158" t="s">
        <v>165</v>
      </c>
      <c r="B158" s="1">
        <v>45415</v>
      </c>
      <c r="C158" t="s">
        <v>752</v>
      </c>
      <c r="D158" t="s">
        <v>795</v>
      </c>
      <c r="E158" t="s">
        <v>782</v>
      </c>
      <c r="F158">
        <v>2</v>
      </c>
      <c r="G158">
        <v>220</v>
      </c>
      <c r="H158">
        <v>180</v>
      </c>
      <c r="I158">
        <v>440</v>
      </c>
      <c r="J158">
        <v>80</v>
      </c>
      <c r="K158" t="s">
        <v>849</v>
      </c>
    </row>
    <row r="159" spans="1:11" x14ac:dyDescent="0.35">
      <c r="A159" t="s">
        <v>166</v>
      </c>
      <c r="B159" s="1">
        <v>45416</v>
      </c>
      <c r="C159" t="s">
        <v>765</v>
      </c>
      <c r="D159" t="s">
        <v>808</v>
      </c>
      <c r="E159" t="s">
        <v>785</v>
      </c>
      <c r="F159">
        <v>4</v>
      </c>
      <c r="G159">
        <v>350</v>
      </c>
      <c r="H159">
        <v>270</v>
      </c>
      <c r="I159">
        <v>1400</v>
      </c>
      <c r="J159">
        <v>320</v>
      </c>
      <c r="K159" t="s">
        <v>849</v>
      </c>
    </row>
    <row r="160" spans="1:11" x14ac:dyDescent="0.35">
      <c r="A160" t="s">
        <v>167</v>
      </c>
      <c r="B160" s="1">
        <v>45416</v>
      </c>
      <c r="C160" t="s">
        <v>757</v>
      </c>
      <c r="D160" t="s">
        <v>800</v>
      </c>
      <c r="E160" t="s">
        <v>777</v>
      </c>
      <c r="F160">
        <v>5</v>
      </c>
      <c r="G160">
        <v>700</v>
      </c>
      <c r="H160">
        <v>500</v>
      </c>
      <c r="I160">
        <v>3500</v>
      </c>
      <c r="J160">
        <v>1000</v>
      </c>
      <c r="K160" t="s">
        <v>849</v>
      </c>
    </row>
    <row r="161" spans="1:11" x14ac:dyDescent="0.35">
      <c r="A161" t="s">
        <v>168</v>
      </c>
      <c r="B161" s="1">
        <v>45417</v>
      </c>
      <c r="C161" t="s">
        <v>764</v>
      </c>
      <c r="D161" t="s">
        <v>807</v>
      </c>
      <c r="E161" t="s">
        <v>779</v>
      </c>
      <c r="F161">
        <v>4</v>
      </c>
      <c r="G161">
        <v>700</v>
      </c>
      <c r="H161">
        <v>500</v>
      </c>
      <c r="I161">
        <v>2800</v>
      </c>
      <c r="J161">
        <v>800</v>
      </c>
      <c r="K161" t="s">
        <v>851</v>
      </c>
    </row>
    <row r="162" spans="1:11" x14ac:dyDescent="0.35">
      <c r="A162" t="s">
        <v>169</v>
      </c>
      <c r="B162" s="1">
        <v>45419</v>
      </c>
      <c r="C162" t="s">
        <v>765</v>
      </c>
      <c r="D162" t="s">
        <v>808</v>
      </c>
      <c r="E162" t="s">
        <v>785</v>
      </c>
      <c r="F162">
        <v>5</v>
      </c>
      <c r="G162">
        <v>350</v>
      </c>
      <c r="H162">
        <v>270</v>
      </c>
      <c r="I162">
        <v>1750</v>
      </c>
      <c r="J162">
        <v>400</v>
      </c>
      <c r="K162" t="s">
        <v>849</v>
      </c>
    </row>
    <row r="163" spans="1:11" x14ac:dyDescent="0.35">
      <c r="A163" t="s">
        <v>170</v>
      </c>
      <c r="B163" s="1">
        <v>45420</v>
      </c>
      <c r="C163" t="s">
        <v>753</v>
      </c>
      <c r="D163" t="s">
        <v>796</v>
      </c>
      <c r="E163" t="s">
        <v>787</v>
      </c>
      <c r="F163">
        <v>5</v>
      </c>
      <c r="G163">
        <v>100</v>
      </c>
      <c r="H163">
        <v>70</v>
      </c>
      <c r="I163">
        <v>500</v>
      </c>
      <c r="J163">
        <v>150</v>
      </c>
      <c r="K163" t="s">
        <v>849</v>
      </c>
    </row>
    <row r="164" spans="1:11" x14ac:dyDescent="0.35">
      <c r="A164" t="s">
        <v>171</v>
      </c>
      <c r="B164" s="1">
        <v>45421</v>
      </c>
      <c r="C164" t="s">
        <v>765</v>
      </c>
      <c r="D164" t="s">
        <v>808</v>
      </c>
      <c r="E164" t="s">
        <v>785</v>
      </c>
      <c r="F164">
        <v>4</v>
      </c>
      <c r="G164">
        <v>350</v>
      </c>
      <c r="H164">
        <v>270</v>
      </c>
      <c r="I164">
        <v>1400</v>
      </c>
      <c r="J164">
        <v>320</v>
      </c>
      <c r="K164" t="s">
        <v>850</v>
      </c>
    </row>
    <row r="165" spans="1:11" x14ac:dyDescent="0.35">
      <c r="A165" t="s">
        <v>172</v>
      </c>
      <c r="B165" s="1">
        <v>45421</v>
      </c>
      <c r="C165" t="s">
        <v>761</v>
      </c>
      <c r="D165" t="s">
        <v>804</v>
      </c>
      <c r="E165" t="s">
        <v>789</v>
      </c>
      <c r="F165">
        <v>4</v>
      </c>
      <c r="G165">
        <v>100</v>
      </c>
      <c r="H165">
        <v>70</v>
      </c>
      <c r="I165">
        <v>400</v>
      </c>
      <c r="J165">
        <v>120</v>
      </c>
      <c r="K165" t="s">
        <v>850</v>
      </c>
    </row>
    <row r="166" spans="1:11" x14ac:dyDescent="0.35">
      <c r="A166" t="s">
        <v>173</v>
      </c>
      <c r="B166" s="1">
        <v>45422</v>
      </c>
      <c r="C166" t="s">
        <v>766</v>
      </c>
      <c r="D166" t="s">
        <v>809</v>
      </c>
      <c r="E166" t="s">
        <v>788</v>
      </c>
      <c r="F166">
        <v>4</v>
      </c>
      <c r="G166">
        <v>3000</v>
      </c>
      <c r="H166">
        <v>2000</v>
      </c>
      <c r="I166">
        <v>12000</v>
      </c>
      <c r="J166">
        <v>4000</v>
      </c>
      <c r="K166" t="s">
        <v>850</v>
      </c>
    </row>
    <row r="167" spans="1:11" x14ac:dyDescent="0.35">
      <c r="A167" t="s">
        <v>174</v>
      </c>
      <c r="B167" s="1">
        <v>45422</v>
      </c>
      <c r="C167" t="s">
        <v>754</v>
      </c>
      <c r="D167" t="s">
        <v>797</v>
      </c>
      <c r="E167" t="s">
        <v>783</v>
      </c>
      <c r="F167">
        <v>2</v>
      </c>
      <c r="G167">
        <v>500</v>
      </c>
      <c r="H167">
        <v>400</v>
      </c>
      <c r="I167">
        <v>1000</v>
      </c>
      <c r="J167">
        <v>200</v>
      </c>
      <c r="K167" t="s">
        <v>850</v>
      </c>
    </row>
    <row r="168" spans="1:11" x14ac:dyDescent="0.35">
      <c r="A168" t="s">
        <v>175</v>
      </c>
      <c r="B168" s="1">
        <v>45423</v>
      </c>
      <c r="C168" t="s">
        <v>754</v>
      </c>
      <c r="D168" t="s">
        <v>797</v>
      </c>
      <c r="E168" t="s">
        <v>783</v>
      </c>
      <c r="F168">
        <v>5</v>
      </c>
      <c r="G168">
        <v>500</v>
      </c>
      <c r="H168">
        <v>400</v>
      </c>
      <c r="I168">
        <v>2500</v>
      </c>
      <c r="J168">
        <v>500</v>
      </c>
      <c r="K168" t="s">
        <v>850</v>
      </c>
    </row>
    <row r="169" spans="1:11" x14ac:dyDescent="0.35">
      <c r="A169" t="s">
        <v>176</v>
      </c>
      <c r="B169" s="1">
        <v>45423</v>
      </c>
      <c r="C169" t="s">
        <v>766</v>
      </c>
      <c r="D169" t="s">
        <v>809</v>
      </c>
      <c r="E169" t="s">
        <v>788</v>
      </c>
      <c r="F169">
        <v>2</v>
      </c>
      <c r="G169">
        <v>3000</v>
      </c>
      <c r="H169">
        <v>2000</v>
      </c>
      <c r="I169">
        <v>6000</v>
      </c>
      <c r="J169">
        <v>2000</v>
      </c>
      <c r="K169" t="s">
        <v>849</v>
      </c>
    </row>
    <row r="170" spans="1:11" x14ac:dyDescent="0.35">
      <c r="A170" t="s">
        <v>177</v>
      </c>
      <c r="B170" s="1">
        <v>45424</v>
      </c>
      <c r="C170" t="s">
        <v>750</v>
      </c>
      <c r="D170" t="s">
        <v>793</v>
      </c>
      <c r="E170" t="s">
        <v>778</v>
      </c>
      <c r="F170">
        <v>3</v>
      </c>
      <c r="G170">
        <v>200</v>
      </c>
      <c r="H170">
        <v>180</v>
      </c>
      <c r="I170">
        <v>600</v>
      </c>
      <c r="J170">
        <v>60</v>
      </c>
      <c r="K170" t="s">
        <v>849</v>
      </c>
    </row>
    <row r="171" spans="1:11" x14ac:dyDescent="0.35">
      <c r="A171" t="s">
        <v>178</v>
      </c>
      <c r="B171" s="1">
        <v>45425</v>
      </c>
      <c r="C171" t="s">
        <v>756</v>
      </c>
      <c r="D171" t="s">
        <v>799</v>
      </c>
      <c r="E171" t="s">
        <v>784</v>
      </c>
      <c r="F171">
        <v>3</v>
      </c>
      <c r="G171">
        <v>300</v>
      </c>
      <c r="H171">
        <v>200</v>
      </c>
      <c r="I171">
        <v>900</v>
      </c>
      <c r="J171">
        <v>300</v>
      </c>
      <c r="K171" t="s">
        <v>849</v>
      </c>
    </row>
    <row r="172" spans="1:11" x14ac:dyDescent="0.35">
      <c r="A172" t="s">
        <v>179</v>
      </c>
      <c r="B172" s="1">
        <v>45426</v>
      </c>
      <c r="C172" t="s">
        <v>750</v>
      </c>
      <c r="D172" t="s">
        <v>793</v>
      </c>
      <c r="E172" t="s">
        <v>778</v>
      </c>
      <c r="F172">
        <v>2</v>
      </c>
      <c r="G172">
        <v>200</v>
      </c>
      <c r="H172">
        <v>180</v>
      </c>
      <c r="I172">
        <v>400</v>
      </c>
      <c r="J172">
        <v>40</v>
      </c>
      <c r="K172" t="s">
        <v>849</v>
      </c>
    </row>
    <row r="173" spans="1:11" x14ac:dyDescent="0.35">
      <c r="A173" t="s">
        <v>180</v>
      </c>
      <c r="B173" s="1">
        <v>45426</v>
      </c>
      <c r="C173" t="s">
        <v>762</v>
      </c>
      <c r="D173" t="s">
        <v>805</v>
      </c>
      <c r="E173" t="s">
        <v>780</v>
      </c>
      <c r="F173">
        <v>2</v>
      </c>
      <c r="G173">
        <v>1100</v>
      </c>
      <c r="H173">
        <v>800</v>
      </c>
      <c r="I173">
        <v>2200</v>
      </c>
      <c r="J173">
        <v>600</v>
      </c>
      <c r="K173" t="s">
        <v>850</v>
      </c>
    </row>
    <row r="174" spans="1:11" x14ac:dyDescent="0.35">
      <c r="A174" t="s">
        <v>181</v>
      </c>
      <c r="B174" s="1">
        <v>45427</v>
      </c>
      <c r="C174" t="s">
        <v>762</v>
      </c>
      <c r="D174" t="s">
        <v>805</v>
      </c>
      <c r="E174" t="s">
        <v>780</v>
      </c>
      <c r="F174">
        <v>2</v>
      </c>
      <c r="G174">
        <v>1100</v>
      </c>
      <c r="H174">
        <v>800</v>
      </c>
      <c r="I174">
        <v>2200</v>
      </c>
      <c r="J174">
        <v>600</v>
      </c>
      <c r="K174" t="s">
        <v>851</v>
      </c>
    </row>
    <row r="175" spans="1:11" x14ac:dyDescent="0.35">
      <c r="A175" t="s">
        <v>182</v>
      </c>
      <c r="B175" s="1">
        <v>45429</v>
      </c>
      <c r="C175" t="s">
        <v>761</v>
      </c>
      <c r="D175" t="s">
        <v>804</v>
      </c>
      <c r="E175" t="s">
        <v>789</v>
      </c>
      <c r="F175">
        <v>4</v>
      </c>
      <c r="G175">
        <v>100</v>
      </c>
      <c r="H175">
        <v>70</v>
      </c>
      <c r="I175">
        <v>400</v>
      </c>
      <c r="J175">
        <v>120</v>
      </c>
      <c r="K175" t="s">
        <v>851</v>
      </c>
    </row>
    <row r="176" spans="1:11" x14ac:dyDescent="0.35">
      <c r="A176" t="s">
        <v>183</v>
      </c>
      <c r="B176" s="1">
        <v>45430</v>
      </c>
      <c r="C176" t="s">
        <v>759</v>
      </c>
      <c r="D176" t="s">
        <v>802</v>
      </c>
      <c r="E176" t="s">
        <v>776</v>
      </c>
      <c r="F176">
        <v>4</v>
      </c>
      <c r="G176">
        <v>2500</v>
      </c>
      <c r="H176">
        <v>1800</v>
      </c>
      <c r="I176">
        <v>10000</v>
      </c>
      <c r="J176">
        <v>2800</v>
      </c>
      <c r="K176" t="s">
        <v>849</v>
      </c>
    </row>
    <row r="177" spans="1:11" x14ac:dyDescent="0.35">
      <c r="A177" t="s">
        <v>184</v>
      </c>
      <c r="B177" s="1">
        <v>45431</v>
      </c>
      <c r="C177" t="s">
        <v>758</v>
      </c>
      <c r="D177" t="s">
        <v>801</v>
      </c>
      <c r="E177" t="s">
        <v>790</v>
      </c>
      <c r="F177">
        <v>1</v>
      </c>
      <c r="G177">
        <v>350</v>
      </c>
      <c r="H177">
        <v>200</v>
      </c>
      <c r="I177">
        <v>350</v>
      </c>
      <c r="J177">
        <v>150</v>
      </c>
      <c r="K177" t="s">
        <v>849</v>
      </c>
    </row>
    <row r="178" spans="1:11" x14ac:dyDescent="0.35">
      <c r="A178" t="s">
        <v>185</v>
      </c>
      <c r="B178" s="1">
        <v>45432</v>
      </c>
      <c r="C178" t="s">
        <v>758</v>
      </c>
      <c r="D178" t="s">
        <v>801</v>
      </c>
      <c r="E178" t="s">
        <v>790</v>
      </c>
      <c r="F178">
        <v>4</v>
      </c>
      <c r="G178">
        <v>350</v>
      </c>
      <c r="H178">
        <v>200</v>
      </c>
      <c r="I178">
        <v>1400</v>
      </c>
      <c r="J178">
        <v>600</v>
      </c>
      <c r="K178" t="s">
        <v>850</v>
      </c>
    </row>
    <row r="179" spans="1:11" x14ac:dyDescent="0.35">
      <c r="A179" t="s">
        <v>186</v>
      </c>
      <c r="B179" s="1">
        <v>45432</v>
      </c>
      <c r="C179" t="s">
        <v>766</v>
      </c>
      <c r="D179" t="s">
        <v>809</v>
      </c>
      <c r="E179" t="s">
        <v>788</v>
      </c>
      <c r="F179">
        <v>1</v>
      </c>
      <c r="G179">
        <v>3000</v>
      </c>
      <c r="H179">
        <v>2000</v>
      </c>
      <c r="I179">
        <v>3000</v>
      </c>
      <c r="J179">
        <v>1000</v>
      </c>
      <c r="K179" t="s">
        <v>850</v>
      </c>
    </row>
    <row r="180" spans="1:11" x14ac:dyDescent="0.35">
      <c r="A180" t="s">
        <v>187</v>
      </c>
      <c r="B180" s="1">
        <v>45433</v>
      </c>
      <c r="C180" t="s">
        <v>751</v>
      </c>
      <c r="D180" t="s">
        <v>794</v>
      </c>
      <c r="E180" t="s">
        <v>780</v>
      </c>
      <c r="F180">
        <v>4</v>
      </c>
      <c r="G180">
        <v>220</v>
      </c>
      <c r="H180">
        <v>150</v>
      </c>
      <c r="I180">
        <v>880</v>
      </c>
      <c r="J180">
        <v>280</v>
      </c>
      <c r="K180" t="s">
        <v>851</v>
      </c>
    </row>
    <row r="181" spans="1:11" x14ac:dyDescent="0.35">
      <c r="A181" t="s">
        <v>188</v>
      </c>
      <c r="B181" s="1">
        <v>45433</v>
      </c>
      <c r="C181" t="s">
        <v>763</v>
      </c>
      <c r="D181" t="s">
        <v>806</v>
      </c>
      <c r="E181" t="s">
        <v>776</v>
      </c>
      <c r="F181">
        <v>5</v>
      </c>
      <c r="G181">
        <v>2000</v>
      </c>
      <c r="H181">
        <v>1500</v>
      </c>
      <c r="I181">
        <v>10000</v>
      </c>
      <c r="J181">
        <v>2500</v>
      </c>
      <c r="K181" t="s">
        <v>849</v>
      </c>
    </row>
    <row r="182" spans="1:11" x14ac:dyDescent="0.35">
      <c r="A182" t="s">
        <v>189</v>
      </c>
      <c r="B182" s="1">
        <v>45433</v>
      </c>
      <c r="C182" t="s">
        <v>761</v>
      </c>
      <c r="D182" t="s">
        <v>804</v>
      </c>
      <c r="E182" t="s">
        <v>789</v>
      </c>
      <c r="F182">
        <v>5</v>
      </c>
      <c r="G182">
        <v>100</v>
      </c>
      <c r="H182">
        <v>70</v>
      </c>
      <c r="I182">
        <v>500</v>
      </c>
      <c r="J182">
        <v>150</v>
      </c>
      <c r="K182" t="s">
        <v>849</v>
      </c>
    </row>
    <row r="183" spans="1:11" x14ac:dyDescent="0.35">
      <c r="A183" t="s">
        <v>190</v>
      </c>
      <c r="B183" s="1">
        <v>45434</v>
      </c>
      <c r="C183" t="s">
        <v>766</v>
      </c>
      <c r="D183" t="s">
        <v>809</v>
      </c>
      <c r="E183" t="s">
        <v>788</v>
      </c>
      <c r="F183">
        <v>2</v>
      </c>
      <c r="G183">
        <v>3000</v>
      </c>
      <c r="H183">
        <v>2000</v>
      </c>
      <c r="I183">
        <v>6000</v>
      </c>
      <c r="J183">
        <v>2000</v>
      </c>
      <c r="K183" t="s">
        <v>851</v>
      </c>
    </row>
    <row r="184" spans="1:11" x14ac:dyDescent="0.35">
      <c r="A184" t="s">
        <v>191</v>
      </c>
      <c r="B184" s="1">
        <v>45434</v>
      </c>
      <c r="C184" t="s">
        <v>754</v>
      </c>
      <c r="D184" t="s">
        <v>797</v>
      </c>
      <c r="E184" t="s">
        <v>783</v>
      </c>
      <c r="F184">
        <v>4</v>
      </c>
      <c r="G184">
        <v>500</v>
      </c>
      <c r="H184">
        <v>400</v>
      </c>
      <c r="I184">
        <v>2000</v>
      </c>
      <c r="J184">
        <v>400</v>
      </c>
      <c r="K184" t="s">
        <v>851</v>
      </c>
    </row>
    <row r="185" spans="1:11" x14ac:dyDescent="0.35">
      <c r="A185" t="s">
        <v>192</v>
      </c>
      <c r="B185" s="1">
        <v>45435</v>
      </c>
      <c r="C185" t="s">
        <v>760</v>
      </c>
      <c r="D185" t="s">
        <v>803</v>
      </c>
      <c r="E185" t="s">
        <v>786</v>
      </c>
      <c r="F185">
        <v>3</v>
      </c>
      <c r="G185">
        <v>1500</v>
      </c>
      <c r="H185">
        <v>1000</v>
      </c>
      <c r="I185">
        <v>4500</v>
      </c>
      <c r="J185">
        <v>1500</v>
      </c>
      <c r="K185" t="s">
        <v>851</v>
      </c>
    </row>
    <row r="186" spans="1:11" x14ac:dyDescent="0.35">
      <c r="A186" t="s">
        <v>193</v>
      </c>
      <c r="B186" s="1">
        <v>45436</v>
      </c>
      <c r="C186" t="s">
        <v>760</v>
      </c>
      <c r="D186" t="s">
        <v>803</v>
      </c>
      <c r="E186" t="s">
        <v>786</v>
      </c>
      <c r="F186">
        <v>2</v>
      </c>
      <c r="G186">
        <v>1500</v>
      </c>
      <c r="H186">
        <v>1000</v>
      </c>
      <c r="I186">
        <v>3000</v>
      </c>
      <c r="J186">
        <v>1000</v>
      </c>
      <c r="K186" t="s">
        <v>851</v>
      </c>
    </row>
    <row r="187" spans="1:11" x14ac:dyDescent="0.35">
      <c r="A187" t="s">
        <v>194</v>
      </c>
      <c r="B187" s="1">
        <v>45436</v>
      </c>
      <c r="C187" t="s">
        <v>753</v>
      </c>
      <c r="D187" t="s">
        <v>796</v>
      </c>
      <c r="E187" t="s">
        <v>787</v>
      </c>
      <c r="F187">
        <v>2</v>
      </c>
      <c r="G187">
        <v>100</v>
      </c>
      <c r="H187">
        <v>70</v>
      </c>
      <c r="I187">
        <v>200</v>
      </c>
      <c r="J187">
        <v>60</v>
      </c>
      <c r="K187" t="s">
        <v>850</v>
      </c>
    </row>
    <row r="188" spans="1:11" x14ac:dyDescent="0.35">
      <c r="A188" t="s">
        <v>195</v>
      </c>
      <c r="B188" s="1">
        <v>45437</v>
      </c>
      <c r="C188" t="s">
        <v>761</v>
      </c>
      <c r="D188" t="s">
        <v>804</v>
      </c>
      <c r="E188" t="s">
        <v>789</v>
      </c>
      <c r="F188">
        <v>1</v>
      </c>
      <c r="G188">
        <v>100</v>
      </c>
      <c r="H188">
        <v>70</v>
      </c>
      <c r="I188">
        <v>100</v>
      </c>
      <c r="J188">
        <v>30</v>
      </c>
      <c r="K188" t="s">
        <v>849</v>
      </c>
    </row>
    <row r="189" spans="1:11" x14ac:dyDescent="0.35">
      <c r="A189" t="s">
        <v>196</v>
      </c>
      <c r="B189" s="1">
        <v>45437</v>
      </c>
      <c r="C189" t="s">
        <v>760</v>
      </c>
      <c r="D189" t="s">
        <v>803</v>
      </c>
      <c r="E189" t="s">
        <v>786</v>
      </c>
      <c r="F189">
        <v>5</v>
      </c>
      <c r="G189">
        <v>1500</v>
      </c>
      <c r="H189">
        <v>1000</v>
      </c>
      <c r="I189">
        <v>7500</v>
      </c>
      <c r="J189">
        <v>2500</v>
      </c>
      <c r="K189" t="s">
        <v>849</v>
      </c>
    </row>
    <row r="190" spans="1:11" x14ac:dyDescent="0.35">
      <c r="A190" t="s">
        <v>197</v>
      </c>
      <c r="B190" s="1">
        <v>45437</v>
      </c>
      <c r="C190" t="s">
        <v>758</v>
      </c>
      <c r="D190" t="s">
        <v>801</v>
      </c>
      <c r="E190" t="s">
        <v>790</v>
      </c>
      <c r="F190">
        <v>1</v>
      </c>
      <c r="G190">
        <v>350</v>
      </c>
      <c r="H190">
        <v>200</v>
      </c>
      <c r="I190">
        <v>350</v>
      </c>
      <c r="J190">
        <v>150</v>
      </c>
      <c r="K190" t="s">
        <v>850</v>
      </c>
    </row>
    <row r="191" spans="1:11" x14ac:dyDescent="0.35">
      <c r="A191" t="s">
        <v>198</v>
      </c>
      <c r="B191" s="1">
        <v>45439</v>
      </c>
      <c r="C191" t="s">
        <v>753</v>
      </c>
      <c r="D191" t="s">
        <v>796</v>
      </c>
      <c r="E191" t="s">
        <v>787</v>
      </c>
      <c r="F191">
        <v>2</v>
      </c>
      <c r="G191">
        <v>100</v>
      </c>
      <c r="H191">
        <v>70</v>
      </c>
      <c r="I191">
        <v>200</v>
      </c>
      <c r="J191">
        <v>60</v>
      </c>
      <c r="K191" t="s">
        <v>849</v>
      </c>
    </row>
    <row r="192" spans="1:11" x14ac:dyDescent="0.35">
      <c r="A192" t="s">
        <v>199</v>
      </c>
      <c r="B192" s="1">
        <v>45441</v>
      </c>
      <c r="C192" t="s">
        <v>759</v>
      </c>
      <c r="D192" t="s">
        <v>802</v>
      </c>
      <c r="E192" t="s">
        <v>776</v>
      </c>
      <c r="F192">
        <v>4</v>
      </c>
      <c r="G192">
        <v>2500</v>
      </c>
      <c r="H192">
        <v>1800</v>
      </c>
      <c r="I192">
        <v>10000</v>
      </c>
      <c r="J192">
        <v>2800</v>
      </c>
      <c r="K192" t="s">
        <v>849</v>
      </c>
    </row>
    <row r="193" spans="1:11" x14ac:dyDescent="0.35">
      <c r="A193" t="s">
        <v>200</v>
      </c>
      <c r="B193" s="1">
        <v>45442</v>
      </c>
      <c r="C193" t="s">
        <v>760</v>
      </c>
      <c r="D193" t="s">
        <v>803</v>
      </c>
      <c r="E193" t="s">
        <v>786</v>
      </c>
      <c r="F193">
        <v>3</v>
      </c>
      <c r="G193">
        <v>1500</v>
      </c>
      <c r="H193">
        <v>1000</v>
      </c>
      <c r="I193">
        <v>4500</v>
      </c>
      <c r="J193">
        <v>1500</v>
      </c>
      <c r="K193" t="s">
        <v>849</v>
      </c>
    </row>
    <row r="194" spans="1:11" x14ac:dyDescent="0.35">
      <c r="A194" t="s">
        <v>201</v>
      </c>
      <c r="B194" s="1">
        <v>45443</v>
      </c>
      <c r="C194" t="s">
        <v>763</v>
      </c>
      <c r="D194" t="s">
        <v>806</v>
      </c>
      <c r="E194" t="s">
        <v>776</v>
      </c>
      <c r="F194">
        <v>3</v>
      </c>
      <c r="G194">
        <v>2000</v>
      </c>
      <c r="H194">
        <v>1500</v>
      </c>
      <c r="I194">
        <v>6000</v>
      </c>
      <c r="J194">
        <v>1500</v>
      </c>
      <c r="K194" t="s">
        <v>849</v>
      </c>
    </row>
    <row r="195" spans="1:11" x14ac:dyDescent="0.35">
      <c r="A195" t="s">
        <v>202</v>
      </c>
      <c r="B195" s="1">
        <v>45443</v>
      </c>
      <c r="C195" t="s">
        <v>750</v>
      </c>
      <c r="D195" t="s">
        <v>793</v>
      </c>
      <c r="E195" t="s">
        <v>778</v>
      </c>
      <c r="F195">
        <v>4</v>
      </c>
      <c r="G195">
        <v>200</v>
      </c>
      <c r="H195">
        <v>180</v>
      </c>
      <c r="I195">
        <v>800</v>
      </c>
      <c r="J195">
        <v>80</v>
      </c>
      <c r="K195" t="s">
        <v>850</v>
      </c>
    </row>
    <row r="196" spans="1:11" x14ac:dyDescent="0.35">
      <c r="A196" t="s">
        <v>203</v>
      </c>
      <c r="B196" s="1">
        <v>45445</v>
      </c>
      <c r="C196" t="s">
        <v>767</v>
      </c>
      <c r="D196" t="s">
        <v>810</v>
      </c>
      <c r="E196" t="s">
        <v>785</v>
      </c>
      <c r="F196">
        <v>2</v>
      </c>
      <c r="G196">
        <v>200</v>
      </c>
      <c r="H196">
        <v>100</v>
      </c>
      <c r="I196">
        <v>400</v>
      </c>
      <c r="J196">
        <v>200</v>
      </c>
      <c r="K196" t="s">
        <v>851</v>
      </c>
    </row>
    <row r="197" spans="1:11" x14ac:dyDescent="0.35">
      <c r="A197" t="s">
        <v>204</v>
      </c>
      <c r="B197" s="1">
        <v>45446</v>
      </c>
      <c r="C197" t="s">
        <v>757</v>
      </c>
      <c r="D197" t="s">
        <v>800</v>
      </c>
      <c r="E197" t="s">
        <v>777</v>
      </c>
      <c r="F197">
        <v>1</v>
      </c>
      <c r="G197">
        <v>700</v>
      </c>
      <c r="H197">
        <v>500</v>
      </c>
      <c r="I197">
        <v>700</v>
      </c>
      <c r="J197">
        <v>200</v>
      </c>
      <c r="K197" t="s">
        <v>851</v>
      </c>
    </row>
    <row r="198" spans="1:11" x14ac:dyDescent="0.35">
      <c r="A198" t="s">
        <v>205</v>
      </c>
      <c r="B198" s="1">
        <v>45446</v>
      </c>
      <c r="C198" t="s">
        <v>752</v>
      </c>
      <c r="D198" t="s">
        <v>795</v>
      </c>
      <c r="E198" t="s">
        <v>782</v>
      </c>
      <c r="F198">
        <v>2</v>
      </c>
      <c r="G198">
        <v>220</v>
      </c>
      <c r="H198">
        <v>180</v>
      </c>
      <c r="I198">
        <v>440</v>
      </c>
      <c r="J198">
        <v>80</v>
      </c>
      <c r="K198" t="s">
        <v>849</v>
      </c>
    </row>
    <row r="199" spans="1:11" x14ac:dyDescent="0.35">
      <c r="A199" t="s">
        <v>206</v>
      </c>
      <c r="B199" s="1">
        <v>45447</v>
      </c>
      <c r="C199" t="s">
        <v>749</v>
      </c>
      <c r="D199" t="s">
        <v>792</v>
      </c>
      <c r="E199" t="s">
        <v>791</v>
      </c>
      <c r="F199">
        <v>2</v>
      </c>
      <c r="G199">
        <v>150</v>
      </c>
      <c r="H199">
        <v>70</v>
      </c>
      <c r="I199">
        <v>300</v>
      </c>
      <c r="J199">
        <v>160</v>
      </c>
      <c r="K199" t="s">
        <v>849</v>
      </c>
    </row>
    <row r="200" spans="1:11" x14ac:dyDescent="0.35">
      <c r="A200" t="s">
        <v>207</v>
      </c>
      <c r="B200" s="1">
        <v>45447</v>
      </c>
      <c r="C200" t="s">
        <v>752</v>
      </c>
      <c r="D200" t="s">
        <v>795</v>
      </c>
      <c r="E200" t="s">
        <v>782</v>
      </c>
      <c r="F200">
        <v>2</v>
      </c>
      <c r="G200">
        <v>220</v>
      </c>
      <c r="H200">
        <v>180</v>
      </c>
      <c r="I200">
        <v>440</v>
      </c>
      <c r="J200">
        <v>80</v>
      </c>
      <c r="K200" t="s">
        <v>850</v>
      </c>
    </row>
    <row r="201" spans="1:11" x14ac:dyDescent="0.35">
      <c r="A201" t="s">
        <v>208</v>
      </c>
      <c r="B201" s="1">
        <v>45448</v>
      </c>
      <c r="C201" t="s">
        <v>764</v>
      </c>
      <c r="D201" t="s">
        <v>807</v>
      </c>
      <c r="E201" t="s">
        <v>779</v>
      </c>
      <c r="F201">
        <v>5</v>
      </c>
      <c r="G201">
        <v>700</v>
      </c>
      <c r="H201">
        <v>500</v>
      </c>
      <c r="I201">
        <v>3500</v>
      </c>
      <c r="J201">
        <v>1000</v>
      </c>
      <c r="K201" t="s">
        <v>850</v>
      </c>
    </row>
    <row r="202" spans="1:11" x14ac:dyDescent="0.35">
      <c r="A202" t="s">
        <v>209</v>
      </c>
      <c r="B202" s="1">
        <v>45449</v>
      </c>
      <c r="C202" t="s">
        <v>753</v>
      </c>
      <c r="D202" t="s">
        <v>796</v>
      </c>
      <c r="E202" t="s">
        <v>787</v>
      </c>
      <c r="F202">
        <v>3</v>
      </c>
      <c r="G202">
        <v>100</v>
      </c>
      <c r="H202">
        <v>70</v>
      </c>
      <c r="I202">
        <v>300</v>
      </c>
      <c r="J202">
        <v>90</v>
      </c>
      <c r="K202" t="s">
        <v>851</v>
      </c>
    </row>
    <row r="203" spans="1:11" x14ac:dyDescent="0.35">
      <c r="A203" t="s">
        <v>210</v>
      </c>
      <c r="B203" s="1">
        <v>45449</v>
      </c>
      <c r="C203" t="s">
        <v>767</v>
      </c>
      <c r="D203" t="s">
        <v>810</v>
      </c>
      <c r="E203" t="s">
        <v>785</v>
      </c>
      <c r="F203">
        <v>2</v>
      </c>
      <c r="G203">
        <v>200</v>
      </c>
      <c r="H203">
        <v>100</v>
      </c>
      <c r="I203">
        <v>400</v>
      </c>
      <c r="J203">
        <v>200</v>
      </c>
      <c r="K203" t="s">
        <v>849</v>
      </c>
    </row>
    <row r="204" spans="1:11" x14ac:dyDescent="0.35">
      <c r="A204" t="s">
        <v>211</v>
      </c>
      <c r="B204" s="1">
        <v>45449</v>
      </c>
      <c r="C204" t="s">
        <v>749</v>
      </c>
      <c r="D204" t="s">
        <v>792</v>
      </c>
      <c r="E204" t="s">
        <v>791</v>
      </c>
      <c r="F204">
        <v>5</v>
      </c>
      <c r="G204">
        <v>150</v>
      </c>
      <c r="H204">
        <v>70</v>
      </c>
      <c r="I204">
        <v>750</v>
      </c>
      <c r="J204">
        <v>400</v>
      </c>
      <c r="K204" t="s">
        <v>849</v>
      </c>
    </row>
    <row r="205" spans="1:11" x14ac:dyDescent="0.35">
      <c r="A205" t="s">
        <v>212</v>
      </c>
      <c r="B205" s="1">
        <v>45450</v>
      </c>
      <c r="C205" t="s">
        <v>764</v>
      </c>
      <c r="D205" t="s">
        <v>807</v>
      </c>
      <c r="E205" t="s">
        <v>779</v>
      </c>
      <c r="F205">
        <v>2</v>
      </c>
      <c r="G205">
        <v>700</v>
      </c>
      <c r="H205">
        <v>500</v>
      </c>
      <c r="I205">
        <v>1400</v>
      </c>
      <c r="J205">
        <v>400</v>
      </c>
      <c r="K205" t="s">
        <v>851</v>
      </c>
    </row>
    <row r="206" spans="1:11" x14ac:dyDescent="0.35">
      <c r="A206" t="s">
        <v>213</v>
      </c>
      <c r="B206" s="1">
        <v>45450</v>
      </c>
      <c r="C206" t="s">
        <v>751</v>
      </c>
      <c r="D206" t="s">
        <v>794</v>
      </c>
      <c r="E206" t="s">
        <v>780</v>
      </c>
      <c r="F206">
        <v>1</v>
      </c>
      <c r="G206">
        <v>220</v>
      </c>
      <c r="H206">
        <v>150</v>
      </c>
      <c r="I206">
        <v>220</v>
      </c>
      <c r="J206">
        <v>70</v>
      </c>
      <c r="K206" t="s">
        <v>851</v>
      </c>
    </row>
    <row r="207" spans="1:11" x14ac:dyDescent="0.35">
      <c r="A207" t="s">
        <v>214</v>
      </c>
      <c r="B207" s="1">
        <v>45450</v>
      </c>
      <c r="C207" t="s">
        <v>758</v>
      </c>
      <c r="D207" t="s">
        <v>801</v>
      </c>
      <c r="E207" t="s">
        <v>790</v>
      </c>
      <c r="F207">
        <v>1</v>
      </c>
      <c r="G207">
        <v>350</v>
      </c>
      <c r="H207">
        <v>200</v>
      </c>
      <c r="I207">
        <v>350</v>
      </c>
      <c r="J207">
        <v>150</v>
      </c>
      <c r="K207" t="s">
        <v>851</v>
      </c>
    </row>
    <row r="208" spans="1:11" x14ac:dyDescent="0.35">
      <c r="A208" t="s">
        <v>215</v>
      </c>
      <c r="B208" s="1">
        <v>45451</v>
      </c>
      <c r="C208" t="s">
        <v>758</v>
      </c>
      <c r="D208" t="s">
        <v>801</v>
      </c>
      <c r="E208" t="s">
        <v>790</v>
      </c>
      <c r="F208">
        <v>4</v>
      </c>
      <c r="G208">
        <v>350</v>
      </c>
      <c r="H208">
        <v>200</v>
      </c>
      <c r="I208">
        <v>1400</v>
      </c>
      <c r="J208">
        <v>600</v>
      </c>
      <c r="K208" t="s">
        <v>851</v>
      </c>
    </row>
    <row r="209" spans="1:11" x14ac:dyDescent="0.35">
      <c r="A209" t="s">
        <v>216</v>
      </c>
      <c r="B209" s="1">
        <v>45451</v>
      </c>
      <c r="C209" t="s">
        <v>760</v>
      </c>
      <c r="D209" t="s">
        <v>803</v>
      </c>
      <c r="E209" t="s">
        <v>786</v>
      </c>
      <c r="F209">
        <v>2</v>
      </c>
      <c r="G209">
        <v>1500</v>
      </c>
      <c r="H209">
        <v>1000</v>
      </c>
      <c r="I209">
        <v>3000</v>
      </c>
      <c r="J209">
        <v>1000</v>
      </c>
      <c r="K209" t="s">
        <v>850</v>
      </c>
    </row>
    <row r="210" spans="1:11" x14ac:dyDescent="0.35">
      <c r="A210" t="s">
        <v>217</v>
      </c>
      <c r="B210" s="1">
        <v>45451</v>
      </c>
      <c r="C210" t="s">
        <v>750</v>
      </c>
      <c r="D210" t="s">
        <v>793</v>
      </c>
      <c r="E210" t="s">
        <v>778</v>
      </c>
      <c r="F210">
        <v>5</v>
      </c>
      <c r="G210">
        <v>200</v>
      </c>
      <c r="H210">
        <v>180</v>
      </c>
      <c r="I210">
        <v>1000</v>
      </c>
      <c r="J210">
        <v>100</v>
      </c>
      <c r="K210" t="s">
        <v>849</v>
      </c>
    </row>
    <row r="211" spans="1:11" x14ac:dyDescent="0.35">
      <c r="A211" t="s">
        <v>218</v>
      </c>
      <c r="B211" s="1">
        <v>45452</v>
      </c>
      <c r="C211" t="s">
        <v>752</v>
      </c>
      <c r="D211" t="s">
        <v>795</v>
      </c>
      <c r="E211" t="s">
        <v>782</v>
      </c>
      <c r="F211">
        <v>1</v>
      </c>
      <c r="G211">
        <v>220</v>
      </c>
      <c r="H211">
        <v>180</v>
      </c>
      <c r="I211">
        <v>220</v>
      </c>
      <c r="J211">
        <v>40</v>
      </c>
      <c r="K211" t="s">
        <v>849</v>
      </c>
    </row>
    <row r="212" spans="1:11" x14ac:dyDescent="0.35">
      <c r="A212" t="s">
        <v>219</v>
      </c>
      <c r="B212" s="1">
        <v>45452</v>
      </c>
      <c r="C212" t="s">
        <v>751</v>
      </c>
      <c r="D212" t="s">
        <v>794</v>
      </c>
      <c r="E212" t="s">
        <v>780</v>
      </c>
      <c r="F212">
        <v>5</v>
      </c>
      <c r="G212">
        <v>220</v>
      </c>
      <c r="H212">
        <v>150</v>
      </c>
      <c r="I212">
        <v>1100</v>
      </c>
      <c r="J212">
        <v>350</v>
      </c>
      <c r="K212" t="s">
        <v>850</v>
      </c>
    </row>
    <row r="213" spans="1:11" x14ac:dyDescent="0.35">
      <c r="A213" t="s">
        <v>220</v>
      </c>
      <c r="B213" s="1">
        <v>45453</v>
      </c>
      <c r="C213" t="s">
        <v>758</v>
      </c>
      <c r="D213" t="s">
        <v>801</v>
      </c>
      <c r="E213" t="s">
        <v>790</v>
      </c>
      <c r="F213">
        <v>1</v>
      </c>
      <c r="G213">
        <v>350</v>
      </c>
      <c r="H213">
        <v>200</v>
      </c>
      <c r="I213">
        <v>350</v>
      </c>
      <c r="J213">
        <v>150</v>
      </c>
      <c r="K213" t="s">
        <v>849</v>
      </c>
    </row>
    <row r="214" spans="1:11" x14ac:dyDescent="0.35">
      <c r="A214" t="s">
        <v>221</v>
      </c>
      <c r="B214" s="1">
        <v>45453</v>
      </c>
      <c r="C214" t="s">
        <v>767</v>
      </c>
      <c r="D214" t="s">
        <v>810</v>
      </c>
      <c r="E214" t="s">
        <v>785</v>
      </c>
      <c r="F214">
        <v>5</v>
      </c>
      <c r="G214">
        <v>200</v>
      </c>
      <c r="H214">
        <v>100</v>
      </c>
      <c r="I214">
        <v>1000</v>
      </c>
      <c r="J214">
        <v>500</v>
      </c>
      <c r="K214" t="s">
        <v>849</v>
      </c>
    </row>
    <row r="215" spans="1:11" x14ac:dyDescent="0.35">
      <c r="A215" t="s">
        <v>222</v>
      </c>
      <c r="B215" s="1">
        <v>45454</v>
      </c>
      <c r="C215" t="s">
        <v>767</v>
      </c>
      <c r="D215" t="s">
        <v>810</v>
      </c>
      <c r="E215" t="s">
        <v>785</v>
      </c>
      <c r="F215">
        <v>1</v>
      </c>
      <c r="G215">
        <v>200</v>
      </c>
      <c r="H215">
        <v>100</v>
      </c>
      <c r="I215">
        <v>200</v>
      </c>
      <c r="J215">
        <v>100</v>
      </c>
      <c r="K215" t="s">
        <v>849</v>
      </c>
    </row>
    <row r="216" spans="1:11" x14ac:dyDescent="0.35">
      <c r="A216" t="s">
        <v>223</v>
      </c>
      <c r="B216" s="1">
        <v>45455</v>
      </c>
      <c r="C216" t="s">
        <v>756</v>
      </c>
      <c r="D216" t="s">
        <v>799</v>
      </c>
      <c r="E216" t="s">
        <v>784</v>
      </c>
      <c r="F216">
        <v>1</v>
      </c>
      <c r="G216">
        <v>300</v>
      </c>
      <c r="H216">
        <v>200</v>
      </c>
      <c r="I216">
        <v>300</v>
      </c>
      <c r="J216">
        <v>100</v>
      </c>
      <c r="K216" t="s">
        <v>849</v>
      </c>
    </row>
    <row r="217" spans="1:11" x14ac:dyDescent="0.35">
      <c r="A217" t="s">
        <v>224</v>
      </c>
      <c r="B217" s="1">
        <v>45456</v>
      </c>
      <c r="C217" t="s">
        <v>766</v>
      </c>
      <c r="D217" t="s">
        <v>809</v>
      </c>
      <c r="E217" t="s">
        <v>788</v>
      </c>
      <c r="F217">
        <v>1</v>
      </c>
      <c r="G217">
        <v>3000</v>
      </c>
      <c r="H217">
        <v>2000</v>
      </c>
      <c r="I217">
        <v>3000</v>
      </c>
      <c r="J217">
        <v>1000</v>
      </c>
      <c r="K217" t="s">
        <v>849</v>
      </c>
    </row>
    <row r="218" spans="1:11" x14ac:dyDescent="0.35">
      <c r="A218" t="s">
        <v>225</v>
      </c>
      <c r="B218" s="1">
        <v>45456</v>
      </c>
      <c r="C218" t="s">
        <v>763</v>
      </c>
      <c r="D218" t="s">
        <v>806</v>
      </c>
      <c r="E218" t="s">
        <v>776</v>
      </c>
      <c r="F218">
        <v>3</v>
      </c>
      <c r="G218">
        <v>2000</v>
      </c>
      <c r="H218">
        <v>1500</v>
      </c>
      <c r="I218">
        <v>6000</v>
      </c>
      <c r="J218">
        <v>1500</v>
      </c>
      <c r="K218" t="s">
        <v>849</v>
      </c>
    </row>
    <row r="219" spans="1:11" x14ac:dyDescent="0.35">
      <c r="A219" t="s">
        <v>226</v>
      </c>
      <c r="B219" s="1">
        <v>45457</v>
      </c>
      <c r="C219" t="s">
        <v>753</v>
      </c>
      <c r="D219" t="s">
        <v>796</v>
      </c>
      <c r="E219" t="s">
        <v>787</v>
      </c>
      <c r="F219">
        <v>2</v>
      </c>
      <c r="G219">
        <v>100</v>
      </c>
      <c r="H219">
        <v>70</v>
      </c>
      <c r="I219">
        <v>200</v>
      </c>
      <c r="J219">
        <v>60</v>
      </c>
      <c r="K219" t="s">
        <v>851</v>
      </c>
    </row>
    <row r="220" spans="1:11" x14ac:dyDescent="0.35">
      <c r="A220" t="s">
        <v>227</v>
      </c>
      <c r="B220" s="1">
        <v>45457</v>
      </c>
      <c r="C220" t="s">
        <v>763</v>
      </c>
      <c r="D220" t="s">
        <v>806</v>
      </c>
      <c r="E220" t="s">
        <v>776</v>
      </c>
      <c r="F220">
        <v>2</v>
      </c>
      <c r="G220">
        <v>2000</v>
      </c>
      <c r="H220">
        <v>1500</v>
      </c>
      <c r="I220">
        <v>4000</v>
      </c>
      <c r="J220">
        <v>1000</v>
      </c>
      <c r="K220" t="s">
        <v>849</v>
      </c>
    </row>
    <row r="221" spans="1:11" x14ac:dyDescent="0.35">
      <c r="A221" t="s">
        <v>228</v>
      </c>
      <c r="B221" s="1">
        <v>45458</v>
      </c>
      <c r="C221" t="s">
        <v>754</v>
      </c>
      <c r="D221" t="s">
        <v>797</v>
      </c>
      <c r="E221" t="s">
        <v>783</v>
      </c>
      <c r="F221">
        <v>5</v>
      </c>
      <c r="G221">
        <v>500</v>
      </c>
      <c r="H221">
        <v>400</v>
      </c>
      <c r="I221">
        <v>2500</v>
      </c>
      <c r="J221">
        <v>500</v>
      </c>
      <c r="K221" t="s">
        <v>849</v>
      </c>
    </row>
    <row r="222" spans="1:11" x14ac:dyDescent="0.35">
      <c r="A222" t="s">
        <v>229</v>
      </c>
      <c r="B222" s="1">
        <v>45458</v>
      </c>
      <c r="C222" t="s">
        <v>761</v>
      </c>
      <c r="D222" t="s">
        <v>804</v>
      </c>
      <c r="E222" t="s">
        <v>789</v>
      </c>
      <c r="F222">
        <v>4</v>
      </c>
      <c r="G222">
        <v>100</v>
      </c>
      <c r="H222">
        <v>70</v>
      </c>
      <c r="I222">
        <v>400</v>
      </c>
      <c r="J222">
        <v>120</v>
      </c>
      <c r="K222" t="s">
        <v>850</v>
      </c>
    </row>
    <row r="223" spans="1:11" x14ac:dyDescent="0.35">
      <c r="A223" t="s">
        <v>230</v>
      </c>
      <c r="B223" s="1">
        <v>45459</v>
      </c>
      <c r="C223" t="s">
        <v>758</v>
      </c>
      <c r="D223" t="s">
        <v>801</v>
      </c>
      <c r="E223" t="s">
        <v>790</v>
      </c>
      <c r="F223">
        <v>3</v>
      </c>
      <c r="G223">
        <v>350</v>
      </c>
      <c r="H223">
        <v>200</v>
      </c>
      <c r="I223">
        <v>1050</v>
      </c>
      <c r="J223">
        <v>450</v>
      </c>
      <c r="K223" t="s">
        <v>850</v>
      </c>
    </row>
    <row r="224" spans="1:11" x14ac:dyDescent="0.35">
      <c r="A224" t="s">
        <v>231</v>
      </c>
      <c r="B224" s="1">
        <v>45460</v>
      </c>
      <c r="C224" t="s">
        <v>752</v>
      </c>
      <c r="D224" t="s">
        <v>795</v>
      </c>
      <c r="E224" t="s">
        <v>782</v>
      </c>
      <c r="F224">
        <v>1</v>
      </c>
      <c r="G224">
        <v>220</v>
      </c>
      <c r="H224">
        <v>180</v>
      </c>
      <c r="I224">
        <v>220</v>
      </c>
      <c r="J224">
        <v>40</v>
      </c>
      <c r="K224" t="s">
        <v>850</v>
      </c>
    </row>
    <row r="225" spans="1:11" x14ac:dyDescent="0.35">
      <c r="A225" t="s">
        <v>232</v>
      </c>
      <c r="B225" s="1">
        <v>45461</v>
      </c>
      <c r="C225" t="s">
        <v>753</v>
      </c>
      <c r="D225" t="s">
        <v>796</v>
      </c>
      <c r="E225" t="s">
        <v>787</v>
      </c>
      <c r="F225">
        <v>2</v>
      </c>
      <c r="G225">
        <v>100</v>
      </c>
      <c r="H225">
        <v>70</v>
      </c>
      <c r="I225">
        <v>200</v>
      </c>
      <c r="J225">
        <v>60</v>
      </c>
      <c r="K225" t="s">
        <v>850</v>
      </c>
    </row>
    <row r="226" spans="1:11" x14ac:dyDescent="0.35">
      <c r="A226" t="s">
        <v>233</v>
      </c>
      <c r="B226" s="1">
        <v>45462</v>
      </c>
      <c r="C226" t="s">
        <v>758</v>
      </c>
      <c r="D226" t="s">
        <v>801</v>
      </c>
      <c r="E226" t="s">
        <v>790</v>
      </c>
      <c r="F226">
        <v>5</v>
      </c>
      <c r="G226">
        <v>350</v>
      </c>
      <c r="H226">
        <v>200</v>
      </c>
      <c r="I226">
        <v>1750</v>
      </c>
      <c r="J226">
        <v>750</v>
      </c>
      <c r="K226" t="s">
        <v>850</v>
      </c>
    </row>
    <row r="227" spans="1:11" x14ac:dyDescent="0.35">
      <c r="A227" t="s">
        <v>234</v>
      </c>
      <c r="B227" s="1">
        <v>45462</v>
      </c>
      <c r="C227" t="s">
        <v>760</v>
      </c>
      <c r="D227" t="s">
        <v>803</v>
      </c>
      <c r="E227" t="s">
        <v>786</v>
      </c>
      <c r="F227">
        <v>3</v>
      </c>
      <c r="G227">
        <v>1500</v>
      </c>
      <c r="H227">
        <v>1000</v>
      </c>
      <c r="I227">
        <v>4500</v>
      </c>
      <c r="J227">
        <v>1500</v>
      </c>
      <c r="K227" t="s">
        <v>849</v>
      </c>
    </row>
    <row r="228" spans="1:11" x14ac:dyDescent="0.35">
      <c r="A228" t="s">
        <v>235</v>
      </c>
      <c r="B228" s="1">
        <v>45464</v>
      </c>
      <c r="C228" t="s">
        <v>755</v>
      </c>
      <c r="D228" t="s">
        <v>798</v>
      </c>
      <c r="E228" t="s">
        <v>781</v>
      </c>
      <c r="F228">
        <v>4</v>
      </c>
      <c r="G228">
        <v>220</v>
      </c>
      <c r="H228">
        <v>180</v>
      </c>
      <c r="I228">
        <v>880</v>
      </c>
      <c r="J228">
        <v>160</v>
      </c>
      <c r="K228" t="s">
        <v>849</v>
      </c>
    </row>
    <row r="229" spans="1:11" x14ac:dyDescent="0.35">
      <c r="A229" t="s">
        <v>236</v>
      </c>
      <c r="B229" s="1">
        <v>45464</v>
      </c>
      <c r="C229" t="s">
        <v>759</v>
      </c>
      <c r="D229" t="s">
        <v>802</v>
      </c>
      <c r="E229" t="s">
        <v>776</v>
      </c>
      <c r="F229">
        <v>3</v>
      </c>
      <c r="G229">
        <v>2500</v>
      </c>
      <c r="H229">
        <v>1800</v>
      </c>
      <c r="I229">
        <v>7500</v>
      </c>
      <c r="J229">
        <v>2100</v>
      </c>
      <c r="K229" t="s">
        <v>850</v>
      </c>
    </row>
    <row r="230" spans="1:11" x14ac:dyDescent="0.35">
      <c r="A230" t="s">
        <v>237</v>
      </c>
      <c r="B230" s="1">
        <v>45465</v>
      </c>
      <c r="C230" t="s">
        <v>756</v>
      </c>
      <c r="D230" t="s">
        <v>799</v>
      </c>
      <c r="E230" t="s">
        <v>784</v>
      </c>
      <c r="F230">
        <v>3</v>
      </c>
      <c r="G230">
        <v>300</v>
      </c>
      <c r="H230">
        <v>200</v>
      </c>
      <c r="I230">
        <v>900</v>
      </c>
      <c r="J230">
        <v>300</v>
      </c>
      <c r="K230" t="s">
        <v>850</v>
      </c>
    </row>
    <row r="231" spans="1:11" x14ac:dyDescent="0.35">
      <c r="A231" t="s">
        <v>238</v>
      </c>
      <c r="B231" s="1">
        <v>45465</v>
      </c>
      <c r="C231" t="s">
        <v>749</v>
      </c>
      <c r="D231" t="s">
        <v>792</v>
      </c>
      <c r="E231" t="s">
        <v>791</v>
      </c>
      <c r="F231">
        <v>3</v>
      </c>
      <c r="G231">
        <v>150</v>
      </c>
      <c r="H231">
        <v>70</v>
      </c>
      <c r="I231">
        <v>450</v>
      </c>
      <c r="J231">
        <v>240</v>
      </c>
      <c r="K231" t="s">
        <v>849</v>
      </c>
    </row>
    <row r="232" spans="1:11" x14ac:dyDescent="0.35">
      <c r="A232" t="s">
        <v>239</v>
      </c>
      <c r="B232" s="1">
        <v>45466</v>
      </c>
      <c r="C232" t="s">
        <v>765</v>
      </c>
      <c r="D232" t="s">
        <v>808</v>
      </c>
      <c r="E232" t="s">
        <v>785</v>
      </c>
      <c r="F232">
        <v>2</v>
      </c>
      <c r="G232">
        <v>350</v>
      </c>
      <c r="H232">
        <v>270</v>
      </c>
      <c r="I232">
        <v>700</v>
      </c>
      <c r="J232">
        <v>160</v>
      </c>
      <c r="K232" t="s">
        <v>849</v>
      </c>
    </row>
    <row r="233" spans="1:11" x14ac:dyDescent="0.35">
      <c r="A233" t="s">
        <v>240</v>
      </c>
      <c r="B233" s="1">
        <v>45468</v>
      </c>
      <c r="C233" t="s">
        <v>766</v>
      </c>
      <c r="D233" t="s">
        <v>809</v>
      </c>
      <c r="E233" t="s">
        <v>788</v>
      </c>
      <c r="F233">
        <v>5</v>
      </c>
      <c r="G233">
        <v>3000</v>
      </c>
      <c r="H233">
        <v>2000</v>
      </c>
      <c r="I233">
        <v>15000</v>
      </c>
      <c r="J233">
        <v>5000</v>
      </c>
      <c r="K233" t="s">
        <v>851</v>
      </c>
    </row>
    <row r="234" spans="1:11" x14ac:dyDescent="0.35">
      <c r="A234" t="s">
        <v>241</v>
      </c>
      <c r="B234" s="1">
        <v>45468</v>
      </c>
      <c r="C234" t="s">
        <v>752</v>
      </c>
      <c r="D234" t="s">
        <v>795</v>
      </c>
      <c r="E234" t="s">
        <v>782</v>
      </c>
      <c r="F234">
        <v>4</v>
      </c>
      <c r="G234">
        <v>220</v>
      </c>
      <c r="H234">
        <v>180</v>
      </c>
      <c r="I234">
        <v>880</v>
      </c>
      <c r="J234">
        <v>160</v>
      </c>
      <c r="K234" t="s">
        <v>851</v>
      </c>
    </row>
    <row r="235" spans="1:11" x14ac:dyDescent="0.35">
      <c r="A235" t="s">
        <v>242</v>
      </c>
      <c r="B235" s="1">
        <v>45469</v>
      </c>
      <c r="C235" t="s">
        <v>766</v>
      </c>
      <c r="D235" t="s">
        <v>809</v>
      </c>
      <c r="E235" t="s">
        <v>788</v>
      </c>
      <c r="F235">
        <v>4</v>
      </c>
      <c r="G235">
        <v>3000</v>
      </c>
      <c r="H235">
        <v>2000</v>
      </c>
      <c r="I235">
        <v>12000</v>
      </c>
      <c r="J235">
        <v>4000</v>
      </c>
      <c r="K235" t="s">
        <v>851</v>
      </c>
    </row>
    <row r="236" spans="1:11" x14ac:dyDescent="0.35">
      <c r="A236" t="s">
        <v>243</v>
      </c>
      <c r="B236" s="1">
        <v>45469</v>
      </c>
      <c r="C236" t="s">
        <v>768</v>
      </c>
      <c r="D236" t="s">
        <v>811</v>
      </c>
      <c r="E236" t="s">
        <v>776</v>
      </c>
      <c r="F236">
        <v>1</v>
      </c>
      <c r="G236">
        <v>1200</v>
      </c>
      <c r="H236">
        <v>900</v>
      </c>
      <c r="I236">
        <v>1200</v>
      </c>
      <c r="J236">
        <v>300</v>
      </c>
      <c r="K236" t="s">
        <v>851</v>
      </c>
    </row>
    <row r="237" spans="1:11" x14ac:dyDescent="0.35">
      <c r="A237" t="s">
        <v>244</v>
      </c>
      <c r="B237" s="1">
        <v>45470</v>
      </c>
      <c r="C237" t="s">
        <v>760</v>
      </c>
      <c r="D237" t="s">
        <v>803</v>
      </c>
      <c r="E237" t="s">
        <v>786</v>
      </c>
      <c r="F237">
        <v>2</v>
      </c>
      <c r="G237">
        <v>1500</v>
      </c>
      <c r="H237">
        <v>1000</v>
      </c>
      <c r="I237">
        <v>3000</v>
      </c>
      <c r="J237">
        <v>1000</v>
      </c>
      <c r="K237" t="s">
        <v>849</v>
      </c>
    </row>
    <row r="238" spans="1:11" x14ac:dyDescent="0.35">
      <c r="A238" t="s">
        <v>245</v>
      </c>
      <c r="B238" s="1">
        <v>45471</v>
      </c>
      <c r="C238" t="s">
        <v>758</v>
      </c>
      <c r="D238" t="s">
        <v>801</v>
      </c>
      <c r="E238" t="s">
        <v>790</v>
      </c>
      <c r="F238">
        <v>3</v>
      </c>
      <c r="G238">
        <v>350</v>
      </c>
      <c r="H238">
        <v>200</v>
      </c>
      <c r="I238">
        <v>1050</v>
      </c>
      <c r="J238">
        <v>450</v>
      </c>
      <c r="K238" t="s">
        <v>849</v>
      </c>
    </row>
    <row r="239" spans="1:11" x14ac:dyDescent="0.35">
      <c r="A239" t="s">
        <v>246</v>
      </c>
      <c r="B239" s="1">
        <v>45472</v>
      </c>
      <c r="C239" t="s">
        <v>765</v>
      </c>
      <c r="D239" t="s">
        <v>808</v>
      </c>
      <c r="E239" t="s">
        <v>785</v>
      </c>
      <c r="F239">
        <v>3</v>
      </c>
      <c r="G239">
        <v>350</v>
      </c>
      <c r="H239">
        <v>270</v>
      </c>
      <c r="I239">
        <v>1050</v>
      </c>
      <c r="J239">
        <v>240</v>
      </c>
      <c r="K239" t="s">
        <v>849</v>
      </c>
    </row>
    <row r="240" spans="1:11" x14ac:dyDescent="0.35">
      <c r="A240" t="s">
        <v>247</v>
      </c>
      <c r="B240" s="1">
        <v>45473</v>
      </c>
      <c r="C240" t="s">
        <v>761</v>
      </c>
      <c r="D240" t="s">
        <v>804</v>
      </c>
      <c r="E240" t="s">
        <v>789</v>
      </c>
      <c r="F240">
        <v>3</v>
      </c>
      <c r="G240">
        <v>100</v>
      </c>
      <c r="H240">
        <v>70</v>
      </c>
      <c r="I240">
        <v>300</v>
      </c>
      <c r="J240">
        <v>90</v>
      </c>
      <c r="K240" t="s">
        <v>849</v>
      </c>
    </row>
    <row r="241" spans="1:11" x14ac:dyDescent="0.35">
      <c r="A241" t="s">
        <v>248</v>
      </c>
      <c r="B241" s="1">
        <v>45474</v>
      </c>
      <c r="C241" t="s">
        <v>753</v>
      </c>
      <c r="D241" t="s">
        <v>796</v>
      </c>
      <c r="E241" t="s">
        <v>787</v>
      </c>
      <c r="F241">
        <v>3</v>
      </c>
      <c r="G241">
        <v>100</v>
      </c>
      <c r="H241">
        <v>70</v>
      </c>
      <c r="I241">
        <v>300</v>
      </c>
      <c r="J241">
        <v>90</v>
      </c>
      <c r="K241" t="s">
        <v>849</v>
      </c>
    </row>
    <row r="242" spans="1:11" x14ac:dyDescent="0.35">
      <c r="A242" t="s">
        <v>249</v>
      </c>
      <c r="B242" s="1">
        <v>45475</v>
      </c>
      <c r="C242" t="s">
        <v>752</v>
      </c>
      <c r="D242" t="s">
        <v>795</v>
      </c>
      <c r="E242" t="s">
        <v>782</v>
      </c>
      <c r="F242">
        <v>1</v>
      </c>
      <c r="G242">
        <v>220</v>
      </c>
      <c r="H242">
        <v>180</v>
      </c>
      <c r="I242">
        <v>220</v>
      </c>
      <c r="J242">
        <v>40</v>
      </c>
      <c r="K242" t="s">
        <v>849</v>
      </c>
    </row>
    <row r="243" spans="1:11" x14ac:dyDescent="0.35">
      <c r="A243" t="s">
        <v>250</v>
      </c>
      <c r="B243" s="1">
        <v>45476</v>
      </c>
      <c r="C243" t="s">
        <v>756</v>
      </c>
      <c r="D243" t="s">
        <v>799</v>
      </c>
      <c r="E243" t="s">
        <v>784</v>
      </c>
      <c r="F243">
        <v>1</v>
      </c>
      <c r="G243">
        <v>300</v>
      </c>
      <c r="H243">
        <v>200</v>
      </c>
      <c r="I243">
        <v>300</v>
      </c>
      <c r="J243">
        <v>100</v>
      </c>
      <c r="K243" t="s">
        <v>849</v>
      </c>
    </row>
    <row r="244" spans="1:11" x14ac:dyDescent="0.35">
      <c r="A244" t="s">
        <v>251</v>
      </c>
      <c r="B244" s="1">
        <v>45476</v>
      </c>
      <c r="C244" t="s">
        <v>761</v>
      </c>
      <c r="D244" t="s">
        <v>804</v>
      </c>
      <c r="E244" t="s">
        <v>789</v>
      </c>
      <c r="F244">
        <v>2</v>
      </c>
      <c r="G244">
        <v>100</v>
      </c>
      <c r="H244">
        <v>70</v>
      </c>
      <c r="I244">
        <v>200</v>
      </c>
      <c r="J244">
        <v>60</v>
      </c>
      <c r="K244" t="s">
        <v>849</v>
      </c>
    </row>
    <row r="245" spans="1:11" x14ac:dyDescent="0.35">
      <c r="A245" t="s">
        <v>252</v>
      </c>
      <c r="B245" s="1">
        <v>45478</v>
      </c>
      <c r="C245" t="s">
        <v>754</v>
      </c>
      <c r="D245" t="s">
        <v>797</v>
      </c>
      <c r="E245" t="s">
        <v>783</v>
      </c>
      <c r="F245">
        <v>5</v>
      </c>
      <c r="G245">
        <v>500</v>
      </c>
      <c r="H245">
        <v>400</v>
      </c>
      <c r="I245">
        <v>2500</v>
      </c>
      <c r="J245">
        <v>500</v>
      </c>
      <c r="K245" t="s">
        <v>849</v>
      </c>
    </row>
    <row r="246" spans="1:11" x14ac:dyDescent="0.35">
      <c r="A246" t="s">
        <v>253</v>
      </c>
      <c r="B246" s="1">
        <v>45478</v>
      </c>
      <c r="C246" t="s">
        <v>765</v>
      </c>
      <c r="D246" t="s">
        <v>808</v>
      </c>
      <c r="E246" t="s">
        <v>785</v>
      </c>
      <c r="F246">
        <v>5</v>
      </c>
      <c r="G246">
        <v>350</v>
      </c>
      <c r="H246">
        <v>270</v>
      </c>
      <c r="I246">
        <v>1750</v>
      </c>
      <c r="J246">
        <v>400</v>
      </c>
      <c r="K246" t="s">
        <v>849</v>
      </c>
    </row>
    <row r="247" spans="1:11" x14ac:dyDescent="0.35">
      <c r="A247" t="s">
        <v>254</v>
      </c>
      <c r="B247" s="1">
        <v>45479</v>
      </c>
      <c r="C247" t="s">
        <v>764</v>
      </c>
      <c r="D247" t="s">
        <v>807</v>
      </c>
      <c r="E247" t="s">
        <v>779</v>
      </c>
      <c r="F247">
        <v>2</v>
      </c>
      <c r="G247">
        <v>700</v>
      </c>
      <c r="H247">
        <v>500</v>
      </c>
      <c r="I247">
        <v>1400</v>
      </c>
      <c r="J247">
        <v>400</v>
      </c>
      <c r="K247" t="s">
        <v>849</v>
      </c>
    </row>
    <row r="248" spans="1:11" x14ac:dyDescent="0.35">
      <c r="A248" t="s">
        <v>255</v>
      </c>
      <c r="B248" s="1">
        <v>45480</v>
      </c>
      <c r="C248" t="s">
        <v>767</v>
      </c>
      <c r="D248" t="s">
        <v>810</v>
      </c>
      <c r="E248" t="s">
        <v>785</v>
      </c>
      <c r="F248">
        <v>2</v>
      </c>
      <c r="G248">
        <v>200</v>
      </c>
      <c r="H248">
        <v>100</v>
      </c>
      <c r="I248">
        <v>400</v>
      </c>
      <c r="J248">
        <v>200</v>
      </c>
      <c r="K248" t="s">
        <v>850</v>
      </c>
    </row>
    <row r="249" spans="1:11" x14ac:dyDescent="0.35">
      <c r="A249" t="s">
        <v>256</v>
      </c>
      <c r="B249" s="1">
        <v>45481</v>
      </c>
      <c r="C249" t="s">
        <v>761</v>
      </c>
      <c r="D249" t="s">
        <v>804</v>
      </c>
      <c r="E249" t="s">
        <v>789</v>
      </c>
      <c r="F249">
        <v>2</v>
      </c>
      <c r="G249">
        <v>100</v>
      </c>
      <c r="H249">
        <v>70</v>
      </c>
      <c r="I249">
        <v>200</v>
      </c>
      <c r="J249">
        <v>60</v>
      </c>
      <c r="K249" t="s">
        <v>851</v>
      </c>
    </row>
    <row r="250" spans="1:11" x14ac:dyDescent="0.35">
      <c r="A250" t="s">
        <v>257</v>
      </c>
      <c r="B250" s="1">
        <v>45482</v>
      </c>
      <c r="C250" t="s">
        <v>757</v>
      </c>
      <c r="D250" t="s">
        <v>800</v>
      </c>
      <c r="E250" t="s">
        <v>777</v>
      </c>
      <c r="F250">
        <v>5</v>
      </c>
      <c r="G250">
        <v>700</v>
      </c>
      <c r="H250">
        <v>500</v>
      </c>
      <c r="I250">
        <v>3500</v>
      </c>
      <c r="J250">
        <v>1000</v>
      </c>
      <c r="K250" t="s">
        <v>851</v>
      </c>
    </row>
    <row r="251" spans="1:11" x14ac:dyDescent="0.35">
      <c r="A251" t="s">
        <v>258</v>
      </c>
      <c r="B251" s="1">
        <v>45483</v>
      </c>
      <c r="C251" t="s">
        <v>762</v>
      </c>
      <c r="D251" t="s">
        <v>805</v>
      </c>
      <c r="E251" t="s">
        <v>780</v>
      </c>
      <c r="F251">
        <v>4</v>
      </c>
      <c r="G251">
        <v>1100</v>
      </c>
      <c r="H251">
        <v>800</v>
      </c>
      <c r="I251">
        <v>4400</v>
      </c>
      <c r="J251">
        <v>1200</v>
      </c>
      <c r="K251" t="s">
        <v>849</v>
      </c>
    </row>
    <row r="252" spans="1:11" x14ac:dyDescent="0.35">
      <c r="A252" t="s">
        <v>259</v>
      </c>
      <c r="B252" s="1">
        <v>45486</v>
      </c>
      <c r="C252" t="s">
        <v>766</v>
      </c>
      <c r="D252" t="s">
        <v>809</v>
      </c>
      <c r="E252" t="s">
        <v>788</v>
      </c>
      <c r="F252">
        <v>4</v>
      </c>
      <c r="G252">
        <v>3000</v>
      </c>
      <c r="H252">
        <v>2000</v>
      </c>
      <c r="I252">
        <v>12000</v>
      </c>
      <c r="J252">
        <v>4000</v>
      </c>
      <c r="K252" t="s">
        <v>849</v>
      </c>
    </row>
    <row r="253" spans="1:11" x14ac:dyDescent="0.35">
      <c r="A253" t="s">
        <v>260</v>
      </c>
      <c r="B253" s="1">
        <v>45487</v>
      </c>
      <c r="C253" t="s">
        <v>757</v>
      </c>
      <c r="D253" t="s">
        <v>800</v>
      </c>
      <c r="E253" t="s">
        <v>777</v>
      </c>
      <c r="F253">
        <v>3</v>
      </c>
      <c r="G253">
        <v>700</v>
      </c>
      <c r="H253">
        <v>500</v>
      </c>
      <c r="I253">
        <v>2100</v>
      </c>
      <c r="J253">
        <v>600</v>
      </c>
      <c r="K253" t="s">
        <v>850</v>
      </c>
    </row>
    <row r="254" spans="1:11" x14ac:dyDescent="0.35">
      <c r="A254" t="s">
        <v>261</v>
      </c>
      <c r="B254" s="1">
        <v>45488</v>
      </c>
      <c r="C254" t="s">
        <v>766</v>
      </c>
      <c r="D254" t="s">
        <v>809</v>
      </c>
      <c r="E254" t="s">
        <v>788</v>
      </c>
      <c r="F254">
        <v>1</v>
      </c>
      <c r="G254">
        <v>3000</v>
      </c>
      <c r="H254">
        <v>2000</v>
      </c>
      <c r="I254">
        <v>3000</v>
      </c>
      <c r="J254">
        <v>1000</v>
      </c>
      <c r="K254" t="s">
        <v>850</v>
      </c>
    </row>
    <row r="255" spans="1:11" x14ac:dyDescent="0.35">
      <c r="A255" t="s">
        <v>262</v>
      </c>
      <c r="B255" s="1">
        <v>45488</v>
      </c>
      <c r="C255" t="s">
        <v>750</v>
      </c>
      <c r="D255" t="s">
        <v>793</v>
      </c>
      <c r="E255" t="s">
        <v>778</v>
      </c>
      <c r="F255">
        <v>4</v>
      </c>
      <c r="G255">
        <v>200</v>
      </c>
      <c r="H255">
        <v>180</v>
      </c>
      <c r="I255">
        <v>800</v>
      </c>
      <c r="J255">
        <v>80</v>
      </c>
      <c r="K255" t="s">
        <v>851</v>
      </c>
    </row>
    <row r="256" spans="1:11" x14ac:dyDescent="0.35">
      <c r="A256" t="s">
        <v>263</v>
      </c>
      <c r="B256" s="1">
        <v>45488</v>
      </c>
      <c r="C256" t="s">
        <v>766</v>
      </c>
      <c r="D256" t="s">
        <v>809</v>
      </c>
      <c r="E256" t="s">
        <v>788</v>
      </c>
      <c r="F256">
        <v>1</v>
      </c>
      <c r="G256">
        <v>3000</v>
      </c>
      <c r="H256">
        <v>2000</v>
      </c>
      <c r="I256">
        <v>3000</v>
      </c>
      <c r="J256">
        <v>1000</v>
      </c>
      <c r="K256" t="s">
        <v>849</v>
      </c>
    </row>
    <row r="257" spans="1:11" x14ac:dyDescent="0.35">
      <c r="A257" t="s">
        <v>264</v>
      </c>
      <c r="B257" s="1">
        <v>45489</v>
      </c>
      <c r="C257" t="s">
        <v>757</v>
      </c>
      <c r="D257" t="s">
        <v>800</v>
      </c>
      <c r="E257" t="s">
        <v>777</v>
      </c>
      <c r="F257">
        <v>2</v>
      </c>
      <c r="G257">
        <v>700</v>
      </c>
      <c r="H257">
        <v>500</v>
      </c>
      <c r="I257">
        <v>1400</v>
      </c>
      <c r="J257">
        <v>400</v>
      </c>
      <c r="K257" t="s">
        <v>849</v>
      </c>
    </row>
    <row r="258" spans="1:11" x14ac:dyDescent="0.35">
      <c r="A258" t="s">
        <v>265</v>
      </c>
      <c r="B258" s="1">
        <v>45491</v>
      </c>
      <c r="C258" t="s">
        <v>751</v>
      </c>
      <c r="D258" t="s">
        <v>794</v>
      </c>
      <c r="E258" t="s">
        <v>780</v>
      </c>
      <c r="F258">
        <v>1</v>
      </c>
      <c r="G258">
        <v>220</v>
      </c>
      <c r="H258">
        <v>150</v>
      </c>
      <c r="I258">
        <v>220</v>
      </c>
      <c r="J258">
        <v>70</v>
      </c>
      <c r="K258" t="s">
        <v>851</v>
      </c>
    </row>
    <row r="259" spans="1:11" x14ac:dyDescent="0.35">
      <c r="A259" t="s">
        <v>266</v>
      </c>
      <c r="B259" s="1">
        <v>45492</v>
      </c>
      <c r="C259" t="s">
        <v>764</v>
      </c>
      <c r="D259" t="s">
        <v>807</v>
      </c>
      <c r="E259" t="s">
        <v>779</v>
      </c>
      <c r="F259">
        <v>5</v>
      </c>
      <c r="G259">
        <v>700</v>
      </c>
      <c r="H259">
        <v>500</v>
      </c>
      <c r="I259">
        <v>3500</v>
      </c>
      <c r="J259">
        <v>1000</v>
      </c>
      <c r="K259" t="s">
        <v>851</v>
      </c>
    </row>
    <row r="260" spans="1:11" x14ac:dyDescent="0.35">
      <c r="A260" t="s">
        <v>267</v>
      </c>
      <c r="B260" s="1">
        <v>45492</v>
      </c>
      <c r="C260" t="s">
        <v>763</v>
      </c>
      <c r="D260" t="s">
        <v>806</v>
      </c>
      <c r="E260" t="s">
        <v>776</v>
      </c>
      <c r="F260">
        <v>5</v>
      </c>
      <c r="G260">
        <v>2000</v>
      </c>
      <c r="H260">
        <v>1500</v>
      </c>
      <c r="I260">
        <v>10000</v>
      </c>
      <c r="J260">
        <v>2500</v>
      </c>
      <c r="K260" t="s">
        <v>851</v>
      </c>
    </row>
    <row r="261" spans="1:11" x14ac:dyDescent="0.35">
      <c r="A261" t="s">
        <v>268</v>
      </c>
      <c r="B261" s="1">
        <v>45492</v>
      </c>
      <c r="C261" t="s">
        <v>749</v>
      </c>
      <c r="D261" t="s">
        <v>792</v>
      </c>
      <c r="E261" t="s">
        <v>791</v>
      </c>
      <c r="F261">
        <v>5</v>
      </c>
      <c r="G261">
        <v>150</v>
      </c>
      <c r="H261">
        <v>70</v>
      </c>
      <c r="I261">
        <v>750</v>
      </c>
      <c r="J261">
        <v>400</v>
      </c>
      <c r="K261" t="s">
        <v>851</v>
      </c>
    </row>
    <row r="262" spans="1:11" x14ac:dyDescent="0.35">
      <c r="A262" t="s">
        <v>269</v>
      </c>
      <c r="B262" s="1">
        <v>45493</v>
      </c>
      <c r="C262" t="s">
        <v>765</v>
      </c>
      <c r="D262" t="s">
        <v>808</v>
      </c>
      <c r="E262" t="s">
        <v>785</v>
      </c>
      <c r="F262">
        <v>4</v>
      </c>
      <c r="G262">
        <v>350</v>
      </c>
      <c r="H262">
        <v>270</v>
      </c>
      <c r="I262">
        <v>1400</v>
      </c>
      <c r="J262">
        <v>320</v>
      </c>
      <c r="K262" t="s">
        <v>850</v>
      </c>
    </row>
    <row r="263" spans="1:11" x14ac:dyDescent="0.35">
      <c r="A263" t="s">
        <v>270</v>
      </c>
      <c r="B263" s="1">
        <v>45494</v>
      </c>
      <c r="C263" t="s">
        <v>753</v>
      </c>
      <c r="D263" t="s">
        <v>796</v>
      </c>
      <c r="E263" t="s">
        <v>787</v>
      </c>
      <c r="F263">
        <v>3</v>
      </c>
      <c r="G263">
        <v>100</v>
      </c>
      <c r="H263">
        <v>70</v>
      </c>
      <c r="I263">
        <v>300</v>
      </c>
      <c r="J263">
        <v>90</v>
      </c>
      <c r="K263" t="s">
        <v>849</v>
      </c>
    </row>
    <row r="264" spans="1:11" x14ac:dyDescent="0.35">
      <c r="A264" t="s">
        <v>271</v>
      </c>
      <c r="B264" s="1">
        <v>45495</v>
      </c>
      <c r="C264" t="s">
        <v>763</v>
      </c>
      <c r="D264" t="s">
        <v>806</v>
      </c>
      <c r="E264" t="s">
        <v>776</v>
      </c>
      <c r="F264">
        <v>3</v>
      </c>
      <c r="G264">
        <v>2000</v>
      </c>
      <c r="H264">
        <v>1500</v>
      </c>
      <c r="I264">
        <v>6000</v>
      </c>
      <c r="J264">
        <v>1500</v>
      </c>
      <c r="K264" t="s">
        <v>849</v>
      </c>
    </row>
    <row r="265" spans="1:11" x14ac:dyDescent="0.35">
      <c r="A265" t="s">
        <v>272</v>
      </c>
      <c r="B265" s="1">
        <v>45495</v>
      </c>
      <c r="C265" t="s">
        <v>758</v>
      </c>
      <c r="D265" t="s">
        <v>801</v>
      </c>
      <c r="E265" t="s">
        <v>790</v>
      </c>
      <c r="F265">
        <v>5</v>
      </c>
      <c r="G265">
        <v>350</v>
      </c>
      <c r="H265">
        <v>200</v>
      </c>
      <c r="I265">
        <v>1750</v>
      </c>
      <c r="J265">
        <v>750</v>
      </c>
      <c r="K265" t="s">
        <v>850</v>
      </c>
    </row>
    <row r="266" spans="1:11" x14ac:dyDescent="0.35">
      <c r="A266" t="s">
        <v>273</v>
      </c>
      <c r="B266" s="1">
        <v>45497</v>
      </c>
      <c r="C266" t="s">
        <v>764</v>
      </c>
      <c r="D266" t="s">
        <v>807</v>
      </c>
      <c r="E266" t="s">
        <v>779</v>
      </c>
      <c r="F266">
        <v>2</v>
      </c>
      <c r="G266">
        <v>700</v>
      </c>
      <c r="H266">
        <v>500</v>
      </c>
      <c r="I266">
        <v>1400</v>
      </c>
      <c r="J266">
        <v>400</v>
      </c>
      <c r="K266" t="s">
        <v>849</v>
      </c>
    </row>
    <row r="267" spans="1:11" x14ac:dyDescent="0.35">
      <c r="A267" t="s">
        <v>274</v>
      </c>
      <c r="B267" s="1">
        <v>45497</v>
      </c>
      <c r="C267" t="s">
        <v>759</v>
      </c>
      <c r="D267" t="s">
        <v>802</v>
      </c>
      <c r="E267" t="s">
        <v>776</v>
      </c>
      <c r="F267">
        <v>3</v>
      </c>
      <c r="G267">
        <v>2500</v>
      </c>
      <c r="H267">
        <v>1800</v>
      </c>
      <c r="I267">
        <v>7500</v>
      </c>
      <c r="J267">
        <v>2100</v>
      </c>
      <c r="K267" t="s">
        <v>851</v>
      </c>
    </row>
    <row r="268" spans="1:11" x14ac:dyDescent="0.35">
      <c r="A268" t="s">
        <v>275</v>
      </c>
      <c r="B268" s="1">
        <v>45497</v>
      </c>
      <c r="C268" t="s">
        <v>750</v>
      </c>
      <c r="D268" t="s">
        <v>793</v>
      </c>
      <c r="E268" t="s">
        <v>778</v>
      </c>
      <c r="F268">
        <v>2</v>
      </c>
      <c r="G268">
        <v>200</v>
      </c>
      <c r="H268">
        <v>180</v>
      </c>
      <c r="I268">
        <v>400</v>
      </c>
      <c r="J268">
        <v>40</v>
      </c>
      <c r="K268" t="s">
        <v>849</v>
      </c>
    </row>
    <row r="269" spans="1:11" x14ac:dyDescent="0.35">
      <c r="A269" t="s">
        <v>276</v>
      </c>
      <c r="B269" s="1">
        <v>45498</v>
      </c>
      <c r="C269" t="s">
        <v>761</v>
      </c>
      <c r="D269" t="s">
        <v>804</v>
      </c>
      <c r="E269" t="s">
        <v>789</v>
      </c>
      <c r="F269">
        <v>1</v>
      </c>
      <c r="G269">
        <v>100</v>
      </c>
      <c r="H269">
        <v>70</v>
      </c>
      <c r="I269">
        <v>100</v>
      </c>
      <c r="J269">
        <v>30</v>
      </c>
      <c r="K269" t="s">
        <v>851</v>
      </c>
    </row>
    <row r="270" spans="1:11" x14ac:dyDescent="0.35">
      <c r="A270" t="s">
        <v>277</v>
      </c>
      <c r="B270" s="1">
        <v>45500</v>
      </c>
      <c r="C270" t="s">
        <v>749</v>
      </c>
      <c r="D270" t="s">
        <v>792</v>
      </c>
      <c r="E270" t="s">
        <v>791</v>
      </c>
      <c r="F270">
        <v>4</v>
      </c>
      <c r="G270">
        <v>150</v>
      </c>
      <c r="H270">
        <v>70</v>
      </c>
      <c r="I270">
        <v>600</v>
      </c>
      <c r="J270">
        <v>320</v>
      </c>
      <c r="K270" t="s">
        <v>851</v>
      </c>
    </row>
    <row r="271" spans="1:11" x14ac:dyDescent="0.35">
      <c r="A271" t="s">
        <v>278</v>
      </c>
      <c r="B271" s="1">
        <v>45501</v>
      </c>
      <c r="C271" t="s">
        <v>752</v>
      </c>
      <c r="D271" t="s">
        <v>795</v>
      </c>
      <c r="E271" t="s">
        <v>782</v>
      </c>
      <c r="F271">
        <v>3</v>
      </c>
      <c r="G271">
        <v>220</v>
      </c>
      <c r="H271">
        <v>180</v>
      </c>
      <c r="I271">
        <v>660</v>
      </c>
      <c r="J271">
        <v>120</v>
      </c>
      <c r="K271" t="s">
        <v>851</v>
      </c>
    </row>
    <row r="272" spans="1:11" x14ac:dyDescent="0.35">
      <c r="A272" t="s">
        <v>279</v>
      </c>
      <c r="B272" s="1">
        <v>45502</v>
      </c>
      <c r="C272" t="s">
        <v>753</v>
      </c>
      <c r="D272" t="s">
        <v>796</v>
      </c>
      <c r="E272" t="s">
        <v>787</v>
      </c>
      <c r="F272">
        <v>1</v>
      </c>
      <c r="G272">
        <v>100</v>
      </c>
      <c r="H272">
        <v>70</v>
      </c>
      <c r="I272">
        <v>100</v>
      </c>
      <c r="J272">
        <v>30</v>
      </c>
      <c r="K272" t="s">
        <v>851</v>
      </c>
    </row>
    <row r="273" spans="1:11" x14ac:dyDescent="0.35">
      <c r="A273" t="s">
        <v>280</v>
      </c>
      <c r="B273" s="1">
        <v>45502</v>
      </c>
      <c r="C273" t="s">
        <v>752</v>
      </c>
      <c r="D273" t="s">
        <v>795</v>
      </c>
      <c r="E273" t="s">
        <v>782</v>
      </c>
      <c r="F273">
        <v>3</v>
      </c>
      <c r="G273">
        <v>220</v>
      </c>
      <c r="H273">
        <v>180</v>
      </c>
      <c r="I273">
        <v>660</v>
      </c>
      <c r="J273">
        <v>120</v>
      </c>
      <c r="K273" t="s">
        <v>851</v>
      </c>
    </row>
    <row r="274" spans="1:11" x14ac:dyDescent="0.35">
      <c r="A274" t="s">
        <v>281</v>
      </c>
      <c r="B274" s="1">
        <v>45503</v>
      </c>
      <c r="C274" t="s">
        <v>758</v>
      </c>
      <c r="D274" t="s">
        <v>801</v>
      </c>
      <c r="E274" t="s">
        <v>790</v>
      </c>
      <c r="F274">
        <v>2</v>
      </c>
      <c r="G274">
        <v>350</v>
      </c>
      <c r="H274">
        <v>200</v>
      </c>
      <c r="I274">
        <v>700</v>
      </c>
      <c r="J274">
        <v>300</v>
      </c>
      <c r="K274" t="s">
        <v>851</v>
      </c>
    </row>
    <row r="275" spans="1:11" x14ac:dyDescent="0.35">
      <c r="A275" t="s">
        <v>282</v>
      </c>
      <c r="B275" s="1">
        <v>45503</v>
      </c>
      <c r="C275" t="s">
        <v>763</v>
      </c>
      <c r="D275" t="s">
        <v>806</v>
      </c>
      <c r="E275" t="s">
        <v>776</v>
      </c>
      <c r="F275">
        <v>1</v>
      </c>
      <c r="G275">
        <v>2000</v>
      </c>
      <c r="H275">
        <v>1500</v>
      </c>
      <c r="I275">
        <v>2000</v>
      </c>
      <c r="J275">
        <v>500</v>
      </c>
      <c r="K275" t="s">
        <v>849</v>
      </c>
    </row>
    <row r="276" spans="1:11" x14ac:dyDescent="0.35">
      <c r="A276" t="s">
        <v>283</v>
      </c>
      <c r="B276" s="1">
        <v>45504</v>
      </c>
      <c r="C276" t="s">
        <v>762</v>
      </c>
      <c r="D276" t="s">
        <v>805</v>
      </c>
      <c r="E276" t="s">
        <v>780</v>
      </c>
      <c r="F276">
        <v>3</v>
      </c>
      <c r="G276">
        <v>1100</v>
      </c>
      <c r="H276">
        <v>800</v>
      </c>
      <c r="I276">
        <v>3300</v>
      </c>
      <c r="J276">
        <v>900</v>
      </c>
      <c r="K276" t="s">
        <v>851</v>
      </c>
    </row>
    <row r="277" spans="1:11" x14ac:dyDescent="0.35">
      <c r="A277" t="s">
        <v>284</v>
      </c>
      <c r="B277" s="1">
        <v>45505</v>
      </c>
      <c r="C277" t="s">
        <v>750</v>
      </c>
      <c r="D277" t="s">
        <v>793</v>
      </c>
      <c r="E277" t="s">
        <v>778</v>
      </c>
      <c r="F277">
        <v>1</v>
      </c>
      <c r="G277">
        <v>200</v>
      </c>
      <c r="H277">
        <v>180</v>
      </c>
      <c r="I277">
        <v>200</v>
      </c>
      <c r="J277">
        <v>20</v>
      </c>
      <c r="K277" t="s">
        <v>851</v>
      </c>
    </row>
    <row r="278" spans="1:11" x14ac:dyDescent="0.35">
      <c r="A278" t="s">
        <v>285</v>
      </c>
      <c r="B278" s="1">
        <v>45505</v>
      </c>
      <c r="C278" t="s">
        <v>755</v>
      </c>
      <c r="D278" t="s">
        <v>798</v>
      </c>
      <c r="E278" t="s">
        <v>781</v>
      </c>
      <c r="F278">
        <v>3</v>
      </c>
      <c r="G278">
        <v>220</v>
      </c>
      <c r="H278">
        <v>180</v>
      </c>
      <c r="I278">
        <v>660</v>
      </c>
      <c r="J278">
        <v>120</v>
      </c>
      <c r="K278" t="s">
        <v>851</v>
      </c>
    </row>
    <row r="279" spans="1:11" x14ac:dyDescent="0.35">
      <c r="A279" t="s">
        <v>286</v>
      </c>
      <c r="B279" s="1">
        <v>45506</v>
      </c>
      <c r="C279" t="s">
        <v>758</v>
      </c>
      <c r="D279" t="s">
        <v>801</v>
      </c>
      <c r="E279" t="s">
        <v>790</v>
      </c>
      <c r="F279">
        <v>3</v>
      </c>
      <c r="G279">
        <v>350</v>
      </c>
      <c r="H279">
        <v>200</v>
      </c>
      <c r="I279">
        <v>1050</v>
      </c>
      <c r="J279">
        <v>450</v>
      </c>
      <c r="K279" t="s">
        <v>851</v>
      </c>
    </row>
    <row r="280" spans="1:11" x14ac:dyDescent="0.35">
      <c r="A280" t="s">
        <v>287</v>
      </c>
      <c r="B280" s="1">
        <v>45507</v>
      </c>
      <c r="C280" t="s">
        <v>753</v>
      </c>
      <c r="D280" t="s">
        <v>796</v>
      </c>
      <c r="E280" t="s">
        <v>787</v>
      </c>
      <c r="F280">
        <v>3</v>
      </c>
      <c r="G280">
        <v>100</v>
      </c>
      <c r="H280">
        <v>70</v>
      </c>
      <c r="I280">
        <v>300</v>
      </c>
      <c r="J280">
        <v>90</v>
      </c>
      <c r="K280" t="s">
        <v>851</v>
      </c>
    </row>
    <row r="281" spans="1:11" x14ac:dyDescent="0.35">
      <c r="A281" t="s">
        <v>288</v>
      </c>
      <c r="B281" s="1">
        <v>45508</v>
      </c>
      <c r="C281" t="s">
        <v>754</v>
      </c>
      <c r="D281" t="s">
        <v>797</v>
      </c>
      <c r="E281" t="s">
        <v>783</v>
      </c>
      <c r="F281">
        <v>5</v>
      </c>
      <c r="G281">
        <v>500</v>
      </c>
      <c r="H281">
        <v>400</v>
      </c>
      <c r="I281">
        <v>2500</v>
      </c>
      <c r="J281">
        <v>500</v>
      </c>
      <c r="K281" t="s">
        <v>851</v>
      </c>
    </row>
    <row r="282" spans="1:11" x14ac:dyDescent="0.35">
      <c r="A282" t="s">
        <v>289</v>
      </c>
      <c r="B282" s="1">
        <v>45508</v>
      </c>
      <c r="C282" t="s">
        <v>761</v>
      </c>
      <c r="D282" t="s">
        <v>804</v>
      </c>
      <c r="E282" t="s">
        <v>789</v>
      </c>
      <c r="F282">
        <v>4</v>
      </c>
      <c r="G282">
        <v>100</v>
      </c>
      <c r="H282">
        <v>70</v>
      </c>
      <c r="I282">
        <v>400</v>
      </c>
      <c r="J282">
        <v>120</v>
      </c>
      <c r="K282" t="s">
        <v>850</v>
      </c>
    </row>
    <row r="283" spans="1:11" x14ac:dyDescent="0.35">
      <c r="A283" t="s">
        <v>290</v>
      </c>
      <c r="B283" s="1">
        <v>45509</v>
      </c>
      <c r="C283" t="s">
        <v>749</v>
      </c>
      <c r="D283" t="s">
        <v>792</v>
      </c>
      <c r="E283" t="s">
        <v>791</v>
      </c>
      <c r="F283">
        <v>1</v>
      </c>
      <c r="G283">
        <v>150</v>
      </c>
      <c r="H283">
        <v>70</v>
      </c>
      <c r="I283">
        <v>150</v>
      </c>
      <c r="J283">
        <v>80</v>
      </c>
      <c r="K283" t="s">
        <v>850</v>
      </c>
    </row>
    <row r="284" spans="1:11" x14ac:dyDescent="0.35">
      <c r="A284" t="s">
        <v>291</v>
      </c>
      <c r="B284" s="1">
        <v>45510</v>
      </c>
      <c r="C284" t="s">
        <v>756</v>
      </c>
      <c r="D284" t="s">
        <v>799</v>
      </c>
      <c r="E284" t="s">
        <v>784</v>
      </c>
      <c r="F284">
        <v>5</v>
      </c>
      <c r="G284">
        <v>300</v>
      </c>
      <c r="H284">
        <v>200</v>
      </c>
      <c r="I284">
        <v>1500</v>
      </c>
      <c r="J284">
        <v>500</v>
      </c>
      <c r="K284" t="s">
        <v>849</v>
      </c>
    </row>
    <row r="285" spans="1:11" x14ac:dyDescent="0.35">
      <c r="A285" t="s">
        <v>292</v>
      </c>
      <c r="B285" s="1">
        <v>45510</v>
      </c>
      <c r="C285" t="s">
        <v>754</v>
      </c>
      <c r="D285" t="s">
        <v>797</v>
      </c>
      <c r="E285" t="s">
        <v>783</v>
      </c>
      <c r="F285">
        <v>1</v>
      </c>
      <c r="G285">
        <v>500</v>
      </c>
      <c r="H285">
        <v>400</v>
      </c>
      <c r="I285">
        <v>500</v>
      </c>
      <c r="J285">
        <v>100</v>
      </c>
      <c r="K285" t="s">
        <v>849</v>
      </c>
    </row>
    <row r="286" spans="1:11" x14ac:dyDescent="0.35">
      <c r="A286" t="s">
        <v>293</v>
      </c>
      <c r="B286" s="1">
        <v>45512</v>
      </c>
      <c r="C286" t="s">
        <v>758</v>
      </c>
      <c r="D286" t="s">
        <v>801</v>
      </c>
      <c r="E286" t="s">
        <v>790</v>
      </c>
      <c r="F286">
        <v>5</v>
      </c>
      <c r="G286">
        <v>350</v>
      </c>
      <c r="H286">
        <v>200</v>
      </c>
      <c r="I286">
        <v>1750</v>
      </c>
      <c r="J286">
        <v>750</v>
      </c>
      <c r="K286" t="s">
        <v>849</v>
      </c>
    </row>
    <row r="287" spans="1:11" x14ac:dyDescent="0.35">
      <c r="A287" t="s">
        <v>294</v>
      </c>
      <c r="B287" s="1">
        <v>45512</v>
      </c>
      <c r="C287" t="s">
        <v>768</v>
      </c>
      <c r="D287" t="s">
        <v>811</v>
      </c>
      <c r="E287" t="s">
        <v>776</v>
      </c>
      <c r="F287">
        <v>3</v>
      </c>
      <c r="G287">
        <v>1200</v>
      </c>
      <c r="H287">
        <v>900</v>
      </c>
      <c r="I287">
        <v>3600</v>
      </c>
      <c r="J287">
        <v>900</v>
      </c>
      <c r="K287" t="s">
        <v>849</v>
      </c>
    </row>
    <row r="288" spans="1:11" x14ac:dyDescent="0.35">
      <c r="A288" t="s">
        <v>295</v>
      </c>
      <c r="B288" s="1">
        <v>45512</v>
      </c>
      <c r="C288" t="s">
        <v>758</v>
      </c>
      <c r="D288" t="s">
        <v>801</v>
      </c>
      <c r="E288" t="s">
        <v>790</v>
      </c>
      <c r="F288">
        <v>1</v>
      </c>
      <c r="G288">
        <v>350</v>
      </c>
      <c r="H288">
        <v>200</v>
      </c>
      <c r="I288">
        <v>350</v>
      </c>
      <c r="J288">
        <v>150</v>
      </c>
      <c r="K288" t="s">
        <v>849</v>
      </c>
    </row>
    <row r="289" spans="1:11" x14ac:dyDescent="0.35">
      <c r="A289" t="s">
        <v>296</v>
      </c>
      <c r="B289" s="1">
        <v>45513</v>
      </c>
      <c r="C289" t="s">
        <v>755</v>
      </c>
      <c r="D289" t="s">
        <v>798</v>
      </c>
      <c r="E289" t="s">
        <v>781</v>
      </c>
      <c r="F289">
        <v>4</v>
      </c>
      <c r="G289">
        <v>220</v>
      </c>
      <c r="H289">
        <v>180</v>
      </c>
      <c r="I289">
        <v>880</v>
      </c>
      <c r="J289">
        <v>160</v>
      </c>
      <c r="K289" t="s">
        <v>849</v>
      </c>
    </row>
    <row r="290" spans="1:11" x14ac:dyDescent="0.35">
      <c r="A290" t="s">
        <v>297</v>
      </c>
      <c r="B290" s="1">
        <v>45513</v>
      </c>
      <c r="C290" t="s">
        <v>765</v>
      </c>
      <c r="D290" t="s">
        <v>808</v>
      </c>
      <c r="E290" t="s">
        <v>785</v>
      </c>
      <c r="F290">
        <v>4</v>
      </c>
      <c r="G290">
        <v>350</v>
      </c>
      <c r="H290">
        <v>270</v>
      </c>
      <c r="I290">
        <v>1400</v>
      </c>
      <c r="J290">
        <v>320</v>
      </c>
      <c r="K290" t="s">
        <v>849</v>
      </c>
    </row>
    <row r="291" spans="1:11" x14ac:dyDescent="0.35">
      <c r="A291" t="s">
        <v>298</v>
      </c>
      <c r="B291" s="1">
        <v>45514</v>
      </c>
      <c r="C291" t="s">
        <v>755</v>
      </c>
      <c r="D291" t="s">
        <v>798</v>
      </c>
      <c r="E291" t="s">
        <v>781</v>
      </c>
      <c r="F291">
        <v>5</v>
      </c>
      <c r="G291">
        <v>220</v>
      </c>
      <c r="H291">
        <v>180</v>
      </c>
      <c r="I291">
        <v>1100</v>
      </c>
      <c r="J291">
        <v>200</v>
      </c>
      <c r="K291" t="s">
        <v>849</v>
      </c>
    </row>
    <row r="292" spans="1:11" x14ac:dyDescent="0.35">
      <c r="A292" t="s">
        <v>299</v>
      </c>
      <c r="B292" s="1">
        <v>45514</v>
      </c>
      <c r="C292" t="s">
        <v>763</v>
      </c>
      <c r="D292" t="s">
        <v>806</v>
      </c>
      <c r="E292" t="s">
        <v>776</v>
      </c>
      <c r="F292">
        <v>4</v>
      </c>
      <c r="G292">
        <v>2000</v>
      </c>
      <c r="H292">
        <v>1500</v>
      </c>
      <c r="I292">
        <v>8000</v>
      </c>
      <c r="J292">
        <v>2000</v>
      </c>
      <c r="K292" t="s">
        <v>851</v>
      </c>
    </row>
    <row r="293" spans="1:11" x14ac:dyDescent="0.35">
      <c r="A293" t="s">
        <v>300</v>
      </c>
      <c r="B293" s="1">
        <v>45514</v>
      </c>
      <c r="C293" t="s">
        <v>750</v>
      </c>
      <c r="D293" t="s">
        <v>793</v>
      </c>
      <c r="E293" t="s">
        <v>778</v>
      </c>
      <c r="F293">
        <v>4</v>
      </c>
      <c r="G293">
        <v>200</v>
      </c>
      <c r="H293">
        <v>180</v>
      </c>
      <c r="I293">
        <v>800</v>
      </c>
      <c r="J293">
        <v>80</v>
      </c>
      <c r="K293" t="s">
        <v>851</v>
      </c>
    </row>
    <row r="294" spans="1:11" x14ac:dyDescent="0.35">
      <c r="A294" t="s">
        <v>301</v>
      </c>
      <c r="B294" s="1">
        <v>45515</v>
      </c>
      <c r="C294" t="s">
        <v>756</v>
      </c>
      <c r="D294" t="s">
        <v>799</v>
      </c>
      <c r="E294" t="s">
        <v>784</v>
      </c>
      <c r="F294">
        <v>3</v>
      </c>
      <c r="G294">
        <v>300</v>
      </c>
      <c r="H294">
        <v>200</v>
      </c>
      <c r="I294">
        <v>900</v>
      </c>
      <c r="J294">
        <v>300</v>
      </c>
      <c r="K294" t="s">
        <v>849</v>
      </c>
    </row>
    <row r="295" spans="1:11" x14ac:dyDescent="0.35">
      <c r="A295" t="s">
        <v>302</v>
      </c>
      <c r="B295" s="1">
        <v>45516</v>
      </c>
      <c r="C295" t="s">
        <v>755</v>
      </c>
      <c r="D295" t="s">
        <v>798</v>
      </c>
      <c r="E295" t="s">
        <v>781</v>
      </c>
      <c r="F295">
        <v>3</v>
      </c>
      <c r="G295">
        <v>220</v>
      </c>
      <c r="H295">
        <v>180</v>
      </c>
      <c r="I295">
        <v>660</v>
      </c>
      <c r="J295">
        <v>120</v>
      </c>
      <c r="K295" t="s">
        <v>851</v>
      </c>
    </row>
    <row r="296" spans="1:11" x14ac:dyDescent="0.35">
      <c r="A296" t="s">
        <v>303</v>
      </c>
      <c r="B296" s="1">
        <v>45516</v>
      </c>
      <c r="C296" t="s">
        <v>763</v>
      </c>
      <c r="D296" t="s">
        <v>806</v>
      </c>
      <c r="E296" t="s">
        <v>776</v>
      </c>
      <c r="F296">
        <v>4</v>
      </c>
      <c r="G296">
        <v>2000</v>
      </c>
      <c r="H296">
        <v>1500</v>
      </c>
      <c r="I296">
        <v>8000</v>
      </c>
      <c r="J296">
        <v>2000</v>
      </c>
      <c r="K296" t="s">
        <v>850</v>
      </c>
    </row>
    <row r="297" spans="1:11" x14ac:dyDescent="0.35">
      <c r="A297" t="s">
        <v>304</v>
      </c>
      <c r="B297" s="1">
        <v>45517</v>
      </c>
      <c r="C297" t="s">
        <v>760</v>
      </c>
      <c r="D297" t="s">
        <v>803</v>
      </c>
      <c r="E297" t="s">
        <v>786</v>
      </c>
      <c r="F297">
        <v>5</v>
      </c>
      <c r="G297">
        <v>1500</v>
      </c>
      <c r="H297">
        <v>1000</v>
      </c>
      <c r="I297">
        <v>7500</v>
      </c>
      <c r="J297">
        <v>2500</v>
      </c>
      <c r="K297" t="s">
        <v>851</v>
      </c>
    </row>
    <row r="298" spans="1:11" x14ac:dyDescent="0.35">
      <c r="A298" t="s">
        <v>305</v>
      </c>
      <c r="B298" s="1">
        <v>45520</v>
      </c>
      <c r="C298" t="s">
        <v>764</v>
      </c>
      <c r="D298" t="s">
        <v>807</v>
      </c>
      <c r="E298" t="s">
        <v>779</v>
      </c>
      <c r="F298">
        <v>4</v>
      </c>
      <c r="G298">
        <v>700</v>
      </c>
      <c r="H298">
        <v>500</v>
      </c>
      <c r="I298">
        <v>2800</v>
      </c>
      <c r="J298">
        <v>800</v>
      </c>
      <c r="K298" t="s">
        <v>851</v>
      </c>
    </row>
    <row r="299" spans="1:11" x14ac:dyDescent="0.35">
      <c r="A299" t="s">
        <v>306</v>
      </c>
      <c r="B299" s="1">
        <v>45521</v>
      </c>
      <c r="C299" t="s">
        <v>768</v>
      </c>
      <c r="D299" t="s">
        <v>811</v>
      </c>
      <c r="E299" t="s">
        <v>776</v>
      </c>
      <c r="F299">
        <v>5</v>
      </c>
      <c r="G299">
        <v>1200</v>
      </c>
      <c r="H299">
        <v>900</v>
      </c>
      <c r="I299">
        <v>6000</v>
      </c>
      <c r="J299">
        <v>1500</v>
      </c>
      <c r="K299" t="s">
        <v>851</v>
      </c>
    </row>
    <row r="300" spans="1:11" x14ac:dyDescent="0.35">
      <c r="A300" t="s">
        <v>307</v>
      </c>
      <c r="B300" s="1">
        <v>45521</v>
      </c>
      <c r="C300" t="s">
        <v>753</v>
      </c>
      <c r="D300" t="s">
        <v>796</v>
      </c>
      <c r="E300" t="s">
        <v>787</v>
      </c>
      <c r="F300">
        <v>4</v>
      </c>
      <c r="G300">
        <v>100</v>
      </c>
      <c r="H300">
        <v>70</v>
      </c>
      <c r="I300">
        <v>400</v>
      </c>
      <c r="J300">
        <v>120</v>
      </c>
      <c r="K300" t="s">
        <v>851</v>
      </c>
    </row>
    <row r="301" spans="1:11" x14ac:dyDescent="0.35">
      <c r="A301" t="s">
        <v>308</v>
      </c>
      <c r="B301" s="1">
        <v>45523</v>
      </c>
      <c r="C301" t="s">
        <v>749</v>
      </c>
      <c r="D301" t="s">
        <v>792</v>
      </c>
      <c r="E301" t="s">
        <v>791</v>
      </c>
      <c r="F301">
        <v>4</v>
      </c>
      <c r="G301">
        <v>150</v>
      </c>
      <c r="H301">
        <v>70</v>
      </c>
      <c r="I301">
        <v>600</v>
      </c>
      <c r="J301">
        <v>320</v>
      </c>
      <c r="K301" t="s">
        <v>851</v>
      </c>
    </row>
    <row r="302" spans="1:11" x14ac:dyDescent="0.35">
      <c r="A302" t="s">
        <v>309</v>
      </c>
      <c r="B302" s="1">
        <v>45524</v>
      </c>
      <c r="C302" t="s">
        <v>757</v>
      </c>
      <c r="D302" t="s">
        <v>800</v>
      </c>
      <c r="E302" t="s">
        <v>777</v>
      </c>
      <c r="F302">
        <v>2</v>
      </c>
      <c r="G302">
        <v>700</v>
      </c>
      <c r="H302">
        <v>500</v>
      </c>
      <c r="I302">
        <v>1400</v>
      </c>
      <c r="J302">
        <v>400</v>
      </c>
      <c r="K302" t="s">
        <v>851</v>
      </c>
    </row>
    <row r="303" spans="1:11" x14ac:dyDescent="0.35">
      <c r="A303" t="s">
        <v>310</v>
      </c>
      <c r="B303" s="1">
        <v>45524</v>
      </c>
      <c r="C303" t="s">
        <v>754</v>
      </c>
      <c r="D303" t="s">
        <v>797</v>
      </c>
      <c r="E303" t="s">
        <v>783</v>
      </c>
      <c r="F303">
        <v>5</v>
      </c>
      <c r="G303">
        <v>500</v>
      </c>
      <c r="H303">
        <v>400</v>
      </c>
      <c r="I303">
        <v>2500</v>
      </c>
      <c r="J303">
        <v>500</v>
      </c>
      <c r="K303" t="s">
        <v>851</v>
      </c>
    </row>
    <row r="304" spans="1:11" x14ac:dyDescent="0.35">
      <c r="A304" t="s">
        <v>311</v>
      </c>
      <c r="B304" s="1">
        <v>45526</v>
      </c>
      <c r="C304" t="s">
        <v>766</v>
      </c>
      <c r="D304" t="s">
        <v>809</v>
      </c>
      <c r="E304" t="s">
        <v>788</v>
      </c>
      <c r="F304">
        <v>1</v>
      </c>
      <c r="G304">
        <v>3000</v>
      </c>
      <c r="H304">
        <v>2000</v>
      </c>
      <c r="I304">
        <v>3000</v>
      </c>
      <c r="J304">
        <v>1000</v>
      </c>
      <c r="K304" t="s">
        <v>850</v>
      </c>
    </row>
    <row r="305" spans="1:11" x14ac:dyDescent="0.35">
      <c r="A305" t="s">
        <v>312</v>
      </c>
      <c r="B305" s="1">
        <v>45528</v>
      </c>
      <c r="C305" t="s">
        <v>752</v>
      </c>
      <c r="D305" t="s">
        <v>795</v>
      </c>
      <c r="E305" t="s">
        <v>782</v>
      </c>
      <c r="F305">
        <v>2</v>
      </c>
      <c r="G305">
        <v>220</v>
      </c>
      <c r="H305">
        <v>180</v>
      </c>
      <c r="I305">
        <v>440</v>
      </c>
      <c r="J305">
        <v>80</v>
      </c>
      <c r="K305" t="s">
        <v>850</v>
      </c>
    </row>
    <row r="306" spans="1:11" x14ac:dyDescent="0.35">
      <c r="A306" t="s">
        <v>313</v>
      </c>
      <c r="B306" s="1">
        <v>45528</v>
      </c>
      <c r="C306" t="s">
        <v>751</v>
      </c>
      <c r="D306" t="s">
        <v>794</v>
      </c>
      <c r="E306" t="s">
        <v>780</v>
      </c>
      <c r="F306">
        <v>5</v>
      </c>
      <c r="G306">
        <v>220</v>
      </c>
      <c r="H306">
        <v>150</v>
      </c>
      <c r="I306">
        <v>1100</v>
      </c>
      <c r="J306">
        <v>350</v>
      </c>
      <c r="K306" t="s">
        <v>850</v>
      </c>
    </row>
    <row r="307" spans="1:11" x14ac:dyDescent="0.35">
      <c r="A307" t="s">
        <v>314</v>
      </c>
      <c r="B307" s="1">
        <v>45530</v>
      </c>
      <c r="C307" t="s">
        <v>752</v>
      </c>
      <c r="D307" t="s">
        <v>795</v>
      </c>
      <c r="E307" t="s">
        <v>782</v>
      </c>
      <c r="F307">
        <v>1</v>
      </c>
      <c r="G307">
        <v>220</v>
      </c>
      <c r="H307">
        <v>180</v>
      </c>
      <c r="I307">
        <v>220</v>
      </c>
      <c r="J307">
        <v>40</v>
      </c>
      <c r="K307" t="s">
        <v>850</v>
      </c>
    </row>
    <row r="308" spans="1:11" x14ac:dyDescent="0.35">
      <c r="A308" t="s">
        <v>315</v>
      </c>
      <c r="B308" s="1">
        <v>45531</v>
      </c>
      <c r="C308" t="s">
        <v>764</v>
      </c>
      <c r="D308" t="s">
        <v>807</v>
      </c>
      <c r="E308" t="s">
        <v>779</v>
      </c>
      <c r="F308">
        <v>2</v>
      </c>
      <c r="G308">
        <v>700</v>
      </c>
      <c r="H308">
        <v>500</v>
      </c>
      <c r="I308">
        <v>1400</v>
      </c>
      <c r="J308">
        <v>400</v>
      </c>
      <c r="K308" t="s">
        <v>849</v>
      </c>
    </row>
    <row r="309" spans="1:11" x14ac:dyDescent="0.35">
      <c r="A309" t="s">
        <v>316</v>
      </c>
      <c r="B309" s="1">
        <v>45532</v>
      </c>
      <c r="C309" t="s">
        <v>751</v>
      </c>
      <c r="D309" t="s">
        <v>794</v>
      </c>
      <c r="E309" t="s">
        <v>780</v>
      </c>
      <c r="F309">
        <v>5</v>
      </c>
      <c r="G309">
        <v>220</v>
      </c>
      <c r="H309">
        <v>150</v>
      </c>
      <c r="I309">
        <v>1100</v>
      </c>
      <c r="J309">
        <v>350</v>
      </c>
      <c r="K309" t="s">
        <v>849</v>
      </c>
    </row>
    <row r="310" spans="1:11" x14ac:dyDescent="0.35">
      <c r="A310" t="s">
        <v>317</v>
      </c>
      <c r="B310" s="1">
        <v>45533</v>
      </c>
      <c r="C310" t="s">
        <v>763</v>
      </c>
      <c r="D310" t="s">
        <v>806</v>
      </c>
      <c r="E310" t="s">
        <v>776</v>
      </c>
      <c r="F310">
        <v>4</v>
      </c>
      <c r="G310">
        <v>2000</v>
      </c>
      <c r="H310">
        <v>1500</v>
      </c>
      <c r="I310">
        <v>8000</v>
      </c>
      <c r="J310">
        <v>2000</v>
      </c>
      <c r="K310" t="s">
        <v>849</v>
      </c>
    </row>
    <row r="311" spans="1:11" x14ac:dyDescent="0.35">
      <c r="A311" t="s">
        <v>318</v>
      </c>
      <c r="B311" s="1">
        <v>45533</v>
      </c>
      <c r="C311" t="s">
        <v>766</v>
      </c>
      <c r="D311" t="s">
        <v>809</v>
      </c>
      <c r="E311" t="s">
        <v>788</v>
      </c>
      <c r="F311">
        <v>2</v>
      </c>
      <c r="G311">
        <v>3000</v>
      </c>
      <c r="H311">
        <v>2000</v>
      </c>
      <c r="I311">
        <v>6000</v>
      </c>
      <c r="J311">
        <v>2000</v>
      </c>
      <c r="K311" t="s">
        <v>849</v>
      </c>
    </row>
    <row r="312" spans="1:11" x14ac:dyDescent="0.35">
      <c r="A312" t="s">
        <v>319</v>
      </c>
      <c r="B312" s="1">
        <v>45534</v>
      </c>
      <c r="C312" t="s">
        <v>762</v>
      </c>
      <c r="D312" t="s">
        <v>805</v>
      </c>
      <c r="E312" t="s">
        <v>780</v>
      </c>
      <c r="F312">
        <v>4</v>
      </c>
      <c r="G312">
        <v>1100</v>
      </c>
      <c r="H312">
        <v>800</v>
      </c>
      <c r="I312">
        <v>4400</v>
      </c>
      <c r="J312">
        <v>1200</v>
      </c>
      <c r="K312" t="s">
        <v>850</v>
      </c>
    </row>
    <row r="313" spans="1:11" x14ac:dyDescent="0.35">
      <c r="A313" t="s">
        <v>320</v>
      </c>
      <c r="B313" s="1">
        <v>45536</v>
      </c>
      <c r="C313" t="s">
        <v>762</v>
      </c>
      <c r="D313" t="s">
        <v>805</v>
      </c>
      <c r="E313" t="s">
        <v>780</v>
      </c>
      <c r="F313">
        <v>1</v>
      </c>
      <c r="G313">
        <v>1100</v>
      </c>
      <c r="H313">
        <v>800</v>
      </c>
      <c r="I313">
        <v>1100</v>
      </c>
      <c r="J313">
        <v>300</v>
      </c>
      <c r="K313" t="s">
        <v>851</v>
      </c>
    </row>
    <row r="314" spans="1:11" x14ac:dyDescent="0.35">
      <c r="A314" t="s">
        <v>321</v>
      </c>
      <c r="B314" s="1">
        <v>45537</v>
      </c>
      <c r="C314" t="s">
        <v>763</v>
      </c>
      <c r="D314" t="s">
        <v>806</v>
      </c>
      <c r="E314" t="s">
        <v>776</v>
      </c>
      <c r="F314">
        <v>3</v>
      </c>
      <c r="G314">
        <v>2000</v>
      </c>
      <c r="H314">
        <v>1500</v>
      </c>
      <c r="I314">
        <v>6000</v>
      </c>
      <c r="J314">
        <v>1500</v>
      </c>
      <c r="K314" t="s">
        <v>849</v>
      </c>
    </row>
    <row r="315" spans="1:11" x14ac:dyDescent="0.35">
      <c r="A315" t="s">
        <v>322</v>
      </c>
      <c r="B315" s="1">
        <v>45538</v>
      </c>
      <c r="C315" t="s">
        <v>765</v>
      </c>
      <c r="D315" t="s">
        <v>808</v>
      </c>
      <c r="E315" t="s">
        <v>785</v>
      </c>
      <c r="F315">
        <v>3</v>
      </c>
      <c r="G315">
        <v>350</v>
      </c>
      <c r="H315">
        <v>270</v>
      </c>
      <c r="I315">
        <v>1050</v>
      </c>
      <c r="J315">
        <v>240</v>
      </c>
      <c r="K315" t="s">
        <v>851</v>
      </c>
    </row>
    <row r="316" spans="1:11" x14ac:dyDescent="0.35">
      <c r="A316" t="s">
        <v>323</v>
      </c>
      <c r="B316" s="1">
        <v>45538</v>
      </c>
      <c r="C316" t="s">
        <v>768</v>
      </c>
      <c r="D316" t="s">
        <v>811</v>
      </c>
      <c r="E316" t="s">
        <v>776</v>
      </c>
      <c r="F316">
        <v>3</v>
      </c>
      <c r="G316">
        <v>1200</v>
      </c>
      <c r="H316">
        <v>900</v>
      </c>
      <c r="I316">
        <v>3600</v>
      </c>
      <c r="J316">
        <v>900</v>
      </c>
      <c r="K316" t="s">
        <v>850</v>
      </c>
    </row>
    <row r="317" spans="1:11" x14ac:dyDescent="0.35">
      <c r="A317" t="s">
        <v>324</v>
      </c>
      <c r="B317" s="1">
        <v>45538</v>
      </c>
      <c r="C317" t="s">
        <v>751</v>
      </c>
      <c r="D317" t="s">
        <v>794</v>
      </c>
      <c r="E317" t="s">
        <v>780</v>
      </c>
      <c r="F317">
        <v>5</v>
      </c>
      <c r="G317">
        <v>220</v>
      </c>
      <c r="H317">
        <v>150</v>
      </c>
      <c r="I317">
        <v>1100</v>
      </c>
      <c r="J317">
        <v>350</v>
      </c>
      <c r="K317" t="s">
        <v>849</v>
      </c>
    </row>
    <row r="318" spans="1:11" x14ac:dyDescent="0.35">
      <c r="A318" t="s">
        <v>325</v>
      </c>
      <c r="B318" s="1">
        <v>45539</v>
      </c>
      <c r="C318" t="s">
        <v>766</v>
      </c>
      <c r="D318" t="s">
        <v>809</v>
      </c>
      <c r="E318" t="s">
        <v>788</v>
      </c>
      <c r="F318">
        <v>2</v>
      </c>
      <c r="G318">
        <v>3000</v>
      </c>
      <c r="H318">
        <v>2000</v>
      </c>
      <c r="I318">
        <v>6000</v>
      </c>
      <c r="J318">
        <v>2000</v>
      </c>
      <c r="K318" t="s">
        <v>850</v>
      </c>
    </row>
    <row r="319" spans="1:11" x14ac:dyDescent="0.35">
      <c r="A319" t="s">
        <v>326</v>
      </c>
      <c r="B319" s="1">
        <v>45540</v>
      </c>
      <c r="C319" t="s">
        <v>766</v>
      </c>
      <c r="D319" t="s">
        <v>809</v>
      </c>
      <c r="E319" t="s">
        <v>788</v>
      </c>
      <c r="F319">
        <v>3</v>
      </c>
      <c r="G319">
        <v>3000</v>
      </c>
      <c r="H319">
        <v>2000</v>
      </c>
      <c r="I319">
        <v>9000</v>
      </c>
      <c r="J319">
        <v>3000</v>
      </c>
      <c r="K319" t="s">
        <v>850</v>
      </c>
    </row>
    <row r="320" spans="1:11" x14ac:dyDescent="0.35">
      <c r="A320" t="s">
        <v>327</v>
      </c>
      <c r="B320" s="1">
        <v>45541</v>
      </c>
      <c r="C320" t="s">
        <v>761</v>
      </c>
      <c r="D320" t="s">
        <v>804</v>
      </c>
      <c r="E320" t="s">
        <v>789</v>
      </c>
      <c r="F320">
        <v>4</v>
      </c>
      <c r="G320">
        <v>100</v>
      </c>
      <c r="H320">
        <v>70</v>
      </c>
      <c r="I320">
        <v>400</v>
      </c>
      <c r="J320">
        <v>120</v>
      </c>
      <c r="K320" t="s">
        <v>849</v>
      </c>
    </row>
    <row r="321" spans="1:11" x14ac:dyDescent="0.35">
      <c r="A321" t="s">
        <v>328</v>
      </c>
      <c r="B321" s="1">
        <v>45542</v>
      </c>
      <c r="C321" t="s">
        <v>756</v>
      </c>
      <c r="D321" t="s">
        <v>799</v>
      </c>
      <c r="E321" t="s">
        <v>784</v>
      </c>
      <c r="F321">
        <v>2</v>
      </c>
      <c r="G321">
        <v>300</v>
      </c>
      <c r="H321">
        <v>200</v>
      </c>
      <c r="I321">
        <v>600</v>
      </c>
      <c r="J321">
        <v>200</v>
      </c>
      <c r="K321" t="s">
        <v>849</v>
      </c>
    </row>
    <row r="322" spans="1:11" x14ac:dyDescent="0.35">
      <c r="A322" t="s">
        <v>329</v>
      </c>
      <c r="B322" s="1">
        <v>45543</v>
      </c>
      <c r="C322" t="s">
        <v>752</v>
      </c>
      <c r="D322" t="s">
        <v>795</v>
      </c>
      <c r="E322" t="s">
        <v>782</v>
      </c>
      <c r="F322">
        <v>5</v>
      </c>
      <c r="G322">
        <v>220</v>
      </c>
      <c r="H322">
        <v>180</v>
      </c>
      <c r="I322">
        <v>1100</v>
      </c>
      <c r="J322">
        <v>200</v>
      </c>
      <c r="K322" t="s">
        <v>851</v>
      </c>
    </row>
    <row r="323" spans="1:11" x14ac:dyDescent="0.35">
      <c r="A323" t="s">
        <v>330</v>
      </c>
      <c r="B323" s="1">
        <v>45543</v>
      </c>
      <c r="C323" t="s">
        <v>760</v>
      </c>
      <c r="D323" t="s">
        <v>803</v>
      </c>
      <c r="E323" t="s">
        <v>786</v>
      </c>
      <c r="F323">
        <v>2</v>
      </c>
      <c r="G323">
        <v>1500</v>
      </c>
      <c r="H323">
        <v>1000</v>
      </c>
      <c r="I323">
        <v>3000</v>
      </c>
      <c r="J323">
        <v>1000</v>
      </c>
      <c r="K323" t="s">
        <v>851</v>
      </c>
    </row>
    <row r="324" spans="1:11" x14ac:dyDescent="0.35">
      <c r="A324" t="s">
        <v>331</v>
      </c>
      <c r="B324" s="1">
        <v>45543</v>
      </c>
      <c r="C324" t="s">
        <v>763</v>
      </c>
      <c r="D324" t="s">
        <v>806</v>
      </c>
      <c r="E324" t="s">
        <v>776</v>
      </c>
      <c r="F324">
        <v>1</v>
      </c>
      <c r="G324">
        <v>2000</v>
      </c>
      <c r="H324">
        <v>1500</v>
      </c>
      <c r="I324">
        <v>2000</v>
      </c>
      <c r="J324">
        <v>500</v>
      </c>
      <c r="K324" t="s">
        <v>850</v>
      </c>
    </row>
    <row r="325" spans="1:11" x14ac:dyDescent="0.35">
      <c r="A325" t="s">
        <v>332</v>
      </c>
      <c r="B325" s="1">
        <v>45544</v>
      </c>
      <c r="C325" t="s">
        <v>766</v>
      </c>
      <c r="D325" t="s">
        <v>809</v>
      </c>
      <c r="E325" t="s">
        <v>788</v>
      </c>
      <c r="F325">
        <v>4</v>
      </c>
      <c r="G325">
        <v>3000</v>
      </c>
      <c r="H325">
        <v>2000</v>
      </c>
      <c r="I325">
        <v>12000</v>
      </c>
      <c r="J325">
        <v>4000</v>
      </c>
      <c r="K325" t="s">
        <v>850</v>
      </c>
    </row>
    <row r="326" spans="1:11" x14ac:dyDescent="0.35">
      <c r="A326" t="s">
        <v>333</v>
      </c>
      <c r="B326" s="1">
        <v>45545</v>
      </c>
      <c r="C326" t="s">
        <v>762</v>
      </c>
      <c r="D326" t="s">
        <v>805</v>
      </c>
      <c r="E326" t="s">
        <v>780</v>
      </c>
      <c r="F326">
        <v>4</v>
      </c>
      <c r="G326">
        <v>1100</v>
      </c>
      <c r="H326">
        <v>800</v>
      </c>
      <c r="I326">
        <v>4400</v>
      </c>
      <c r="J326">
        <v>1200</v>
      </c>
      <c r="K326" t="s">
        <v>849</v>
      </c>
    </row>
    <row r="327" spans="1:11" x14ac:dyDescent="0.35">
      <c r="A327" t="s">
        <v>334</v>
      </c>
      <c r="B327" s="1">
        <v>45546</v>
      </c>
      <c r="C327" t="s">
        <v>762</v>
      </c>
      <c r="D327" t="s">
        <v>805</v>
      </c>
      <c r="E327" t="s">
        <v>780</v>
      </c>
      <c r="F327">
        <v>5</v>
      </c>
      <c r="G327">
        <v>1100</v>
      </c>
      <c r="H327">
        <v>800</v>
      </c>
      <c r="I327">
        <v>5500</v>
      </c>
      <c r="J327">
        <v>1500</v>
      </c>
      <c r="K327" t="s">
        <v>849</v>
      </c>
    </row>
    <row r="328" spans="1:11" x14ac:dyDescent="0.35">
      <c r="A328" t="s">
        <v>335</v>
      </c>
      <c r="B328" s="1">
        <v>45546</v>
      </c>
      <c r="C328" t="s">
        <v>758</v>
      </c>
      <c r="D328" t="s">
        <v>801</v>
      </c>
      <c r="E328" t="s">
        <v>790</v>
      </c>
      <c r="F328">
        <v>3</v>
      </c>
      <c r="G328">
        <v>350</v>
      </c>
      <c r="H328">
        <v>200</v>
      </c>
      <c r="I328">
        <v>1050</v>
      </c>
      <c r="J328">
        <v>450</v>
      </c>
      <c r="K328" t="s">
        <v>850</v>
      </c>
    </row>
    <row r="329" spans="1:11" x14ac:dyDescent="0.35">
      <c r="A329" t="s">
        <v>336</v>
      </c>
      <c r="B329" s="1">
        <v>45546</v>
      </c>
      <c r="C329" t="s">
        <v>764</v>
      </c>
      <c r="D329" t="s">
        <v>807</v>
      </c>
      <c r="E329" t="s">
        <v>779</v>
      </c>
      <c r="F329">
        <v>4</v>
      </c>
      <c r="G329">
        <v>700</v>
      </c>
      <c r="H329">
        <v>500</v>
      </c>
      <c r="I329">
        <v>2800</v>
      </c>
      <c r="J329">
        <v>800</v>
      </c>
      <c r="K329" t="s">
        <v>850</v>
      </c>
    </row>
    <row r="330" spans="1:11" x14ac:dyDescent="0.35">
      <c r="A330" t="s">
        <v>337</v>
      </c>
      <c r="B330" s="1">
        <v>45548</v>
      </c>
      <c r="C330" t="s">
        <v>768</v>
      </c>
      <c r="D330" t="s">
        <v>811</v>
      </c>
      <c r="E330" t="s">
        <v>776</v>
      </c>
      <c r="F330">
        <v>2</v>
      </c>
      <c r="G330">
        <v>1200</v>
      </c>
      <c r="H330">
        <v>900</v>
      </c>
      <c r="I330">
        <v>2400</v>
      </c>
      <c r="J330">
        <v>600</v>
      </c>
      <c r="K330" t="s">
        <v>850</v>
      </c>
    </row>
    <row r="331" spans="1:11" x14ac:dyDescent="0.35">
      <c r="A331" t="s">
        <v>338</v>
      </c>
      <c r="B331" s="1">
        <v>45548</v>
      </c>
      <c r="C331" t="s">
        <v>763</v>
      </c>
      <c r="D331" t="s">
        <v>806</v>
      </c>
      <c r="E331" t="s">
        <v>776</v>
      </c>
      <c r="F331">
        <v>2</v>
      </c>
      <c r="G331">
        <v>2000</v>
      </c>
      <c r="H331">
        <v>1500</v>
      </c>
      <c r="I331">
        <v>4000</v>
      </c>
      <c r="J331">
        <v>1000</v>
      </c>
      <c r="K331" t="s">
        <v>849</v>
      </c>
    </row>
    <row r="332" spans="1:11" x14ac:dyDescent="0.35">
      <c r="A332" t="s">
        <v>339</v>
      </c>
      <c r="B332" s="1">
        <v>45548</v>
      </c>
      <c r="C332" t="s">
        <v>750</v>
      </c>
      <c r="D332" t="s">
        <v>793</v>
      </c>
      <c r="E332" t="s">
        <v>778</v>
      </c>
      <c r="F332">
        <v>4</v>
      </c>
      <c r="G332">
        <v>200</v>
      </c>
      <c r="H332">
        <v>180</v>
      </c>
      <c r="I332">
        <v>800</v>
      </c>
      <c r="J332">
        <v>80</v>
      </c>
      <c r="K332" t="s">
        <v>849</v>
      </c>
    </row>
    <row r="333" spans="1:11" x14ac:dyDescent="0.35">
      <c r="A333" t="s">
        <v>340</v>
      </c>
      <c r="B333" s="1">
        <v>45549</v>
      </c>
      <c r="C333" t="s">
        <v>754</v>
      </c>
      <c r="D333" t="s">
        <v>797</v>
      </c>
      <c r="E333" t="s">
        <v>783</v>
      </c>
      <c r="F333">
        <v>3</v>
      </c>
      <c r="G333">
        <v>500</v>
      </c>
      <c r="H333">
        <v>400</v>
      </c>
      <c r="I333">
        <v>1500</v>
      </c>
      <c r="J333">
        <v>300</v>
      </c>
      <c r="K333" t="s">
        <v>849</v>
      </c>
    </row>
    <row r="334" spans="1:11" x14ac:dyDescent="0.35">
      <c r="A334" t="s">
        <v>341</v>
      </c>
      <c r="B334" s="1">
        <v>45549</v>
      </c>
      <c r="C334" t="s">
        <v>749</v>
      </c>
      <c r="D334" t="s">
        <v>792</v>
      </c>
      <c r="E334" t="s">
        <v>791</v>
      </c>
      <c r="F334">
        <v>4</v>
      </c>
      <c r="G334">
        <v>150</v>
      </c>
      <c r="H334">
        <v>70</v>
      </c>
      <c r="I334">
        <v>600</v>
      </c>
      <c r="J334">
        <v>320</v>
      </c>
      <c r="K334" t="s">
        <v>849</v>
      </c>
    </row>
    <row r="335" spans="1:11" x14ac:dyDescent="0.35">
      <c r="A335" t="s">
        <v>342</v>
      </c>
      <c r="B335" s="1">
        <v>45550</v>
      </c>
      <c r="C335" t="s">
        <v>756</v>
      </c>
      <c r="D335" t="s">
        <v>799</v>
      </c>
      <c r="E335" t="s">
        <v>784</v>
      </c>
      <c r="F335">
        <v>5</v>
      </c>
      <c r="G335">
        <v>300</v>
      </c>
      <c r="H335">
        <v>200</v>
      </c>
      <c r="I335">
        <v>1500</v>
      </c>
      <c r="J335">
        <v>500</v>
      </c>
      <c r="K335" t="s">
        <v>849</v>
      </c>
    </row>
    <row r="336" spans="1:11" x14ac:dyDescent="0.35">
      <c r="A336" t="s">
        <v>343</v>
      </c>
      <c r="B336" s="1">
        <v>45550</v>
      </c>
      <c r="C336" t="s">
        <v>760</v>
      </c>
      <c r="D336" t="s">
        <v>803</v>
      </c>
      <c r="E336" t="s">
        <v>786</v>
      </c>
      <c r="F336">
        <v>3</v>
      </c>
      <c r="G336">
        <v>1500</v>
      </c>
      <c r="H336">
        <v>1000</v>
      </c>
      <c r="I336">
        <v>4500</v>
      </c>
      <c r="J336">
        <v>1500</v>
      </c>
      <c r="K336" t="s">
        <v>849</v>
      </c>
    </row>
    <row r="337" spans="1:11" x14ac:dyDescent="0.35">
      <c r="A337" t="s">
        <v>344</v>
      </c>
      <c r="B337" s="1">
        <v>45551</v>
      </c>
      <c r="C337" t="s">
        <v>766</v>
      </c>
      <c r="D337" t="s">
        <v>809</v>
      </c>
      <c r="E337" t="s">
        <v>788</v>
      </c>
      <c r="F337">
        <v>5</v>
      </c>
      <c r="G337">
        <v>3000</v>
      </c>
      <c r="H337">
        <v>2000</v>
      </c>
      <c r="I337">
        <v>15000</v>
      </c>
      <c r="J337">
        <v>5000</v>
      </c>
      <c r="K337" t="s">
        <v>850</v>
      </c>
    </row>
    <row r="338" spans="1:11" x14ac:dyDescent="0.35">
      <c r="A338" t="s">
        <v>345</v>
      </c>
      <c r="B338" s="1">
        <v>45551</v>
      </c>
      <c r="C338" t="s">
        <v>757</v>
      </c>
      <c r="D338" t="s">
        <v>800</v>
      </c>
      <c r="E338" t="s">
        <v>777</v>
      </c>
      <c r="F338">
        <v>5</v>
      </c>
      <c r="G338">
        <v>700</v>
      </c>
      <c r="H338">
        <v>500</v>
      </c>
      <c r="I338">
        <v>3500</v>
      </c>
      <c r="J338">
        <v>1000</v>
      </c>
      <c r="K338" t="s">
        <v>849</v>
      </c>
    </row>
    <row r="339" spans="1:11" x14ac:dyDescent="0.35">
      <c r="A339" t="s">
        <v>346</v>
      </c>
      <c r="B339" s="1">
        <v>45553</v>
      </c>
      <c r="C339" t="s">
        <v>751</v>
      </c>
      <c r="D339" t="s">
        <v>794</v>
      </c>
      <c r="E339" t="s">
        <v>780</v>
      </c>
      <c r="F339">
        <v>2</v>
      </c>
      <c r="G339">
        <v>220</v>
      </c>
      <c r="H339">
        <v>150</v>
      </c>
      <c r="I339">
        <v>440</v>
      </c>
      <c r="J339">
        <v>140</v>
      </c>
      <c r="K339" t="s">
        <v>849</v>
      </c>
    </row>
    <row r="340" spans="1:11" x14ac:dyDescent="0.35">
      <c r="A340" t="s">
        <v>347</v>
      </c>
      <c r="B340" s="1">
        <v>45553</v>
      </c>
      <c r="C340" t="s">
        <v>750</v>
      </c>
      <c r="D340" t="s">
        <v>793</v>
      </c>
      <c r="E340" t="s">
        <v>778</v>
      </c>
      <c r="F340">
        <v>4</v>
      </c>
      <c r="G340">
        <v>200</v>
      </c>
      <c r="H340">
        <v>180</v>
      </c>
      <c r="I340">
        <v>800</v>
      </c>
      <c r="J340">
        <v>80</v>
      </c>
      <c r="K340" t="s">
        <v>850</v>
      </c>
    </row>
    <row r="341" spans="1:11" x14ac:dyDescent="0.35">
      <c r="A341" t="s">
        <v>348</v>
      </c>
      <c r="B341" s="1">
        <v>45554</v>
      </c>
      <c r="C341" t="s">
        <v>764</v>
      </c>
      <c r="D341" t="s">
        <v>807</v>
      </c>
      <c r="E341" t="s">
        <v>779</v>
      </c>
      <c r="F341">
        <v>4</v>
      </c>
      <c r="G341">
        <v>700</v>
      </c>
      <c r="H341">
        <v>500</v>
      </c>
      <c r="I341">
        <v>2800</v>
      </c>
      <c r="J341">
        <v>800</v>
      </c>
      <c r="K341" t="s">
        <v>850</v>
      </c>
    </row>
    <row r="342" spans="1:11" x14ac:dyDescent="0.35">
      <c r="A342" t="s">
        <v>349</v>
      </c>
      <c r="B342" s="1">
        <v>45554</v>
      </c>
      <c r="C342" t="s">
        <v>755</v>
      </c>
      <c r="D342" t="s">
        <v>798</v>
      </c>
      <c r="E342" t="s">
        <v>781</v>
      </c>
      <c r="F342">
        <v>3</v>
      </c>
      <c r="G342">
        <v>220</v>
      </c>
      <c r="H342">
        <v>180</v>
      </c>
      <c r="I342">
        <v>660</v>
      </c>
      <c r="J342">
        <v>120</v>
      </c>
      <c r="K342" t="s">
        <v>851</v>
      </c>
    </row>
    <row r="343" spans="1:11" x14ac:dyDescent="0.35">
      <c r="A343" t="s">
        <v>350</v>
      </c>
      <c r="B343" s="1">
        <v>45554</v>
      </c>
      <c r="C343" t="s">
        <v>768</v>
      </c>
      <c r="D343" t="s">
        <v>811</v>
      </c>
      <c r="E343" t="s">
        <v>776</v>
      </c>
      <c r="F343">
        <v>1</v>
      </c>
      <c r="G343">
        <v>1200</v>
      </c>
      <c r="H343">
        <v>900</v>
      </c>
      <c r="I343">
        <v>1200</v>
      </c>
      <c r="J343">
        <v>300</v>
      </c>
      <c r="K343" t="s">
        <v>851</v>
      </c>
    </row>
    <row r="344" spans="1:11" x14ac:dyDescent="0.35">
      <c r="A344" t="s">
        <v>351</v>
      </c>
      <c r="B344" s="1">
        <v>45555</v>
      </c>
      <c r="C344" t="s">
        <v>757</v>
      </c>
      <c r="D344" t="s">
        <v>800</v>
      </c>
      <c r="E344" t="s">
        <v>777</v>
      </c>
      <c r="F344">
        <v>3</v>
      </c>
      <c r="G344">
        <v>700</v>
      </c>
      <c r="H344">
        <v>500</v>
      </c>
      <c r="I344">
        <v>2100</v>
      </c>
      <c r="J344">
        <v>600</v>
      </c>
      <c r="K344" t="s">
        <v>851</v>
      </c>
    </row>
    <row r="345" spans="1:11" x14ac:dyDescent="0.35">
      <c r="A345" t="s">
        <v>352</v>
      </c>
      <c r="B345" s="1">
        <v>45556</v>
      </c>
      <c r="C345" t="s">
        <v>763</v>
      </c>
      <c r="D345" t="s">
        <v>806</v>
      </c>
      <c r="E345" t="s">
        <v>776</v>
      </c>
      <c r="F345">
        <v>2</v>
      </c>
      <c r="G345">
        <v>2000</v>
      </c>
      <c r="H345">
        <v>1500</v>
      </c>
      <c r="I345">
        <v>4000</v>
      </c>
      <c r="J345">
        <v>1000</v>
      </c>
      <c r="K345" t="s">
        <v>851</v>
      </c>
    </row>
    <row r="346" spans="1:11" x14ac:dyDescent="0.35">
      <c r="A346" t="s">
        <v>353</v>
      </c>
      <c r="B346" s="1">
        <v>45557</v>
      </c>
      <c r="C346" t="s">
        <v>763</v>
      </c>
      <c r="D346" t="s">
        <v>806</v>
      </c>
      <c r="E346" t="s">
        <v>776</v>
      </c>
      <c r="F346">
        <v>5</v>
      </c>
      <c r="G346">
        <v>2000</v>
      </c>
      <c r="H346">
        <v>1500</v>
      </c>
      <c r="I346">
        <v>10000</v>
      </c>
      <c r="J346">
        <v>2500</v>
      </c>
      <c r="K346" t="s">
        <v>851</v>
      </c>
    </row>
    <row r="347" spans="1:11" x14ac:dyDescent="0.35">
      <c r="A347" t="s">
        <v>354</v>
      </c>
      <c r="B347" s="1">
        <v>45558</v>
      </c>
      <c r="C347" t="s">
        <v>755</v>
      </c>
      <c r="D347" t="s">
        <v>798</v>
      </c>
      <c r="E347" t="s">
        <v>781</v>
      </c>
      <c r="F347">
        <v>2</v>
      </c>
      <c r="G347">
        <v>220</v>
      </c>
      <c r="H347">
        <v>180</v>
      </c>
      <c r="I347">
        <v>440</v>
      </c>
      <c r="J347">
        <v>80</v>
      </c>
      <c r="K347" t="s">
        <v>851</v>
      </c>
    </row>
    <row r="348" spans="1:11" x14ac:dyDescent="0.35">
      <c r="A348" t="s">
        <v>355</v>
      </c>
      <c r="B348" s="1">
        <v>45558</v>
      </c>
      <c r="C348" t="s">
        <v>755</v>
      </c>
      <c r="D348" t="s">
        <v>798</v>
      </c>
      <c r="E348" t="s">
        <v>781</v>
      </c>
      <c r="F348">
        <v>1</v>
      </c>
      <c r="G348">
        <v>220</v>
      </c>
      <c r="H348">
        <v>180</v>
      </c>
      <c r="I348">
        <v>220</v>
      </c>
      <c r="J348">
        <v>40</v>
      </c>
      <c r="K348" t="s">
        <v>851</v>
      </c>
    </row>
    <row r="349" spans="1:11" x14ac:dyDescent="0.35">
      <c r="A349" t="s">
        <v>356</v>
      </c>
      <c r="B349" s="1">
        <v>45559</v>
      </c>
      <c r="C349" t="s">
        <v>760</v>
      </c>
      <c r="D349" t="s">
        <v>803</v>
      </c>
      <c r="E349" t="s">
        <v>786</v>
      </c>
      <c r="F349">
        <v>5</v>
      </c>
      <c r="G349">
        <v>1500</v>
      </c>
      <c r="H349">
        <v>1000</v>
      </c>
      <c r="I349">
        <v>7500</v>
      </c>
      <c r="J349">
        <v>2500</v>
      </c>
      <c r="K349" t="s">
        <v>849</v>
      </c>
    </row>
    <row r="350" spans="1:11" x14ac:dyDescent="0.35">
      <c r="A350" t="s">
        <v>357</v>
      </c>
      <c r="B350" s="1">
        <v>45559</v>
      </c>
      <c r="C350" t="s">
        <v>752</v>
      </c>
      <c r="D350" t="s">
        <v>795</v>
      </c>
      <c r="E350" t="s">
        <v>782</v>
      </c>
      <c r="F350">
        <v>4</v>
      </c>
      <c r="G350">
        <v>220</v>
      </c>
      <c r="H350">
        <v>180</v>
      </c>
      <c r="I350">
        <v>880</v>
      </c>
      <c r="J350">
        <v>160</v>
      </c>
      <c r="K350" t="s">
        <v>849</v>
      </c>
    </row>
    <row r="351" spans="1:11" x14ac:dyDescent="0.35">
      <c r="A351" t="s">
        <v>358</v>
      </c>
      <c r="B351" s="1">
        <v>45560</v>
      </c>
      <c r="C351" t="s">
        <v>762</v>
      </c>
      <c r="D351" t="s">
        <v>805</v>
      </c>
      <c r="E351" t="s">
        <v>780</v>
      </c>
      <c r="F351">
        <v>2</v>
      </c>
      <c r="G351">
        <v>1100</v>
      </c>
      <c r="H351">
        <v>800</v>
      </c>
      <c r="I351">
        <v>2200</v>
      </c>
      <c r="J351">
        <v>600</v>
      </c>
      <c r="K351" t="s">
        <v>851</v>
      </c>
    </row>
    <row r="352" spans="1:11" x14ac:dyDescent="0.35">
      <c r="A352" t="s">
        <v>359</v>
      </c>
      <c r="B352" s="1">
        <v>45560</v>
      </c>
      <c r="C352" t="s">
        <v>753</v>
      </c>
      <c r="D352" t="s">
        <v>796</v>
      </c>
      <c r="E352" t="s">
        <v>787</v>
      </c>
      <c r="F352">
        <v>3</v>
      </c>
      <c r="G352">
        <v>100</v>
      </c>
      <c r="H352">
        <v>70</v>
      </c>
      <c r="I352">
        <v>300</v>
      </c>
      <c r="J352">
        <v>90</v>
      </c>
      <c r="K352" t="s">
        <v>851</v>
      </c>
    </row>
    <row r="353" spans="1:11" x14ac:dyDescent="0.35">
      <c r="A353" t="s">
        <v>360</v>
      </c>
      <c r="B353" s="1">
        <v>45560</v>
      </c>
      <c r="C353" t="s">
        <v>753</v>
      </c>
      <c r="D353" t="s">
        <v>796</v>
      </c>
      <c r="E353" t="s">
        <v>787</v>
      </c>
      <c r="F353">
        <v>3</v>
      </c>
      <c r="G353">
        <v>100</v>
      </c>
      <c r="H353">
        <v>70</v>
      </c>
      <c r="I353">
        <v>300</v>
      </c>
      <c r="J353">
        <v>90</v>
      </c>
      <c r="K353" t="s">
        <v>851</v>
      </c>
    </row>
    <row r="354" spans="1:11" x14ac:dyDescent="0.35">
      <c r="A354" t="s">
        <v>361</v>
      </c>
      <c r="B354" s="1">
        <v>45561</v>
      </c>
      <c r="C354" t="s">
        <v>753</v>
      </c>
      <c r="D354" t="s">
        <v>796</v>
      </c>
      <c r="E354" t="s">
        <v>787</v>
      </c>
      <c r="F354">
        <v>3</v>
      </c>
      <c r="G354">
        <v>100</v>
      </c>
      <c r="H354">
        <v>70</v>
      </c>
      <c r="I354">
        <v>300</v>
      </c>
      <c r="J354">
        <v>90</v>
      </c>
      <c r="K354" t="s">
        <v>851</v>
      </c>
    </row>
    <row r="355" spans="1:11" x14ac:dyDescent="0.35">
      <c r="A355" t="s">
        <v>362</v>
      </c>
      <c r="B355" s="1">
        <v>45561</v>
      </c>
      <c r="C355" t="s">
        <v>761</v>
      </c>
      <c r="D355" t="s">
        <v>804</v>
      </c>
      <c r="E355" t="s">
        <v>789</v>
      </c>
      <c r="F355">
        <v>2</v>
      </c>
      <c r="G355">
        <v>100</v>
      </c>
      <c r="H355">
        <v>70</v>
      </c>
      <c r="I355">
        <v>200</v>
      </c>
      <c r="J355">
        <v>60</v>
      </c>
      <c r="K355" t="s">
        <v>849</v>
      </c>
    </row>
    <row r="356" spans="1:11" x14ac:dyDescent="0.35">
      <c r="A356" t="s">
        <v>363</v>
      </c>
      <c r="B356" s="1">
        <v>45563</v>
      </c>
      <c r="C356" t="s">
        <v>758</v>
      </c>
      <c r="D356" t="s">
        <v>801</v>
      </c>
      <c r="E356" t="s">
        <v>790</v>
      </c>
      <c r="F356">
        <v>3</v>
      </c>
      <c r="G356">
        <v>350</v>
      </c>
      <c r="H356">
        <v>200</v>
      </c>
      <c r="I356">
        <v>1050</v>
      </c>
      <c r="J356">
        <v>450</v>
      </c>
      <c r="K356" t="s">
        <v>849</v>
      </c>
    </row>
    <row r="357" spans="1:11" x14ac:dyDescent="0.35">
      <c r="A357" t="s">
        <v>364</v>
      </c>
      <c r="B357" s="1">
        <v>45563</v>
      </c>
      <c r="C357" t="s">
        <v>763</v>
      </c>
      <c r="D357" t="s">
        <v>806</v>
      </c>
      <c r="E357" t="s">
        <v>776</v>
      </c>
      <c r="F357">
        <v>3</v>
      </c>
      <c r="G357">
        <v>2000</v>
      </c>
      <c r="H357">
        <v>1500</v>
      </c>
      <c r="I357">
        <v>6000</v>
      </c>
      <c r="J357">
        <v>1500</v>
      </c>
      <c r="K357" t="s">
        <v>850</v>
      </c>
    </row>
    <row r="358" spans="1:11" x14ac:dyDescent="0.35">
      <c r="A358" t="s">
        <v>365</v>
      </c>
      <c r="B358" s="1">
        <v>45563</v>
      </c>
      <c r="C358" t="s">
        <v>753</v>
      </c>
      <c r="D358" t="s">
        <v>796</v>
      </c>
      <c r="E358" t="s">
        <v>787</v>
      </c>
      <c r="F358">
        <v>3</v>
      </c>
      <c r="G358">
        <v>100</v>
      </c>
      <c r="H358">
        <v>70</v>
      </c>
      <c r="I358">
        <v>300</v>
      </c>
      <c r="J358">
        <v>90</v>
      </c>
      <c r="K358" t="s">
        <v>850</v>
      </c>
    </row>
    <row r="359" spans="1:11" x14ac:dyDescent="0.35">
      <c r="A359" t="s">
        <v>366</v>
      </c>
      <c r="B359" s="1">
        <v>45565</v>
      </c>
      <c r="C359" t="s">
        <v>766</v>
      </c>
      <c r="D359" t="s">
        <v>809</v>
      </c>
      <c r="E359" t="s">
        <v>788</v>
      </c>
      <c r="F359">
        <v>1</v>
      </c>
      <c r="G359">
        <v>3000</v>
      </c>
      <c r="H359">
        <v>2000</v>
      </c>
      <c r="I359">
        <v>3000</v>
      </c>
      <c r="J359">
        <v>1000</v>
      </c>
      <c r="K359" t="s">
        <v>849</v>
      </c>
    </row>
    <row r="360" spans="1:11" x14ac:dyDescent="0.35">
      <c r="A360" t="s">
        <v>367</v>
      </c>
      <c r="B360" s="1">
        <v>45566</v>
      </c>
      <c r="C360" t="s">
        <v>758</v>
      </c>
      <c r="D360" t="s">
        <v>801</v>
      </c>
      <c r="E360" t="s">
        <v>790</v>
      </c>
      <c r="F360">
        <v>3</v>
      </c>
      <c r="G360">
        <v>350</v>
      </c>
      <c r="H360">
        <v>200</v>
      </c>
      <c r="I360">
        <v>1050</v>
      </c>
      <c r="J360">
        <v>450</v>
      </c>
      <c r="K360" t="s">
        <v>849</v>
      </c>
    </row>
    <row r="361" spans="1:11" x14ac:dyDescent="0.35">
      <c r="A361" t="s">
        <v>368</v>
      </c>
      <c r="B361" s="1">
        <v>45567</v>
      </c>
      <c r="C361" t="s">
        <v>751</v>
      </c>
      <c r="D361" t="s">
        <v>794</v>
      </c>
      <c r="E361" t="s">
        <v>780</v>
      </c>
      <c r="F361">
        <v>1</v>
      </c>
      <c r="G361">
        <v>220</v>
      </c>
      <c r="H361">
        <v>150</v>
      </c>
      <c r="I361">
        <v>220</v>
      </c>
      <c r="J361">
        <v>70</v>
      </c>
      <c r="K361" t="s">
        <v>851</v>
      </c>
    </row>
    <row r="362" spans="1:11" x14ac:dyDescent="0.35">
      <c r="A362" t="s">
        <v>369</v>
      </c>
      <c r="B362" s="1">
        <v>45568</v>
      </c>
      <c r="C362" t="s">
        <v>760</v>
      </c>
      <c r="D362" t="s">
        <v>803</v>
      </c>
      <c r="E362" t="s">
        <v>786</v>
      </c>
      <c r="F362">
        <v>3</v>
      </c>
      <c r="G362">
        <v>1500</v>
      </c>
      <c r="H362">
        <v>1000</v>
      </c>
      <c r="I362">
        <v>4500</v>
      </c>
      <c r="J362">
        <v>1500</v>
      </c>
      <c r="K362" t="s">
        <v>851</v>
      </c>
    </row>
    <row r="363" spans="1:11" x14ac:dyDescent="0.35">
      <c r="A363" t="s">
        <v>370</v>
      </c>
      <c r="B363" s="1">
        <v>45568</v>
      </c>
      <c r="C363" t="s">
        <v>768</v>
      </c>
      <c r="D363" t="s">
        <v>811</v>
      </c>
      <c r="E363" t="s">
        <v>776</v>
      </c>
      <c r="F363">
        <v>5</v>
      </c>
      <c r="G363">
        <v>1200</v>
      </c>
      <c r="H363">
        <v>900</v>
      </c>
      <c r="I363">
        <v>6000</v>
      </c>
      <c r="J363">
        <v>1500</v>
      </c>
      <c r="K363" t="s">
        <v>851</v>
      </c>
    </row>
    <row r="364" spans="1:11" x14ac:dyDescent="0.35">
      <c r="A364" t="s">
        <v>371</v>
      </c>
      <c r="B364" s="1">
        <v>45568</v>
      </c>
      <c r="C364" t="s">
        <v>757</v>
      </c>
      <c r="D364" t="s">
        <v>800</v>
      </c>
      <c r="E364" t="s">
        <v>777</v>
      </c>
      <c r="F364">
        <v>5</v>
      </c>
      <c r="G364">
        <v>700</v>
      </c>
      <c r="H364">
        <v>500</v>
      </c>
      <c r="I364">
        <v>3500</v>
      </c>
      <c r="J364">
        <v>1000</v>
      </c>
      <c r="K364" t="s">
        <v>851</v>
      </c>
    </row>
    <row r="365" spans="1:11" x14ac:dyDescent="0.35">
      <c r="A365" t="s">
        <v>372</v>
      </c>
      <c r="B365" s="1">
        <v>45569</v>
      </c>
      <c r="C365" t="s">
        <v>751</v>
      </c>
      <c r="D365" t="s">
        <v>794</v>
      </c>
      <c r="E365" t="s">
        <v>780</v>
      </c>
      <c r="F365">
        <v>2</v>
      </c>
      <c r="G365">
        <v>220</v>
      </c>
      <c r="H365">
        <v>150</v>
      </c>
      <c r="I365">
        <v>440</v>
      </c>
      <c r="J365">
        <v>140</v>
      </c>
      <c r="K365" t="s">
        <v>851</v>
      </c>
    </row>
    <row r="366" spans="1:11" x14ac:dyDescent="0.35">
      <c r="A366" t="s">
        <v>373</v>
      </c>
      <c r="B366" s="1">
        <v>45569</v>
      </c>
      <c r="C366" t="s">
        <v>749</v>
      </c>
      <c r="D366" t="s">
        <v>792</v>
      </c>
      <c r="E366" t="s">
        <v>791</v>
      </c>
      <c r="F366">
        <v>3</v>
      </c>
      <c r="G366">
        <v>150</v>
      </c>
      <c r="H366">
        <v>70</v>
      </c>
      <c r="I366">
        <v>450</v>
      </c>
      <c r="J366">
        <v>240</v>
      </c>
      <c r="K366" t="s">
        <v>851</v>
      </c>
    </row>
    <row r="367" spans="1:11" x14ac:dyDescent="0.35">
      <c r="A367" t="s">
        <v>374</v>
      </c>
      <c r="B367" s="1">
        <v>45570</v>
      </c>
      <c r="C367" t="s">
        <v>759</v>
      </c>
      <c r="D367" t="s">
        <v>802</v>
      </c>
      <c r="E367" t="s">
        <v>776</v>
      </c>
      <c r="F367">
        <v>5</v>
      </c>
      <c r="G367">
        <v>2500</v>
      </c>
      <c r="H367">
        <v>1800</v>
      </c>
      <c r="I367">
        <v>12500</v>
      </c>
      <c r="J367">
        <v>3500</v>
      </c>
      <c r="K367" t="s">
        <v>851</v>
      </c>
    </row>
    <row r="368" spans="1:11" x14ac:dyDescent="0.35">
      <c r="A368" t="s">
        <v>375</v>
      </c>
      <c r="B368" s="1">
        <v>45571</v>
      </c>
      <c r="C368" t="s">
        <v>762</v>
      </c>
      <c r="D368" t="s">
        <v>805</v>
      </c>
      <c r="E368" t="s">
        <v>780</v>
      </c>
      <c r="F368">
        <v>1</v>
      </c>
      <c r="G368">
        <v>1100</v>
      </c>
      <c r="H368">
        <v>800</v>
      </c>
      <c r="I368">
        <v>1100</v>
      </c>
      <c r="J368">
        <v>300</v>
      </c>
      <c r="K368" t="s">
        <v>851</v>
      </c>
    </row>
    <row r="369" spans="1:11" x14ac:dyDescent="0.35">
      <c r="A369" t="s">
        <v>376</v>
      </c>
      <c r="B369" s="1">
        <v>45572</v>
      </c>
      <c r="C369" t="s">
        <v>757</v>
      </c>
      <c r="D369" t="s">
        <v>800</v>
      </c>
      <c r="E369" t="s">
        <v>777</v>
      </c>
      <c r="F369">
        <v>3</v>
      </c>
      <c r="G369">
        <v>700</v>
      </c>
      <c r="H369">
        <v>500</v>
      </c>
      <c r="I369">
        <v>2100</v>
      </c>
      <c r="J369">
        <v>600</v>
      </c>
      <c r="K369" t="s">
        <v>851</v>
      </c>
    </row>
    <row r="370" spans="1:11" x14ac:dyDescent="0.35">
      <c r="A370" t="s">
        <v>377</v>
      </c>
      <c r="B370" s="1">
        <v>45572</v>
      </c>
      <c r="C370" t="s">
        <v>753</v>
      </c>
      <c r="D370" t="s">
        <v>796</v>
      </c>
      <c r="E370" t="s">
        <v>787</v>
      </c>
      <c r="F370">
        <v>1</v>
      </c>
      <c r="G370">
        <v>100</v>
      </c>
      <c r="H370">
        <v>70</v>
      </c>
      <c r="I370">
        <v>100</v>
      </c>
      <c r="J370">
        <v>30</v>
      </c>
      <c r="K370" t="s">
        <v>851</v>
      </c>
    </row>
    <row r="371" spans="1:11" x14ac:dyDescent="0.35">
      <c r="A371" t="s">
        <v>378</v>
      </c>
      <c r="B371" s="1">
        <v>45572</v>
      </c>
      <c r="C371" t="s">
        <v>758</v>
      </c>
      <c r="D371" t="s">
        <v>801</v>
      </c>
      <c r="E371" t="s">
        <v>790</v>
      </c>
      <c r="F371">
        <v>3</v>
      </c>
      <c r="G371">
        <v>350</v>
      </c>
      <c r="H371">
        <v>200</v>
      </c>
      <c r="I371">
        <v>1050</v>
      </c>
      <c r="J371">
        <v>450</v>
      </c>
      <c r="K371" t="s">
        <v>851</v>
      </c>
    </row>
    <row r="372" spans="1:11" x14ac:dyDescent="0.35">
      <c r="A372" t="s">
        <v>379</v>
      </c>
      <c r="B372" s="1">
        <v>45573</v>
      </c>
      <c r="C372" t="s">
        <v>750</v>
      </c>
      <c r="D372" t="s">
        <v>793</v>
      </c>
      <c r="E372" t="s">
        <v>778</v>
      </c>
      <c r="F372">
        <v>3</v>
      </c>
      <c r="G372">
        <v>200</v>
      </c>
      <c r="H372">
        <v>180</v>
      </c>
      <c r="I372">
        <v>600</v>
      </c>
      <c r="J372">
        <v>60</v>
      </c>
      <c r="K372" t="s">
        <v>851</v>
      </c>
    </row>
    <row r="373" spans="1:11" x14ac:dyDescent="0.35">
      <c r="A373" t="s">
        <v>380</v>
      </c>
      <c r="B373" s="1">
        <v>45573</v>
      </c>
      <c r="C373" t="s">
        <v>756</v>
      </c>
      <c r="D373" t="s">
        <v>799</v>
      </c>
      <c r="E373" t="s">
        <v>784</v>
      </c>
      <c r="F373">
        <v>4</v>
      </c>
      <c r="G373">
        <v>300</v>
      </c>
      <c r="H373">
        <v>200</v>
      </c>
      <c r="I373">
        <v>1200</v>
      </c>
      <c r="J373">
        <v>400</v>
      </c>
      <c r="K373" t="s">
        <v>851</v>
      </c>
    </row>
    <row r="374" spans="1:11" x14ac:dyDescent="0.35">
      <c r="A374" t="s">
        <v>381</v>
      </c>
      <c r="B374" s="1">
        <v>45576</v>
      </c>
      <c r="C374" t="s">
        <v>767</v>
      </c>
      <c r="D374" t="s">
        <v>810</v>
      </c>
      <c r="E374" t="s">
        <v>785</v>
      </c>
      <c r="F374">
        <v>5</v>
      </c>
      <c r="G374">
        <v>200</v>
      </c>
      <c r="H374">
        <v>100</v>
      </c>
      <c r="I374">
        <v>1000</v>
      </c>
      <c r="J374">
        <v>500</v>
      </c>
      <c r="K374" t="s">
        <v>851</v>
      </c>
    </row>
    <row r="375" spans="1:11" x14ac:dyDescent="0.35">
      <c r="A375" t="s">
        <v>382</v>
      </c>
      <c r="B375" s="1">
        <v>45577</v>
      </c>
      <c r="C375" t="s">
        <v>754</v>
      </c>
      <c r="D375" t="s">
        <v>797</v>
      </c>
      <c r="E375" t="s">
        <v>783</v>
      </c>
      <c r="F375">
        <v>2</v>
      </c>
      <c r="G375">
        <v>500</v>
      </c>
      <c r="H375">
        <v>400</v>
      </c>
      <c r="I375">
        <v>1000</v>
      </c>
      <c r="J375">
        <v>200</v>
      </c>
      <c r="K375" t="s">
        <v>851</v>
      </c>
    </row>
    <row r="376" spans="1:11" x14ac:dyDescent="0.35">
      <c r="A376" t="s">
        <v>383</v>
      </c>
      <c r="B376" s="1">
        <v>45578</v>
      </c>
      <c r="C376" t="s">
        <v>766</v>
      </c>
      <c r="D376" t="s">
        <v>809</v>
      </c>
      <c r="E376" t="s">
        <v>788</v>
      </c>
      <c r="F376">
        <v>3</v>
      </c>
      <c r="G376">
        <v>3000</v>
      </c>
      <c r="H376">
        <v>2000</v>
      </c>
      <c r="I376">
        <v>9000</v>
      </c>
      <c r="J376">
        <v>3000</v>
      </c>
      <c r="K376" t="s">
        <v>849</v>
      </c>
    </row>
    <row r="377" spans="1:11" x14ac:dyDescent="0.35">
      <c r="A377" t="s">
        <v>384</v>
      </c>
      <c r="B377" s="1">
        <v>45579</v>
      </c>
      <c r="C377" t="s">
        <v>756</v>
      </c>
      <c r="D377" t="s">
        <v>799</v>
      </c>
      <c r="E377" t="s">
        <v>784</v>
      </c>
      <c r="F377">
        <v>1</v>
      </c>
      <c r="G377">
        <v>300</v>
      </c>
      <c r="H377">
        <v>200</v>
      </c>
      <c r="I377">
        <v>300</v>
      </c>
      <c r="J377">
        <v>100</v>
      </c>
      <c r="K377" t="s">
        <v>849</v>
      </c>
    </row>
    <row r="378" spans="1:11" x14ac:dyDescent="0.35">
      <c r="A378" t="s">
        <v>385</v>
      </c>
      <c r="B378" s="1">
        <v>45579</v>
      </c>
      <c r="C378" t="s">
        <v>753</v>
      </c>
      <c r="D378" t="s">
        <v>796</v>
      </c>
      <c r="E378" t="s">
        <v>787</v>
      </c>
      <c r="F378">
        <v>1</v>
      </c>
      <c r="G378">
        <v>100</v>
      </c>
      <c r="H378">
        <v>70</v>
      </c>
      <c r="I378">
        <v>100</v>
      </c>
      <c r="J378">
        <v>30</v>
      </c>
      <c r="K378" t="s">
        <v>850</v>
      </c>
    </row>
    <row r="379" spans="1:11" x14ac:dyDescent="0.35">
      <c r="A379" t="s">
        <v>386</v>
      </c>
      <c r="B379" s="1">
        <v>45581</v>
      </c>
      <c r="C379" t="s">
        <v>760</v>
      </c>
      <c r="D379" t="s">
        <v>803</v>
      </c>
      <c r="E379" t="s">
        <v>786</v>
      </c>
      <c r="F379">
        <v>5</v>
      </c>
      <c r="G379">
        <v>1500</v>
      </c>
      <c r="H379">
        <v>1000</v>
      </c>
      <c r="I379">
        <v>7500</v>
      </c>
      <c r="J379">
        <v>2500</v>
      </c>
      <c r="K379" t="s">
        <v>850</v>
      </c>
    </row>
    <row r="380" spans="1:11" x14ac:dyDescent="0.35">
      <c r="A380" t="s">
        <v>387</v>
      </c>
      <c r="B380" s="1">
        <v>45581</v>
      </c>
      <c r="C380" t="s">
        <v>767</v>
      </c>
      <c r="D380" t="s">
        <v>810</v>
      </c>
      <c r="E380" t="s">
        <v>785</v>
      </c>
      <c r="F380">
        <v>1</v>
      </c>
      <c r="G380">
        <v>200</v>
      </c>
      <c r="H380">
        <v>100</v>
      </c>
      <c r="I380">
        <v>200</v>
      </c>
      <c r="J380">
        <v>100</v>
      </c>
      <c r="K380" t="s">
        <v>850</v>
      </c>
    </row>
    <row r="381" spans="1:11" x14ac:dyDescent="0.35">
      <c r="A381" t="s">
        <v>388</v>
      </c>
      <c r="B381" s="1">
        <v>45581</v>
      </c>
      <c r="C381" t="s">
        <v>760</v>
      </c>
      <c r="D381" t="s">
        <v>803</v>
      </c>
      <c r="E381" t="s">
        <v>786</v>
      </c>
      <c r="F381">
        <v>1</v>
      </c>
      <c r="G381">
        <v>1500</v>
      </c>
      <c r="H381">
        <v>1000</v>
      </c>
      <c r="I381">
        <v>1500</v>
      </c>
      <c r="J381">
        <v>500</v>
      </c>
      <c r="K381" t="s">
        <v>850</v>
      </c>
    </row>
    <row r="382" spans="1:11" x14ac:dyDescent="0.35">
      <c r="A382" t="s">
        <v>389</v>
      </c>
      <c r="B382" s="1">
        <v>45582</v>
      </c>
      <c r="C382" t="s">
        <v>764</v>
      </c>
      <c r="D382" t="s">
        <v>807</v>
      </c>
      <c r="E382" t="s">
        <v>779</v>
      </c>
      <c r="F382">
        <v>4</v>
      </c>
      <c r="G382">
        <v>700</v>
      </c>
      <c r="H382">
        <v>500</v>
      </c>
      <c r="I382">
        <v>2800</v>
      </c>
      <c r="J382">
        <v>800</v>
      </c>
      <c r="K382" t="s">
        <v>850</v>
      </c>
    </row>
    <row r="383" spans="1:11" x14ac:dyDescent="0.35">
      <c r="A383" t="s">
        <v>390</v>
      </c>
      <c r="B383" s="1">
        <v>45583</v>
      </c>
      <c r="C383" t="s">
        <v>754</v>
      </c>
      <c r="D383" t="s">
        <v>797</v>
      </c>
      <c r="E383" t="s">
        <v>783</v>
      </c>
      <c r="F383">
        <v>5</v>
      </c>
      <c r="G383">
        <v>500</v>
      </c>
      <c r="H383">
        <v>400</v>
      </c>
      <c r="I383">
        <v>2500</v>
      </c>
      <c r="J383">
        <v>500</v>
      </c>
      <c r="K383" t="s">
        <v>849</v>
      </c>
    </row>
    <row r="384" spans="1:11" x14ac:dyDescent="0.35">
      <c r="A384" t="s">
        <v>391</v>
      </c>
      <c r="B384" s="1">
        <v>45584</v>
      </c>
      <c r="C384" t="s">
        <v>767</v>
      </c>
      <c r="D384" t="s">
        <v>810</v>
      </c>
      <c r="E384" t="s">
        <v>785</v>
      </c>
      <c r="F384">
        <v>1</v>
      </c>
      <c r="G384">
        <v>200</v>
      </c>
      <c r="H384">
        <v>100</v>
      </c>
      <c r="I384">
        <v>200</v>
      </c>
      <c r="J384">
        <v>100</v>
      </c>
      <c r="K384" t="s">
        <v>849</v>
      </c>
    </row>
    <row r="385" spans="1:11" x14ac:dyDescent="0.35">
      <c r="A385" t="s">
        <v>392</v>
      </c>
      <c r="B385" s="1">
        <v>45585</v>
      </c>
      <c r="C385" t="s">
        <v>766</v>
      </c>
      <c r="D385" t="s">
        <v>809</v>
      </c>
      <c r="E385" t="s">
        <v>788</v>
      </c>
      <c r="F385">
        <v>1</v>
      </c>
      <c r="G385">
        <v>3000</v>
      </c>
      <c r="H385">
        <v>2000</v>
      </c>
      <c r="I385">
        <v>3000</v>
      </c>
      <c r="J385">
        <v>1000</v>
      </c>
      <c r="K385" t="s">
        <v>850</v>
      </c>
    </row>
    <row r="386" spans="1:11" x14ac:dyDescent="0.35">
      <c r="A386" t="s">
        <v>393</v>
      </c>
      <c r="B386" s="1">
        <v>45585</v>
      </c>
      <c r="C386" t="s">
        <v>749</v>
      </c>
      <c r="D386" t="s">
        <v>792</v>
      </c>
      <c r="E386" t="s">
        <v>791</v>
      </c>
      <c r="F386">
        <v>5</v>
      </c>
      <c r="G386">
        <v>150</v>
      </c>
      <c r="H386">
        <v>70</v>
      </c>
      <c r="I386">
        <v>750</v>
      </c>
      <c r="J386">
        <v>400</v>
      </c>
      <c r="K386" t="s">
        <v>850</v>
      </c>
    </row>
    <row r="387" spans="1:11" x14ac:dyDescent="0.35">
      <c r="A387" t="s">
        <v>394</v>
      </c>
      <c r="B387" s="1">
        <v>45586</v>
      </c>
      <c r="C387" t="s">
        <v>749</v>
      </c>
      <c r="D387" t="s">
        <v>792</v>
      </c>
      <c r="E387" t="s">
        <v>791</v>
      </c>
      <c r="F387">
        <v>2</v>
      </c>
      <c r="G387">
        <v>150</v>
      </c>
      <c r="H387">
        <v>70</v>
      </c>
      <c r="I387">
        <v>300</v>
      </c>
      <c r="J387">
        <v>160</v>
      </c>
      <c r="K387" t="s">
        <v>849</v>
      </c>
    </row>
    <row r="388" spans="1:11" x14ac:dyDescent="0.35">
      <c r="A388" t="s">
        <v>395</v>
      </c>
      <c r="B388" s="1">
        <v>45587</v>
      </c>
      <c r="C388" t="s">
        <v>753</v>
      </c>
      <c r="D388" t="s">
        <v>796</v>
      </c>
      <c r="E388" t="s">
        <v>787</v>
      </c>
      <c r="F388">
        <v>3</v>
      </c>
      <c r="G388">
        <v>100</v>
      </c>
      <c r="H388">
        <v>70</v>
      </c>
      <c r="I388">
        <v>300</v>
      </c>
      <c r="J388">
        <v>90</v>
      </c>
      <c r="K388" t="s">
        <v>849</v>
      </c>
    </row>
    <row r="389" spans="1:11" x14ac:dyDescent="0.35">
      <c r="A389" t="s">
        <v>396</v>
      </c>
      <c r="B389" s="1">
        <v>45587</v>
      </c>
      <c r="C389" t="s">
        <v>763</v>
      </c>
      <c r="D389" t="s">
        <v>806</v>
      </c>
      <c r="E389" t="s">
        <v>776</v>
      </c>
      <c r="F389">
        <v>1</v>
      </c>
      <c r="G389">
        <v>2000</v>
      </c>
      <c r="H389">
        <v>1500</v>
      </c>
      <c r="I389">
        <v>2000</v>
      </c>
      <c r="J389">
        <v>500</v>
      </c>
      <c r="K389" t="s">
        <v>851</v>
      </c>
    </row>
    <row r="390" spans="1:11" x14ac:dyDescent="0.35">
      <c r="A390" t="s">
        <v>397</v>
      </c>
      <c r="B390" s="1">
        <v>45589</v>
      </c>
      <c r="C390" t="s">
        <v>751</v>
      </c>
      <c r="D390" t="s">
        <v>794</v>
      </c>
      <c r="E390" t="s">
        <v>780</v>
      </c>
      <c r="F390">
        <v>4</v>
      </c>
      <c r="G390">
        <v>220</v>
      </c>
      <c r="H390">
        <v>150</v>
      </c>
      <c r="I390">
        <v>880</v>
      </c>
      <c r="J390">
        <v>280</v>
      </c>
      <c r="K390" t="s">
        <v>851</v>
      </c>
    </row>
    <row r="391" spans="1:11" x14ac:dyDescent="0.35">
      <c r="A391" t="s">
        <v>398</v>
      </c>
      <c r="B391" s="1">
        <v>45589</v>
      </c>
      <c r="C391" t="s">
        <v>764</v>
      </c>
      <c r="D391" t="s">
        <v>807</v>
      </c>
      <c r="E391" t="s">
        <v>779</v>
      </c>
      <c r="F391">
        <v>1</v>
      </c>
      <c r="G391">
        <v>700</v>
      </c>
      <c r="H391">
        <v>500</v>
      </c>
      <c r="I391">
        <v>700</v>
      </c>
      <c r="J391">
        <v>200</v>
      </c>
      <c r="K391" t="s">
        <v>851</v>
      </c>
    </row>
    <row r="392" spans="1:11" x14ac:dyDescent="0.35">
      <c r="A392" t="s">
        <v>399</v>
      </c>
      <c r="B392" s="1">
        <v>45589</v>
      </c>
      <c r="C392" t="s">
        <v>752</v>
      </c>
      <c r="D392" t="s">
        <v>795</v>
      </c>
      <c r="E392" t="s">
        <v>782</v>
      </c>
      <c r="F392">
        <v>5</v>
      </c>
      <c r="G392">
        <v>220</v>
      </c>
      <c r="H392">
        <v>180</v>
      </c>
      <c r="I392">
        <v>1100</v>
      </c>
      <c r="J392">
        <v>200</v>
      </c>
      <c r="K392" t="s">
        <v>851</v>
      </c>
    </row>
    <row r="393" spans="1:11" x14ac:dyDescent="0.35">
      <c r="A393" t="s">
        <v>400</v>
      </c>
      <c r="B393" s="1">
        <v>45591</v>
      </c>
      <c r="C393" t="s">
        <v>761</v>
      </c>
      <c r="D393" t="s">
        <v>804</v>
      </c>
      <c r="E393" t="s">
        <v>789</v>
      </c>
      <c r="F393">
        <v>4</v>
      </c>
      <c r="G393">
        <v>100</v>
      </c>
      <c r="H393">
        <v>70</v>
      </c>
      <c r="I393">
        <v>400</v>
      </c>
      <c r="J393">
        <v>120</v>
      </c>
      <c r="K393" t="s">
        <v>851</v>
      </c>
    </row>
    <row r="394" spans="1:11" x14ac:dyDescent="0.35">
      <c r="A394" t="s">
        <v>401</v>
      </c>
      <c r="B394" s="1">
        <v>45592</v>
      </c>
      <c r="C394" t="s">
        <v>762</v>
      </c>
      <c r="D394" t="s">
        <v>805</v>
      </c>
      <c r="E394" t="s">
        <v>780</v>
      </c>
      <c r="F394">
        <v>4</v>
      </c>
      <c r="G394">
        <v>1100</v>
      </c>
      <c r="H394">
        <v>800</v>
      </c>
      <c r="I394">
        <v>4400</v>
      </c>
      <c r="J394">
        <v>1200</v>
      </c>
      <c r="K394" t="s">
        <v>851</v>
      </c>
    </row>
    <row r="395" spans="1:11" x14ac:dyDescent="0.35">
      <c r="A395" t="s">
        <v>402</v>
      </c>
      <c r="B395" s="1">
        <v>45593</v>
      </c>
      <c r="C395" t="s">
        <v>766</v>
      </c>
      <c r="D395" t="s">
        <v>809</v>
      </c>
      <c r="E395" t="s">
        <v>788</v>
      </c>
      <c r="F395">
        <v>5</v>
      </c>
      <c r="G395">
        <v>3000</v>
      </c>
      <c r="H395">
        <v>2000</v>
      </c>
      <c r="I395">
        <v>15000</v>
      </c>
      <c r="J395">
        <v>5000</v>
      </c>
      <c r="K395" t="s">
        <v>851</v>
      </c>
    </row>
    <row r="396" spans="1:11" x14ac:dyDescent="0.35">
      <c r="A396" t="s">
        <v>403</v>
      </c>
      <c r="B396" s="1">
        <v>45593</v>
      </c>
      <c r="C396" t="s">
        <v>763</v>
      </c>
      <c r="D396" t="s">
        <v>806</v>
      </c>
      <c r="E396" t="s">
        <v>776</v>
      </c>
      <c r="F396">
        <v>3</v>
      </c>
      <c r="G396">
        <v>2000</v>
      </c>
      <c r="H396">
        <v>1500</v>
      </c>
      <c r="I396">
        <v>6000</v>
      </c>
      <c r="J396">
        <v>1500</v>
      </c>
      <c r="K396" t="s">
        <v>851</v>
      </c>
    </row>
    <row r="397" spans="1:11" x14ac:dyDescent="0.35">
      <c r="A397" t="s">
        <v>404</v>
      </c>
      <c r="B397" s="1">
        <v>45595</v>
      </c>
      <c r="C397" t="s">
        <v>753</v>
      </c>
      <c r="D397" t="s">
        <v>796</v>
      </c>
      <c r="E397" t="s">
        <v>787</v>
      </c>
      <c r="F397">
        <v>4</v>
      </c>
      <c r="G397">
        <v>100</v>
      </c>
      <c r="H397">
        <v>70</v>
      </c>
      <c r="I397">
        <v>400</v>
      </c>
      <c r="J397">
        <v>120</v>
      </c>
      <c r="K397" t="s">
        <v>851</v>
      </c>
    </row>
    <row r="398" spans="1:11" x14ac:dyDescent="0.35">
      <c r="A398" t="s">
        <v>405</v>
      </c>
      <c r="B398" s="1">
        <v>45596</v>
      </c>
      <c r="C398" t="s">
        <v>767</v>
      </c>
      <c r="D398" t="s">
        <v>810</v>
      </c>
      <c r="E398" t="s">
        <v>785</v>
      </c>
      <c r="F398">
        <v>1</v>
      </c>
      <c r="G398">
        <v>200</v>
      </c>
      <c r="H398">
        <v>100</v>
      </c>
      <c r="I398">
        <v>200</v>
      </c>
      <c r="J398">
        <v>100</v>
      </c>
      <c r="K398" t="s">
        <v>851</v>
      </c>
    </row>
    <row r="399" spans="1:11" x14ac:dyDescent="0.35">
      <c r="A399" t="s">
        <v>406</v>
      </c>
      <c r="B399" s="1">
        <v>45596</v>
      </c>
      <c r="C399" t="s">
        <v>767</v>
      </c>
      <c r="D399" t="s">
        <v>810</v>
      </c>
      <c r="E399" t="s">
        <v>785</v>
      </c>
      <c r="F399">
        <v>5</v>
      </c>
      <c r="G399">
        <v>200</v>
      </c>
      <c r="H399">
        <v>100</v>
      </c>
      <c r="I399">
        <v>1000</v>
      </c>
      <c r="J399">
        <v>500</v>
      </c>
      <c r="K399" t="s">
        <v>851</v>
      </c>
    </row>
    <row r="400" spans="1:11" x14ac:dyDescent="0.35">
      <c r="A400" t="s">
        <v>407</v>
      </c>
      <c r="B400" s="1">
        <v>45596</v>
      </c>
      <c r="C400" t="s">
        <v>767</v>
      </c>
      <c r="D400" t="s">
        <v>810</v>
      </c>
      <c r="E400" t="s">
        <v>785</v>
      </c>
      <c r="F400">
        <v>1</v>
      </c>
      <c r="G400">
        <v>200</v>
      </c>
      <c r="H400">
        <v>100</v>
      </c>
      <c r="I400">
        <v>200</v>
      </c>
      <c r="J400">
        <v>100</v>
      </c>
      <c r="K400" t="s">
        <v>851</v>
      </c>
    </row>
    <row r="401" spans="1:11" x14ac:dyDescent="0.35">
      <c r="A401" t="s">
        <v>408</v>
      </c>
      <c r="B401" s="1">
        <v>45597</v>
      </c>
      <c r="C401" t="s">
        <v>759</v>
      </c>
      <c r="D401" t="s">
        <v>802</v>
      </c>
      <c r="E401" t="s">
        <v>776</v>
      </c>
      <c r="F401">
        <v>1</v>
      </c>
      <c r="G401">
        <v>2500</v>
      </c>
      <c r="H401">
        <v>1800</v>
      </c>
      <c r="I401">
        <v>2500</v>
      </c>
      <c r="J401">
        <v>700</v>
      </c>
      <c r="K401" t="s">
        <v>851</v>
      </c>
    </row>
    <row r="402" spans="1:11" x14ac:dyDescent="0.35">
      <c r="A402" t="s">
        <v>409</v>
      </c>
      <c r="B402" s="1">
        <v>45598</v>
      </c>
      <c r="C402" t="s">
        <v>753</v>
      </c>
      <c r="D402" t="s">
        <v>796</v>
      </c>
      <c r="E402" t="s">
        <v>787</v>
      </c>
      <c r="F402">
        <v>1</v>
      </c>
      <c r="G402">
        <v>100</v>
      </c>
      <c r="H402">
        <v>70</v>
      </c>
      <c r="I402">
        <v>100</v>
      </c>
      <c r="J402">
        <v>30</v>
      </c>
      <c r="K402" t="s">
        <v>849</v>
      </c>
    </row>
    <row r="403" spans="1:11" x14ac:dyDescent="0.35">
      <c r="A403" t="s">
        <v>410</v>
      </c>
      <c r="B403" s="1">
        <v>45598</v>
      </c>
      <c r="C403" t="s">
        <v>759</v>
      </c>
      <c r="D403" t="s">
        <v>802</v>
      </c>
      <c r="E403" t="s">
        <v>776</v>
      </c>
      <c r="F403">
        <v>5</v>
      </c>
      <c r="G403">
        <v>2500</v>
      </c>
      <c r="H403">
        <v>1800</v>
      </c>
      <c r="I403">
        <v>12500</v>
      </c>
      <c r="J403">
        <v>3500</v>
      </c>
      <c r="K403" t="s">
        <v>851</v>
      </c>
    </row>
    <row r="404" spans="1:11" x14ac:dyDescent="0.35">
      <c r="A404" t="s">
        <v>411</v>
      </c>
      <c r="B404" s="1">
        <v>45598</v>
      </c>
      <c r="C404" t="s">
        <v>768</v>
      </c>
      <c r="D404" t="s">
        <v>811</v>
      </c>
      <c r="E404" t="s">
        <v>776</v>
      </c>
      <c r="F404">
        <v>1</v>
      </c>
      <c r="G404">
        <v>1200</v>
      </c>
      <c r="H404">
        <v>900</v>
      </c>
      <c r="I404">
        <v>1200</v>
      </c>
      <c r="J404">
        <v>300</v>
      </c>
      <c r="K404" t="s">
        <v>851</v>
      </c>
    </row>
    <row r="405" spans="1:11" x14ac:dyDescent="0.35">
      <c r="A405" t="s">
        <v>412</v>
      </c>
      <c r="B405" s="1">
        <v>45599</v>
      </c>
      <c r="C405" t="s">
        <v>752</v>
      </c>
      <c r="D405" t="s">
        <v>795</v>
      </c>
      <c r="E405" t="s">
        <v>782</v>
      </c>
      <c r="F405">
        <v>2</v>
      </c>
      <c r="G405">
        <v>220</v>
      </c>
      <c r="H405">
        <v>180</v>
      </c>
      <c r="I405">
        <v>440</v>
      </c>
      <c r="J405">
        <v>80</v>
      </c>
      <c r="K405" t="s">
        <v>851</v>
      </c>
    </row>
    <row r="406" spans="1:11" x14ac:dyDescent="0.35">
      <c r="A406" t="s">
        <v>413</v>
      </c>
      <c r="B406" s="1">
        <v>45599</v>
      </c>
      <c r="C406" t="s">
        <v>758</v>
      </c>
      <c r="D406" t="s">
        <v>801</v>
      </c>
      <c r="E406" t="s">
        <v>790</v>
      </c>
      <c r="F406">
        <v>2</v>
      </c>
      <c r="G406">
        <v>350</v>
      </c>
      <c r="H406">
        <v>200</v>
      </c>
      <c r="I406">
        <v>700</v>
      </c>
      <c r="J406">
        <v>300</v>
      </c>
      <c r="K406" t="s">
        <v>850</v>
      </c>
    </row>
    <row r="407" spans="1:11" x14ac:dyDescent="0.35">
      <c r="A407" t="s">
        <v>414</v>
      </c>
      <c r="B407" s="1">
        <v>45601</v>
      </c>
      <c r="C407" t="s">
        <v>759</v>
      </c>
      <c r="D407" t="s">
        <v>802</v>
      </c>
      <c r="E407" t="s">
        <v>776</v>
      </c>
      <c r="F407">
        <v>5</v>
      </c>
      <c r="G407">
        <v>2500</v>
      </c>
      <c r="H407">
        <v>1800</v>
      </c>
      <c r="I407">
        <v>12500</v>
      </c>
      <c r="J407">
        <v>3500</v>
      </c>
      <c r="K407" t="s">
        <v>850</v>
      </c>
    </row>
    <row r="408" spans="1:11" x14ac:dyDescent="0.35">
      <c r="A408" t="s">
        <v>415</v>
      </c>
      <c r="B408" s="1">
        <v>45601</v>
      </c>
      <c r="C408" t="s">
        <v>759</v>
      </c>
      <c r="D408" t="s">
        <v>802</v>
      </c>
      <c r="E408" t="s">
        <v>776</v>
      </c>
      <c r="F408">
        <v>2</v>
      </c>
      <c r="G408">
        <v>2500</v>
      </c>
      <c r="H408">
        <v>1800</v>
      </c>
      <c r="I408">
        <v>5000</v>
      </c>
      <c r="J408">
        <v>1400</v>
      </c>
      <c r="K408" t="s">
        <v>850</v>
      </c>
    </row>
    <row r="409" spans="1:11" x14ac:dyDescent="0.35">
      <c r="A409" t="s">
        <v>416</v>
      </c>
      <c r="B409" s="1">
        <v>45602</v>
      </c>
      <c r="C409" t="s">
        <v>762</v>
      </c>
      <c r="D409" t="s">
        <v>805</v>
      </c>
      <c r="E409" t="s">
        <v>780</v>
      </c>
      <c r="F409">
        <v>5</v>
      </c>
      <c r="G409">
        <v>1100</v>
      </c>
      <c r="H409">
        <v>800</v>
      </c>
      <c r="I409">
        <v>5500</v>
      </c>
      <c r="J409">
        <v>1500</v>
      </c>
      <c r="K409" t="s">
        <v>850</v>
      </c>
    </row>
    <row r="410" spans="1:11" x14ac:dyDescent="0.35">
      <c r="A410" t="s">
        <v>417</v>
      </c>
      <c r="B410" s="1">
        <v>45604</v>
      </c>
      <c r="C410" t="s">
        <v>762</v>
      </c>
      <c r="D410" t="s">
        <v>805</v>
      </c>
      <c r="E410" t="s">
        <v>780</v>
      </c>
      <c r="F410">
        <v>2</v>
      </c>
      <c r="G410">
        <v>1100</v>
      </c>
      <c r="H410">
        <v>800</v>
      </c>
      <c r="I410">
        <v>2200</v>
      </c>
      <c r="J410">
        <v>600</v>
      </c>
      <c r="K410" t="s">
        <v>850</v>
      </c>
    </row>
    <row r="411" spans="1:11" x14ac:dyDescent="0.35">
      <c r="A411" t="s">
        <v>418</v>
      </c>
      <c r="B411" s="1">
        <v>45604</v>
      </c>
      <c r="C411" t="s">
        <v>761</v>
      </c>
      <c r="D411" t="s">
        <v>804</v>
      </c>
      <c r="E411" t="s">
        <v>789</v>
      </c>
      <c r="F411">
        <v>3</v>
      </c>
      <c r="G411">
        <v>100</v>
      </c>
      <c r="H411">
        <v>70</v>
      </c>
      <c r="I411">
        <v>300</v>
      </c>
      <c r="J411">
        <v>90</v>
      </c>
      <c r="K411" t="s">
        <v>849</v>
      </c>
    </row>
    <row r="412" spans="1:11" x14ac:dyDescent="0.35">
      <c r="A412" t="s">
        <v>419</v>
      </c>
      <c r="B412" s="1">
        <v>45605</v>
      </c>
      <c r="C412" t="s">
        <v>764</v>
      </c>
      <c r="D412" t="s">
        <v>807</v>
      </c>
      <c r="E412" t="s">
        <v>779</v>
      </c>
      <c r="F412">
        <v>1</v>
      </c>
      <c r="G412">
        <v>700</v>
      </c>
      <c r="H412">
        <v>500</v>
      </c>
      <c r="I412">
        <v>700</v>
      </c>
      <c r="J412">
        <v>200</v>
      </c>
      <c r="K412" t="s">
        <v>849</v>
      </c>
    </row>
    <row r="413" spans="1:11" x14ac:dyDescent="0.35">
      <c r="A413" t="s">
        <v>420</v>
      </c>
      <c r="B413" s="1">
        <v>45605</v>
      </c>
      <c r="C413" t="s">
        <v>762</v>
      </c>
      <c r="D413" t="s">
        <v>805</v>
      </c>
      <c r="E413" t="s">
        <v>780</v>
      </c>
      <c r="F413">
        <v>1</v>
      </c>
      <c r="G413">
        <v>1100</v>
      </c>
      <c r="H413">
        <v>800</v>
      </c>
      <c r="I413">
        <v>1100</v>
      </c>
      <c r="J413">
        <v>300</v>
      </c>
      <c r="K413" t="s">
        <v>849</v>
      </c>
    </row>
    <row r="414" spans="1:11" x14ac:dyDescent="0.35">
      <c r="A414" t="s">
        <v>421</v>
      </c>
      <c r="B414" s="1">
        <v>45606</v>
      </c>
      <c r="C414" t="s">
        <v>752</v>
      </c>
      <c r="D414" t="s">
        <v>795</v>
      </c>
      <c r="E414" t="s">
        <v>782</v>
      </c>
      <c r="F414">
        <v>5</v>
      </c>
      <c r="G414">
        <v>220</v>
      </c>
      <c r="H414">
        <v>180</v>
      </c>
      <c r="I414">
        <v>1100</v>
      </c>
      <c r="J414">
        <v>200</v>
      </c>
      <c r="K414" t="s">
        <v>849</v>
      </c>
    </row>
    <row r="415" spans="1:11" x14ac:dyDescent="0.35">
      <c r="A415" t="s">
        <v>422</v>
      </c>
      <c r="B415" s="1">
        <v>45607</v>
      </c>
      <c r="C415" t="s">
        <v>755</v>
      </c>
      <c r="D415" t="s">
        <v>798</v>
      </c>
      <c r="E415" t="s">
        <v>781</v>
      </c>
      <c r="F415">
        <v>3</v>
      </c>
      <c r="G415">
        <v>220</v>
      </c>
      <c r="H415">
        <v>180</v>
      </c>
      <c r="I415">
        <v>660</v>
      </c>
      <c r="J415">
        <v>120</v>
      </c>
      <c r="K415" t="s">
        <v>850</v>
      </c>
    </row>
    <row r="416" spans="1:11" x14ac:dyDescent="0.35">
      <c r="A416" t="s">
        <v>423</v>
      </c>
      <c r="B416" s="1">
        <v>45609</v>
      </c>
      <c r="C416" t="s">
        <v>765</v>
      </c>
      <c r="D416" t="s">
        <v>808</v>
      </c>
      <c r="E416" t="s">
        <v>785</v>
      </c>
      <c r="F416">
        <v>1</v>
      </c>
      <c r="G416">
        <v>350</v>
      </c>
      <c r="H416">
        <v>270</v>
      </c>
      <c r="I416">
        <v>350</v>
      </c>
      <c r="J416">
        <v>80</v>
      </c>
      <c r="K416" t="s">
        <v>851</v>
      </c>
    </row>
    <row r="417" spans="1:11" x14ac:dyDescent="0.35">
      <c r="A417" t="s">
        <v>424</v>
      </c>
      <c r="B417" s="1">
        <v>45609</v>
      </c>
      <c r="C417" t="s">
        <v>750</v>
      </c>
      <c r="D417" t="s">
        <v>793</v>
      </c>
      <c r="E417" t="s">
        <v>778</v>
      </c>
      <c r="F417">
        <v>4</v>
      </c>
      <c r="G417">
        <v>200</v>
      </c>
      <c r="H417">
        <v>180</v>
      </c>
      <c r="I417">
        <v>800</v>
      </c>
      <c r="J417">
        <v>80</v>
      </c>
      <c r="K417" t="s">
        <v>851</v>
      </c>
    </row>
    <row r="418" spans="1:11" x14ac:dyDescent="0.35">
      <c r="A418" t="s">
        <v>425</v>
      </c>
      <c r="B418" s="1">
        <v>45610</v>
      </c>
      <c r="C418" t="s">
        <v>767</v>
      </c>
      <c r="D418" t="s">
        <v>810</v>
      </c>
      <c r="E418" t="s">
        <v>785</v>
      </c>
      <c r="F418">
        <v>5</v>
      </c>
      <c r="G418">
        <v>200</v>
      </c>
      <c r="H418">
        <v>100</v>
      </c>
      <c r="I418">
        <v>1000</v>
      </c>
      <c r="J418">
        <v>500</v>
      </c>
      <c r="K418" t="s">
        <v>849</v>
      </c>
    </row>
    <row r="419" spans="1:11" x14ac:dyDescent="0.35">
      <c r="A419" t="s">
        <v>426</v>
      </c>
      <c r="B419" s="1">
        <v>45611</v>
      </c>
      <c r="C419" t="s">
        <v>753</v>
      </c>
      <c r="D419" t="s">
        <v>796</v>
      </c>
      <c r="E419" t="s">
        <v>787</v>
      </c>
      <c r="F419">
        <v>5</v>
      </c>
      <c r="G419">
        <v>100</v>
      </c>
      <c r="H419">
        <v>70</v>
      </c>
      <c r="I419">
        <v>500</v>
      </c>
      <c r="J419">
        <v>150</v>
      </c>
      <c r="K419" t="s">
        <v>849</v>
      </c>
    </row>
    <row r="420" spans="1:11" x14ac:dyDescent="0.35">
      <c r="A420" t="s">
        <v>427</v>
      </c>
      <c r="B420" s="1">
        <v>45612</v>
      </c>
      <c r="C420" t="s">
        <v>749</v>
      </c>
      <c r="D420" t="s">
        <v>792</v>
      </c>
      <c r="E420" t="s">
        <v>791</v>
      </c>
      <c r="F420">
        <v>1</v>
      </c>
      <c r="G420">
        <v>150</v>
      </c>
      <c r="H420">
        <v>70</v>
      </c>
      <c r="I420">
        <v>150</v>
      </c>
      <c r="J420">
        <v>80</v>
      </c>
      <c r="K420" t="s">
        <v>850</v>
      </c>
    </row>
    <row r="421" spans="1:11" x14ac:dyDescent="0.35">
      <c r="A421" t="s">
        <v>428</v>
      </c>
      <c r="B421" s="1">
        <v>45613</v>
      </c>
      <c r="C421" t="s">
        <v>765</v>
      </c>
      <c r="D421" t="s">
        <v>808</v>
      </c>
      <c r="E421" t="s">
        <v>785</v>
      </c>
      <c r="F421">
        <v>3</v>
      </c>
      <c r="G421">
        <v>350</v>
      </c>
      <c r="H421">
        <v>270</v>
      </c>
      <c r="I421">
        <v>1050</v>
      </c>
      <c r="J421">
        <v>240</v>
      </c>
      <c r="K421" t="s">
        <v>850</v>
      </c>
    </row>
    <row r="422" spans="1:11" x14ac:dyDescent="0.35">
      <c r="A422" t="s">
        <v>429</v>
      </c>
      <c r="B422" s="1">
        <v>45613</v>
      </c>
      <c r="C422" t="s">
        <v>753</v>
      </c>
      <c r="D422" t="s">
        <v>796</v>
      </c>
      <c r="E422" t="s">
        <v>787</v>
      </c>
      <c r="F422">
        <v>1</v>
      </c>
      <c r="G422">
        <v>100</v>
      </c>
      <c r="H422">
        <v>70</v>
      </c>
      <c r="I422">
        <v>100</v>
      </c>
      <c r="J422">
        <v>30</v>
      </c>
      <c r="K422" t="s">
        <v>851</v>
      </c>
    </row>
    <row r="423" spans="1:11" x14ac:dyDescent="0.35">
      <c r="A423" t="s">
        <v>430</v>
      </c>
      <c r="B423" s="1">
        <v>45615</v>
      </c>
      <c r="C423" t="s">
        <v>760</v>
      </c>
      <c r="D423" t="s">
        <v>803</v>
      </c>
      <c r="E423" t="s">
        <v>786</v>
      </c>
      <c r="F423">
        <v>4</v>
      </c>
      <c r="G423">
        <v>1500</v>
      </c>
      <c r="H423">
        <v>1000</v>
      </c>
      <c r="I423">
        <v>6000</v>
      </c>
      <c r="J423">
        <v>2000</v>
      </c>
      <c r="K423" t="s">
        <v>849</v>
      </c>
    </row>
    <row r="424" spans="1:11" x14ac:dyDescent="0.35">
      <c r="A424" t="s">
        <v>431</v>
      </c>
      <c r="B424" s="1">
        <v>45616</v>
      </c>
      <c r="C424" t="s">
        <v>766</v>
      </c>
      <c r="D424" t="s">
        <v>809</v>
      </c>
      <c r="E424" t="s">
        <v>788</v>
      </c>
      <c r="F424">
        <v>4</v>
      </c>
      <c r="G424">
        <v>3000</v>
      </c>
      <c r="H424">
        <v>2000</v>
      </c>
      <c r="I424">
        <v>12000</v>
      </c>
      <c r="J424">
        <v>4000</v>
      </c>
      <c r="K424" t="s">
        <v>849</v>
      </c>
    </row>
    <row r="425" spans="1:11" x14ac:dyDescent="0.35">
      <c r="A425" t="s">
        <v>432</v>
      </c>
      <c r="B425" s="1">
        <v>45616</v>
      </c>
      <c r="C425" t="s">
        <v>750</v>
      </c>
      <c r="D425" t="s">
        <v>793</v>
      </c>
      <c r="E425" t="s">
        <v>778</v>
      </c>
      <c r="F425">
        <v>1</v>
      </c>
      <c r="G425">
        <v>200</v>
      </c>
      <c r="H425">
        <v>180</v>
      </c>
      <c r="I425">
        <v>200</v>
      </c>
      <c r="J425">
        <v>20</v>
      </c>
      <c r="K425" t="s">
        <v>851</v>
      </c>
    </row>
    <row r="426" spans="1:11" x14ac:dyDescent="0.35">
      <c r="A426" t="s">
        <v>433</v>
      </c>
      <c r="B426" s="1">
        <v>45617</v>
      </c>
      <c r="C426" t="s">
        <v>762</v>
      </c>
      <c r="D426" t="s">
        <v>805</v>
      </c>
      <c r="E426" t="s">
        <v>780</v>
      </c>
      <c r="F426">
        <v>1</v>
      </c>
      <c r="G426">
        <v>1100</v>
      </c>
      <c r="H426">
        <v>800</v>
      </c>
      <c r="I426">
        <v>1100</v>
      </c>
      <c r="J426">
        <v>300</v>
      </c>
      <c r="K426" t="s">
        <v>851</v>
      </c>
    </row>
    <row r="427" spans="1:11" x14ac:dyDescent="0.35">
      <c r="A427" t="s">
        <v>434</v>
      </c>
      <c r="B427" s="1">
        <v>45619</v>
      </c>
      <c r="C427" t="s">
        <v>758</v>
      </c>
      <c r="D427" t="s">
        <v>801</v>
      </c>
      <c r="E427" t="s">
        <v>790</v>
      </c>
      <c r="F427">
        <v>5</v>
      </c>
      <c r="G427">
        <v>350</v>
      </c>
      <c r="H427">
        <v>200</v>
      </c>
      <c r="I427">
        <v>1750</v>
      </c>
      <c r="J427">
        <v>750</v>
      </c>
      <c r="K427" t="s">
        <v>851</v>
      </c>
    </row>
    <row r="428" spans="1:11" x14ac:dyDescent="0.35">
      <c r="A428" t="s">
        <v>435</v>
      </c>
      <c r="B428" s="1">
        <v>45619</v>
      </c>
      <c r="C428" t="s">
        <v>756</v>
      </c>
      <c r="D428" t="s">
        <v>799</v>
      </c>
      <c r="E428" t="s">
        <v>784</v>
      </c>
      <c r="F428">
        <v>4</v>
      </c>
      <c r="G428">
        <v>300</v>
      </c>
      <c r="H428">
        <v>200</v>
      </c>
      <c r="I428">
        <v>1200</v>
      </c>
      <c r="J428">
        <v>400</v>
      </c>
      <c r="K428" t="s">
        <v>851</v>
      </c>
    </row>
    <row r="429" spans="1:11" x14ac:dyDescent="0.35">
      <c r="A429" t="s">
        <v>436</v>
      </c>
      <c r="B429" s="1">
        <v>45620</v>
      </c>
      <c r="C429" t="s">
        <v>765</v>
      </c>
      <c r="D429" t="s">
        <v>808</v>
      </c>
      <c r="E429" t="s">
        <v>785</v>
      </c>
      <c r="F429">
        <v>3</v>
      </c>
      <c r="G429">
        <v>350</v>
      </c>
      <c r="H429">
        <v>270</v>
      </c>
      <c r="I429">
        <v>1050</v>
      </c>
      <c r="J429">
        <v>240</v>
      </c>
      <c r="K429" t="s">
        <v>850</v>
      </c>
    </row>
    <row r="430" spans="1:11" x14ac:dyDescent="0.35">
      <c r="A430" t="s">
        <v>437</v>
      </c>
      <c r="B430" s="1">
        <v>45620</v>
      </c>
      <c r="C430" t="s">
        <v>753</v>
      </c>
      <c r="D430" t="s">
        <v>796</v>
      </c>
      <c r="E430" t="s">
        <v>787</v>
      </c>
      <c r="F430">
        <v>5</v>
      </c>
      <c r="G430">
        <v>100</v>
      </c>
      <c r="H430">
        <v>70</v>
      </c>
      <c r="I430">
        <v>500</v>
      </c>
      <c r="J430">
        <v>150</v>
      </c>
      <c r="K430" t="s">
        <v>849</v>
      </c>
    </row>
    <row r="431" spans="1:11" x14ac:dyDescent="0.35">
      <c r="A431" t="s">
        <v>438</v>
      </c>
      <c r="B431" s="1">
        <v>45620</v>
      </c>
      <c r="C431" t="s">
        <v>749</v>
      </c>
      <c r="D431" t="s">
        <v>792</v>
      </c>
      <c r="E431" t="s">
        <v>791</v>
      </c>
      <c r="F431">
        <v>4</v>
      </c>
      <c r="G431">
        <v>150</v>
      </c>
      <c r="H431">
        <v>70</v>
      </c>
      <c r="I431">
        <v>600</v>
      </c>
      <c r="J431">
        <v>320</v>
      </c>
      <c r="K431" t="s">
        <v>849</v>
      </c>
    </row>
    <row r="432" spans="1:11" x14ac:dyDescent="0.35">
      <c r="A432" t="s">
        <v>439</v>
      </c>
      <c r="B432" s="1">
        <v>45622</v>
      </c>
      <c r="C432" t="s">
        <v>761</v>
      </c>
      <c r="D432" t="s">
        <v>804</v>
      </c>
      <c r="E432" t="s">
        <v>789</v>
      </c>
      <c r="F432">
        <v>2</v>
      </c>
      <c r="G432">
        <v>100</v>
      </c>
      <c r="H432">
        <v>70</v>
      </c>
      <c r="I432">
        <v>200</v>
      </c>
      <c r="J432">
        <v>60</v>
      </c>
      <c r="K432" t="s">
        <v>850</v>
      </c>
    </row>
    <row r="433" spans="1:11" x14ac:dyDescent="0.35">
      <c r="A433" t="s">
        <v>440</v>
      </c>
      <c r="B433" s="1">
        <v>45622</v>
      </c>
      <c r="C433" t="s">
        <v>763</v>
      </c>
      <c r="D433" t="s">
        <v>806</v>
      </c>
      <c r="E433" t="s">
        <v>776</v>
      </c>
      <c r="F433">
        <v>4</v>
      </c>
      <c r="G433">
        <v>2000</v>
      </c>
      <c r="H433">
        <v>1500</v>
      </c>
      <c r="I433">
        <v>8000</v>
      </c>
      <c r="J433">
        <v>2000</v>
      </c>
      <c r="K433" t="s">
        <v>849</v>
      </c>
    </row>
    <row r="434" spans="1:11" x14ac:dyDescent="0.35">
      <c r="A434" t="s">
        <v>441</v>
      </c>
      <c r="B434" s="1">
        <v>45623</v>
      </c>
      <c r="C434" t="s">
        <v>763</v>
      </c>
      <c r="D434" t="s">
        <v>806</v>
      </c>
      <c r="E434" t="s">
        <v>776</v>
      </c>
      <c r="F434">
        <v>3</v>
      </c>
      <c r="G434">
        <v>2000</v>
      </c>
      <c r="H434">
        <v>1500</v>
      </c>
      <c r="I434">
        <v>6000</v>
      </c>
      <c r="J434">
        <v>1500</v>
      </c>
      <c r="K434" t="s">
        <v>849</v>
      </c>
    </row>
    <row r="435" spans="1:11" x14ac:dyDescent="0.35">
      <c r="A435" t="s">
        <v>442</v>
      </c>
      <c r="B435" s="1">
        <v>45623</v>
      </c>
      <c r="C435" t="s">
        <v>753</v>
      </c>
      <c r="D435" t="s">
        <v>796</v>
      </c>
      <c r="E435" t="s">
        <v>787</v>
      </c>
      <c r="F435">
        <v>4</v>
      </c>
      <c r="G435">
        <v>100</v>
      </c>
      <c r="H435">
        <v>70</v>
      </c>
      <c r="I435">
        <v>400</v>
      </c>
      <c r="J435">
        <v>120</v>
      </c>
      <c r="K435" t="s">
        <v>849</v>
      </c>
    </row>
    <row r="436" spans="1:11" x14ac:dyDescent="0.35">
      <c r="A436" t="s">
        <v>443</v>
      </c>
      <c r="B436" s="1">
        <v>45624</v>
      </c>
      <c r="C436" t="s">
        <v>764</v>
      </c>
      <c r="D436" t="s">
        <v>807</v>
      </c>
      <c r="E436" t="s">
        <v>779</v>
      </c>
      <c r="F436">
        <v>3</v>
      </c>
      <c r="G436">
        <v>700</v>
      </c>
      <c r="H436">
        <v>500</v>
      </c>
      <c r="I436">
        <v>2100</v>
      </c>
      <c r="J436">
        <v>600</v>
      </c>
      <c r="K436" t="s">
        <v>849</v>
      </c>
    </row>
    <row r="437" spans="1:11" x14ac:dyDescent="0.35">
      <c r="A437" t="s">
        <v>444</v>
      </c>
      <c r="B437" s="1">
        <v>45625</v>
      </c>
      <c r="C437" t="s">
        <v>754</v>
      </c>
      <c r="D437" t="s">
        <v>797</v>
      </c>
      <c r="E437" t="s">
        <v>783</v>
      </c>
      <c r="F437">
        <v>3</v>
      </c>
      <c r="G437">
        <v>500</v>
      </c>
      <c r="H437">
        <v>400</v>
      </c>
      <c r="I437">
        <v>1500</v>
      </c>
      <c r="J437">
        <v>300</v>
      </c>
      <c r="K437" t="s">
        <v>850</v>
      </c>
    </row>
    <row r="438" spans="1:11" x14ac:dyDescent="0.35">
      <c r="A438" t="s">
        <v>445</v>
      </c>
      <c r="B438" s="1">
        <v>45626</v>
      </c>
      <c r="C438" t="s">
        <v>766</v>
      </c>
      <c r="D438" t="s">
        <v>809</v>
      </c>
      <c r="E438" t="s">
        <v>788</v>
      </c>
      <c r="F438">
        <v>1</v>
      </c>
      <c r="G438">
        <v>3000</v>
      </c>
      <c r="H438">
        <v>2000</v>
      </c>
      <c r="I438">
        <v>3000</v>
      </c>
      <c r="J438">
        <v>1000</v>
      </c>
      <c r="K438" t="s">
        <v>851</v>
      </c>
    </row>
    <row r="439" spans="1:11" x14ac:dyDescent="0.35">
      <c r="A439" t="s">
        <v>446</v>
      </c>
      <c r="B439" s="1">
        <v>45626</v>
      </c>
      <c r="C439" t="s">
        <v>750</v>
      </c>
      <c r="D439" t="s">
        <v>793</v>
      </c>
      <c r="E439" t="s">
        <v>778</v>
      </c>
      <c r="F439">
        <v>1</v>
      </c>
      <c r="G439">
        <v>200</v>
      </c>
      <c r="H439">
        <v>180</v>
      </c>
      <c r="I439">
        <v>200</v>
      </c>
      <c r="J439">
        <v>20</v>
      </c>
      <c r="K439" t="s">
        <v>851</v>
      </c>
    </row>
    <row r="440" spans="1:11" x14ac:dyDescent="0.35">
      <c r="A440" t="s">
        <v>447</v>
      </c>
      <c r="B440" s="1">
        <v>45626</v>
      </c>
      <c r="C440" t="s">
        <v>750</v>
      </c>
      <c r="D440" t="s">
        <v>793</v>
      </c>
      <c r="E440" t="s">
        <v>778</v>
      </c>
      <c r="F440">
        <v>4</v>
      </c>
      <c r="G440">
        <v>200</v>
      </c>
      <c r="H440">
        <v>180</v>
      </c>
      <c r="I440">
        <v>800</v>
      </c>
      <c r="J440">
        <v>80</v>
      </c>
      <c r="K440" t="s">
        <v>849</v>
      </c>
    </row>
    <row r="441" spans="1:11" x14ac:dyDescent="0.35">
      <c r="A441" t="s">
        <v>448</v>
      </c>
      <c r="B441" s="1">
        <v>45628</v>
      </c>
      <c r="C441" t="s">
        <v>762</v>
      </c>
      <c r="D441" t="s">
        <v>805</v>
      </c>
      <c r="E441" t="s">
        <v>780</v>
      </c>
      <c r="F441">
        <v>5</v>
      </c>
      <c r="G441">
        <v>1100</v>
      </c>
      <c r="H441">
        <v>800</v>
      </c>
      <c r="I441">
        <v>5500</v>
      </c>
      <c r="J441">
        <v>1500</v>
      </c>
      <c r="K441" t="s">
        <v>849</v>
      </c>
    </row>
    <row r="442" spans="1:11" x14ac:dyDescent="0.35">
      <c r="A442" t="s">
        <v>449</v>
      </c>
      <c r="B442" s="1">
        <v>45628</v>
      </c>
      <c r="C442" t="s">
        <v>757</v>
      </c>
      <c r="D442" t="s">
        <v>800</v>
      </c>
      <c r="E442" t="s">
        <v>777</v>
      </c>
      <c r="F442">
        <v>5</v>
      </c>
      <c r="G442">
        <v>700</v>
      </c>
      <c r="H442">
        <v>500</v>
      </c>
      <c r="I442">
        <v>3500</v>
      </c>
      <c r="J442">
        <v>1000</v>
      </c>
      <c r="K442" t="s">
        <v>850</v>
      </c>
    </row>
    <row r="443" spans="1:11" x14ac:dyDescent="0.35">
      <c r="A443" t="s">
        <v>450</v>
      </c>
      <c r="B443" s="1">
        <v>45629</v>
      </c>
      <c r="C443" t="s">
        <v>761</v>
      </c>
      <c r="D443" t="s">
        <v>804</v>
      </c>
      <c r="E443" t="s">
        <v>789</v>
      </c>
      <c r="F443">
        <v>3</v>
      </c>
      <c r="G443">
        <v>100</v>
      </c>
      <c r="H443">
        <v>70</v>
      </c>
      <c r="I443">
        <v>300</v>
      </c>
      <c r="J443">
        <v>90</v>
      </c>
      <c r="K443" t="s">
        <v>850</v>
      </c>
    </row>
    <row r="444" spans="1:11" x14ac:dyDescent="0.35">
      <c r="A444" t="s">
        <v>451</v>
      </c>
      <c r="B444" s="1">
        <v>45629</v>
      </c>
      <c r="C444" t="s">
        <v>764</v>
      </c>
      <c r="D444" t="s">
        <v>807</v>
      </c>
      <c r="E444" t="s">
        <v>779</v>
      </c>
      <c r="F444">
        <v>4</v>
      </c>
      <c r="G444">
        <v>700</v>
      </c>
      <c r="H444">
        <v>500</v>
      </c>
      <c r="I444">
        <v>2800</v>
      </c>
      <c r="J444">
        <v>800</v>
      </c>
      <c r="K444" t="s">
        <v>851</v>
      </c>
    </row>
    <row r="445" spans="1:11" x14ac:dyDescent="0.35">
      <c r="A445" t="s">
        <v>452</v>
      </c>
      <c r="B445" s="1">
        <v>45629</v>
      </c>
      <c r="C445" t="s">
        <v>767</v>
      </c>
      <c r="D445" t="s">
        <v>810</v>
      </c>
      <c r="E445" t="s">
        <v>785</v>
      </c>
      <c r="F445">
        <v>4</v>
      </c>
      <c r="G445">
        <v>200</v>
      </c>
      <c r="H445">
        <v>100</v>
      </c>
      <c r="I445">
        <v>800</v>
      </c>
      <c r="J445">
        <v>400</v>
      </c>
      <c r="K445" t="s">
        <v>849</v>
      </c>
    </row>
    <row r="446" spans="1:11" x14ac:dyDescent="0.35">
      <c r="A446" t="s">
        <v>453</v>
      </c>
      <c r="B446" s="1">
        <v>45630</v>
      </c>
      <c r="C446" t="s">
        <v>757</v>
      </c>
      <c r="D446" t="s">
        <v>800</v>
      </c>
      <c r="E446" t="s">
        <v>777</v>
      </c>
      <c r="F446">
        <v>3</v>
      </c>
      <c r="G446">
        <v>700</v>
      </c>
      <c r="H446">
        <v>500</v>
      </c>
      <c r="I446">
        <v>2100</v>
      </c>
      <c r="J446">
        <v>600</v>
      </c>
      <c r="K446" t="s">
        <v>849</v>
      </c>
    </row>
    <row r="447" spans="1:11" x14ac:dyDescent="0.35">
      <c r="A447" t="s">
        <v>454</v>
      </c>
      <c r="B447" s="1">
        <v>45630</v>
      </c>
      <c r="C447" t="s">
        <v>749</v>
      </c>
      <c r="D447" t="s">
        <v>792</v>
      </c>
      <c r="E447" t="s">
        <v>791</v>
      </c>
      <c r="F447">
        <v>3</v>
      </c>
      <c r="G447">
        <v>150</v>
      </c>
      <c r="H447">
        <v>70</v>
      </c>
      <c r="I447">
        <v>450</v>
      </c>
      <c r="J447">
        <v>240</v>
      </c>
      <c r="K447" t="s">
        <v>851</v>
      </c>
    </row>
    <row r="448" spans="1:11" x14ac:dyDescent="0.35">
      <c r="A448" t="s">
        <v>455</v>
      </c>
      <c r="B448" s="1">
        <v>45631</v>
      </c>
      <c r="C448" t="s">
        <v>758</v>
      </c>
      <c r="D448" t="s">
        <v>801</v>
      </c>
      <c r="E448" t="s">
        <v>790</v>
      </c>
      <c r="F448">
        <v>5</v>
      </c>
      <c r="G448">
        <v>350</v>
      </c>
      <c r="H448">
        <v>200</v>
      </c>
      <c r="I448">
        <v>1750</v>
      </c>
      <c r="J448">
        <v>750</v>
      </c>
      <c r="K448" t="s">
        <v>851</v>
      </c>
    </row>
    <row r="449" spans="1:11" x14ac:dyDescent="0.35">
      <c r="A449" t="s">
        <v>456</v>
      </c>
      <c r="B449" s="1">
        <v>45632</v>
      </c>
      <c r="C449" t="s">
        <v>766</v>
      </c>
      <c r="D449" t="s">
        <v>809</v>
      </c>
      <c r="E449" t="s">
        <v>788</v>
      </c>
      <c r="F449">
        <v>2</v>
      </c>
      <c r="G449">
        <v>3000</v>
      </c>
      <c r="H449">
        <v>2000</v>
      </c>
      <c r="I449">
        <v>6000</v>
      </c>
      <c r="J449">
        <v>2000</v>
      </c>
      <c r="K449" t="s">
        <v>851</v>
      </c>
    </row>
    <row r="450" spans="1:11" x14ac:dyDescent="0.35">
      <c r="A450" t="s">
        <v>457</v>
      </c>
      <c r="B450" s="1">
        <v>45633</v>
      </c>
      <c r="C450" t="s">
        <v>767</v>
      </c>
      <c r="D450" t="s">
        <v>810</v>
      </c>
      <c r="E450" t="s">
        <v>785</v>
      </c>
      <c r="F450">
        <v>5</v>
      </c>
      <c r="G450">
        <v>200</v>
      </c>
      <c r="H450">
        <v>100</v>
      </c>
      <c r="I450">
        <v>1000</v>
      </c>
      <c r="J450">
        <v>500</v>
      </c>
      <c r="K450" t="s">
        <v>851</v>
      </c>
    </row>
    <row r="451" spans="1:11" x14ac:dyDescent="0.35">
      <c r="A451" t="s">
        <v>458</v>
      </c>
      <c r="B451" s="1">
        <v>45633</v>
      </c>
      <c r="C451" t="s">
        <v>767</v>
      </c>
      <c r="D451" t="s">
        <v>810</v>
      </c>
      <c r="E451" t="s">
        <v>785</v>
      </c>
      <c r="F451">
        <v>1</v>
      </c>
      <c r="G451">
        <v>200</v>
      </c>
      <c r="H451">
        <v>100</v>
      </c>
      <c r="I451">
        <v>200</v>
      </c>
      <c r="J451">
        <v>100</v>
      </c>
      <c r="K451" t="s">
        <v>850</v>
      </c>
    </row>
    <row r="452" spans="1:11" x14ac:dyDescent="0.35">
      <c r="A452" t="s">
        <v>459</v>
      </c>
      <c r="B452" s="1">
        <v>45634</v>
      </c>
      <c r="C452" t="s">
        <v>758</v>
      </c>
      <c r="D452" t="s">
        <v>801</v>
      </c>
      <c r="E452" t="s">
        <v>790</v>
      </c>
      <c r="F452">
        <v>2</v>
      </c>
      <c r="G452">
        <v>350</v>
      </c>
      <c r="H452">
        <v>200</v>
      </c>
      <c r="I452">
        <v>700</v>
      </c>
      <c r="J452">
        <v>300</v>
      </c>
      <c r="K452" t="s">
        <v>849</v>
      </c>
    </row>
    <row r="453" spans="1:11" x14ac:dyDescent="0.35">
      <c r="A453" t="s">
        <v>460</v>
      </c>
      <c r="B453" s="1">
        <v>45634</v>
      </c>
      <c r="C453" t="s">
        <v>763</v>
      </c>
      <c r="D453" t="s">
        <v>806</v>
      </c>
      <c r="E453" t="s">
        <v>776</v>
      </c>
      <c r="F453">
        <v>5</v>
      </c>
      <c r="G453">
        <v>2000</v>
      </c>
      <c r="H453">
        <v>1500</v>
      </c>
      <c r="I453">
        <v>10000</v>
      </c>
      <c r="J453">
        <v>2500</v>
      </c>
      <c r="K453" t="s">
        <v>849</v>
      </c>
    </row>
    <row r="454" spans="1:11" x14ac:dyDescent="0.35">
      <c r="A454" t="s">
        <v>461</v>
      </c>
      <c r="B454" s="1">
        <v>45635</v>
      </c>
      <c r="C454" t="s">
        <v>749</v>
      </c>
      <c r="D454" t="s">
        <v>792</v>
      </c>
      <c r="E454" t="s">
        <v>791</v>
      </c>
      <c r="F454">
        <v>5</v>
      </c>
      <c r="G454">
        <v>150</v>
      </c>
      <c r="H454">
        <v>70</v>
      </c>
      <c r="I454">
        <v>750</v>
      </c>
      <c r="J454">
        <v>400</v>
      </c>
      <c r="K454" t="s">
        <v>850</v>
      </c>
    </row>
    <row r="455" spans="1:11" x14ac:dyDescent="0.35">
      <c r="A455" t="s">
        <v>462</v>
      </c>
      <c r="B455" s="1">
        <v>45635</v>
      </c>
      <c r="C455" t="s">
        <v>761</v>
      </c>
      <c r="D455" t="s">
        <v>804</v>
      </c>
      <c r="E455" t="s">
        <v>789</v>
      </c>
      <c r="F455">
        <v>1</v>
      </c>
      <c r="G455">
        <v>100</v>
      </c>
      <c r="H455">
        <v>70</v>
      </c>
      <c r="I455">
        <v>100</v>
      </c>
      <c r="J455">
        <v>30</v>
      </c>
      <c r="K455" t="s">
        <v>849</v>
      </c>
    </row>
    <row r="456" spans="1:11" x14ac:dyDescent="0.35">
      <c r="A456" t="s">
        <v>463</v>
      </c>
      <c r="B456" s="1">
        <v>45635</v>
      </c>
      <c r="C456" t="s">
        <v>749</v>
      </c>
      <c r="D456" t="s">
        <v>792</v>
      </c>
      <c r="E456" t="s">
        <v>791</v>
      </c>
      <c r="F456">
        <v>3</v>
      </c>
      <c r="G456">
        <v>150</v>
      </c>
      <c r="H456">
        <v>70</v>
      </c>
      <c r="I456">
        <v>450</v>
      </c>
      <c r="J456">
        <v>240</v>
      </c>
      <c r="K456" t="s">
        <v>849</v>
      </c>
    </row>
    <row r="457" spans="1:11" x14ac:dyDescent="0.35">
      <c r="A457" t="s">
        <v>464</v>
      </c>
      <c r="B457" s="1">
        <v>45637</v>
      </c>
      <c r="C457" t="s">
        <v>751</v>
      </c>
      <c r="D457" t="s">
        <v>794</v>
      </c>
      <c r="E457" t="s">
        <v>780</v>
      </c>
      <c r="F457">
        <v>3</v>
      </c>
      <c r="G457">
        <v>220</v>
      </c>
      <c r="H457">
        <v>150</v>
      </c>
      <c r="I457">
        <v>660</v>
      </c>
      <c r="J457">
        <v>210</v>
      </c>
      <c r="K457" t="s">
        <v>849</v>
      </c>
    </row>
    <row r="458" spans="1:11" x14ac:dyDescent="0.35">
      <c r="A458" t="s">
        <v>465</v>
      </c>
      <c r="B458" s="1">
        <v>45638</v>
      </c>
      <c r="C458" t="s">
        <v>755</v>
      </c>
      <c r="D458" t="s">
        <v>798</v>
      </c>
      <c r="E458" t="s">
        <v>781</v>
      </c>
      <c r="F458">
        <v>2</v>
      </c>
      <c r="G458">
        <v>220</v>
      </c>
      <c r="H458">
        <v>180</v>
      </c>
      <c r="I458">
        <v>440</v>
      </c>
      <c r="J458">
        <v>80</v>
      </c>
      <c r="K458" t="s">
        <v>849</v>
      </c>
    </row>
    <row r="459" spans="1:11" x14ac:dyDescent="0.35">
      <c r="A459" t="s">
        <v>466</v>
      </c>
      <c r="B459" s="1">
        <v>45639</v>
      </c>
      <c r="C459" t="s">
        <v>760</v>
      </c>
      <c r="D459" t="s">
        <v>803</v>
      </c>
      <c r="E459" t="s">
        <v>786</v>
      </c>
      <c r="F459">
        <v>1</v>
      </c>
      <c r="G459">
        <v>1500</v>
      </c>
      <c r="H459">
        <v>1000</v>
      </c>
      <c r="I459">
        <v>1500</v>
      </c>
      <c r="J459">
        <v>500</v>
      </c>
      <c r="K459" t="s">
        <v>849</v>
      </c>
    </row>
    <row r="460" spans="1:11" x14ac:dyDescent="0.35">
      <c r="A460" t="s">
        <v>467</v>
      </c>
      <c r="B460" s="1">
        <v>45641</v>
      </c>
      <c r="C460" t="s">
        <v>768</v>
      </c>
      <c r="D460" t="s">
        <v>811</v>
      </c>
      <c r="E460" t="s">
        <v>776</v>
      </c>
      <c r="F460">
        <v>1</v>
      </c>
      <c r="G460">
        <v>1200</v>
      </c>
      <c r="H460">
        <v>900</v>
      </c>
      <c r="I460">
        <v>1200</v>
      </c>
      <c r="J460">
        <v>300</v>
      </c>
      <c r="K460" t="s">
        <v>849</v>
      </c>
    </row>
    <row r="461" spans="1:11" x14ac:dyDescent="0.35">
      <c r="A461" t="s">
        <v>468</v>
      </c>
      <c r="B461" s="1">
        <v>45641</v>
      </c>
      <c r="C461" t="s">
        <v>765</v>
      </c>
      <c r="D461" t="s">
        <v>808</v>
      </c>
      <c r="E461" t="s">
        <v>785</v>
      </c>
      <c r="F461">
        <v>2</v>
      </c>
      <c r="G461">
        <v>350</v>
      </c>
      <c r="H461">
        <v>270</v>
      </c>
      <c r="I461">
        <v>700</v>
      </c>
      <c r="J461">
        <v>160</v>
      </c>
      <c r="K461" t="s">
        <v>851</v>
      </c>
    </row>
    <row r="462" spans="1:11" x14ac:dyDescent="0.35">
      <c r="A462" t="s">
        <v>469</v>
      </c>
      <c r="B462" s="1">
        <v>45642</v>
      </c>
      <c r="C462" t="s">
        <v>753</v>
      </c>
      <c r="D462" t="s">
        <v>796</v>
      </c>
      <c r="E462" t="s">
        <v>787</v>
      </c>
      <c r="F462">
        <v>3</v>
      </c>
      <c r="G462">
        <v>100</v>
      </c>
      <c r="H462">
        <v>70</v>
      </c>
      <c r="I462">
        <v>300</v>
      </c>
      <c r="J462">
        <v>90</v>
      </c>
      <c r="K462" t="s">
        <v>849</v>
      </c>
    </row>
    <row r="463" spans="1:11" x14ac:dyDescent="0.35">
      <c r="A463" t="s">
        <v>470</v>
      </c>
      <c r="B463" s="1">
        <v>45644</v>
      </c>
      <c r="C463" t="s">
        <v>756</v>
      </c>
      <c r="D463" t="s">
        <v>799</v>
      </c>
      <c r="E463" t="s">
        <v>784</v>
      </c>
      <c r="F463">
        <v>5</v>
      </c>
      <c r="G463">
        <v>300</v>
      </c>
      <c r="H463">
        <v>200</v>
      </c>
      <c r="I463">
        <v>1500</v>
      </c>
      <c r="J463">
        <v>500</v>
      </c>
      <c r="K463" t="s">
        <v>849</v>
      </c>
    </row>
    <row r="464" spans="1:11" x14ac:dyDescent="0.35">
      <c r="A464" t="s">
        <v>471</v>
      </c>
      <c r="B464" s="1">
        <v>45645</v>
      </c>
      <c r="C464" t="s">
        <v>757</v>
      </c>
      <c r="D464" t="s">
        <v>800</v>
      </c>
      <c r="E464" t="s">
        <v>777</v>
      </c>
      <c r="F464">
        <v>2</v>
      </c>
      <c r="G464">
        <v>700</v>
      </c>
      <c r="H464">
        <v>500</v>
      </c>
      <c r="I464">
        <v>1400</v>
      </c>
      <c r="J464">
        <v>400</v>
      </c>
      <c r="K464" t="s">
        <v>850</v>
      </c>
    </row>
    <row r="465" spans="1:11" x14ac:dyDescent="0.35">
      <c r="A465" t="s">
        <v>472</v>
      </c>
      <c r="B465" s="1">
        <v>45647</v>
      </c>
      <c r="C465" t="s">
        <v>750</v>
      </c>
      <c r="D465" t="s">
        <v>793</v>
      </c>
      <c r="E465" t="s">
        <v>778</v>
      </c>
      <c r="F465">
        <v>3</v>
      </c>
      <c r="G465">
        <v>200</v>
      </c>
      <c r="H465">
        <v>180</v>
      </c>
      <c r="I465">
        <v>600</v>
      </c>
      <c r="J465">
        <v>60</v>
      </c>
      <c r="K465" t="s">
        <v>850</v>
      </c>
    </row>
    <row r="466" spans="1:11" x14ac:dyDescent="0.35">
      <c r="A466" t="s">
        <v>473</v>
      </c>
      <c r="B466" s="1">
        <v>45647</v>
      </c>
      <c r="C466" t="s">
        <v>753</v>
      </c>
      <c r="D466" t="s">
        <v>796</v>
      </c>
      <c r="E466" t="s">
        <v>787</v>
      </c>
      <c r="F466">
        <v>4</v>
      </c>
      <c r="G466">
        <v>100</v>
      </c>
      <c r="H466">
        <v>70</v>
      </c>
      <c r="I466">
        <v>400</v>
      </c>
      <c r="J466">
        <v>120</v>
      </c>
      <c r="K466" t="s">
        <v>850</v>
      </c>
    </row>
    <row r="467" spans="1:11" x14ac:dyDescent="0.35">
      <c r="A467" t="s">
        <v>474</v>
      </c>
      <c r="B467" s="1">
        <v>45648</v>
      </c>
      <c r="C467" t="s">
        <v>753</v>
      </c>
      <c r="D467" t="s">
        <v>796</v>
      </c>
      <c r="E467" t="s">
        <v>787</v>
      </c>
      <c r="F467">
        <v>4</v>
      </c>
      <c r="G467">
        <v>100</v>
      </c>
      <c r="H467">
        <v>70</v>
      </c>
      <c r="I467">
        <v>400</v>
      </c>
      <c r="J467">
        <v>120</v>
      </c>
      <c r="K467" t="s">
        <v>850</v>
      </c>
    </row>
    <row r="468" spans="1:11" x14ac:dyDescent="0.35">
      <c r="A468" t="s">
        <v>475</v>
      </c>
      <c r="B468" s="1">
        <v>45649</v>
      </c>
      <c r="C468" t="s">
        <v>765</v>
      </c>
      <c r="D468" t="s">
        <v>808</v>
      </c>
      <c r="E468" t="s">
        <v>785</v>
      </c>
      <c r="F468">
        <v>1</v>
      </c>
      <c r="G468">
        <v>350</v>
      </c>
      <c r="H468">
        <v>270</v>
      </c>
      <c r="I468">
        <v>350</v>
      </c>
      <c r="J468">
        <v>80</v>
      </c>
      <c r="K468" t="s">
        <v>850</v>
      </c>
    </row>
    <row r="469" spans="1:11" x14ac:dyDescent="0.35">
      <c r="A469" t="s">
        <v>476</v>
      </c>
      <c r="B469" s="1">
        <v>45650</v>
      </c>
      <c r="C469" t="s">
        <v>764</v>
      </c>
      <c r="D469" t="s">
        <v>807</v>
      </c>
      <c r="E469" t="s">
        <v>779</v>
      </c>
      <c r="F469">
        <v>3</v>
      </c>
      <c r="G469">
        <v>700</v>
      </c>
      <c r="H469">
        <v>500</v>
      </c>
      <c r="I469">
        <v>2100</v>
      </c>
      <c r="J469">
        <v>600</v>
      </c>
      <c r="K469" t="s">
        <v>849</v>
      </c>
    </row>
    <row r="470" spans="1:11" x14ac:dyDescent="0.35">
      <c r="A470" t="s">
        <v>477</v>
      </c>
      <c r="B470" s="1">
        <v>45651</v>
      </c>
      <c r="C470" t="s">
        <v>758</v>
      </c>
      <c r="D470" t="s">
        <v>801</v>
      </c>
      <c r="E470" t="s">
        <v>790</v>
      </c>
      <c r="F470">
        <v>4</v>
      </c>
      <c r="G470">
        <v>350</v>
      </c>
      <c r="H470">
        <v>200</v>
      </c>
      <c r="I470">
        <v>1400</v>
      </c>
      <c r="J470">
        <v>600</v>
      </c>
      <c r="K470" t="s">
        <v>849</v>
      </c>
    </row>
    <row r="471" spans="1:11" x14ac:dyDescent="0.35">
      <c r="A471" t="s">
        <v>478</v>
      </c>
      <c r="B471" s="1">
        <v>45651</v>
      </c>
      <c r="C471" t="s">
        <v>765</v>
      </c>
      <c r="D471" t="s">
        <v>808</v>
      </c>
      <c r="E471" t="s">
        <v>785</v>
      </c>
      <c r="F471">
        <v>3</v>
      </c>
      <c r="G471">
        <v>350</v>
      </c>
      <c r="H471">
        <v>270</v>
      </c>
      <c r="I471">
        <v>1050</v>
      </c>
      <c r="J471">
        <v>240</v>
      </c>
      <c r="K471" t="s">
        <v>850</v>
      </c>
    </row>
    <row r="472" spans="1:11" x14ac:dyDescent="0.35">
      <c r="A472" t="s">
        <v>479</v>
      </c>
      <c r="B472" s="1">
        <v>45653</v>
      </c>
      <c r="C472" t="s">
        <v>749</v>
      </c>
      <c r="D472" t="s">
        <v>792</v>
      </c>
      <c r="E472" t="s">
        <v>791</v>
      </c>
      <c r="F472">
        <v>1</v>
      </c>
      <c r="G472">
        <v>150</v>
      </c>
      <c r="H472">
        <v>70</v>
      </c>
      <c r="I472">
        <v>150</v>
      </c>
      <c r="J472">
        <v>80</v>
      </c>
      <c r="K472" t="s">
        <v>850</v>
      </c>
    </row>
    <row r="473" spans="1:11" x14ac:dyDescent="0.35">
      <c r="A473" t="s">
        <v>480</v>
      </c>
      <c r="B473" s="1">
        <v>45655</v>
      </c>
      <c r="C473" t="s">
        <v>759</v>
      </c>
      <c r="D473" t="s">
        <v>802</v>
      </c>
      <c r="E473" t="s">
        <v>776</v>
      </c>
      <c r="F473">
        <v>2</v>
      </c>
      <c r="G473">
        <v>2500</v>
      </c>
      <c r="H473">
        <v>1800</v>
      </c>
      <c r="I473">
        <v>5000</v>
      </c>
      <c r="J473">
        <v>1400</v>
      </c>
      <c r="K473" t="s">
        <v>849</v>
      </c>
    </row>
    <row r="474" spans="1:11" x14ac:dyDescent="0.35">
      <c r="A474" t="s">
        <v>481</v>
      </c>
      <c r="B474" s="1">
        <v>45656</v>
      </c>
      <c r="C474" t="s">
        <v>751</v>
      </c>
      <c r="D474" t="s">
        <v>794</v>
      </c>
      <c r="E474" t="s">
        <v>780</v>
      </c>
      <c r="F474">
        <v>3</v>
      </c>
      <c r="G474">
        <v>220</v>
      </c>
      <c r="H474">
        <v>150</v>
      </c>
      <c r="I474">
        <v>660</v>
      </c>
      <c r="J474">
        <v>210</v>
      </c>
      <c r="K474" t="s">
        <v>849</v>
      </c>
    </row>
    <row r="475" spans="1:11" x14ac:dyDescent="0.35">
      <c r="A475" t="s">
        <v>482</v>
      </c>
      <c r="B475" s="1">
        <v>45656</v>
      </c>
      <c r="C475" t="s">
        <v>764</v>
      </c>
      <c r="D475" t="s">
        <v>807</v>
      </c>
      <c r="E475" t="s">
        <v>779</v>
      </c>
      <c r="F475">
        <v>1</v>
      </c>
      <c r="G475">
        <v>700</v>
      </c>
      <c r="H475">
        <v>500</v>
      </c>
      <c r="I475">
        <v>700</v>
      </c>
      <c r="J475">
        <v>200</v>
      </c>
      <c r="K475" t="s">
        <v>851</v>
      </c>
    </row>
    <row r="476" spans="1:11" x14ac:dyDescent="0.35">
      <c r="A476" t="s">
        <v>483</v>
      </c>
      <c r="B476" s="1">
        <v>45657</v>
      </c>
      <c r="C476" t="s">
        <v>763</v>
      </c>
      <c r="D476" t="s">
        <v>806</v>
      </c>
      <c r="E476" t="s">
        <v>776</v>
      </c>
      <c r="F476">
        <v>2</v>
      </c>
      <c r="G476">
        <v>2000</v>
      </c>
      <c r="H476">
        <v>1500</v>
      </c>
      <c r="I476">
        <v>4000</v>
      </c>
      <c r="J476">
        <v>1000</v>
      </c>
      <c r="K476" t="s">
        <v>851</v>
      </c>
    </row>
    <row r="477" spans="1:11" x14ac:dyDescent="0.35">
      <c r="A477" t="s">
        <v>484</v>
      </c>
      <c r="B477" s="1">
        <v>45659</v>
      </c>
      <c r="C477" t="s">
        <v>752</v>
      </c>
      <c r="D477" t="s">
        <v>795</v>
      </c>
      <c r="E477" t="s">
        <v>782</v>
      </c>
      <c r="F477">
        <v>5</v>
      </c>
      <c r="G477">
        <v>220</v>
      </c>
      <c r="H477">
        <v>180</v>
      </c>
      <c r="I477">
        <v>1100</v>
      </c>
      <c r="J477">
        <v>200</v>
      </c>
      <c r="K477" t="s">
        <v>851</v>
      </c>
    </row>
    <row r="478" spans="1:11" x14ac:dyDescent="0.35">
      <c r="A478" t="s">
        <v>485</v>
      </c>
      <c r="B478" s="1">
        <v>45660</v>
      </c>
      <c r="C478" t="s">
        <v>767</v>
      </c>
      <c r="D478" t="s">
        <v>810</v>
      </c>
      <c r="E478" t="s">
        <v>785</v>
      </c>
      <c r="F478">
        <v>1</v>
      </c>
      <c r="G478">
        <v>200</v>
      </c>
      <c r="H478">
        <v>100</v>
      </c>
      <c r="I478">
        <v>200</v>
      </c>
      <c r="J478">
        <v>100</v>
      </c>
      <c r="K478" t="s">
        <v>851</v>
      </c>
    </row>
    <row r="479" spans="1:11" x14ac:dyDescent="0.35">
      <c r="A479" t="s">
        <v>486</v>
      </c>
      <c r="B479" s="1">
        <v>45661</v>
      </c>
      <c r="C479" t="s">
        <v>757</v>
      </c>
      <c r="D479" t="s">
        <v>800</v>
      </c>
      <c r="E479" t="s">
        <v>777</v>
      </c>
      <c r="F479">
        <v>4</v>
      </c>
      <c r="G479">
        <v>700</v>
      </c>
      <c r="H479">
        <v>500</v>
      </c>
      <c r="I479">
        <v>2800</v>
      </c>
      <c r="J479">
        <v>800</v>
      </c>
      <c r="K479" t="s">
        <v>849</v>
      </c>
    </row>
    <row r="480" spans="1:11" x14ac:dyDescent="0.35">
      <c r="A480" t="s">
        <v>487</v>
      </c>
      <c r="B480" s="1">
        <v>45663</v>
      </c>
      <c r="C480" t="s">
        <v>756</v>
      </c>
      <c r="D480" t="s">
        <v>799</v>
      </c>
      <c r="E480" t="s">
        <v>784</v>
      </c>
      <c r="F480">
        <v>5</v>
      </c>
      <c r="G480">
        <v>300</v>
      </c>
      <c r="H480">
        <v>200</v>
      </c>
      <c r="I480">
        <v>1500</v>
      </c>
      <c r="J480">
        <v>500</v>
      </c>
      <c r="K480" t="s">
        <v>849</v>
      </c>
    </row>
    <row r="481" spans="1:11" x14ac:dyDescent="0.35">
      <c r="A481" t="s">
        <v>488</v>
      </c>
      <c r="B481" s="1">
        <v>45663</v>
      </c>
      <c r="C481" t="s">
        <v>763</v>
      </c>
      <c r="D481" t="s">
        <v>806</v>
      </c>
      <c r="E481" t="s">
        <v>776</v>
      </c>
      <c r="F481">
        <v>5</v>
      </c>
      <c r="G481">
        <v>2000</v>
      </c>
      <c r="H481">
        <v>1500</v>
      </c>
      <c r="I481">
        <v>10000</v>
      </c>
      <c r="J481">
        <v>2500</v>
      </c>
      <c r="K481" t="s">
        <v>849</v>
      </c>
    </row>
    <row r="482" spans="1:11" x14ac:dyDescent="0.35">
      <c r="A482" t="s">
        <v>489</v>
      </c>
      <c r="B482" s="1">
        <v>45663</v>
      </c>
      <c r="C482" t="s">
        <v>760</v>
      </c>
      <c r="D482" t="s">
        <v>803</v>
      </c>
      <c r="E482" t="s">
        <v>786</v>
      </c>
      <c r="F482">
        <v>4</v>
      </c>
      <c r="G482">
        <v>1500</v>
      </c>
      <c r="H482">
        <v>1000</v>
      </c>
      <c r="I482">
        <v>6000</v>
      </c>
      <c r="J482">
        <v>2000</v>
      </c>
      <c r="K482" t="s">
        <v>849</v>
      </c>
    </row>
    <row r="483" spans="1:11" x14ac:dyDescent="0.35">
      <c r="A483" t="s">
        <v>490</v>
      </c>
      <c r="B483" s="1">
        <v>45664</v>
      </c>
      <c r="C483" t="s">
        <v>760</v>
      </c>
      <c r="D483" t="s">
        <v>803</v>
      </c>
      <c r="E483" t="s">
        <v>786</v>
      </c>
      <c r="F483">
        <v>1</v>
      </c>
      <c r="G483">
        <v>1500</v>
      </c>
      <c r="H483">
        <v>1000</v>
      </c>
      <c r="I483">
        <v>1500</v>
      </c>
      <c r="J483">
        <v>500</v>
      </c>
      <c r="K483" t="s">
        <v>849</v>
      </c>
    </row>
    <row r="484" spans="1:11" x14ac:dyDescent="0.35">
      <c r="A484" t="s">
        <v>491</v>
      </c>
      <c r="B484" s="1">
        <v>45665</v>
      </c>
      <c r="C484" t="s">
        <v>755</v>
      </c>
      <c r="D484" t="s">
        <v>798</v>
      </c>
      <c r="E484" t="s">
        <v>781</v>
      </c>
      <c r="F484">
        <v>5</v>
      </c>
      <c r="G484">
        <v>220</v>
      </c>
      <c r="H484">
        <v>180</v>
      </c>
      <c r="I484">
        <v>1100</v>
      </c>
      <c r="J484">
        <v>200</v>
      </c>
      <c r="K484" t="s">
        <v>849</v>
      </c>
    </row>
    <row r="485" spans="1:11" x14ac:dyDescent="0.35">
      <c r="A485" t="s">
        <v>492</v>
      </c>
      <c r="B485" s="1">
        <v>45665</v>
      </c>
      <c r="C485" t="s">
        <v>753</v>
      </c>
      <c r="D485" t="s">
        <v>796</v>
      </c>
      <c r="E485" t="s">
        <v>787</v>
      </c>
      <c r="F485">
        <v>3</v>
      </c>
      <c r="G485">
        <v>100</v>
      </c>
      <c r="H485">
        <v>70</v>
      </c>
      <c r="I485">
        <v>300</v>
      </c>
      <c r="J485">
        <v>90</v>
      </c>
      <c r="K485" t="s">
        <v>849</v>
      </c>
    </row>
    <row r="486" spans="1:11" x14ac:dyDescent="0.35">
      <c r="A486" t="s">
        <v>493</v>
      </c>
      <c r="B486" s="1">
        <v>45665</v>
      </c>
      <c r="C486" t="s">
        <v>750</v>
      </c>
      <c r="D486" t="s">
        <v>793</v>
      </c>
      <c r="E486" t="s">
        <v>778</v>
      </c>
      <c r="F486">
        <v>4</v>
      </c>
      <c r="G486">
        <v>200</v>
      </c>
      <c r="H486">
        <v>180</v>
      </c>
      <c r="I486">
        <v>800</v>
      </c>
      <c r="J486">
        <v>80</v>
      </c>
      <c r="K486" t="s">
        <v>851</v>
      </c>
    </row>
    <row r="487" spans="1:11" x14ac:dyDescent="0.35">
      <c r="A487" t="s">
        <v>494</v>
      </c>
      <c r="B487" s="1">
        <v>45666</v>
      </c>
      <c r="C487" t="s">
        <v>752</v>
      </c>
      <c r="D487" t="s">
        <v>795</v>
      </c>
      <c r="E487" t="s">
        <v>782</v>
      </c>
      <c r="F487">
        <v>4</v>
      </c>
      <c r="G487">
        <v>220</v>
      </c>
      <c r="H487">
        <v>180</v>
      </c>
      <c r="I487">
        <v>880</v>
      </c>
      <c r="J487">
        <v>160</v>
      </c>
      <c r="K487" t="s">
        <v>851</v>
      </c>
    </row>
    <row r="488" spans="1:11" x14ac:dyDescent="0.35">
      <c r="A488" t="s">
        <v>495</v>
      </c>
      <c r="B488" s="1">
        <v>45666</v>
      </c>
      <c r="C488" t="s">
        <v>758</v>
      </c>
      <c r="D488" t="s">
        <v>801</v>
      </c>
      <c r="E488" t="s">
        <v>790</v>
      </c>
      <c r="F488">
        <v>4</v>
      </c>
      <c r="G488">
        <v>350</v>
      </c>
      <c r="H488">
        <v>200</v>
      </c>
      <c r="I488">
        <v>1400</v>
      </c>
      <c r="J488">
        <v>600</v>
      </c>
      <c r="K488" t="s">
        <v>851</v>
      </c>
    </row>
    <row r="489" spans="1:11" x14ac:dyDescent="0.35">
      <c r="A489" t="s">
        <v>496</v>
      </c>
      <c r="B489" s="1">
        <v>45667</v>
      </c>
      <c r="C489" t="s">
        <v>760</v>
      </c>
      <c r="D489" t="s">
        <v>803</v>
      </c>
      <c r="E489" t="s">
        <v>786</v>
      </c>
      <c r="F489">
        <v>3</v>
      </c>
      <c r="G489">
        <v>1500</v>
      </c>
      <c r="H489">
        <v>1000</v>
      </c>
      <c r="I489">
        <v>4500</v>
      </c>
      <c r="J489">
        <v>1500</v>
      </c>
      <c r="K489" t="s">
        <v>851</v>
      </c>
    </row>
    <row r="490" spans="1:11" x14ac:dyDescent="0.35">
      <c r="A490" t="s">
        <v>497</v>
      </c>
      <c r="B490" s="1">
        <v>45668</v>
      </c>
      <c r="C490" t="s">
        <v>752</v>
      </c>
      <c r="D490" t="s">
        <v>795</v>
      </c>
      <c r="E490" t="s">
        <v>782</v>
      </c>
      <c r="F490">
        <v>3</v>
      </c>
      <c r="G490">
        <v>220</v>
      </c>
      <c r="H490">
        <v>180</v>
      </c>
      <c r="I490">
        <v>660</v>
      </c>
      <c r="J490">
        <v>120</v>
      </c>
      <c r="K490" t="s">
        <v>851</v>
      </c>
    </row>
    <row r="491" spans="1:11" x14ac:dyDescent="0.35">
      <c r="A491" t="s">
        <v>498</v>
      </c>
      <c r="B491" s="1">
        <v>45668</v>
      </c>
      <c r="C491" t="s">
        <v>755</v>
      </c>
      <c r="D491" t="s">
        <v>798</v>
      </c>
      <c r="E491" t="s">
        <v>781</v>
      </c>
      <c r="F491">
        <v>1</v>
      </c>
      <c r="G491">
        <v>220</v>
      </c>
      <c r="H491">
        <v>180</v>
      </c>
      <c r="I491">
        <v>220</v>
      </c>
      <c r="J491">
        <v>40</v>
      </c>
      <c r="K491" t="s">
        <v>851</v>
      </c>
    </row>
    <row r="492" spans="1:11" x14ac:dyDescent="0.35">
      <c r="A492" t="s">
        <v>499</v>
      </c>
      <c r="B492" s="1">
        <v>45669</v>
      </c>
      <c r="C492" t="s">
        <v>764</v>
      </c>
      <c r="D492" t="s">
        <v>807</v>
      </c>
      <c r="E492" t="s">
        <v>779</v>
      </c>
      <c r="F492">
        <v>5</v>
      </c>
      <c r="G492">
        <v>700</v>
      </c>
      <c r="H492">
        <v>500</v>
      </c>
      <c r="I492">
        <v>3500</v>
      </c>
      <c r="J492">
        <v>1000</v>
      </c>
      <c r="K492" t="s">
        <v>851</v>
      </c>
    </row>
    <row r="493" spans="1:11" x14ac:dyDescent="0.35">
      <c r="A493" t="s">
        <v>500</v>
      </c>
      <c r="B493" s="1">
        <v>45670</v>
      </c>
      <c r="C493" t="s">
        <v>767</v>
      </c>
      <c r="D493" t="s">
        <v>810</v>
      </c>
      <c r="E493" t="s">
        <v>785</v>
      </c>
      <c r="F493">
        <v>3</v>
      </c>
      <c r="G493">
        <v>200</v>
      </c>
      <c r="H493">
        <v>100</v>
      </c>
      <c r="I493">
        <v>600</v>
      </c>
      <c r="J493">
        <v>300</v>
      </c>
      <c r="K493" t="s">
        <v>851</v>
      </c>
    </row>
    <row r="494" spans="1:11" x14ac:dyDescent="0.35">
      <c r="A494" t="s">
        <v>501</v>
      </c>
      <c r="B494" s="1">
        <v>45671</v>
      </c>
      <c r="C494" t="s">
        <v>762</v>
      </c>
      <c r="D494" t="s">
        <v>805</v>
      </c>
      <c r="E494" t="s">
        <v>780</v>
      </c>
      <c r="F494">
        <v>2</v>
      </c>
      <c r="G494">
        <v>1100</v>
      </c>
      <c r="H494">
        <v>800</v>
      </c>
      <c r="I494">
        <v>2200</v>
      </c>
      <c r="J494">
        <v>600</v>
      </c>
      <c r="K494" t="s">
        <v>851</v>
      </c>
    </row>
    <row r="495" spans="1:11" x14ac:dyDescent="0.35">
      <c r="A495" t="s">
        <v>502</v>
      </c>
      <c r="B495" s="1">
        <v>45671</v>
      </c>
      <c r="C495" t="s">
        <v>764</v>
      </c>
      <c r="D495" t="s">
        <v>807</v>
      </c>
      <c r="E495" t="s">
        <v>779</v>
      </c>
      <c r="F495">
        <v>2</v>
      </c>
      <c r="G495">
        <v>700</v>
      </c>
      <c r="H495">
        <v>500</v>
      </c>
      <c r="I495">
        <v>1400</v>
      </c>
      <c r="J495">
        <v>400</v>
      </c>
      <c r="K495" t="s">
        <v>851</v>
      </c>
    </row>
    <row r="496" spans="1:11" x14ac:dyDescent="0.35">
      <c r="A496" t="s">
        <v>503</v>
      </c>
      <c r="B496" s="1">
        <v>45672</v>
      </c>
      <c r="C496" t="s">
        <v>755</v>
      </c>
      <c r="D496" t="s">
        <v>798</v>
      </c>
      <c r="E496" t="s">
        <v>781</v>
      </c>
      <c r="F496">
        <v>5</v>
      </c>
      <c r="G496">
        <v>220</v>
      </c>
      <c r="H496">
        <v>180</v>
      </c>
      <c r="I496">
        <v>1100</v>
      </c>
      <c r="J496">
        <v>200</v>
      </c>
      <c r="K496" t="s">
        <v>851</v>
      </c>
    </row>
    <row r="497" spans="1:11" x14ac:dyDescent="0.35">
      <c r="A497" t="s">
        <v>504</v>
      </c>
      <c r="B497" s="1">
        <v>45674</v>
      </c>
      <c r="C497" t="s">
        <v>750</v>
      </c>
      <c r="D497" t="s">
        <v>793</v>
      </c>
      <c r="E497" t="s">
        <v>778</v>
      </c>
      <c r="F497">
        <v>2</v>
      </c>
      <c r="G497">
        <v>200</v>
      </c>
      <c r="H497">
        <v>180</v>
      </c>
      <c r="I497">
        <v>400</v>
      </c>
      <c r="J497">
        <v>40</v>
      </c>
      <c r="K497" t="s">
        <v>851</v>
      </c>
    </row>
    <row r="498" spans="1:11" x14ac:dyDescent="0.35">
      <c r="A498" t="s">
        <v>505</v>
      </c>
      <c r="B498" s="1">
        <v>45674</v>
      </c>
      <c r="C498" t="s">
        <v>766</v>
      </c>
      <c r="D498" t="s">
        <v>809</v>
      </c>
      <c r="E498" t="s">
        <v>788</v>
      </c>
      <c r="F498">
        <v>4</v>
      </c>
      <c r="G498">
        <v>3000</v>
      </c>
      <c r="H498">
        <v>2000</v>
      </c>
      <c r="I498">
        <v>12000</v>
      </c>
      <c r="J498">
        <v>4000</v>
      </c>
      <c r="K498" t="s">
        <v>851</v>
      </c>
    </row>
    <row r="499" spans="1:11" x14ac:dyDescent="0.35">
      <c r="A499" t="s">
        <v>506</v>
      </c>
      <c r="B499" s="1">
        <v>45675</v>
      </c>
      <c r="C499" t="s">
        <v>758</v>
      </c>
      <c r="D499" t="s">
        <v>801</v>
      </c>
      <c r="E499" t="s">
        <v>790</v>
      </c>
      <c r="F499">
        <v>4</v>
      </c>
      <c r="G499">
        <v>350</v>
      </c>
      <c r="H499">
        <v>200</v>
      </c>
      <c r="I499">
        <v>1400</v>
      </c>
      <c r="J499">
        <v>600</v>
      </c>
      <c r="K499" t="s">
        <v>851</v>
      </c>
    </row>
    <row r="500" spans="1:11" x14ac:dyDescent="0.35">
      <c r="A500" t="s">
        <v>507</v>
      </c>
      <c r="B500" s="1">
        <v>45675</v>
      </c>
      <c r="C500" t="s">
        <v>758</v>
      </c>
      <c r="D500" t="s">
        <v>801</v>
      </c>
      <c r="E500" t="s">
        <v>790</v>
      </c>
      <c r="F500">
        <v>5</v>
      </c>
      <c r="G500">
        <v>350</v>
      </c>
      <c r="H500">
        <v>200</v>
      </c>
      <c r="I500">
        <v>1750</v>
      </c>
      <c r="J500">
        <v>750</v>
      </c>
      <c r="K500" t="s">
        <v>851</v>
      </c>
    </row>
    <row r="501" spans="1:11" x14ac:dyDescent="0.35">
      <c r="A501" t="s">
        <v>508</v>
      </c>
      <c r="B501" s="1">
        <v>45676</v>
      </c>
      <c r="C501" t="s">
        <v>756</v>
      </c>
      <c r="D501" t="s">
        <v>799</v>
      </c>
      <c r="E501" t="s">
        <v>784</v>
      </c>
      <c r="F501">
        <v>2</v>
      </c>
      <c r="G501">
        <v>300</v>
      </c>
      <c r="H501">
        <v>200</v>
      </c>
      <c r="I501">
        <v>600</v>
      </c>
      <c r="J501">
        <v>200</v>
      </c>
      <c r="K501" t="s">
        <v>851</v>
      </c>
    </row>
    <row r="502" spans="1:11" x14ac:dyDescent="0.35">
      <c r="A502" t="s">
        <v>509</v>
      </c>
      <c r="B502" s="1">
        <v>45677</v>
      </c>
      <c r="C502" t="s">
        <v>766</v>
      </c>
      <c r="D502" t="s">
        <v>809</v>
      </c>
      <c r="E502" t="s">
        <v>788</v>
      </c>
      <c r="F502">
        <v>4</v>
      </c>
      <c r="G502">
        <v>3000</v>
      </c>
      <c r="H502">
        <v>2000</v>
      </c>
      <c r="I502">
        <v>12000</v>
      </c>
      <c r="J502">
        <v>4000</v>
      </c>
      <c r="K502" t="s">
        <v>851</v>
      </c>
    </row>
    <row r="503" spans="1:11" x14ac:dyDescent="0.35">
      <c r="A503" t="s">
        <v>510</v>
      </c>
      <c r="B503" s="1">
        <v>45678</v>
      </c>
      <c r="C503" t="s">
        <v>754</v>
      </c>
      <c r="D503" t="s">
        <v>797</v>
      </c>
      <c r="E503" t="s">
        <v>783</v>
      </c>
      <c r="F503">
        <v>5</v>
      </c>
      <c r="G503">
        <v>500</v>
      </c>
      <c r="H503">
        <v>400</v>
      </c>
      <c r="I503">
        <v>2500</v>
      </c>
      <c r="J503">
        <v>500</v>
      </c>
      <c r="K503" t="s">
        <v>851</v>
      </c>
    </row>
    <row r="504" spans="1:11" x14ac:dyDescent="0.35">
      <c r="A504" t="s">
        <v>511</v>
      </c>
      <c r="B504" s="1">
        <v>45678</v>
      </c>
      <c r="C504" t="s">
        <v>757</v>
      </c>
      <c r="D504" t="s">
        <v>800</v>
      </c>
      <c r="E504" t="s">
        <v>777</v>
      </c>
      <c r="F504">
        <v>3</v>
      </c>
      <c r="G504">
        <v>700</v>
      </c>
      <c r="H504">
        <v>500</v>
      </c>
      <c r="I504">
        <v>2100</v>
      </c>
      <c r="J504">
        <v>600</v>
      </c>
      <c r="K504" t="s">
        <v>851</v>
      </c>
    </row>
    <row r="505" spans="1:11" x14ac:dyDescent="0.35">
      <c r="A505" t="s">
        <v>512</v>
      </c>
      <c r="B505" s="1">
        <v>45679</v>
      </c>
      <c r="C505" t="s">
        <v>751</v>
      </c>
      <c r="D505" t="s">
        <v>794</v>
      </c>
      <c r="E505" t="s">
        <v>780</v>
      </c>
      <c r="F505">
        <v>4</v>
      </c>
      <c r="G505">
        <v>220</v>
      </c>
      <c r="H505">
        <v>150</v>
      </c>
      <c r="I505">
        <v>880</v>
      </c>
      <c r="J505">
        <v>280</v>
      </c>
      <c r="K505" t="s">
        <v>851</v>
      </c>
    </row>
    <row r="506" spans="1:11" x14ac:dyDescent="0.35">
      <c r="A506" t="s">
        <v>513</v>
      </c>
      <c r="B506" s="1">
        <v>45680</v>
      </c>
      <c r="C506" t="s">
        <v>757</v>
      </c>
      <c r="D506" t="s">
        <v>800</v>
      </c>
      <c r="E506" t="s">
        <v>777</v>
      </c>
      <c r="F506">
        <v>3</v>
      </c>
      <c r="G506">
        <v>700</v>
      </c>
      <c r="H506">
        <v>500</v>
      </c>
      <c r="I506">
        <v>2100</v>
      </c>
      <c r="J506">
        <v>600</v>
      </c>
      <c r="K506" t="s">
        <v>851</v>
      </c>
    </row>
    <row r="507" spans="1:11" x14ac:dyDescent="0.35">
      <c r="A507" t="s">
        <v>514</v>
      </c>
      <c r="B507" s="1">
        <v>45681</v>
      </c>
      <c r="C507" t="s">
        <v>750</v>
      </c>
      <c r="D507" t="s">
        <v>793</v>
      </c>
      <c r="E507" t="s">
        <v>778</v>
      </c>
      <c r="F507">
        <v>1</v>
      </c>
      <c r="G507">
        <v>200</v>
      </c>
      <c r="H507">
        <v>180</v>
      </c>
      <c r="I507">
        <v>200</v>
      </c>
      <c r="J507">
        <v>20</v>
      </c>
      <c r="K507" t="s">
        <v>851</v>
      </c>
    </row>
    <row r="508" spans="1:11" x14ac:dyDescent="0.35">
      <c r="A508" t="s">
        <v>515</v>
      </c>
      <c r="B508" s="1">
        <v>45681</v>
      </c>
      <c r="C508" t="s">
        <v>749</v>
      </c>
      <c r="D508" t="s">
        <v>792</v>
      </c>
      <c r="E508" t="s">
        <v>791</v>
      </c>
      <c r="F508">
        <v>5</v>
      </c>
      <c r="G508">
        <v>150</v>
      </c>
      <c r="H508">
        <v>70</v>
      </c>
      <c r="I508">
        <v>750</v>
      </c>
      <c r="J508">
        <v>400</v>
      </c>
      <c r="K508" t="s">
        <v>851</v>
      </c>
    </row>
    <row r="509" spans="1:11" x14ac:dyDescent="0.35">
      <c r="A509" t="s">
        <v>516</v>
      </c>
      <c r="B509" s="1">
        <v>45682</v>
      </c>
      <c r="C509" t="s">
        <v>753</v>
      </c>
      <c r="D509" t="s">
        <v>796</v>
      </c>
      <c r="E509" t="s">
        <v>787</v>
      </c>
      <c r="F509">
        <v>5</v>
      </c>
      <c r="G509">
        <v>100</v>
      </c>
      <c r="H509">
        <v>70</v>
      </c>
      <c r="I509">
        <v>500</v>
      </c>
      <c r="J509">
        <v>150</v>
      </c>
      <c r="K509" t="s">
        <v>851</v>
      </c>
    </row>
    <row r="510" spans="1:11" x14ac:dyDescent="0.35">
      <c r="A510" t="s">
        <v>517</v>
      </c>
      <c r="B510" s="1">
        <v>45683</v>
      </c>
      <c r="C510" t="s">
        <v>757</v>
      </c>
      <c r="D510" t="s">
        <v>800</v>
      </c>
      <c r="E510" t="s">
        <v>777</v>
      </c>
      <c r="F510">
        <v>4</v>
      </c>
      <c r="G510">
        <v>700</v>
      </c>
      <c r="H510">
        <v>500</v>
      </c>
      <c r="I510">
        <v>2800</v>
      </c>
      <c r="J510">
        <v>800</v>
      </c>
      <c r="K510" t="s">
        <v>851</v>
      </c>
    </row>
    <row r="511" spans="1:11" x14ac:dyDescent="0.35">
      <c r="A511" t="s">
        <v>518</v>
      </c>
      <c r="B511" s="1">
        <v>45684</v>
      </c>
      <c r="C511" t="s">
        <v>758</v>
      </c>
      <c r="D511" t="s">
        <v>801</v>
      </c>
      <c r="E511" t="s">
        <v>790</v>
      </c>
      <c r="F511">
        <v>2</v>
      </c>
      <c r="G511">
        <v>350</v>
      </c>
      <c r="H511">
        <v>200</v>
      </c>
      <c r="I511">
        <v>700</v>
      </c>
      <c r="J511">
        <v>300</v>
      </c>
      <c r="K511" t="s">
        <v>851</v>
      </c>
    </row>
    <row r="512" spans="1:11" x14ac:dyDescent="0.35">
      <c r="A512" t="s">
        <v>519</v>
      </c>
      <c r="B512" s="1">
        <v>45684</v>
      </c>
      <c r="C512" t="s">
        <v>756</v>
      </c>
      <c r="D512" t="s">
        <v>799</v>
      </c>
      <c r="E512" t="s">
        <v>784</v>
      </c>
      <c r="F512">
        <v>5</v>
      </c>
      <c r="G512">
        <v>300</v>
      </c>
      <c r="H512">
        <v>200</v>
      </c>
      <c r="I512">
        <v>1500</v>
      </c>
      <c r="J512">
        <v>500</v>
      </c>
      <c r="K512" t="s">
        <v>851</v>
      </c>
    </row>
    <row r="513" spans="1:11" x14ac:dyDescent="0.35">
      <c r="A513" t="s">
        <v>520</v>
      </c>
      <c r="B513" s="1">
        <v>45684</v>
      </c>
      <c r="C513" t="s">
        <v>766</v>
      </c>
      <c r="D513" t="s">
        <v>809</v>
      </c>
      <c r="E513" t="s">
        <v>788</v>
      </c>
      <c r="F513">
        <v>5</v>
      </c>
      <c r="G513">
        <v>3000</v>
      </c>
      <c r="H513">
        <v>2000</v>
      </c>
      <c r="I513">
        <v>15000</v>
      </c>
      <c r="J513">
        <v>5000</v>
      </c>
      <c r="K513" t="s">
        <v>849</v>
      </c>
    </row>
    <row r="514" spans="1:11" x14ac:dyDescent="0.35">
      <c r="A514" t="s">
        <v>521</v>
      </c>
      <c r="B514" s="1">
        <v>45688</v>
      </c>
      <c r="C514" t="s">
        <v>756</v>
      </c>
      <c r="D514" t="s">
        <v>799</v>
      </c>
      <c r="E514" t="s">
        <v>784</v>
      </c>
      <c r="F514">
        <v>1</v>
      </c>
      <c r="G514">
        <v>300</v>
      </c>
      <c r="H514">
        <v>200</v>
      </c>
      <c r="I514">
        <v>300</v>
      </c>
      <c r="J514">
        <v>100</v>
      </c>
      <c r="K514" t="s">
        <v>849</v>
      </c>
    </row>
    <row r="515" spans="1:11" x14ac:dyDescent="0.35">
      <c r="A515" t="s">
        <v>522</v>
      </c>
      <c r="B515" s="1">
        <v>45688</v>
      </c>
      <c r="C515" t="s">
        <v>765</v>
      </c>
      <c r="D515" t="s">
        <v>808</v>
      </c>
      <c r="E515" t="s">
        <v>785</v>
      </c>
      <c r="F515">
        <v>2</v>
      </c>
      <c r="G515">
        <v>350</v>
      </c>
      <c r="H515">
        <v>270</v>
      </c>
      <c r="I515">
        <v>700</v>
      </c>
      <c r="J515">
        <v>160</v>
      </c>
      <c r="K515" t="s">
        <v>850</v>
      </c>
    </row>
    <row r="516" spans="1:11" x14ac:dyDescent="0.35">
      <c r="A516" t="s">
        <v>523</v>
      </c>
      <c r="B516" s="1">
        <v>45690</v>
      </c>
      <c r="C516" t="s">
        <v>753</v>
      </c>
      <c r="D516" t="s">
        <v>796</v>
      </c>
      <c r="E516" t="s">
        <v>787</v>
      </c>
      <c r="F516">
        <v>5</v>
      </c>
      <c r="G516">
        <v>100</v>
      </c>
      <c r="H516">
        <v>70</v>
      </c>
      <c r="I516">
        <v>500</v>
      </c>
      <c r="J516">
        <v>150</v>
      </c>
      <c r="K516" t="s">
        <v>850</v>
      </c>
    </row>
    <row r="517" spans="1:11" x14ac:dyDescent="0.35">
      <c r="A517" t="s">
        <v>524</v>
      </c>
      <c r="B517" s="1">
        <v>45690</v>
      </c>
      <c r="C517" t="s">
        <v>765</v>
      </c>
      <c r="D517" t="s">
        <v>808</v>
      </c>
      <c r="E517" t="s">
        <v>785</v>
      </c>
      <c r="F517">
        <v>5</v>
      </c>
      <c r="G517">
        <v>350</v>
      </c>
      <c r="H517">
        <v>270</v>
      </c>
      <c r="I517">
        <v>1750</v>
      </c>
      <c r="J517">
        <v>400</v>
      </c>
      <c r="K517" t="s">
        <v>850</v>
      </c>
    </row>
    <row r="518" spans="1:11" x14ac:dyDescent="0.35">
      <c r="A518" t="s">
        <v>525</v>
      </c>
      <c r="B518" s="1">
        <v>45692</v>
      </c>
      <c r="C518" t="s">
        <v>751</v>
      </c>
      <c r="D518" t="s">
        <v>794</v>
      </c>
      <c r="E518" t="s">
        <v>780</v>
      </c>
      <c r="F518">
        <v>4</v>
      </c>
      <c r="G518">
        <v>220</v>
      </c>
      <c r="H518">
        <v>150</v>
      </c>
      <c r="I518">
        <v>880</v>
      </c>
      <c r="J518">
        <v>280</v>
      </c>
      <c r="K518" t="s">
        <v>850</v>
      </c>
    </row>
    <row r="519" spans="1:11" x14ac:dyDescent="0.35">
      <c r="A519" t="s">
        <v>526</v>
      </c>
      <c r="B519" s="1">
        <v>45693</v>
      </c>
      <c r="C519" t="s">
        <v>756</v>
      </c>
      <c r="D519" t="s">
        <v>799</v>
      </c>
      <c r="E519" t="s">
        <v>784</v>
      </c>
      <c r="F519">
        <v>5</v>
      </c>
      <c r="G519">
        <v>300</v>
      </c>
      <c r="H519">
        <v>200</v>
      </c>
      <c r="I519">
        <v>1500</v>
      </c>
      <c r="J519">
        <v>500</v>
      </c>
      <c r="K519" t="s">
        <v>850</v>
      </c>
    </row>
    <row r="520" spans="1:11" x14ac:dyDescent="0.35">
      <c r="A520" t="s">
        <v>527</v>
      </c>
      <c r="B520" s="1">
        <v>45695</v>
      </c>
      <c r="C520" t="s">
        <v>756</v>
      </c>
      <c r="D520" t="s">
        <v>799</v>
      </c>
      <c r="E520" t="s">
        <v>784</v>
      </c>
      <c r="F520">
        <v>1</v>
      </c>
      <c r="G520">
        <v>300</v>
      </c>
      <c r="H520">
        <v>200</v>
      </c>
      <c r="I520">
        <v>300</v>
      </c>
      <c r="J520">
        <v>100</v>
      </c>
      <c r="K520" t="s">
        <v>850</v>
      </c>
    </row>
    <row r="521" spans="1:11" x14ac:dyDescent="0.35">
      <c r="A521" t="s">
        <v>528</v>
      </c>
      <c r="B521" s="1">
        <v>45695</v>
      </c>
      <c r="C521" t="s">
        <v>756</v>
      </c>
      <c r="D521" t="s">
        <v>799</v>
      </c>
      <c r="E521" t="s">
        <v>784</v>
      </c>
      <c r="F521">
        <v>1</v>
      </c>
      <c r="G521">
        <v>300</v>
      </c>
      <c r="H521">
        <v>200</v>
      </c>
      <c r="I521">
        <v>300</v>
      </c>
      <c r="J521">
        <v>100</v>
      </c>
      <c r="K521" t="s">
        <v>850</v>
      </c>
    </row>
    <row r="522" spans="1:11" x14ac:dyDescent="0.35">
      <c r="A522" t="s">
        <v>529</v>
      </c>
      <c r="B522" s="1">
        <v>45696</v>
      </c>
      <c r="C522" t="s">
        <v>760</v>
      </c>
      <c r="D522" t="s">
        <v>803</v>
      </c>
      <c r="E522" t="s">
        <v>786</v>
      </c>
      <c r="F522">
        <v>3</v>
      </c>
      <c r="G522">
        <v>1500</v>
      </c>
      <c r="H522">
        <v>1000</v>
      </c>
      <c r="I522">
        <v>4500</v>
      </c>
      <c r="J522">
        <v>1500</v>
      </c>
      <c r="K522" t="s">
        <v>850</v>
      </c>
    </row>
    <row r="523" spans="1:11" x14ac:dyDescent="0.35">
      <c r="A523" t="s">
        <v>530</v>
      </c>
      <c r="B523" s="1">
        <v>45697</v>
      </c>
      <c r="C523" t="s">
        <v>749</v>
      </c>
      <c r="D523" t="s">
        <v>792</v>
      </c>
      <c r="E523" t="s">
        <v>791</v>
      </c>
      <c r="F523">
        <v>2</v>
      </c>
      <c r="G523">
        <v>150</v>
      </c>
      <c r="H523">
        <v>70</v>
      </c>
      <c r="I523">
        <v>300</v>
      </c>
      <c r="J523">
        <v>160</v>
      </c>
      <c r="K523" t="s">
        <v>850</v>
      </c>
    </row>
    <row r="524" spans="1:11" x14ac:dyDescent="0.35">
      <c r="A524" t="s">
        <v>531</v>
      </c>
      <c r="B524" s="1">
        <v>45698</v>
      </c>
      <c r="C524" t="s">
        <v>758</v>
      </c>
      <c r="D524" t="s">
        <v>801</v>
      </c>
      <c r="E524" t="s">
        <v>790</v>
      </c>
      <c r="F524">
        <v>2</v>
      </c>
      <c r="G524">
        <v>350</v>
      </c>
      <c r="H524">
        <v>200</v>
      </c>
      <c r="I524">
        <v>700</v>
      </c>
      <c r="J524">
        <v>300</v>
      </c>
      <c r="K524" t="s">
        <v>849</v>
      </c>
    </row>
    <row r="525" spans="1:11" x14ac:dyDescent="0.35">
      <c r="A525" t="s">
        <v>532</v>
      </c>
      <c r="B525" s="1">
        <v>45699</v>
      </c>
      <c r="C525" t="s">
        <v>751</v>
      </c>
      <c r="D525" t="s">
        <v>794</v>
      </c>
      <c r="E525" t="s">
        <v>780</v>
      </c>
      <c r="F525">
        <v>4</v>
      </c>
      <c r="G525">
        <v>220</v>
      </c>
      <c r="H525">
        <v>150</v>
      </c>
      <c r="I525">
        <v>880</v>
      </c>
      <c r="J525">
        <v>280</v>
      </c>
      <c r="K525" t="s">
        <v>849</v>
      </c>
    </row>
    <row r="526" spans="1:11" x14ac:dyDescent="0.35">
      <c r="A526" t="s">
        <v>533</v>
      </c>
      <c r="B526" s="1">
        <v>45699</v>
      </c>
      <c r="C526" t="s">
        <v>762</v>
      </c>
      <c r="D526" t="s">
        <v>805</v>
      </c>
      <c r="E526" t="s">
        <v>780</v>
      </c>
      <c r="F526">
        <v>5</v>
      </c>
      <c r="G526">
        <v>1100</v>
      </c>
      <c r="H526">
        <v>800</v>
      </c>
      <c r="I526">
        <v>5500</v>
      </c>
      <c r="J526">
        <v>1500</v>
      </c>
      <c r="K526" t="s">
        <v>850</v>
      </c>
    </row>
    <row r="527" spans="1:11" x14ac:dyDescent="0.35">
      <c r="A527" t="s">
        <v>534</v>
      </c>
      <c r="B527" s="1">
        <v>45699</v>
      </c>
      <c r="C527" t="s">
        <v>750</v>
      </c>
      <c r="D527" t="s">
        <v>793</v>
      </c>
      <c r="E527" t="s">
        <v>778</v>
      </c>
      <c r="F527">
        <v>3</v>
      </c>
      <c r="G527">
        <v>200</v>
      </c>
      <c r="H527">
        <v>180</v>
      </c>
      <c r="I527">
        <v>600</v>
      </c>
      <c r="J527">
        <v>60</v>
      </c>
      <c r="K527" t="s">
        <v>849</v>
      </c>
    </row>
    <row r="528" spans="1:11" x14ac:dyDescent="0.35">
      <c r="A528" t="s">
        <v>535</v>
      </c>
      <c r="B528" s="1">
        <v>45700</v>
      </c>
      <c r="C528" t="s">
        <v>756</v>
      </c>
      <c r="D528" t="s">
        <v>799</v>
      </c>
      <c r="E528" t="s">
        <v>784</v>
      </c>
      <c r="F528">
        <v>2</v>
      </c>
      <c r="G528">
        <v>300</v>
      </c>
      <c r="H528">
        <v>200</v>
      </c>
      <c r="I528">
        <v>600</v>
      </c>
      <c r="J528">
        <v>200</v>
      </c>
      <c r="K528" t="s">
        <v>849</v>
      </c>
    </row>
    <row r="529" spans="1:11" x14ac:dyDescent="0.35">
      <c r="A529" t="s">
        <v>536</v>
      </c>
      <c r="B529" s="1">
        <v>45701</v>
      </c>
      <c r="C529" t="s">
        <v>765</v>
      </c>
      <c r="D529" t="s">
        <v>808</v>
      </c>
      <c r="E529" t="s">
        <v>785</v>
      </c>
      <c r="F529">
        <v>1</v>
      </c>
      <c r="G529">
        <v>350</v>
      </c>
      <c r="H529">
        <v>270</v>
      </c>
      <c r="I529">
        <v>350</v>
      </c>
      <c r="J529">
        <v>80</v>
      </c>
      <c r="K529" t="s">
        <v>849</v>
      </c>
    </row>
    <row r="530" spans="1:11" x14ac:dyDescent="0.35">
      <c r="A530" t="s">
        <v>537</v>
      </c>
      <c r="B530" s="1">
        <v>45701</v>
      </c>
      <c r="C530" t="s">
        <v>763</v>
      </c>
      <c r="D530" t="s">
        <v>806</v>
      </c>
      <c r="E530" t="s">
        <v>776</v>
      </c>
      <c r="F530">
        <v>5</v>
      </c>
      <c r="G530">
        <v>2000</v>
      </c>
      <c r="H530">
        <v>1500</v>
      </c>
      <c r="I530">
        <v>10000</v>
      </c>
      <c r="J530">
        <v>2500</v>
      </c>
      <c r="K530" t="s">
        <v>851</v>
      </c>
    </row>
    <row r="531" spans="1:11" x14ac:dyDescent="0.35">
      <c r="A531" t="s">
        <v>538</v>
      </c>
      <c r="B531" s="1">
        <v>45702</v>
      </c>
      <c r="C531" t="s">
        <v>767</v>
      </c>
      <c r="D531" t="s">
        <v>810</v>
      </c>
      <c r="E531" t="s">
        <v>785</v>
      </c>
      <c r="F531">
        <v>3</v>
      </c>
      <c r="G531">
        <v>200</v>
      </c>
      <c r="H531">
        <v>100</v>
      </c>
      <c r="I531">
        <v>600</v>
      </c>
      <c r="J531">
        <v>300</v>
      </c>
      <c r="K531" t="s">
        <v>849</v>
      </c>
    </row>
    <row r="532" spans="1:11" x14ac:dyDescent="0.35">
      <c r="A532" t="s">
        <v>539</v>
      </c>
      <c r="B532" s="1">
        <v>45704</v>
      </c>
      <c r="C532" t="s">
        <v>766</v>
      </c>
      <c r="D532" t="s">
        <v>809</v>
      </c>
      <c r="E532" t="s">
        <v>788</v>
      </c>
      <c r="F532">
        <v>2</v>
      </c>
      <c r="G532">
        <v>3000</v>
      </c>
      <c r="H532">
        <v>2000</v>
      </c>
      <c r="I532">
        <v>6000</v>
      </c>
      <c r="J532">
        <v>2000</v>
      </c>
      <c r="K532" t="s">
        <v>851</v>
      </c>
    </row>
    <row r="533" spans="1:11" x14ac:dyDescent="0.35">
      <c r="A533" t="s">
        <v>540</v>
      </c>
      <c r="B533" s="1">
        <v>45705</v>
      </c>
      <c r="C533" t="s">
        <v>762</v>
      </c>
      <c r="D533" t="s">
        <v>805</v>
      </c>
      <c r="E533" t="s">
        <v>780</v>
      </c>
      <c r="F533">
        <v>2</v>
      </c>
      <c r="G533">
        <v>1100</v>
      </c>
      <c r="H533">
        <v>800</v>
      </c>
      <c r="I533">
        <v>2200</v>
      </c>
      <c r="J533">
        <v>600</v>
      </c>
      <c r="K533" t="s">
        <v>850</v>
      </c>
    </row>
    <row r="534" spans="1:11" x14ac:dyDescent="0.35">
      <c r="A534" t="s">
        <v>541</v>
      </c>
      <c r="B534" s="1">
        <v>45707</v>
      </c>
      <c r="C534" t="s">
        <v>764</v>
      </c>
      <c r="D534" t="s">
        <v>807</v>
      </c>
      <c r="E534" t="s">
        <v>779</v>
      </c>
      <c r="F534">
        <v>5</v>
      </c>
      <c r="G534">
        <v>700</v>
      </c>
      <c r="H534">
        <v>500</v>
      </c>
      <c r="I534">
        <v>3500</v>
      </c>
      <c r="J534">
        <v>1000</v>
      </c>
      <c r="K534" t="s">
        <v>850</v>
      </c>
    </row>
    <row r="535" spans="1:11" x14ac:dyDescent="0.35">
      <c r="A535" t="s">
        <v>542</v>
      </c>
      <c r="B535" s="1">
        <v>45707</v>
      </c>
      <c r="C535" t="s">
        <v>761</v>
      </c>
      <c r="D535" t="s">
        <v>804</v>
      </c>
      <c r="E535" t="s">
        <v>789</v>
      </c>
      <c r="F535">
        <v>5</v>
      </c>
      <c r="G535">
        <v>100</v>
      </c>
      <c r="H535">
        <v>70</v>
      </c>
      <c r="I535">
        <v>500</v>
      </c>
      <c r="J535">
        <v>150</v>
      </c>
      <c r="K535" t="s">
        <v>849</v>
      </c>
    </row>
    <row r="536" spans="1:11" x14ac:dyDescent="0.35">
      <c r="A536" t="s">
        <v>543</v>
      </c>
      <c r="B536" s="1">
        <v>45709</v>
      </c>
      <c r="C536" t="s">
        <v>749</v>
      </c>
      <c r="D536" t="s">
        <v>792</v>
      </c>
      <c r="E536" t="s">
        <v>791</v>
      </c>
      <c r="F536">
        <v>2</v>
      </c>
      <c r="G536">
        <v>150</v>
      </c>
      <c r="H536">
        <v>70</v>
      </c>
      <c r="I536">
        <v>300</v>
      </c>
      <c r="J536">
        <v>160</v>
      </c>
      <c r="K536" t="s">
        <v>849</v>
      </c>
    </row>
    <row r="537" spans="1:11" x14ac:dyDescent="0.35">
      <c r="A537" t="s">
        <v>544</v>
      </c>
      <c r="B537" s="1">
        <v>45710</v>
      </c>
      <c r="C537" t="s">
        <v>762</v>
      </c>
      <c r="D537" t="s">
        <v>805</v>
      </c>
      <c r="E537" t="s">
        <v>780</v>
      </c>
      <c r="F537">
        <v>2</v>
      </c>
      <c r="G537">
        <v>1100</v>
      </c>
      <c r="H537">
        <v>800</v>
      </c>
      <c r="I537">
        <v>2200</v>
      </c>
      <c r="J537">
        <v>600</v>
      </c>
      <c r="K537" t="s">
        <v>851</v>
      </c>
    </row>
    <row r="538" spans="1:11" x14ac:dyDescent="0.35">
      <c r="A538" t="s">
        <v>545</v>
      </c>
      <c r="B538" s="1">
        <v>45712</v>
      </c>
      <c r="C538" t="s">
        <v>749</v>
      </c>
      <c r="D538" t="s">
        <v>792</v>
      </c>
      <c r="E538" t="s">
        <v>791</v>
      </c>
      <c r="F538">
        <v>2</v>
      </c>
      <c r="G538">
        <v>150</v>
      </c>
      <c r="H538">
        <v>70</v>
      </c>
      <c r="I538">
        <v>300</v>
      </c>
      <c r="J538">
        <v>160</v>
      </c>
      <c r="K538" t="s">
        <v>849</v>
      </c>
    </row>
    <row r="539" spans="1:11" x14ac:dyDescent="0.35">
      <c r="A539" t="s">
        <v>546</v>
      </c>
      <c r="B539" s="1">
        <v>45712</v>
      </c>
      <c r="C539" t="s">
        <v>753</v>
      </c>
      <c r="D539" t="s">
        <v>796</v>
      </c>
      <c r="E539" t="s">
        <v>787</v>
      </c>
      <c r="F539">
        <v>1</v>
      </c>
      <c r="G539">
        <v>100</v>
      </c>
      <c r="H539">
        <v>70</v>
      </c>
      <c r="I539">
        <v>100</v>
      </c>
      <c r="J539">
        <v>30</v>
      </c>
      <c r="K539" t="s">
        <v>849</v>
      </c>
    </row>
    <row r="540" spans="1:11" x14ac:dyDescent="0.35">
      <c r="A540" t="s">
        <v>547</v>
      </c>
      <c r="B540" s="1">
        <v>45713</v>
      </c>
      <c r="C540" t="s">
        <v>752</v>
      </c>
      <c r="D540" t="s">
        <v>795</v>
      </c>
      <c r="E540" t="s">
        <v>782</v>
      </c>
      <c r="F540">
        <v>4</v>
      </c>
      <c r="G540">
        <v>220</v>
      </c>
      <c r="H540">
        <v>180</v>
      </c>
      <c r="I540">
        <v>880</v>
      </c>
      <c r="J540">
        <v>160</v>
      </c>
      <c r="K540" t="s">
        <v>851</v>
      </c>
    </row>
    <row r="541" spans="1:11" x14ac:dyDescent="0.35">
      <c r="A541" t="s">
        <v>548</v>
      </c>
      <c r="B541" s="1">
        <v>45714</v>
      </c>
      <c r="C541" t="s">
        <v>753</v>
      </c>
      <c r="D541" t="s">
        <v>796</v>
      </c>
      <c r="E541" t="s">
        <v>787</v>
      </c>
      <c r="F541">
        <v>2</v>
      </c>
      <c r="G541">
        <v>100</v>
      </c>
      <c r="H541">
        <v>70</v>
      </c>
      <c r="I541">
        <v>200</v>
      </c>
      <c r="J541">
        <v>60</v>
      </c>
      <c r="K541" t="s">
        <v>849</v>
      </c>
    </row>
    <row r="542" spans="1:11" x14ac:dyDescent="0.35">
      <c r="A542" t="s">
        <v>549</v>
      </c>
      <c r="B542" s="1">
        <v>45714</v>
      </c>
      <c r="C542" t="s">
        <v>761</v>
      </c>
      <c r="D542" t="s">
        <v>804</v>
      </c>
      <c r="E542" t="s">
        <v>789</v>
      </c>
      <c r="F542">
        <v>2</v>
      </c>
      <c r="G542">
        <v>100</v>
      </c>
      <c r="H542">
        <v>70</v>
      </c>
      <c r="I542">
        <v>200</v>
      </c>
      <c r="J542">
        <v>60</v>
      </c>
      <c r="K542" t="s">
        <v>849</v>
      </c>
    </row>
    <row r="543" spans="1:11" x14ac:dyDescent="0.35">
      <c r="A543" t="s">
        <v>550</v>
      </c>
      <c r="B543" s="1">
        <v>45715</v>
      </c>
      <c r="C543" t="s">
        <v>766</v>
      </c>
      <c r="D543" t="s">
        <v>809</v>
      </c>
      <c r="E543" t="s">
        <v>788</v>
      </c>
      <c r="F543">
        <v>2</v>
      </c>
      <c r="G543">
        <v>3000</v>
      </c>
      <c r="H543">
        <v>2000</v>
      </c>
      <c r="I543">
        <v>6000</v>
      </c>
      <c r="J543">
        <v>2000</v>
      </c>
      <c r="K543" t="s">
        <v>851</v>
      </c>
    </row>
    <row r="544" spans="1:11" x14ac:dyDescent="0.35">
      <c r="A544" t="s">
        <v>551</v>
      </c>
      <c r="B544" s="1">
        <v>45716</v>
      </c>
      <c r="C544" t="s">
        <v>758</v>
      </c>
      <c r="D544" t="s">
        <v>801</v>
      </c>
      <c r="E544" t="s">
        <v>790</v>
      </c>
      <c r="F544">
        <v>4</v>
      </c>
      <c r="G544">
        <v>350</v>
      </c>
      <c r="H544">
        <v>200</v>
      </c>
      <c r="I544">
        <v>1400</v>
      </c>
      <c r="J544">
        <v>600</v>
      </c>
      <c r="K544" t="s">
        <v>850</v>
      </c>
    </row>
    <row r="545" spans="1:11" x14ac:dyDescent="0.35">
      <c r="A545" t="s">
        <v>552</v>
      </c>
      <c r="B545" s="1">
        <v>45717</v>
      </c>
      <c r="C545" t="s">
        <v>751</v>
      </c>
      <c r="D545" t="s">
        <v>794</v>
      </c>
      <c r="E545" t="s">
        <v>780</v>
      </c>
      <c r="F545">
        <v>4</v>
      </c>
      <c r="G545">
        <v>220</v>
      </c>
      <c r="H545">
        <v>150</v>
      </c>
      <c r="I545">
        <v>880</v>
      </c>
      <c r="J545">
        <v>280</v>
      </c>
      <c r="K545" t="s">
        <v>849</v>
      </c>
    </row>
    <row r="546" spans="1:11" x14ac:dyDescent="0.35">
      <c r="A546" t="s">
        <v>553</v>
      </c>
      <c r="B546" s="1">
        <v>45718</v>
      </c>
      <c r="C546" t="s">
        <v>763</v>
      </c>
      <c r="D546" t="s">
        <v>806</v>
      </c>
      <c r="E546" t="s">
        <v>776</v>
      </c>
      <c r="F546">
        <v>2</v>
      </c>
      <c r="G546">
        <v>2000</v>
      </c>
      <c r="H546">
        <v>1500</v>
      </c>
      <c r="I546">
        <v>4000</v>
      </c>
      <c r="J546">
        <v>1000</v>
      </c>
      <c r="K546" t="s">
        <v>851</v>
      </c>
    </row>
    <row r="547" spans="1:11" x14ac:dyDescent="0.35">
      <c r="A547" t="s">
        <v>554</v>
      </c>
      <c r="B547" s="1">
        <v>45719</v>
      </c>
      <c r="C547" t="s">
        <v>749</v>
      </c>
      <c r="D547" t="s">
        <v>792</v>
      </c>
      <c r="E547" t="s">
        <v>791</v>
      </c>
      <c r="F547">
        <v>2</v>
      </c>
      <c r="G547">
        <v>150</v>
      </c>
      <c r="H547">
        <v>70</v>
      </c>
      <c r="I547">
        <v>300</v>
      </c>
      <c r="J547">
        <v>160</v>
      </c>
      <c r="K547" t="s">
        <v>849</v>
      </c>
    </row>
    <row r="548" spans="1:11" x14ac:dyDescent="0.35">
      <c r="A548" t="s">
        <v>555</v>
      </c>
      <c r="B548" s="1">
        <v>45719</v>
      </c>
      <c r="C548" t="s">
        <v>754</v>
      </c>
      <c r="D548" t="s">
        <v>797</v>
      </c>
      <c r="E548" t="s">
        <v>783</v>
      </c>
      <c r="F548">
        <v>1</v>
      </c>
      <c r="G548">
        <v>500</v>
      </c>
      <c r="H548">
        <v>400</v>
      </c>
      <c r="I548">
        <v>500</v>
      </c>
      <c r="J548">
        <v>100</v>
      </c>
      <c r="K548" t="s">
        <v>851</v>
      </c>
    </row>
    <row r="549" spans="1:11" x14ac:dyDescent="0.35">
      <c r="A549" t="s">
        <v>556</v>
      </c>
      <c r="B549" s="1">
        <v>45720</v>
      </c>
      <c r="C549" t="s">
        <v>767</v>
      </c>
      <c r="D549" t="s">
        <v>810</v>
      </c>
      <c r="E549" t="s">
        <v>785</v>
      </c>
      <c r="F549">
        <v>5</v>
      </c>
      <c r="G549">
        <v>200</v>
      </c>
      <c r="H549">
        <v>100</v>
      </c>
      <c r="I549">
        <v>1000</v>
      </c>
      <c r="J549">
        <v>500</v>
      </c>
      <c r="K549" t="s">
        <v>850</v>
      </c>
    </row>
    <row r="550" spans="1:11" x14ac:dyDescent="0.35">
      <c r="A550" t="s">
        <v>557</v>
      </c>
      <c r="B550" s="1">
        <v>45720</v>
      </c>
      <c r="C550" t="s">
        <v>764</v>
      </c>
      <c r="D550" t="s">
        <v>807</v>
      </c>
      <c r="E550" t="s">
        <v>779</v>
      </c>
      <c r="F550">
        <v>5</v>
      </c>
      <c r="G550">
        <v>700</v>
      </c>
      <c r="H550">
        <v>500</v>
      </c>
      <c r="I550">
        <v>3500</v>
      </c>
      <c r="J550">
        <v>1000</v>
      </c>
      <c r="K550" t="s">
        <v>851</v>
      </c>
    </row>
    <row r="551" spans="1:11" x14ac:dyDescent="0.35">
      <c r="A551" t="s">
        <v>558</v>
      </c>
      <c r="B551" s="1">
        <v>45721</v>
      </c>
      <c r="C551" t="s">
        <v>751</v>
      </c>
      <c r="D551" t="s">
        <v>794</v>
      </c>
      <c r="E551" t="s">
        <v>780</v>
      </c>
      <c r="F551">
        <v>1</v>
      </c>
      <c r="G551">
        <v>220</v>
      </c>
      <c r="H551">
        <v>150</v>
      </c>
      <c r="I551">
        <v>220</v>
      </c>
      <c r="J551">
        <v>70</v>
      </c>
      <c r="K551" t="s">
        <v>849</v>
      </c>
    </row>
    <row r="552" spans="1:11" x14ac:dyDescent="0.35">
      <c r="A552" t="s">
        <v>559</v>
      </c>
      <c r="B552" s="1">
        <v>45721</v>
      </c>
      <c r="C552" t="s">
        <v>755</v>
      </c>
      <c r="D552" t="s">
        <v>798</v>
      </c>
      <c r="E552" t="s">
        <v>781</v>
      </c>
      <c r="F552">
        <v>3</v>
      </c>
      <c r="G552">
        <v>220</v>
      </c>
      <c r="H552">
        <v>180</v>
      </c>
      <c r="I552">
        <v>660</v>
      </c>
      <c r="J552">
        <v>120</v>
      </c>
      <c r="K552" t="s">
        <v>851</v>
      </c>
    </row>
    <row r="553" spans="1:11" x14ac:dyDescent="0.35">
      <c r="A553" t="s">
        <v>560</v>
      </c>
      <c r="B553" s="1">
        <v>45722</v>
      </c>
      <c r="C553" t="s">
        <v>765</v>
      </c>
      <c r="D553" t="s">
        <v>808</v>
      </c>
      <c r="E553" t="s">
        <v>785</v>
      </c>
      <c r="F553">
        <v>2</v>
      </c>
      <c r="G553">
        <v>350</v>
      </c>
      <c r="H553">
        <v>270</v>
      </c>
      <c r="I553">
        <v>700</v>
      </c>
      <c r="J553">
        <v>160</v>
      </c>
      <c r="K553" t="s">
        <v>851</v>
      </c>
    </row>
    <row r="554" spans="1:11" x14ac:dyDescent="0.35">
      <c r="A554" t="s">
        <v>561</v>
      </c>
      <c r="B554" s="1">
        <v>45723</v>
      </c>
      <c r="C554" t="s">
        <v>750</v>
      </c>
      <c r="D554" t="s">
        <v>793</v>
      </c>
      <c r="E554" t="s">
        <v>778</v>
      </c>
      <c r="F554">
        <v>2</v>
      </c>
      <c r="G554">
        <v>200</v>
      </c>
      <c r="H554">
        <v>180</v>
      </c>
      <c r="I554">
        <v>400</v>
      </c>
      <c r="J554">
        <v>40</v>
      </c>
      <c r="K554" t="s">
        <v>849</v>
      </c>
    </row>
    <row r="555" spans="1:11" x14ac:dyDescent="0.35">
      <c r="A555" t="s">
        <v>562</v>
      </c>
      <c r="B555" s="1">
        <v>45723</v>
      </c>
      <c r="C555" t="s">
        <v>753</v>
      </c>
      <c r="D555" t="s">
        <v>796</v>
      </c>
      <c r="E555" t="s">
        <v>787</v>
      </c>
      <c r="F555">
        <v>3</v>
      </c>
      <c r="G555">
        <v>100</v>
      </c>
      <c r="H555">
        <v>70</v>
      </c>
      <c r="I555">
        <v>300</v>
      </c>
      <c r="J555">
        <v>90</v>
      </c>
      <c r="K555" t="s">
        <v>849</v>
      </c>
    </row>
    <row r="556" spans="1:11" x14ac:dyDescent="0.35">
      <c r="A556" t="s">
        <v>563</v>
      </c>
      <c r="B556" s="1">
        <v>45724</v>
      </c>
      <c r="C556" t="s">
        <v>763</v>
      </c>
      <c r="D556" t="s">
        <v>806</v>
      </c>
      <c r="E556" t="s">
        <v>776</v>
      </c>
      <c r="F556">
        <v>1</v>
      </c>
      <c r="G556">
        <v>2000</v>
      </c>
      <c r="H556">
        <v>1500</v>
      </c>
      <c r="I556">
        <v>2000</v>
      </c>
      <c r="J556">
        <v>500</v>
      </c>
      <c r="K556" t="s">
        <v>851</v>
      </c>
    </row>
    <row r="557" spans="1:11" x14ac:dyDescent="0.35">
      <c r="A557" t="s">
        <v>564</v>
      </c>
      <c r="B557" s="1">
        <v>45724</v>
      </c>
      <c r="C557" t="s">
        <v>760</v>
      </c>
      <c r="D557" t="s">
        <v>803</v>
      </c>
      <c r="E557" t="s">
        <v>786</v>
      </c>
      <c r="F557">
        <v>5</v>
      </c>
      <c r="G557">
        <v>1500</v>
      </c>
      <c r="H557">
        <v>1000</v>
      </c>
      <c r="I557">
        <v>7500</v>
      </c>
      <c r="J557">
        <v>2500</v>
      </c>
      <c r="K557" t="s">
        <v>851</v>
      </c>
    </row>
    <row r="558" spans="1:11" x14ac:dyDescent="0.35">
      <c r="A558" t="s">
        <v>565</v>
      </c>
      <c r="B558" s="1">
        <v>45724</v>
      </c>
      <c r="C558" t="s">
        <v>767</v>
      </c>
      <c r="D558" t="s">
        <v>810</v>
      </c>
      <c r="E558" t="s">
        <v>785</v>
      </c>
      <c r="F558">
        <v>2</v>
      </c>
      <c r="G558">
        <v>200</v>
      </c>
      <c r="H558">
        <v>100</v>
      </c>
      <c r="I558">
        <v>400</v>
      </c>
      <c r="J558">
        <v>200</v>
      </c>
      <c r="K558" t="s">
        <v>851</v>
      </c>
    </row>
    <row r="559" spans="1:11" x14ac:dyDescent="0.35">
      <c r="A559" t="s">
        <v>566</v>
      </c>
      <c r="B559" s="1">
        <v>45725</v>
      </c>
      <c r="C559" t="s">
        <v>750</v>
      </c>
      <c r="D559" t="s">
        <v>793</v>
      </c>
      <c r="E559" t="s">
        <v>778</v>
      </c>
      <c r="F559">
        <v>3</v>
      </c>
      <c r="G559">
        <v>200</v>
      </c>
      <c r="H559">
        <v>180</v>
      </c>
      <c r="I559">
        <v>600</v>
      </c>
      <c r="J559">
        <v>60</v>
      </c>
      <c r="K559" t="s">
        <v>849</v>
      </c>
    </row>
    <row r="560" spans="1:11" x14ac:dyDescent="0.35">
      <c r="A560" t="s">
        <v>567</v>
      </c>
      <c r="B560" s="1">
        <v>45726</v>
      </c>
      <c r="C560" t="s">
        <v>756</v>
      </c>
      <c r="D560" t="s">
        <v>799</v>
      </c>
      <c r="E560" t="s">
        <v>784</v>
      </c>
      <c r="F560">
        <v>1</v>
      </c>
      <c r="G560">
        <v>300</v>
      </c>
      <c r="H560">
        <v>200</v>
      </c>
      <c r="I560">
        <v>300</v>
      </c>
      <c r="J560">
        <v>100</v>
      </c>
      <c r="K560" t="s">
        <v>849</v>
      </c>
    </row>
    <row r="561" spans="1:11" x14ac:dyDescent="0.35">
      <c r="A561" t="s">
        <v>568</v>
      </c>
      <c r="B561" s="1">
        <v>45727</v>
      </c>
      <c r="C561" t="s">
        <v>756</v>
      </c>
      <c r="D561" t="s">
        <v>799</v>
      </c>
      <c r="E561" t="s">
        <v>784</v>
      </c>
      <c r="F561">
        <v>2</v>
      </c>
      <c r="G561">
        <v>300</v>
      </c>
      <c r="H561">
        <v>200</v>
      </c>
      <c r="I561">
        <v>600</v>
      </c>
      <c r="J561">
        <v>200</v>
      </c>
      <c r="K561" t="s">
        <v>850</v>
      </c>
    </row>
    <row r="562" spans="1:11" x14ac:dyDescent="0.35">
      <c r="A562" t="s">
        <v>569</v>
      </c>
      <c r="B562" s="1">
        <v>45727</v>
      </c>
      <c r="C562" t="s">
        <v>762</v>
      </c>
      <c r="D562" t="s">
        <v>805</v>
      </c>
      <c r="E562" t="s">
        <v>780</v>
      </c>
      <c r="F562">
        <v>1</v>
      </c>
      <c r="G562">
        <v>1100</v>
      </c>
      <c r="H562">
        <v>800</v>
      </c>
      <c r="I562">
        <v>1100</v>
      </c>
      <c r="J562">
        <v>300</v>
      </c>
      <c r="K562" t="s">
        <v>850</v>
      </c>
    </row>
    <row r="563" spans="1:11" x14ac:dyDescent="0.35">
      <c r="A563" t="s">
        <v>570</v>
      </c>
      <c r="B563" s="1">
        <v>45728</v>
      </c>
      <c r="C563" t="s">
        <v>766</v>
      </c>
      <c r="D563" t="s">
        <v>809</v>
      </c>
      <c r="E563" t="s">
        <v>788</v>
      </c>
      <c r="F563">
        <v>2</v>
      </c>
      <c r="G563">
        <v>3000</v>
      </c>
      <c r="H563">
        <v>2000</v>
      </c>
      <c r="I563">
        <v>6000</v>
      </c>
      <c r="J563">
        <v>2000</v>
      </c>
      <c r="K563" t="s">
        <v>850</v>
      </c>
    </row>
    <row r="564" spans="1:11" x14ac:dyDescent="0.35">
      <c r="A564" t="s">
        <v>571</v>
      </c>
      <c r="B564" s="1">
        <v>45729</v>
      </c>
      <c r="C564" t="s">
        <v>766</v>
      </c>
      <c r="D564" t="s">
        <v>809</v>
      </c>
      <c r="E564" t="s">
        <v>788</v>
      </c>
      <c r="F564">
        <v>4</v>
      </c>
      <c r="G564">
        <v>3000</v>
      </c>
      <c r="H564">
        <v>2000</v>
      </c>
      <c r="I564">
        <v>12000</v>
      </c>
      <c r="J564">
        <v>4000</v>
      </c>
      <c r="K564" t="s">
        <v>850</v>
      </c>
    </row>
    <row r="565" spans="1:11" x14ac:dyDescent="0.35">
      <c r="A565" t="s">
        <v>572</v>
      </c>
      <c r="B565" s="1">
        <v>45729</v>
      </c>
      <c r="C565" t="s">
        <v>749</v>
      </c>
      <c r="D565" t="s">
        <v>792</v>
      </c>
      <c r="E565" t="s">
        <v>791</v>
      </c>
      <c r="F565">
        <v>1</v>
      </c>
      <c r="G565">
        <v>150</v>
      </c>
      <c r="H565">
        <v>70</v>
      </c>
      <c r="I565">
        <v>150</v>
      </c>
      <c r="J565">
        <v>80</v>
      </c>
      <c r="K565" t="s">
        <v>850</v>
      </c>
    </row>
    <row r="566" spans="1:11" x14ac:dyDescent="0.35">
      <c r="A566" t="s">
        <v>573</v>
      </c>
      <c r="B566" s="1">
        <v>45730</v>
      </c>
      <c r="C566" t="s">
        <v>768</v>
      </c>
      <c r="D566" t="s">
        <v>811</v>
      </c>
      <c r="E566" t="s">
        <v>776</v>
      </c>
      <c r="F566">
        <v>3</v>
      </c>
      <c r="G566">
        <v>1200</v>
      </c>
      <c r="H566">
        <v>900</v>
      </c>
      <c r="I566">
        <v>3600</v>
      </c>
      <c r="J566">
        <v>900</v>
      </c>
      <c r="K566" t="s">
        <v>850</v>
      </c>
    </row>
    <row r="567" spans="1:11" x14ac:dyDescent="0.35">
      <c r="A567" t="s">
        <v>574</v>
      </c>
      <c r="B567" s="1">
        <v>45730</v>
      </c>
      <c r="C567" t="s">
        <v>759</v>
      </c>
      <c r="D567" t="s">
        <v>802</v>
      </c>
      <c r="E567" t="s">
        <v>776</v>
      </c>
      <c r="F567">
        <v>2</v>
      </c>
      <c r="G567">
        <v>2500</v>
      </c>
      <c r="H567">
        <v>1800</v>
      </c>
      <c r="I567">
        <v>5000</v>
      </c>
      <c r="J567">
        <v>1400</v>
      </c>
      <c r="K567" t="s">
        <v>850</v>
      </c>
    </row>
    <row r="568" spans="1:11" x14ac:dyDescent="0.35">
      <c r="A568" t="s">
        <v>575</v>
      </c>
      <c r="B568" s="1">
        <v>45730</v>
      </c>
      <c r="C568" t="s">
        <v>761</v>
      </c>
      <c r="D568" t="s">
        <v>804</v>
      </c>
      <c r="E568" t="s">
        <v>789</v>
      </c>
      <c r="F568">
        <v>5</v>
      </c>
      <c r="G568">
        <v>100</v>
      </c>
      <c r="H568">
        <v>70</v>
      </c>
      <c r="I568">
        <v>500</v>
      </c>
      <c r="J568">
        <v>150</v>
      </c>
      <c r="K568" t="s">
        <v>850</v>
      </c>
    </row>
    <row r="569" spans="1:11" x14ac:dyDescent="0.35">
      <c r="A569" t="s">
        <v>576</v>
      </c>
      <c r="B569" s="1">
        <v>45731</v>
      </c>
      <c r="C569" t="s">
        <v>764</v>
      </c>
      <c r="D569" t="s">
        <v>807</v>
      </c>
      <c r="E569" t="s">
        <v>779</v>
      </c>
      <c r="F569">
        <v>3</v>
      </c>
      <c r="G569">
        <v>700</v>
      </c>
      <c r="H569">
        <v>500</v>
      </c>
      <c r="I569">
        <v>2100</v>
      </c>
      <c r="J569">
        <v>600</v>
      </c>
      <c r="K569" t="s">
        <v>850</v>
      </c>
    </row>
    <row r="570" spans="1:11" x14ac:dyDescent="0.35">
      <c r="A570" t="s">
        <v>577</v>
      </c>
      <c r="B570" s="1">
        <v>45732</v>
      </c>
      <c r="C570" t="s">
        <v>764</v>
      </c>
      <c r="D570" t="s">
        <v>807</v>
      </c>
      <c r="E570" t="s">
        <v>779</v>
      </c>
      <c r="F570">
        <v>1</v>
      </c>
      <c r="G570">
        <v>700</v>
      </c>
      <c r="H570">
        <v>500</v>
      </c>
      <c r="I570">
        <v>700</v>
      </c>
      <c r="J570">
        <v>200</v>
      </c>
      <c r="K570" t="s">
        <v>849</v>
      </c>
    </row>
    <row r="571" spans="1:11" x14ac:dyDescent="0.35">
      <c r="A571" t="s">
        <v>578</v>
      </c>
      <c r="B571" s="1">
        <v>45733</v>
      </c>
      <c r="C571" t="s">
        <v>749</v>
      </c>
      <c r="D571" t="s">
        <v>792</v>
      </c>
      <c r="E571" t="s">
        <v>791</v>
      </c>
      <c r="F571">
        <v>4</v>
      </c>
      <c r="G571">
        <v>150</v>
      </c>
      <c r="H571">
        <v>70</v>
      </c>
      <c r="I571">
        <v>600</v>
      </c>
      <c r="J571">
        <v>320</v>
      </c>
      <c r="K571" t="s">
        <v>849</v>
      </c>
    </row>
    <row r="572" spans="1:11" x14ac:dyDescent="0.35">
      <c r="A572" t="s">
        <v>579</v>
      </c>
      <c r="B572" s="1">
        <v>45735</v>
      </c>
      <c r="C572" t="s">
        <v>766</v>
      </c>
      <c r="D572" t="s">
        <v>809</v>
      </c>
      <c r="E572" t="s">
        <v>788</v>
      </c>
      <c r="F572">
        <v>5</v>
      </c>
      <c r="G572">
        <v>3000</v>
      </c>
      <c r="H572">
        <v>2000</v>
      </c>
      <c r="I572">
        <v>15000</v>
      </c>
      <c r="J572">
        <v>5000</v>
      </c>
      <c r="K572" t="s">
        <v>850</v>
      </c>
    </row>
    <row r="573" spans="1:11" x14ac:dyDescent="0.35">
      <c r="A573" t="s">
        <v>580</v>
      </c>
      <c r="B573" s="1">
        <v>45735</v>
      </c>
      <c r="C573" t="s">
        <v>761</v>
      </c>
      <c r="D573" t="s">
        <v>804</v>
      </c>
      <c r="E573" t="s">
        <v>789</v>
      </c>
      <c r="F573">
        <v>1</v>
      </c>
      <c r="G573">
        <v>100</v>
      </c>
      <c r="H573">
        <v>70</v>
      </c>
      <c r="I573">
        <v>100</v>
      </c>
      <c r="J573">
        <v>30</v>
      </c>
      <c r="K573" t="s">
        <v>849</v>
      </c>
    </row>
    <row r="574" spans="1:11" x14ac:dyDescent="0.35">
      <c r="A574" t="s">
        <v>581</v>
      </c>
      <c r="B574" s="1">
        <v>45736</v>
      </c>
      <c r="C574" t="s">
        <v>758</v>
      </c>
      <c r="D574" t="s">
        <v>801</v>
      </c>
      <c r="E574" t="s">
        <v>790</v>
      </c>
      <c r="F574">
        <v>2</v>
      </c>
      <c r="G574">
        <v>350</v>
      </c>
      <c r="H574">
        <v>200</v>
      </c>
      <c r="I574">
        <v>700</v>
      </c>
      <c r="J574">
        <v>300</v>
      </c>
      <c r="K574" t="s">
        <v>849</v>
      </c>
    </row>
    <row r="575" spans="1:11" x14ac:dyDescent="0.35">
      <c r="A575" t="s">
        <v>582</v>
      </c>
      <c r="B575" s="1">
        <v>45736</v>
      </c>
      <c r="C575" t="s">
        <v>762</v>
      </c>
      <c r="D575" t="s">
        <v>805</v>
      </c>
      <c r="E575" t="s">
        <v>780</v>
      </c>
      <c r="F575">
        <v>3</v>
      </c>
      <c r="G575">
        <v>1100</v>
      </c>
      <c r="H575">
        <v>800</v>
      </c>
      <c r="I575">
        <v>3300</v>
      </c>
      <c r="J575">
        <v>900</v>
      </c>
      <c r="K575" t="s">
        <v>849</v>
      </c>
    </row>
    <row r="576" spans="1:11" x14ac:dyDescent="0.35">
      <c r="A576" t="s">
        <v>583</v>
      </c>
      <c r="B576" s="1">
        <v>45737</v>
      </c>
      <c r="C576" t="s">
        <v>749</v>
      </c>
      <c r="D576" t="s">
        <v>792</v>
      </c>
      <c r="E576" t="s">
        <v>791</v>
      </c>
      <c r="F576">
        <v>3</v>
      </c>
      <c r="G576">
        <v>150</v>
      </c>
      <c r="H576">
        <v>70</v>
      </c>
      <c r="I576">
        <v>450</v>
      </c>
      <c r="J576">
        <v>240</v>
      </c>
      <c r="K576" t="s">
        <v>851</v>
      </c>
    </row>
    <row r="577" spans="1:11" x14ac:dyDescent="0.35">
      <c r="A577" t="s">
        <v>584</v>
      </c>
      <c r="B577" s="1">
        <v>45738</v>
      </c>
      <c r="C577" t="s">
        <v>763</v>
      </c>
      <c r="D577" t="s">
        <v>806</v>
      </c>
      <c r="E577" t="s">
        <v>776</v>
      </c>
      <c r="F577">
        <v>2</v>
      </c>
      <c r="G577">
        <v>2000</v>
      </c>
      <c r="H577">
        <v>1500</v>
      </c>
      <c r="I577">
        <v>4000</v>
      </c>
      <c r="J577">
        <v>1000</v>
      </c>
      <c r="K577" t="s">
        <v>849</v>
      </c>
    </row>
    <row r="578" spans="1:11" x14ac:dyDescent="0.35">
      <c r="A578" t="s">
        <v>585</v>
      </c>
      <c r="B578" s="1">
        <v>45739</v>
      </c>
      <c r="C578" t="s">
        <v>750</v>
      </c>
      <c r="D578" t="s">
        <v>793</v>
      </c>
      <c r="E578" t="s">
        <v>778</v>
      </c>
      <c r="F578">
        <v>5</v>
      </c>
      <c r="G578">
        <v>200</v>
      </c>
      <c r="H578">
        <v>180</v>
      </c>
      <c r="I578">
        <v>1000</v>
      </c>
      <c r="J578">
        <v>100</v>
      </c>
      <c r="K578" t="s">
        <v>851</v>
      </c>
    </row>
    <row r="579" spans="1:11" x14ac:dyDescent="0.35">
      <c r="A579" t="s">
        <v>586</v>
      </c>
      <c r="B579" s="1">
        <v>45739</v>
      </c>
      <c r="C579" t="s">
        <v>767</v>
      </c>
      <c r="D579" t="s">
        <v>810</v>
      </c>
      <c r="E579" t="s">
        <v>785</v>
      </c>
      <c r="F579">
        <v>1</v>
      </c>
      <c r="G579">
        <v>200</v>
      </c>
      <c r="H579">
        <v>100</v>
      </c>
      <c r="I579">
        <v>200</v>
      </c>
      <c r="J579">
        <v>100</v>
      </c>
      <c r="K579" t="s">
        <v>850</v>
      </c>
    </row>
    <row r="580" spans="1:11" x14ac:dyDescent="0.35">
      <c r="A580" t="s">
        <v>587</v>
      </c>
      <c r="B580" s="1">
        <v>45740</v>
      </c>
      <c r="C580" t="s">
        <v>761</v>
      </c>
      <c r="D580" t="s">
        <v>804</v>
      </c>
      <c r="E580" t="s">
        <v>789</v>
      </c>
      <c r="F580">
        <v>5</v>
      </c>
      <c r="G580">
        <v>100</v>
      </c>
      <c r="H580">
        <v>70</v>
      </c>
      <c r="I580">
        <v>500</v>
      </c>
      <c r="J580">
        <v>150</v>
      </c>
      <c r="K580" t="s">
        <v>850</v>
      </c>
    </row>
    <row r="581" spans="1:11" x14ac:dyDescent="0.35">
      <c r="A581" t="s">
        <v>588</v>
      </c>
      <c r="B581" s="1">
        <v>45740</v>
      </c>
      <c r="C581" t="s">
        <v>765</v>
      </c>
      <c r="D581" t="s">
        <v>808</v>
      </c>
      <c r="E581" t="s">
        <v>785</v>
      </c>
      <c r="F581">
        <v>5</v>
      </c>
      <c r="G581">
        <v>350</v>
      </c>
      <c r="H581">
        <v>270</v>
      </c>
      <c r="I581">
        <v>1750</v>
      </c>
      <c r="J581">
        <v>400</v>
      </c>
      <c r="K581" t="s">
        <v>849</v>
      </c>
    </row>
    <row r="582" spans="1:11" x14ac:dyDescent="0.35">
      <c r="A582" t="s">
        <v>589</v>
      </c>
      <c r="B582" s="1">
        <v>45740</v>
      </c>
      <c r="C582" t="s">
        <v>768</v>
      </c>
      <c r="D582" t="s">
        <v>811</v>
      </c>
      <c r="E582" t="s">
        <v>776</v>
      </c>
      <c r="F582">
        <v>4</v>
      </c>
      <c r="G582">
        <v>1200</v>
      </c>
      <c r="H582">
        <v>900</v>
      </c>
      <c r="I582">
        <v>4800</v>
      </c>
      <c r="J582">
        <v>1200</v>
      </c>
      <c r="K582" t="s">
        <v>849</v>
      </c>
    </row>
    <row r="583" spans="1:11" x14ac:dyDescent="0.35">
      <c r="A583" t="s">
        <v>590</v>
      </c>
      <c r="B583" s="1">
        <v>45741</v>
      </c>
      <c r="C583" t="s">
        <v>757</v>
      </c>
      <c r="D583" t="s">
        <v>800</v>
      </c>
      <c r="E583" t="s">
        <v>777</v>
      </c>
      <c r="F583">
        <v>4</v>
      </c>
      <c r="G583">
        <v>700</v>
      </c>
      <c r="H583">
        <v>500</v>
      </c>
      <c r="I583">
        <v>2800</v>
      </c>
      <c r="J583">
        <v>800</v>
      </c>
      <c r="K583" t="s">
        <v>851</v>
      </c>
    </row>
    <row r="584" spans="1:11" x14ac:dyDescent="0.35">
      <c r="A584" t="s">
        <v>591</v>
      </c>
      <c r="B584" s="1">
        <v>45741</v>
      </c>
      <c r="C584" t="s">
        <v>767</v>
      </c>
      <c r="D584" t="s">
        <v>810</v>
      </c>
      <c r="E584" t="s">
        <v>785</v>
      </c>
      <c r="F584">
        <v>3</v>
      </c>
      <c r="G584">
        <v>200</v>
      </c>
      <c r="H584">
        <v>100</v>
      </c>
      <c r="I584">
        <v>600</v>
      </c>
      <c r="J584">
        <v>300</v>
      </c>
      <c r="K584" t="s">
        <v>849</v>
      </c>
    </row>
    <row r="585" spans="1:11" x14ac:dyDescent="0.35">
      <c r="A585" t="s">
        <v>592</v>
      </c>
      <c r="B585" s="1">
        <v>45742</v>
      </c>
      <c r="C585" t="s">
        <v>767</v>
      </c>
      <c r="D585" t="s">
        <v>810</v>
      </c>
      <c r="E585" t="s">
        <v>785</v>
      </c>
      <c r="F585">
        <v>1</v>
      </c>
      <c r="G585">
        <v>200</v>
      </c>
      <c r="H585">
        <v>100</v>
      </c>
      <c r="I585">
        <v>200</v>
      </c>
      <c r="J585">
        <v>100</v>
      </c>
      <c r="K585" t="s">
        <v>849</v>
      </c>
    </row>
    <row r="586" spans="1:11" x14ac:dyDescent="0.35">
      <c r="A586" t="s">
        <v>593</v>
      </c>
      <c r="B586" s="1">
        <v>45742</v>
      </c>
      <c r="C586" t="s">
        <v>767</v>
      </c>
      <c r="D586" t="s">
        <v>810</v>
      </c>
      <c r="E586" t="s">
        <v>785</v>
      </c>
      <c r="F586">
        <v>2</v>
      </c>
      <c r="G586">
        <v>200</v>
      </c>
      <c r="H586">
        <v>100</v>
      </c>
      <c r="I586">
        <v>400</v>
      </c>
      <c r="J586">
        <v>200</v>
      </c>
      <c r="K586" t="s">
        <v>851</v>
      </c>
    </row>
    <row r="587" spans="1:11" x14ac:dyDescent="0.35">
      <c r="A587" t="s">
        <v>594</v>
      </c>
      <c r="B587" s="1">
        <v>45743</v>
      </c>
      <c r="C587" t="s">
        <v>764</v>
      </c>
      <c r="D587" t="s">
        <v>807</v>
      </c>
      <c r="E587" t="s">
        <v>779</v>
      </c>
      <c r="F587">
        <v>5</v>
      </c>
      <c r="G587">
        <v>700</v>
      </c>
      <c r="H587">
        <v>500</v>
      </c>
      <c r="I587">
        <v>3500</v>
      </c>
      <c r="J587">
        <v>1000</v>
      </c>
      <c r="K587" t="s">
        <v>849</v>
      </c>
    </row>
    <row r="588" spans="1:11" x14ac:dyDescent="0.35">
      <c r="A588" t="s">
        <v>595</v>
      </c>
      <c r="B588" s="1">
        <v>45743</v>
      </c>
      <c r="C588" t="s">
        <v>756</v>
      </c>
      <c r="D588" t="s">
        <v>799</v>
      </c>
      <c r="E588" t="s">
        <v>784</v>
      </c>
      <c r="F588">
        <v>2</v>
      </c>
      <c r="G588">
        <v>300</v>
      </c>
      <c r="H588">
        <v>200</v>
      </c>
      <c r="I588">
        <v>600</v>
      </c>
      <c r="J588">
        <v>200</v>
      </c>
      <c r="K588" t="s">
        <v>849</v>
      </c>
    </row>
    <row r="589" spans="1:11" x14ac:dyDescent="0.35">
      <c r="A589" t="s">
        <v>596</v>
      </c>
      <c r="B589" s="1">
        <v>45745</v>
      </c>
      <c r="C589" t="s">
        <v>755</v>
      </c>
      <c r="D589" t="s">
        <v>798</v>
      </c>
      <c r="E589" t="s">
        <v>781</v>
      </c>
      <c r="F589">
        <v>4</v>
      </c>
      <c r="G589">
        <v>220</v>
      </c>
      <c r="H589">
        <v>180</v>
      </c>
      <c r="I589">
        <v>880</v>
      </c>
      <c r="J589">
        <v>160</v>
      </c>
      <c r="K589" t="s">
        <v>851</v>
      </c>
    </row>
    <row r="590" spans="1:11" x14ac:dyDescent="0.35">
      <c r="A590" t="s">
        <v>597</v>
      </c>
      <c r="B590" s="1">
        <v>45746</v>
      </c>
      <c r="C590" t="s">
        <v>766</v>
      </c>
      <c r="D590" t="s">
        <v>809</v>
      </c>
      <c r="E590" t="s">
        <v>788</v>
      </c>
      <c r="F590">
        <v>2</v>
      </c>
      <c r="G590">
        <v>3000</v>
      </c>
      <c r="H590">
        <v>2000</v>
      </c>
      <c r="I590">
        <v>6000</v>
      </c>
      <c r="J590">
        <v>2000</v>
      </c>
      <c r="K590" t="s">
        <v>850</v>
      </c>
    </row>
    <row r="591" spans="1:11" x14ac:dyDescent="0.35">
      <c r="A591" t="s">
        <v>598</v>
      </c>
      <c r="B591" s="1">
        <v>45746</v>
      </c>
      <c r="C591" t="s">
        <v>762</v>
      </c>
      <c r="D591" t="s">
        <v>805</v>
      </c>
      <c r="E591" t="s">
        <v>780</v>
      </c>
      <c r="F591">
        <v>1</v>
      </c>
      <c r="G591">
        <v>1100</v>
      </c>
      <c r="H591">
        <v>800</v>
      </c>
      <c r="I591">
        <v>1100</v>
      </c>
      <c r="J591">
        <v>300</v>
      </c>
      <c r="K591" t="s">
        <v>849</v>
      </c>
    </row>
    <row r="592" spans="1:11" x14ac:dyDescent="0.35">
      <c r="A592" t="s">
        <v>599</v>
      </c>
      <c r="B592" s="1">
        <v>45746</v>
      </c>
      <c r="C592" t="s">
        <v>753</v>
      </c>
      <c r="D592" t="s">
        <v>796</v>
      </c>
      <c r="E592" t="s">
        <v>787</v>
      </c>
      <c r="F592">
        <v>1</v>
      </c>
      <c r="G592">
        <v>100</v>
      </c>
      <c r="H592">
        <v>70</v>
      </c>
      <c r="I592">
        <v>100</v>
      </c>
      <c r="J592">
        <v>30</v>
      </c>
      <c r="K592" t="s">
        <v>851</v>
      </c>
    </row>
    <row r="593" spans="1:11" x14ac:dyDescent="0.35">
      <c r="A593" t="s">
        <v>600</v>
      </c>
      <c r="B593" s="1">
        <v>45747</v>
      </c>
      <c r="C593" t="s">
        <v>757</v>
      </c>
      <c r="D593" t="s">
        <v>800</v>
      </c>
      <c r="E593" t="s">
        <v>777</v>
      </c>
      <c r="F593">
        <v>2</v>
      </c>
      <c r="G593">
        <v>700</v>
      </c>
      <c r="H593">
        <v>500</v>
      </c>
      <c r="I593">
        <v>1400</v>
      </c>
      <c r="J593">
        <v>400</v>
      </c>
      <c r="K593" t="s">
        <v>849</v>
      </c>
    </row>
    <row r="594" spans="1:11" x14ac:dyDescent="0.35">
      <c r="A594" t="s">
        <v>601</v>
      </c>
      <c r="B594" s="1">
        <v>45748</v>
      </c>
      <c r="C594" t="s">
        <v>756</v>
      </c>
      <c r="D594" t="s">
        <v>799</v>
      </c>
      <c r="E594" t="s">
        <v>784</v>
      </c>
      <c r="F594">
        <v>3</v>
      </c>
      <c r="G594">
        <v>300</v>
      </c>
      <c r="H594">
        <v>200</v>
      </c>
      <c r="I594">
        <v>900</v>
      </c>
      <c r="J594">
        <v>300</v>
      </c>
      <c r="K594" t="s">
        <v>851</v>
      </c>
    </row>
    <row r="595" spans="1:11" x14ac:dyDescent="0.35">
      <c r="A595" t="s">
        <v>602</v>
      </c>
      <c r="B595" s="1">
        <v>45748</v>
      </c>
      <c r="C595" t="s">
        <v>765</v>
      </c>
      <c r="D595" t="s">
        <v>808</v>
      </c>
      <c r="E595" t="s">
        <v>785</v>
      </c>
      <c r="F595">
        <v>4</v>
      </c>
      <c r="G595">
        <v>350</v>
      </c>
      <c r="H595">
        <v>270</v>
      </c>
      <c r="I595">
        <v>1400</v>
      </c>
      <c r="J595">
        <v>320</v>
      </c>
      <c r="K595" t="s">
        <v>850</v>
      </c>
    </row>
    <row r="596" spans="1:11" x14ac:dyDescent="0.35">
      <c r="A596" t="s">
        <v>603</v>
      </c>
      <c r="B596" s="1">
        <v>45749</v>
      </c>
      <c r="C596" t="s">
        <v>761</v>
      </c>
      <c r="D596" t="s">
        <v>804</v>
      </c>
      <c r="E596" t="s">
        <v>789</v>
      </c>
      <c r="F596">
        <v>4</v>
      </c>
      <c r="G596">
        <v>100</v>
      </c>
      <c r="H596">
        <v>70</v>
      </c>
      <c r="I596">
        <v>400</v>
      </c>
      <c r="J596">
        <v>120</v>
      </c>
      <c r="K596" t="s">
        <v>851</v>
      </c>
    </row>
    <row r="597" spans="1:11" x14ac:dyDescent="0.35">
      <c r="A597" t="s">
        <v>604</v>
      </c>
      <c r="B597" s="1">
        <v>45749</v>
      </c>
      <c r="C597" t="s">
        <v>754</v>
      </c>
      <c r="D597" t="s">
        <v>797</v>
      </c>
      <c r="E597" t="s">
        <v>783</v>
      </c>
      <c r="F597">
        <v>1</v>
      </c>
      <c r="G597">
        <v>500</v>
      </c>
      <c r="H597">
        <v>400</v>
      </c>
      <c r="I597">
        <v>500</v>
      </c>
      <c r="J597">
        <v>100</v>
      </c>
      <c r="K597" t="s">
        <v>849</v>
      </c>
    </row>
    <row r="598" spans="1:11" x14ac:dyDescent="0.35">
      <c r="A598" t="s">
        <v>605</v>
      </c>
      <c r="B598" s="1">
        <v>45749</v>
      </c>
      <c r="C598" t="s">
        <v>759</v>
      </c>
      <c r="D598" t="s">
        <v>802</v>
      </c>
      <c r="E598" t="s">
        <v>776</v>
      </c>
      <c r="F598">
        <v>3</v>
      </c>
      <c r="G598">
        <v>2500</v>
      </c>
      <c r="H598">
        <v>1800</v>
      </c>
      <c r="I598">
        <v>7500</v>
      </c>
      <c r="J598">
        <v>2100</v>
      </c>
      <c r="K598" t="s">
        <v>851</v>
      </c>
    </row>
    <row r="599" spans="1:11" x14ac:dyDescent="0.35">
      <c r="A599" t="s">
        <v>606</v>
      </c>
      <c r="B599" s="1">
        <v>45750</v>
      </c>
      <c r="C599" t="s">
        <v>757</v>
      </c>
      <c r="D599" t="s">
        <v>800</v>
      </c>
      <c r="E599" t="s">
        <v>777</v>
      </c>
      <c r="F599">
        <v>3</v>
      </c>
      <c r="G599">
        <v>700</v>
      </c>
      <c r="H599">
        <v>500</v>
      </c>
      <c r="I599">
        <v>2100</v>
      </c>
      <c r="J599">
        <v>600</v>
      </c>
      <c r="K599" t="s">
        <v>851</v>
      </c>
    </row>
    <row r="600" spans="1:11" x14ac:dyDescent="0.35">
      <c r="A600" t="s">
        <v>607</v>
      </c>
      <c r="B600" s="1">
        <v>45751</v>
      </c>
      <c r="C600" t="s">
        <v>767</v>
      </c>
      <c r="D600" t="s">
        <v>810</v>
      </c>
      <c r="E600" t="s">
        <v>785</v>
      </c>
      <c r="F600">
        <v>4</v>
      </c>
      <c r="G600">
        <v>200</v>
      </c>
      <c r="H600">
        <v>100</v>
      </c>
      <c r="I600">
        <v>800</v>
      </c>
      <c r="J600">
        <v>400</v>
      </c>
      <c r="K600" t="s">
        <v>849</v>
      </c>
    </row>
    <row r="601" spans="1:11" x14ac:dyDescent="0.35">
      <c r="A601" t="s">
        <v>608</v>
      </c>
      <c r="B601" s="1">
        <v>45752</v>
      </c>
      <c r="C601" t="s">
        <v>753</v>
      </c>
      <c r="D601" t="s">
        <v>796</v>
      </c>
      <c r="E601" t="s">
        <v>787</v>
      </c>
      <c r="F601">
        <v>4</v>
      </c>
      <c r="G601">
        <v>100</v>
      </c>
      <c r="H601">
        <v>70</v>
      </c>
      <c r="I601">
        <v>400</v>
      </c>
      <c r="J601">
        <v>120</v>
      </c>
      <c r="K601" t="s">
        <v>849</v>
      </c>
    </row>
    <row r="602" spans="1:11" x14ac:dyDescent="0.35">
      <c r="A602" t="s">
        <v>609</v>
      </c>
      <c r="B602" s="1">
        <v>45752</v>
      </c>
      <c r="C602" t="s">
        <v>756</v>
      </c>
      <c r="D602" t="s">
        <v>799</v>
      </c>
      <c r="E602" t="s">
        <v>784</v>
      </c>
      <c r="F602">
        <v>2</v>
      </c>
      <c r="G602">
        <v>300</v>
      </c>
      <c r="H602">
        <v>200</v>
      </c>
      <c r="I602">
        <v>600</v>
      </c>
      <c r="J602">
        <v>200</v>
      </c>
      <c r="K602" t="s">
        <v>851</v>
      </c>
    </row>
    <row r="603" spans="1:11" x14ac:dyDescent="0.35">
      <c r="A603" t="s">
        <v>610</v>
      </c>
      <c r="B603" s="1">
        <v>45753</v>
      </c>
      <c r="C603" t="s">
        <v>766</v>
      </c>
      <c r="D603" t="s">
        <v>809</v>
      </c>
      <c r="E603" t="s">
        <v>788</v>
      </c>
      <c r="F603">
        <v>3</v>
      </c>
      <c r="G603">
        <v>3000</v>
      </c>
      <c r="H603">
        <v>2000</v>
      </c>
      <c r="I603">
        <v>9000</v>
      </c>
      <c r="J603">
        <v>3000</v>
      </c>
      <c r="K603" t="s">
        <v>851</v>
      </c>
    </row>
    <row r="604" spans="1:11" x14ac:dyDescent="0.35">
      <c r="A604" t="s">
        <v>611</v>
      </c>
      <c r="B604" s="1">
        <v>45754</v>
      </c>
      <c r="C604" t="s">
        <v>765</v>
      </c>
      <c r="D604" t="s">
        <v>808</v>
      </c>
      <c r="E604" t="s">
        <v>785</v>
      </c>
      <c r="F604">
        <v>3</v>
      </c>
      <c r="G604">
        <v>350</v>
      </c>
      <c r="H604">
        <v>270</v>
      </c>
      <c r="I604">
        <v>1050</v>
      </c>
      <c r="J604">
        <v>240</v>
      </c>
      <c r="K604" t="s">
        <v>851</v>
      </c>
    </row>
    <row r="605" spans="1:11" x14ac:dyDescent="0.35">
      <c r="A605" t="s">
        <v>612</v>
      </c>
      <c r="B605" s="1">
        <v>45754</v>
      </c>
      <c r="C605" t="s">
        <v>750</v>
      </c>
      <c r="D605" t="s">
        <v>793</v>
      </c>
      <c r="E605" t="s">
        <v>778</v>
      </c>
      <c r="F605">
        <v>4</v>
      </c>
      <c r="G605">
        <v>200</v>
      </c>
      <c r="H605">
        <v>180</v>
      </c>
      <c r="I605">
        <v>800</v>
      </c>
      <c r="J605">
        <v>80</v>
      </c>
      <c r="K605" t="s">
        <v>851</v>
      </c>
    </row>
    <row r="606" spans="1:11" x14ac:dyDescent="0.35">
      <c r="A606" t="s">
        <v>613</v>
      </c>
      <c r="B606" s="1">
        <v>45754</v>
      </c>
      <c r="C606" t="s">
        <v>750</v>
      </c>
      <c r="D606" t="s">
        <v>793</v>
      </c>
      <c r="E606" t="s">
        <v>778</v>
      </c>
      <c r="F606">
        <v>4</v>
      </c>
      <c r="G606">
        <v>200</v>
      </c>
      <c r="H606">
        <v>180</v>
      </c>
      <c r="I606">
        <v>800</v>
      </c>
      <c r="J606">
        <v>80</v>
      </c>
      <c r="K606" t="s">
        <v>851</v>
      </c>
    </row>
    <row r="607" spans="1:11" x14ac:dyDescent="0.35">
      <c r="A607" t="s">
        <v>614</v>
      </c>
      <c r="B607" s="1">
        <v>45755</v>
      </c>
      <c r="C607" t="s">
        <v>755</v>
      </c>
      <c r="D607" t="s">
        <v>798</v>
      </c>
      <c r="E607" t="s">
        <v>781</v>
      </c>
      <c r="F607">
        <v>5</v>
      </c>
      <c r="G607">
        <v>220</v>
      </c>
      <c r="H607">
        <v>180</v>
      </c>
      <c r="I607">
        <v>1100</v>
      </c>
      <c r="J607">
        <v>200</v>
      </c>
      <c r="K607" t="s">
        <v>851</v>
      </c>
    </row>
    <row r="608" spans="1:11" x14ac:dyDescent="0.35">
      <c r="A608" t="s">
        <v>615</v>
      </c>
      <c r="B608" s="1">
        <v>45755</v>
      </c>
      <c r="C608" t="s">
        <v>751</v>
      </c>
      <c r="D608" t="s">
        <v>794</v>
      </c>
      <c r="E608" t="s">
        <v>780</v>
      </c>
      <c r="F608">
        <v>3</v>
      </c>
      <c r="G608">
        <v>220</v>
      </c>
      <c r="H608">
        <v>150</v>
      </c>
      <c r="I608">
        <v>660</v>
      </c>
      <c r="J608">
        <v>210</v>
      </c>
      <c r="K608" t="s">
        <v>851</v>
      </c>
    </row>
    <row r="609" spans="1:11" x14ac:dyDescent="0.35">
      <c r="A609" t="s">
        <v>616</v>
      </c>
      <c r="B609" s="1">
        <v>45757</v>
      </c>
      <c r="C609" t="s">
        <v>751</v>
      </c>
      <c r="D609" t="s">
        <v>794</v>
      </c>
      <c r="E609" t="s">
        <v>780</v>
      </c>
      <c r="F609">
        <v>3</v>
      </c>
      <c r="G609">
        <v>220</v>
      </c>
      <c r="H609">
        <v>150</v>
      </c>
      <c r="I609">
        <v>660</v>
      </c>
      <c r="J609">
        <v>210</v>
      </c>
      <c r="K609" t="s">
        <v>851</v>
      </c>
    </row>
    <row r="610" spans="1:11" x14ac:dyDescent="0.35">
      <c r="A610" t="s">
        <v>617</v>
      </c>
      <c r="B610" s="1">
        <v>45758</v>
      </c>
      <c r="C610" t="s">
        <v>763</v>
      </c>
      <c r="D610" t="s">
        <v>806</v>
      </c>
      <c r="E610" t="s">
        <v>776</v>
      </c>
      <c r="F610">
        <v>2</v>
      </c>
      <c r="G610">
        <v>2000</v>
      </c>
      <c r="H610">
        <v>1500</v>
      </c>
      <c r="I610">
        <v>4000</v>
      </c>
      <c r="J610">
        <v>1000</v>
      </c>
      <c r="K610" t="s">
        <v>851</v>
      </c>
    </row>
    <row r="611" spans="1:11" x14ac:dyDescent="0.35">
      <c r="A611" t="s">
        <v>618</v>
      </c>
      <c r="B611" s="1">
        <v>45759</v>
      </c>
      <c r="C611" t="s">
        <v>767</v>
      </c>
      <c r="D611" t="s">
        <v>810</v>
      </c>
      <c r="E611" t="s">
        <v>785</v>
      </c>
      <c r="F611">
        <v>4</v>
      </c>
      <c r="G611">
        <v>200</v>
      </c>
      <c r="H611">
        <v>100</v>
      </c>
      <c r="I611">
        <v>800</v>
      </c>
      <c r="J611">
        <v>400</v>
      </c>
      <c r="K611" t="s">
        <v>851</v>
      </c>
    </row>
    <row r="612" spans="1:11" x14ac:dyDescent="0.35">
      <c r="A612" t="s">
        <v>619</v>
      </c>
      <c r="B612" s="1">
        <v>45759</v>
      </c>
      <c r="C612" t="s">
        <v>757</v>
      </c>
      <c r="D612" t="s">
        <v>800</v>
      </c>
      <c r="E612" t="s">
        <v>777</v>
      </c>
      <c r="F612">
        <v>3</v>
      </c>
      <c r="G612">
        <v>700</v>
      </c>
      <c r="H612">
        <v>500</v>
      </c>
      <c r="I612">
        <v>2100</v>
      </c>
      <c r="J612">
        <v>600</v>
      </c>
      <c r="K612" t="s">
        <v>851</v>
      </c>
    </row>
    <row r="613" spans="1:11" x14ac:dyDescent="0.35">
      <c r="A613" t="s">
        <v>620</v>
      </c>
      <c r="B613" s="1">
        <v>45760</v>
      </c>
      <c r="C613" t="s">
        <v>763</v>
      </c>
      <c r="D613" t="s">
        <v>806</v>
      </c>
      <c r="E613" t="s">
        <v>776</v>
      </c>
      <c r="F613">
        <v>3</v>
      </c>
      <c r="G613">
        <v>2000</v>
      </c>
      <c r="H613">
        <v>1500</v>
      </c>
      <c r="I613">
        <v>6000</v>
      </c>
      <c r="J613">
        <v>1500</v>
      </c>
      <c r="K613" t="s">
        <v>849</v>
      </c>
    </row>
    <row r="614" spans="1:11" x14ac:dyDescent="0.35">
      <c r="A614" t="s">
        <v>621</v>
      </c>
      <c r="B614" s="1">
        <v>45760</v>
      </c>
      <c r="C614" t="s">
        <v>757</v>
      </c>
      <c r="D614" t="s">
        <v>800</v>
      </c>
      <c r="E614" t="s">
        <v>777</v>
      </c>
      <c r="F614">
        <v>1</v>
      </c>
      <c r="G614">
        <v>700</v>
      </c>
      <c r="H614">
        <v>500</v>
      </c>
      <c r="I614">
        <v>700</v>
      </c>
      <c r="J614">
        <v>200</v>
      </c>
      <c r="K614" t="s">
        <v>849</v>
      </c>
    </row>
    <row r="615" spans="1:11" x14ac:dyDescent="0.35">
      <c r="A615" t="s">
        <v>622</v>
      </c>
      <c r="B615" s="1">
        <v>45761</v>
      </c>
      <c r="C615" t="s">
        <v>760</v>
      </c>
      <c r="D615" t="s">
        <v>803</v>
      </c>
      <c r="E615" t="s">
        <v>786</v>
      </c>
      <c r="F615">
        <v>3</v>
      </c>
      <c r="G615">
        <v>1500</v>
      </c>
      <c r="H615">
        <v>1000</v>
      </c>
      <c r="I615">
        <v>4500</v>
      </c>
      <c r="J615">
        <v>1500</v>
      </c>
      <c r="K615" t="s">
        <v>850</v>
      </c>
    </row>
    <row r="616" spans="1:11" x14ac:dyDescent="0.35">
      <c r="A616" t="s">
        <v>623</v>
      </c>
      <c r="B616" s="1">
        <v>45761</v>
      </c>
      <c r="C616" t="s">
        <v>765</v>
      </c>
      <c r="D616" t="s">
        <v>808</v>
      </c>
      <c r="E616" t="s">
        <v>785</v>
      </c>
      <c r="F616">
        <v>2</v>
      </c>
      <c r="G616">
        <v>350</v>
      </c>
      <c r="H616">
        <v>270</v>
      </c>
      <c r="I616">
        <v>700</v>
      </c>
      <c r="J616">
        <v>160</v>
      </c>
      <c r="K616" t="s">
        <v>850</v>
      </c>
    </row>
    <row r="617" spans="1:11" x14ac:dyDescent="0.35">
      <c r="A617" t="s">
        <v>624</v>
      </c>
      <c r="B617" s="1">
        <v>45762</v>
      </c>
      <c r="C617" t="s">
        <v>762</v>
      </c>
      <c r="D617" t="s">
        <v>805</v>
      </c>
      <c r="E617" t="s">
        <v>780</v>
      </c>
      <c r="F617">
        <v>5</v>
      </c>
      <c r="G617">
        <v>1100</v>
      </c>
      <c r="H617">
        <v>800</v>
      </c>
      <c r="I617">
        <v>5500</v>
      </c>
      <c r="J617">
        <v>1500</v>
      </c>
      <c r="K617" t="s">
        <v>850</v>
      </c>
    </row>
    <row r="618" spans="1:11" x14ac:dyDescent="0.35">
      <c r="A618" t="s">
        <v>625</v>
      </c>
      <c r="B618" s="1">
        <v>45762</v>
      </c>
      <c r="C618" t="s">
        <v>753</v>
      </c>
      <c r="D618" t="s">
        <v>796</v>
      </c>
      <c r="E618" t="s">
        <v>787</v>
      </c>
      <c r="F618">
        <v>1</v>
      </c>
      <c r="G618">
        <v>100</v>
      </c>
      <c r="H618">
        <v>70</v>
      </c>
      <c r="I618">
        <v>100</v>
      </c>
      <c r="J618">
        <v>30</v>
      </c>
      <c r="K618" t="s">
        <v>850</v>
      </c>
    </row>
    <row r="619" spans="1:11" x14ac:dyDescent="0.35">
      <c r="A619" t="s">
        <v>626</v>
      </c>
      <c r="B619" s="1">
        <v>45762</v>
      </c>
      <c r="C619" t="s">
        <v>762</v>
      </c>
      <c r="D619" t="s">
        <v>805</v>
      </c>
      <c r="E619" t="s">
        <v>780</v>
      </c>
      <c r="F619">
        <v>1</v>
      </c>
      <c r="G619">
        <v>1100</v>
      </c>
      <c r="H619">
        <v>800</v>
      </c>
      <c r="I619">
        <v>1100</v>
      </c>
      <c r="J619">
        <v>300</v>
      </c>
      <c r="K619" t="s">
        <v>850</v>
      </c>
    </row>
    <row r="620" spans="1:11" x14ac:dyDescent="0.35">
      <c r="A620" t="s">
        <v>627</v>
      </c>
      <c r="B620" s="1">
        <v>45763</v>
      </c>
      <c r="C620" t="s">
        <v>767</v>
      </c>
      <c r="D620" t="s">
        <v>810</v>
      </c>
      <c r="E620" t="s">
        <v>785</v>
      </c>
      <c r="F620">
        <v>3</v>
      </c>
      <c r="G620">
        <v>200</v>
      </c>
      <c r="H620">
        <v>100</v>
      </c>
      <c r="I620">
        <v>600</v>
      </c>
      <c r="J620">
        <v>300</v>
      </c>
      <c r="K620" t="s">
        <v>849</v>
      </c>
    </row>
    <row r="621" spans="1:11" x14ac:dyDescent="0.35">
      <c r="A621" t="s">
        <v>628</v>
      </c>
      <c r="B621" s="1">
        <v>45764</v>
      </c>
      <c r="C621" t="s">
        <v>758</v>
      </c>
      <c r="D621" t="s">
        <v>801</v>
      </c>
      <c r="E621" t="s">
        <v>790</v>
      </c>
      <c r="F621">
        <v>1</v>
      </c>
      <c r="G621">
        <v>350</v>
      </c>
      <c r="H621">
        <v>200</v>
      </c>
      <c r="I621">
        <v>350</v>
      </c>
      <c r="J621">
        <v>150</v>
      </c>
      <c r="K621" t="s">
        <v>849</v>
      </c>
    </row>
    <row r="622" spans="1:11" x14ac:dyDescent="0.35">
      <c r="A622" t="s">
        <v>629</v>
      </c>
      <c r="B622" s="1">
        <v>45765</v>
      </c>
      <c r="C622" t="s">
        <v>753</v>
      </c>
      <c r="D622" t="s">
        <v>796</v>
      </c>
      <c r="E622" t="s">
        <v>787</v>
      </c>
      <c r="F622">
        <v>3</v>
      </c>
      <c r="G622">
        <v>100</v>
      </c>
      <c r="H622">
        <v>70</v>
      </c>
      <c r="I622">
        <v>300</v>
      </c>
      <c r="J622">
        <v>90</v>
      </c>
      <c r="K622" t="s">
        <v>849</v>
      </c>
    </row>
    <row r="623" spans="1:11" x14ac:dyDescent="0.35">
      <c r="A623" t="s">
        <v>630</v>
      </c>
      <c r="B623" s="1">
        <v>45765</v>
      </c>
      <c r="C623" t="s">
        <v>767</v>
      </c>
      <c r="D623" t="s">
        <v>810</v>
      </c>
      <c r="E623" t="s">
        <v>785</v>
      </c>
      <c r="F623">
        <v>4</v>
      </c>
      <c r="G623">
        <v>200</v>
      </c>
      <c r="H623">
        <v>100</v>
      </c>
      <c r="I623">
        <v>800</v>
      </c>
      <c r="J623">
        <v>400</v>
      </c>
      <c r="K623" t="s">
        <v>849</v>
      </c>
    </row>
    <row r="624" spans="1:11" x14ac:dyDescent="0.35">
      <c r="A624" t="s">
        <v>631</v>
      </c>
      <c r="B624" s="1">
        <v>45766</v>
      </c>
      <c r="C624" t="s">
        <v>758</v>
      </c>
      <c r="D624" t="s">
        <v>801</v>
      </c>
      <c r="E624" t="s">
        <v>790</v>
      </c>
      <c r="F624">
        <v>2</v>
      </c>
      <c r="G624">
        <v>350</v>
      </c>
      <c r="H624">
        <v>200</v>
      </c>
      <c r="I624">
        <v>700</v>
      </c>
      <c r="J624">
        <v>300</v>
      </c>
      <c r="K624" t="s">
        <v>850</v>
      </c>
    </row>
    <row r="625" spans="1:11" x14ac:dyDescent="0.35">
      <c r="A625" t="s">
        <v>632</v>
      </c>
      <c r="B625" s="1">
        <v>45766</v>
      </c>
      <c r="C625" t="s">
        <v>765</v>
      </c>
      <c r="D625" t="s">
        <v>808</v>
      </c>
      <c r="E625" t="s">
        <v>785</v>
      </c>
      <c r="F625">
        <v>3</v>
      </c>
      <c r="G625">
        <v>350</v>
      </c>
      <c r="H625">
        <v>270</v>
      </c>
      <c r="I625">
        <v>1050</v>
      </c>
      <c r="J625">
        <v>240</v>
      </c>
      <c r="K625" t="s">
        <v>851</v>
      </c>
    </row>
    <row r="626" spans="1:11" x14ac:dyDescent="0.35">
      <c r="A626" t="s">
        <v>633</v>
      </c>
      <c r="B626" s="1">
        <v>45767</v>
      </c>
      <c r="C626" t="s">
        <v>754</v>
      </c>
      <c r="D626" t="s">
        <v>797</v>
      </c>
      <c r="E626" t="s">
        <v>783</v>
      </c>
      <c r="F626">
        <v>2</v>
      </c>
      <c r="G626">
        <v>500</v>
      </c>
      <c r="H626">
        <v>400</v>
      </c>
      <c r="I626">
        <v>1000</v>
      </c>
      <c r="J626">
        <v>200</v>
      </c>
      <c r="K626" t="s">
        <v>851</v>
      </c>
    </row>
    <row r="627" spans="1:11" x14ac:dyDescent="0.35">
      <c r="A627" t="s">
        <v>634</v>
      </c>
      <c r="B627" s="1">
        <v>45768</v>
      </c>
      <c r="C627" t="s">
        <v>768</v>
      </c>
      <c r="D627" t="s">
        <v>811</v>
      </c>
      <c r="E627" t="s">
        <v>776</v>
      </c>
      <c r="F627">
        <v>2</v>
      </c>
      <c r="G627">
        <v>1200</v>
      </c>
      <c r="H627">
        <v>900</v>
      </c>
      <c r="I627">
        <v>2400</v>
      </c>
      <c r="J627">
        <v>600</v>
      </c>
      <c r="K627" t="s">
        <v>849</v>
      </c>
    </row>
    <row r="628" spans="1:11" x14ac:dyDescent="0.35">
      <c r="A628" t="s">
        <v>635</v>
      </c>
      <c r="B628" s="1">
        <v>45768</v>
      </c>
      <c r="C628" t="s">
        <v>766</v>
      </c>
      <c r="D628" t="s">
        <v>809</v>
      </c>
      <c r="E628" t="s">
        <v>788</v>
      </c>
      <c r="F628">
        <v>5</v>
      </c>
      <c r="G628">
        <v>3000</v>
      </c>
      <c r="H628">
        <v>2000</v>
      </c>
      <c r="I628">
        <v>15000</v>
      </c>
      <c r="J628">
        <v>5000</v>
      </c>
      <c r="K628" t="s">
        <v>849</v>
      </c>
    </row>
    <row r="629" spans="1:11" x14ac:dyDescent="0.35">
      <c r="A629" t="s">
        <v>636</v>
      </c>
      <c r="B629" s="1">
        <v>45768</v>
      </c>
      <c r="C629" t="s">
        <v>760</v>
      </c>
      <c r="D629" t="s">
        <v>803</v>
      </c>
      <c r="E629" t="s">
        <v>786</v>
      </c>
      <c r="F629">
        <v>5</v>
      </c>
      <c r="G629">
        <v>1500</v>
      </c>
      <c r="H629">
        <v>1000</v>
      </c>
      <c r="I629">
        <v>7500</v>
      </c>
      <c r="J629">
        <v>2500</v>
      </c>
      <c r="K629" t="s">
        <v>850</v>
      </c>
    </row>
    <row r="630" spans="1:11" x14ac:dyDescent="0.35">
      <c r="A630" t="s">
        <v>637</v>
      </c>
      <c r="B630" s="1">
        <v>45770</v>
      </c>
      <c r="C630" t="s">
        <v>753</v>
      </c>
      <c r="D630" t="s">
        <v>796</v>
      </c>
      <c r="E630" t="s">
        <v>787</v>
      </c>
      <c r="F630">
        <v>2</v>
      </c>
      <c r="G630">
        <v>100</v>
      </c>
      <c r="H630">
        <v>70</v>
      </c>
      <c r="I630">
        <v>200</v>
      </c>
      <c r="J630">
        <v>60</v>
      </c>
      <c r="K630" t="s">
        <v>850</v>
      </c>
    </row>
    <row r="631" spans="1:11" x14ac:dyDescent="0.35">
      <c r="A631" t="s">
        <v>638</v>
      </c>
      <c r="B631" s="1">
        <v>45770</v>
      </c>
      <c r="C631" t="s">
        <v>749</v>
      </c>
      <c r="D631" t="s">
        <v>792</v>
      </c>
      <c r="E631" t="s">
        <v>791</v>
      </c>
      <c r="F631">
        <v>3</v>
      </c>
      <c r="G631">
        <v>150</v>
      </c>
      <c r="H631">
        <v>70</v>
      </c>
      <c r="I631">
        <v>450</v>
      </c>
      <c r="J631">
        <v>240</v>
      </c>
      <c r="K631" t="s">
        <v>851</v>
      </c>
    </row>
    <row r="632" spans="1:11" x14ac:dyDescent="0.35">
      <c r="A632" t="s">
        <v>639</v>
      </c>
      <c r="B632" s="1">
        <v>45771</v>
      </c>
      <c r="C632" t="s">
        <v>766</v>
      </c>
      <c r="D632" t="s">
        <v>809</v>
      </c>
      <c r="E632" t="s">
        <v>788</v>
      </c>
      <c r="F632">
        <v>2</v>
      </c>
      <c r="G632">
        <v>3000</v>
      </c>
      <c r="H632">
        <v>2000</v>
      </c>
      <c r="I632">
        <v>6000</v>
      </c>
      <c r="J632">
        <v>2000</v>
      </c>
      <c r="K632" t="s">
        <v>849</v>
      </c>
    </row>
    <row r="633" spans="1:11" x14ac:dyDescent="0.35">
      <c r="A633" t="s">
        <v>640</v>
      </c>
      <c r="B633" s="1">
        <v>45771</v>
      </c>
      <c r="C633" t="s">
        <v>764</v>
      </c>
      <c r="D633" t="s">
        <v>807</v>
      </c>
      <c r="E633" t="s">
        <v>779</v>
      </c>
      <c r="F633">
        <v>2</v>
      </c>
      <c r="G633">
        <v>700</v>
      </c>
      <c r="H633">
        <v>500</v>
      </c>
      <c r="I633">
        <v>1400</v>
      </c>
      <c r="J633">
        <v>400</v>
      </c>
      <c r="K633" t="s">
        <v>849</v>
      </c>
    </row>
    <row r="634" spans="1:11" x14ac:dyDescent="0.35">
      <c r="A634" t="s">
        <v>641</v>
      </c>
      <c r="B634" s="1">
        <v>45772</v>
      </c>
      <c r="C634" t="s">
        <v>753</v>
      </c>
      <c r="D634" t="s">
        <v>796</v>
      </c>
      <c r="E634" t="s">
        <v>787</v>
      </c>
      <c r="F634">
        <v>2</v>
      </c>
      <c r="G634">
        <v>100</v>
      </c>
      <c r="H634">
        <v>70</v>
      </c>
      <c r="I634">
        <v>200</v>
      </c>
      <c r="J634">
        <v>60</v>
      </c>
      <c r="K634" t="s">
        <v>851</v>
      </c>
    </row>
    <row r="635" spans="1:11" x14ac:dyDescent="0.35">
      <c r="A635" t="s">
        <v>642</v>
      </c>
      <c r="B635" s="1">
        <v>45772</v>
      </c>
      <c r="C635" t="s">
        <v>753</v>
      </c>
      <c r="D635" t="s">
        <v>796</v>
      </c>
      <c r="E635" t="s">
        <v>787</v>
      </c>
      <c r="F635">
        <v>1</v>
      </c>
      <c r="G635">
        <v>100</v>
      </c>
      <c r="H635">
        <v>70</v>
      </c>
      <c r="I635">
        <v>100</v>
      </c>
      <c r="J635">
        <v>30</v>
      </c>
      <c r="K635" t="s">
        <v>851</v>
      </c>
    </row>
    <row r="636" spans="1:11" x14ac:dyDescent="0.35">
      <c r="A636" t="s">
        <v>643</v>
      </c>
      <c r="B636" s="1">
        <v>45773</v>
      </c>
      <c r="C636" t="s">
        <v>756</v>
      </c>
      <c r="D636" t="s">
        <v>799</v>
      </c>
      <c r="E636" t="s">
        <v>784</v>
      </c>
      <c r="F636">
        <v>3</v>
      </c>
      <c r="G636">
        <v>300</v>
      </c>
      <c r="H636">
        <v>200</v>
      </c>
      <c r="I636">
        <v>900</v>
      </c>
      <c r="J636">
        <v>300</v>
      </c>
      <c r="K636" t="s">
        <v>851</v>
      </c>
    </row>
    <row r="637" spans="1:11" x14ac:dyDescent="0.35">
      <c r="A637" t="s">
        <v>644</v>
      </c>
      <c r="B637" s="1">
        <v>45773</v>
      </c>
      <c r="C637" t="s">
        <v>750</v>
      </c>
      <c r="D637" t="s">
        <v>793</v>
      </c>
      <c r="E637" t="s">
        <v>778</v>
      </c>
      <c r="F637">
        <v>5</v>
      </c>
      <c r="G637">
        <v>200</v>
      </c>
      <c r="H637">
        <v>180</v>
      </c>
      <c r="I637">
        <v>1000</v>
      </c>
      <c r="J637">
        <v>100</v>
      </c>
      <c r="K637" t="s">
        <v>851</v>
      </c>
    </row>
    <row r="638" spans="1:11" x14ac:dyDescent="0.35">
      <c r="A638" t="s">
        <v>645</v>
      </c>
      <c r="B638" s="1">
        <v>45774</v>
      </c>
      <c r="C638" t="s">
        <v>751</v>
      </c>
      <c r="D638" t="s">
        <v>794</v>
      </c>
      <c r="E638" t="s">
        <v>780</v>
      </c>
      <c r="F638">
        <v>2</v>
      </c>
      <c r="G638">
        <v>220</v>
      </c>
      <c r="H638">
        <v>150</v>
      </c>
      <c r="I638">
        <v>440</v>
      </c>
      <c r="J638">
        <v>140</v>
      </c>
      <c r="K638" t="s">
        <v>850</v>
      </c>
    </row>
    <row r="639" spans="1:11" x14ac:dyDescent="0.35">
      <c r="A639" t="s">
        <v>646</v>
      </c>
      <c r="B639" s="1">
        <v>45775</v>
      </c>
      <c r="C639" t="s">
        <v>755</v>
      </c>
      <c r="D639" t="s">
        <v>798</v>
      </c>
      <c r="E639" t="s">
        <v>781</v>
      </c>
      <c r="F639">
        <v>3</v>
      </c>
      <c r="G639">
        <v>220</v>
      </c>
      <c r="H639">
        <v>180</v>
      </c>
      <c r="I639">
        <v>660</v>
      </c>
      <c r="J639">
        <v>120</v>
      </c>
      <c r="K639" t="s">
        <v>849</v>
      </c>
    </row>
    <row r="640" spans="1:11" x14ac:dyDescent="0.35">
      <c r="A640" t="s">
        <v>647</v>
      </c>
      <c r="B640" s="1">
        <v>45775</v>
      </c>
      <c r="C640" t="s">
        <v>765</v>
      </c>
      <c r="D640" t="s">
        <v>808</v>
      </c>
      <c r="E640" t="s">
        <v>785</v>
      </c>
      <c r="F640">
        <v>2</v>
      </c>
      <c r="G640">
        <v>350</v>
      </c>
      <c r="H640">
        <v>270</v>
      </c>
      <c r="I640">
        <v>700</v>
      </c>
      <c r="J640">
        <v>160</v>
      </c>
      <c r="K640" t="s">
        <v>849</v>
      </c>
    </row>
    <row r="641" spans="1:11" x14ac:dyDescent="0.35">
      <c r="A641" t="s">
        <v>648</v>
      </c>
      <c r="B641" s="1">
        <v>45777</v>
      </c>
      <c r="C641" t="s">
        <v>762</v>
      </c>
      <c r="D641" t="s">
        <v>805</v>
      </c>
      <c r="E641" t="s">
        <v>780</v>
      </c>
      <c r="F641">
        <v>2</v>
      </c>
      <c r="G641">
        <v>1100</v>
      </c>
      <c r="H641">
        <v>800</v>
      </c>
      <c r="I641">
        <v>2200</v>
      </c>
      <c r="J641">
        <v>600</v>
      </c>
      <c r="K641" t="s">
        <v>850</v>
      </c>
    </row>
    <row r="642" spans="1:11" x14ac:dyDescent="0.35">
      <c r="A642" t="s">
        <v>649</v>
      </c>
      <c r="B642" s="1">
        <v>45778</v>
      </c>
      <c r="C642" t="s">
        <v>768</v>
      </c>
      <c r="D642" t="s">
        <v>811</v>
      </c>
      <c r="E642" t="s">
        <v>776</v>
      </c>
      <c r="F642">
        <v>3</v>
      </c>
      <c r="G642">
        <v>1200</v>
      </c>
      <c r="H642">
        <v>900</v>
      </c>
      <c r="I642">
        <v>3600</v>
      </c>
      <c r="J642">
        <v>900</v>
      </c>
      <c r="K642" t="s">
        <v>849</v>
      </c>
    </row>
    <row r="643" spans="1:11" x14ac:dyDescent="0.35">
      <c r="A643" t="s">
        <v>650</v>
      </c>
      <c r="B643" s="1">
        <v>45778</v>
      </c>
      <c r="C643" t="s">
        <v>761</v>
      </c>
      <c r="D643" t="s">
        <v>804</v>
      </c>
      <c r="E643" t="s">
        <v>789</v>
      </c>
      <c r="F643">
        <v>5</v>
      </c>
      <c r="G643">
        <v>100</v>
      </c>
      <c r="H643">
        <v>70</v>
      </c>
      <c r="I643">
        <v>500</v>
      </c>
      <c r="J643">
        <v>150</v>
      </c>
      <c r="K643" t="s">
        <v>849</v>
      </c>
    </row>
    <row r="644" spans="1:11" x14ac:dyDescent="0.35">
      <c r="A644" t="s">
        <v>651</v>
      </c>
      <c r="B644" s="1">
        <v>45779</v>
      </c>
      <c r="C644" t="s">
        <v>761</v>
      </c>
      <c r="D644" t="s">
        <v>804</v>
      </c>
      <c r="E644" t="s">
        <v>789</v>
      </c>
      <c r="F644">
        <v>2</v>
      </c>
      <c r="G644">
        <v>100</v>
      </c>
      <c r="H644">
        <v>70</v>
      </c>
      <c r="I644">
        <v>200</v>
      </c>
      <c r="J644">
        <v>60</v>
      </c>
      <c r="K644" t="s">
        <v>849</v>
      </c>
    </row>
    <row r="645" spans="1:11" x14ac:dyDescent="0.35">
      <c r="A645" t="s">
        <v>652</v>
      </c>
      <c r="B645" s="1">
        <v>45780</v>
      </c>
      <c r="C645" t="s">
        <v>750</v>
      </c>
      <c r="D645" t="s">
        <v>793</v>
      </c>
      <c r="E645" t="s">
        <v>778</v>
      </c>
      <c r="F645">
        <v>1</v>
      </c>
      <c r="G645">
        <v>200</v>
      </c>
      <c r="H645">
        <v>180</v>
      </c>
      <c r="I645">
        <v>200</v>
      </c>
      <c r="J645">
        <v>20</v>
      </c>
      <c r="K645" t="s">
        <v>849</v>
      </c>
    </row>
    <row r="646" spans="1:11" x14ac:dyDescent="0.35">
      <c r="A646" t="s">
        <v>653</v>
      </c>
      <c r="B646" s="1">
        <v>45780</v>
      </c>
      <c r="C646" t="s">
        <v>751</v>
      </c>
      <c r="D646" t="s">
        <v>794</v>
      </c>
      <c r="E646" t="s">
        <v>780</v>
      </c>
      <c r="F646">
        <v>4</v>
      </c>
      <c r="G646">
        <v>220</v>
      </c>
      <c r="H646">
        <v>150</v>
      </c>
      <c r="I646">
        <v>880</v>
      </c>
      <c r="J646">
        <v>280</v>
      </c>
      <c r="K646" t="s">
        <v>850</v>
      </c>
    </row>
    <row r="647" spans="1:11" x14ac:dyDescent="0.35">
      <c r="A647" t="s">
        <v>654</v>
      </c>
      <c r="B647" s="1">
        <v>45781</v>
      </c>
      <c r="C647" t="s">
        <v>766</v>
      </c>
      <c r="D647" t="s">
        <v>809</v>
      </c>
      <c r="E647" t="s">
        <v>788</v>
      </c>
      <c r="F647">
        <v>5</v>
      </c>
      <c r="G647">
        <v>3000</v>
      </c>
      <c r="H647">
        <v>2000</v>
      </c>
      <c r="I647">
        <v>15000</v>
      </c>
      <c r="J647">
        <v>5000</v>
      </c>
      <c r="K647" t="s">
        <v>850</v>
      </c>
    </row>
    <row r="648" spans="1:11" x14ac:dyDescent="0.35">
      <c r="A648" t="s">
        <v>655</v>
      </c>
      <c r="B648" s="1">
        <v>45781</v>
      </c>
      <c r="C648" t="s">
        <v>763</v>
      </c>
      <c r="D648" t="s">
        <v>806</v>
      </c>
      <c r="E648" t="s">
        <v>776</v>
      </c>
      <c r="F648">
        <v>4</v>
      </c>
      <c r="G648">
        <v>2000</v>
      </c>
      <c r="H648">
        <v>1500</v>
      </c>
      <c r="I648">
        <v>8000</v>
      </c>
      <c r="J648">
        <v>2000</v>
      </c>
      <c r="K648" t="s">
        <v>850</v>
      </c>
    </row>
    <row r="649" spans="1:11" x14ac:dyDescent="0.35">
      <c r="A649" t="s">
        <v>656</v>
      </c>
      <c r="B649" s="1">
        <v>45781</v>
      </c>
      <c r="C649" t="s">
        <v>758</v>
      </c>
      <c r="D649" t="s">
        <v>801</v>
      </c>
      <c r="E649" t="s">
        <v>790</v>
      </c>
      <c r="F649">
        <v>1</v>
      </c>
      <c r="G649">
        <v>350</v>
      </c>
      <c r="H649">
        <v>200</v>
      </c>
      <c r="I649">
        <v>350</v>
      </c>
      <c r="J649">
        <v>150</v>
      </c>
      <c r="K649" t="s">
        <v>850</v>
      </c>
    </row>
    <row r="650" spans="1:11" x14ac:dyDescent="0.35">
      <c r="A650" t="s">
        <v>657</v>
      </c>
      <c r="B650" s="1">
        <v>45783</v>
      </c>
      <c r="C650" t="s">
        <v>750</v>
      </c>
      <c r="D650" t="s">
        <v>793</v>
      </c>
      <c r="E650" t="s">
        <v>778</v>
      </c>
      <c r="F650">
        <v>4</v>
      </c>
      <c r="G650">
        <v>200</v>
      </c>
      <c r="H650">
        <v>180</v>
      </c>
      <c r="I650">
        <v>800</v>
      </c>
      <c r="J650">
        <v>80</v>
      </c>
      <c r="K650" t="s">
        <v>850</v>
      </c>
    </row>
    <row r="651" spans="1:11" x14ac:dyDescent="0.35">
      <c r="A651" t="s">
        <v>658</v>
      </c>
      <c r="B651" s="1">
        <v>45784</v>
      </c>
      <c r="C651" t="s">
        <v>765</v>
      </c>
      <c r="D651" t="s">
        <v>808</v>
      </c>
      <c r="E651" t="s">
        <v>785</v>
      </c>
      <c r="F651">
        <v>3</v>
      </c>
      <c r="G651">
        <v>350</v>
      </c>
      <c r="H651">
        <v>270</v>
      </c>
      <c r="I651">
        <v>1050</v>
      </c>
      <c r="J651">
        <v>240</v>
      </c>
      <c r="K651" t="s">
        <v>849</v>
      </c>
    </row>
    <row r="652" spans="1:11" x14ac:dyDescent="0.35">
      <c r="A652" t="s">
        <v>659</v>
      </c>
      <c r="B652" s="1">
        <v>45786</v>
      </c>
      <c r="C652" t="s">
        <v>761</v>
      </c>
      <c r="D652" t="s">
        <v>804</v>
      </c>
      <c r="E652" t="s">
        <v>789</v>
      </c>
      <c r="F652">
        <v>5</v>
      </c>
      <c r="G652">
        <v>100</v>
      </c>
      <c r="H652">
        <v>70</v>
      </c>
      <c r="I652">
        <v>500</v>
      </c>
      <c r="J652">
        <v>150</v>
      </c>
      <c r="K652" t="s">
        <v>849</v>
      </c>
    </row>
    <row r="653" spans="1:11" x14ac:dyDescent="0.35">
      <c r="A653" t="s">
        <v>660</v>
      </c>
      <c r="B653" s="1">
        <v>45786</v>
      </c>
      <c r="C653" t="s">
        <v>755</v>
      </c>
      <c r="D653" t="s">
        <v>798</v>
      </c>
      <c r="E653" t="s">
        <v>781</v>
      </c>
      <c r="F653">
        <v>2</v>
      </c>
      <c r="G653">
        <v>220</v>
      </c>
      <c r="H653">
        <v>180</v>
      </c>
      <c r="I653">
        <v>440</v>
      </c>
      <c r="J653">
        <v>80</v>
      </c>
      <c r="K653" t="s">
        <v>849</v>
      </c>
    </row>
    <row r="654" spans="1:11" x14ac:dyDescent="0.35">
      <c r="A654" t="s">
        <v>661</v>
      </c>
      <c r="B654" s="1">
        <v>45787</v>
      </c>
      <c r="C654" t="s">
        <v>757</v>
      </c>
      <c r="D654" t="s">
        <v>800</v>
      </c>
      <c r="E654" t="s">
        <v>777</v>
      </c>
      <c r="F654">
        <v>1</v>
      </c>
      <c r="G654">
        <v>700</v>
      </c>
      <c r="H654">
        <v>500</v>
      </c>
      <c r="I654">
        <v>700</v>
      </c>
      <c r="J654">
        <v>200</v>
      </c>
      <c r="K654" t="s">
        <v>849</v>
      </c>
    </row>
    <row r="655" spans="1:11" x14ac:dyDescent="0.35">
      <c r="A655" t="s">
        <v>662</v>
      </c>
      <c r="B655" s="1">
        <v>45788</v>
      </c>
      <c r="C655" t="s">
        <v>751</v>
      </c>
      <c r="D655" t="s">
        <v>794</v>
      </c>
      <c r="E655" t="s">
        <v>780</v>
      </c>
      <c r="F655">
        <v>2</v>
      </c>
      <c r="G655">
        <v>220</v>
      </c>
      <c r="H655">
        <v>150</v>
      </c>
      <c r="I655">
        <v>440</v>
      </c>
      <c r="J655">
        <v>140</v>
      </c>
      <c r="K655" t="s">
        <v>850</v>
      </c>
    </row>
    <row r="656" spans="1:11" x14ac:dyDescent="0.35">
      <c r="A656" t="s">
        <v>663</v>
      </c>
      <c r="B656" s="1">
        <v>45790</v>
      </c>
      <c r="C656" t="s">
        <v>752</v>
      </c>
      <c r="D656" t="s">
        <v>795</v>
      </c>
      <c r="E656" t="s">
        <v>782</v>
      </c>
      <c r="F656">
        <v>3</v>
      </c>
      <c r="G656">
        <v>220</v>
      </c>
      <c r="H656">
        <v>180</v>
      </c>
      <c r="I656">
        <v>660</v>
      </c>
      <c r="J656">
        <v>120</v>
      </c>
      <c r="K656" t="s">
        <v>851</v>
      </c>
    </row>
    <row r="657" spans="1:11" x14ac:dyDescent="0.35">
      <c r="A657" t="s">
        <v>664</v>
      </c>
      <c r="B657" s="1">
        <v>45790</v>
      </c>
      <c r="C657" t="s">
        <v>765</v>
      </c>
      <c r="D657" t="s">
        <v>808</v>
      </c>
      <c r="E657" t="s">
        <v>785</v>
      </c>
      <c r="F657">
        <v>3</v>
      </c>
      <c r="G657">
        <v>350</v>
      </c>
      <c r="H657">
        <v>270</v>
      </c>
      <c r="I657">
        <v>1050</v>
      </c>
      <c r="J657">
        <v>240</v>
      </c>
      <c r="K657" t="s">
        <v>851</v>
      </c>
    </row>
    <row r="658" spans="1:11" x14ac:dyDescent="0.35">
      <c r="A658" t="s">
        <v>665</v>
      </c>
      <c r="B658" s="1">
        <v>45790</v>
      </c>
      <c r="C658" t="s">
        <v>750</v>
      </c>
      <c r="D658" t="s">
        <v>793</v>
      </c>
      <c r="E658" t="s">
        <v>778</v>
      </c>
      <c r="F658">
        <v>3</v>
      </c>
      <c r="G658">
        <v>200</v>
      </c>
      <c r="H658">
        <v>180</v>
      </c>
      <c r="I658">
        <v>600</v>
      </c>
      <c r="J658">
        <v>60</v>
      </c>
      <c r="K658" t="s">
        <v>849</v>
      </c>
    </row>
    <row r="659" spans="1:11" x14ac:dyDescent="0.35">
      <c r="A659" t="s">
        <v>666</v>
      </c>
      <c r="B659" s="1">
        <v>45792</v>
      </c>
      <c r="C659" t="s">
        <v>754</v>
      </c>
      <c r="D659" t="s">
        <v>797</v>
      </c>
      <c r="E659" t="s">
        <v>783</v>
      </c>
      <c r="F659">
        <v>2</v>
      </c>
      <c r="G659">
        <v>500</v>
      </c>
      <c r="H659">
        <v>400</v>
      </c>
      <c r="I659">
        <v>1000</v>
      </c>
      <c r="J659">
        <v>200</v>
      </c>
      <c r="K659" t="s">
        <v>849</v>
      </c>
    </row>
    <row r="660" spans="1:11" x14ac:dyDescent="0.35">
      <c r="A660" t="s">
        <v>667</v>
      </c>
      <c r="B660" s="1">
        <v>45792</v>
      </c>
      <c r="C660" t="s">
        <v>751</v>
      </c>
      <c r="D660" t="s">
        <v>794</v>
      </c>
      <c r="E660" t="s">
        <v>780</v>
      </c>
      <c r="F660">
        <v>5</v>
      </c>
      <c r="G660">
        <v>220</v>
      </c>
      <c r="H660">
        <v>150</v>
      </c>
      <c r="I660">
        <v>1100</v>
      </c>
      <c r="J660">
        <v>350</v>
      </c>
      <c r="K660" t="s">
        <v>850</v>
      </c>
    </row>
    <row r="661" spans="1:11" x14ac:dyDescent="0.35">
      <c r="A661" t="s">
        <v>668</v>
      </c>
      <c r="B661" s="1">
        <v>45792</v>
      </c>
      <c r="C661" t="s">
        <v>761</v>
      </c>
      <c r="D661" t="s">
        <v>804</v>
      </c>
      <c r="E661" t="s">
        <v>789</v>
      </c>
      <c r="F661">
        <v>1</v>
      </c>
      <c r="G661">
        <v>100</v>
      </c>
      <c r="H661">
        <v>70</v>
      </c>
      <c r="I661">
        <v>100</v>
      </c>
      <c r="J661">
        <v>30</v>
      </c>
      <c r="K661" t="s">
        <v>850</v>
      </c>
    </row>
    <row r="662" spans="1:11" x14ac:dyDescent="0.35">
      <c r="A662" t="s">
        <v>669</v>
      </c>
      <c r="B662" s="1">
        <v>45793</v>
      </c>
      <c r="C662" t="s">
        <v>755</v>
      </c>
      <c r="D662" t="s">
        <v>798</v>
      </c>
      <c r="E662" t="s">
        <v>781</v>
      </c>
      <c r="F662">
        <v>5</v>
      </c>
      <c r="G662">
        <v>220</v>
      </c>
      <c r="H662">
        <v>180</v>
      </c>
      <c r="I662">
        <v>1100</v>
      </c>
      <c r="J662">
        <v>200</v>
      </c>
      <c r="K662" t="s">
        <v>851</v>
      </c>
    </row>
    <row r="663" spans="1:11" x14ac:dyDescent="0.35">
      <c r="A663" t="s">
        <v>670</v>
      </c>
      <c r="B663" s="1">
        <v>45794</v>
      </c>
      <c r="C663" t="s">
        <v>762</v>
      </c>
      <c r="D663" t="s">
        <v>805</v>
      </c>
      <c r="E663" t="s">
        <v>780</v>
      </c>
      <c r="F663">
        <v>2</v>
      </c>
      <c r="G663">
        <v>1100</v>
      </c>
      <c r="H663">
        <v>800</v>
      </c>
      <c r="I663">
        <v>2200</v>
      </c>
      <c r="J663">
        <v>600</v>
      </c>
      <c r="K663" t="s">
        <v>849</v>
      </c>
    </row>
    <row r="664" spans="1:11" x14ac:dyDescent="0.35">
      <c r="A664" t="s">
        <v>671</v>
      </c>
      <c r="B664" s="1">
        <v>45794</v>
      </c>
      <c r="C664" t="s">
        <v>749</v>
      </c>
      <c r="D664" t="s">
        <v>792</v>
      </c>
      <c r="E664" t="s">
        <v>791</v>
      </c>
      <c r="F664">
        <v>5</v>
      </c>
      <c r="G664">
        <v>150</v>
      </c>
      <c r="H664">
        <v>70</v>
      </c>
      <c r="I664">
        <v>750</v>
      </c>
      <c r="J664">
        <v>400</v>
      </c>
      <c r="K664" t="s">
        <v>849</v>
      </c>
    </row>
    <row r="665" spans="1:11" x14ac:dyDescent="0.35">
      <c r="A665" t="s">
        <v>672</v>
      </c>
      <c r="B665" s="1">
        <v>45794</v>
      </c>
      <c r="C665" t="s">
        <v>756</v>
      </c>
      <c r="D665" t="s">
        <v>799</v>
      </c>
      <c r="E665" t="s">
        <v>784</v>
      </c>
      <c r="F665">
        <v>5</v>
      </c>
      <c r="G665">
        <v>300</v>
      </c>
      <c r="H665">
        <v>200</v>
      </c>
      <c r="I665">
        <v>1500</v>
      </c>
      <c r="J665">
        <v>500</v>
      </c>
      <c r="K665" t="s">
        <v>851</v>
      </c>
    </row>
    <row r="666" spans="1:11" x14ac:dyDescent="0.35">
      <c r="A666" t="s">
        <v>673</v>
      </c>
      <c r="B666" s="1">
        <v>45796</v>
      </c>
      <c r="C666" t="s">
        <v>750</v>
      </c>
      <c r="D666" t="s">
        <v>793</v>
      </c>
      <c r="E666" t="s">
        <v>778</v>
      </c>
      <c r="F666">
        <v>1</v>
      </c>
      <c r="G666">
        <v>200</v>
      </c>
      <c r="H666">
        <v>180</v>
      </c>
      <c r="I666">
        <v>200</v>
      </c>
      <c r="J666">
        <v>20</v>
      </c>
      <c r="K666" t="s">
        <v>851</v>
      </c>
    </row>
    <row r="667" spans="1:11" x14ac:dyDescent="0.35">
      <c r="A667" t="s">
        <v>674</v>
      </c>
      <c r="B667" s="1">
        <v>45796</v>
      </c>
      <c r="C667" t="s">
        <v>758</v>
      </c>
      <c r="D667" t="s">
        <v>801</v>
      </c>
      <c r="E667" t="s">
        <v>790</v>
      </c>
      <c r="F667">
        <v>3</v>
      </c>
      <c r="G667">
        <v>350</v>
      </c>
      <c r="H667">
        <v>200</v>
      </c>
      <c r="I667">
        <v>1050</v>
      </c>
      <c r="J667">
        <v>450</v>
      </c>
      <c r="K667" t="s">
        <v>849</v>
      </c>
    </row>
    <row r="668" spans="1:11" x14ac:dyDescent="0.35">
      <c r="A668" t="s">
        <v>675</v>
      </c>
      <c r="B668" s="1">
        <v>45797</v>
      </c>
      <c r="C668" t="s">
        <v>758</v>
      </c>
      <c r="D668" t="s">
        <v>801</v>
      </c>
      <c r="E668" t="s">
        <v>790</v>
      </c>
      <c r="F668">
        <v>4</v>
      </c>
      <c r="G668">
        <v>350</v>
      </c>
      <c r="H668">
        <v>200</v>
      </c>
      <c r="I668">
        <v>1400</v>
      </c>
      <c r="J668">
        <v>600</v>
      </c>
      <c r="K668" t="s">
        <v>849</v>
      </c>
    </row>
    <row r="669" spans="1:11" x14ac:dyDescent="0.35">
      <c r="A669" t="s">
        <v>676</v>
      </c>
      <c r="B669" s="1">
        <v>45797</v>
      </c>
      <c r="C669" t="s">
        <v>749</v>
      </c>
      <c r="D669" t="s">
        <v>792</v>
      </c>
      <c r="E669" t="s">
        <v>791</v>
      </c>
      <c r="F669">
        <v>1</v>
      </c>
      <c r="G669">
        <v>150</v>
      </c>
      <c r="H669">
        <v>70</v>
      </c>
      <c r="I669">
        <v>150</v>
      </c>
      <c r="J669">
        <v>80</v>
      </c>
      <c r="K669" t="s">
        <v>850</v>
      </c>
    </row>
    <row r="670" spans="1:11" x14ac:dyDescent="0.35">
      <c r="A670" t="s">
        <v>677</v>
      </c>
      <c r="B670" s="1">
        <v>45798</v>
      </c>
      <c r="C670" t="s">
        <v>761</v>
      </c>
      <c r="D670" t="s">
        <v>804</v>
      </c>
      <c r="E670" t="s">
        <v>789</v>
      </c>
      <c r="F670">
        <v>3</v>
      </c>
      <c r="G670">
        <v>100</v>
      </c>
      <c r="H670">
        <v>70</v>
      </c>
      <c r="I670">
        <v>300</v>
      </c>
      <c r="J670">
        <v>90</v>
      </c>
      <c r="K670" t="s">
        <v>850</v>
      </c>
    </row>
    <row r="671" spans="1:11" x14ac:dyDescent="0.35">
      <c r="A671" t="s">
        <v>678</v>
      </c>
      <c r="B671" s="1">
        <v>45799</v>
      </c>
      <c r="C671" t="s">
        <v>751</v>
      </c>
      <c r="D671" t="s">
        <v>794</v>
      </c>
      <c r="E671" t="s">
        <v>780</v>
      </c>
      <c r="F671">
        <v>4</v>
      </c>
      <c r="G671">
        <v>220</v>
      </c>
      <c r="H671">
        <v>150</v>
      </c>
      <c r="I671">
        <v>880</v>
      </c>
      <c r="J671">
        <v>280</v>
      </c>
      <c r="K671" t="s">
        <v>850</v>
      </c>
    </row>
    <row r="672" spans="1:11" x14ac:dyDescent="0.35">
      <c r="A672" t="s">
        <v>679</v>
      </c>
      <c r="B672" s="1">
        <v>45799</v>
      </c>
      <c r="C672" t="s">
        <v>752</v>
      </c>
      <c r="D672" t="s">
        <v>795</v>
      </c>
      <c r="E672" t="s">
        <v>782</v>
      </c>
      <c r="F672">
        <v>4</v>
      </c>
      <c r="G672">
        <v>220</v>
      </c>
      <c r="H672">
        <v>180</v>
      </c>
      <c r="I672">
        <v>880</v>
      </c>
      <c r="J672">
        <v>160</v>
      </c>
      <c r="K672" t="s">
        <v>850</v>
      </c>
    </row>
    <row r="673" spans="1:11" x14ac:dyDescent="0.35">
      <c r="A673" t="s">
        <v>680</v>
      </c>
      <c r="B673" s="1">
        <v>45800</v>
      </c>
      <c r="C673" t="s">
        <v>750</v>
      </c>
      <c r="D673" t="s">
        <v>793</v>
      </c>
      <c r="E673" t="s">
        <v>778</v>
      </c>
      <c r="F673">
        <v>1</v>
      </c>
      <c r="G673">
        <v>200</v>
      </c>
      <c r="H673">
        <v>180</v>
      </c>
      <c r="I673">
        <v>200</v>
      </c>
      <c r="J673">
        <v>20</v>
      </c>
      <c r="K673" t="s">
        <v>850</v>
      </c>
    </row>
    <row r="674" spans="1:11" x14ac:dyDescent="0.35">
      <c r="A674" t="s">
        <v>681</v>
      </c>
      <c r="B674" s="1">
        <v>45802</v>
      </c>
      <c r="C674" t="s">
        <v>753</v>
      </c>
      <c r="D674" t="s">
        <v>796</v>
      </c>
      <c r="E674" t="s">
        <v>787</v>
      </c>
      <c r="F674">
        <v>2</v>
      </c>
      <c r="G674">
        <v>100</v>
      </c>
      <c r="H674">
        <v>70</v>
      </c>
      <c r="I674">
        <v>200</v>
      </c>
      <c r="J674">
        <v>60</v>
      </c>
      <c r="K674" t="s">
        <v>849</v>
      </c>
    </row>
    <row r="675" spans="1:11" x14ac:dyDescent="0.35">
      <c r="A675" t="s">
        <v>682</v>
      </c>
      <c r="B675" s="1">
        <v>45803</v>
      </c>
      <c r="C675" t="s">
        <v>762</v>
      </c>
      <c r="D675" t="s">
        <v>805</v>
      </c>
      <c r="E675" t="s">
        <v>780</v>
      </c>
      <c r="F675">
        <v>3</v>
      </c>
      <c r="G675">
        <v>1100</v>
      </c>
      <c r="H675">
        <v>800</v>
      </c>
      <c r="I675">
        <v>3300</v>
      </c>
      <c r="J675">
        <v>900</v>
      </c>
      <c r="K675" t="s">
        <v>849</v>
      </c>
    </row>
    <row r="676" spans="1:11" x14ac:dyDescent="0.35">
      <c r="A676" t="s">
        <v>683</v>
      </c>
      <c r="B676" s="1">
        <v>45804</v>
      </c>
      <c r="C676" t="s">
        <v>756</v>
      </c>
      <c r="D676" t="s">
        <v>799</v>
      </c>
      <c r="E676" t="s">
        <v>784</v>
      </c>
      <c r="F676">
        <v>3</v>
      </c>
      <c r="G676">
        <v>300</v>
      </c>
      <c r="H676">
        <v>200</v>
      </c>
      <c r="I676">
        <v>900</v>
      </c>
      <c r="J676">
        <v>300</v>
      </c>
      <c r="K676" t="s">
        <v>850</v>
      </c>
    </row>
    <row r="677" spans="1:11" x14ac:dyDescent="0.35">
      <c r="A677" t="s">
        <v>684</v>
      </c>
      <c r="B677" s="1">
        <v>45804</v>
      </c>
      <c r="C677" t="s">
        <v>760</v>
      </c>
      <c r="D677" t="s">
        <v>803</v>
      </c>
      <c r="E677" t="s">
        <v>786</v>
      </c>
      <c r="F677">
        <v>2</v>
      </c>
      <c r="G677">
        <v>1500</v>
      </c>
      <c r="H677">
        <v>1000</v>
      </c>
      <c r="I677">
        <v>3000</v>
      </c>
      <c r="J677">
        <v>1000</v>
      </c>
      <c r="K677" t="s">
        <v>850</v>
      </c>
    </row>
    <row r="678" spans="1:11" x14ac:dyDescent="0.35">
      <c r="A678" t="s">
        <v>685</v>
      </c>
      <c r="B678" s="1">
        <v>45805</v>
      </c>
      <c r="C678" t="s">
        <v>765</v>
      </c>
      <c r="D678" t="s">
        <v>808</v>
      </c>
      <c r="E678" t="s">
        <v>785</v>
      </c>
      <c r="F678">
        <v>5</v>
      </c>
      <c r="G678">
        <v>350</v>
      </c>
      <c r="H678">
        <v>270</v>
      </c>
      <c r="I678">
        <v>1750</v>
      </c>
      <c r="J678">
        <v>400</v>
      </c>
      <c r="K678" t="s">
        <v>849</v>
      </c>
    </row>
    <row r="679" spans="1:11" x14ac:dyDescent="0.35">
      <c r="A679" t="s">
        <v>686</v>
      </c>
      <c r="B679" s="1">
        <v>45805</v>
      </c>
      <c r="C679" t="s">
        <v>764</v>
      </c>
      <c r="D679" t="s">
        <v>807</v>
      </c>
      <c r="E679" t="s">
        <v>779</v>
      </c>
      <c r="F679">
        <v>3</v>
      </c>
      <c r="G679">
        <v>700</v>
      </c>
      <c r="H679">
        <v>500</v>
      </c>
      <c r="I679">
        <v>2100</v>
      </c>
      <c r="J679">
        <v>600</v>
      </c>
      <c r="K679" t="s">
        <v>849</v>
      </c>
    </row>
    <row r="680" spans="1:11" x14ac:dyDescent="0.35">
      <c r="A680" t="s">
        <v>687</v>
      </c>
      <c r="B680" s="1">
        <v>45806</v>
      </c>
      <c r="C680" t="s">
        <v>764</v>
      </c>
      <c r="D680" t="s">
        <v>807</v>
      </c>
      <c r="E680" t="s">
        <v>779</v>
      </c>
      <c r="F680">
        <v>3</v>
      </c>
      <c r="G680">
        <v>700</v>
      </c>
      <c r="H680">
        <v>500</v>
      </c>
      <c r="I680">
        <v>2100</v>
      </c>
      <c r="J680">
        <v>600</v>
      </c>
      <c r="K680" t="s">
        <v>851</v>
      </c>
    </row>
    <row r="681" spans="1:11" x14ac:dyDescent="0.35">
      <c r="A681" t="s">
        <v>688</v>
      </c>
      <c r="B681" s="1">
        <v>45807</v>
      </c>
      <c r="C681" t="s">
        <v>762</v>
      </c>
      <c r="D681" t="s">
        <v>805</v>
      </c>
      <c r="E681" t="s">
        <v>780</v>
      </c>
      <c r="F681">
        <v>1</v>
      </c>
      <c r="G681">
        <v>1100</v>
      </c>
      <c r="H681">
        <v>800</v>
      </c>
      <c r="I681">
        <v>1100</v>
      </c>
      <c r="J681">
        <v>300</v>
      </c>
      <c r="K681" t="s">
        <v>851</v>
      </c>
    </row>
    <row r="682" spans="1:11" x14ac:dyDescent="0.35">
      <c r="A682" t="s">
        <v>689</v>
      </c>
      <c r="B682" s="1">
        <v>45809</v>
      </c>
      <c r="C682" t="s">
        <v>749</v>
      </c>
      <c r="D682" t="s">
        <v>792</v>
      </c>
      <c r="E682" t="s">
        <v>791</v>
      </c>
      <c r="F682">
        <v>4</v>
      </c>
      <c r="G682">
        <v>150</v>
      </c>
      <c r="H682">
        <v>70</v>
      </c>
      <c r="I682">
        <v>600</v>
      </c>
      <c r="J682">
        <v>320</v>
      </c>
      <c r="K682" t="s">
        <v>851</v>
      </c>
    </row>
    <row r="683" spans="1:11" x14ac:dyDescent="0.35">
      <c r="A683" t="s">
        <v>690</v>
      </c>
      <c r="B683" s="1">
        <v>45809</v>
      </c>
      <c r="C683" t="s">
        <v>752</v>
      </c>
      <c r="D683" t="s">
        <v>795</v>
      </c>
      <c r="E683" t="s">
        <v>782</v>
      </c>
      <c r="F683">
        <v>2</v>
      </c>
      <c r="G683">
        <v>220</v>
      </c>
      <c r="H683">
        <v>180</v>
      </c>
      <c r="I683">
        <v>440</v>
      </c>
      <c r="J683">
        <v>80</v>
      </c>
      <c r="K683" t="s">
        <v>851</v>
      </c>
    </row>
    <row r="684" spans="1:11" x14ac:dyDescent="0.35">
      <c r="A684" t="s">
        <v>691</v>
      </c>
      <c r="B684" s="1">
        <v>45809</v>
      </c>
      <c r="C684" t="s">
        <v>756</v>
      </c>
      <c r="D684" t="s">
        <v>799</v>
      </c>
      <c r="E684" t="s">
        <v>784</v>
      </c>
      <c r="F684">
        <v>5</v>
      </c>
      <c r="G684">
        <v>300</v>
      </c>
      <c r="H684">
        <v>200</v>
      </c>
      <c r="I684">
        <v>1500</v>
      </c>
      <c r="J684">
        <v>500</v>
      </c>
      <c r="K684" t="s">
        <v>851</v>
      </c>
    </row>
    <row r="685" spans="1:11" x14ac:dyDescent="0.35">
      <c r="A685" t="s">
        <v>692</v>
      </c>
      <c r="B685" s="1">
        <v>45810</v>
      </c>
      <c r="C685" t="s">
        <v>759</v>
      </c>
      <c r="D685" t="s">
        <v>802</v>
      </c>
      <c r="E685" t="s">
        <v>776</v>
      </c>
      <c r="F685">
        <v>2</v>
      </c>
      <c r="G685">
        <v>2500</v>
      </c>
      <c r="H685">
        <v>1800</v>
      </c>
      <c r="I685">
        <v>5000</v>
      </c>
      <c r="J685">
        <v>1400</v>
      </c>
      <c r="K685" t="s">
        <v>851</v>
      </c>
    </row>
    <row r="686" spans="1:11" x14ac:dyDescent="0.35">
      <c r="A686" t="s">
        <v>693</v>
      </c>
      <c r="B686" s="1">
        <v>45810</v>
      </c>
      <c r="C686" t="s">
        <v>766</v>
      </c>
      <c r="D686" t="s">
        <v>809</v>
      </c>
      <c r="E686" t="s">
        <v>788</v>
      </c>
      <c r="F686">
        <v>5</v>
      </c>
      <c r="G686">
        <v>3000</v>
      </c>
      <c r="H686">
        <v>2000</v>
      </c>
      <c r="I686">
        <v>15000</v>
      </c>
      <c r="J686">
        <v>5000</v>
      </c>
      <c r="K686" t="s">
        <v>851</v>
      </c>
    </row>
    <row r="687" spans="1:11" x14ac:dyDescent="0.35">
      <c r="A687" t="s">
        <v>694</v>
      </c>
      <c r="B687" s="1">
        <v>45811</v>
      </c>
      <c r="C687" t="s">
        <v>751</v>
      </c>
      <c r="D687" t="s">
        <v>794</v>
      </c>
      <c r="E687" t="s">
        <v>780</v>
      </c>
      <c r="F687">
        <v>4</v>
      </c>
      <c r="G687">
        <v>220</v>
      </c>
      <c r="H687">
        <v>150</v>
      </c>
      <c r="I687">
        <v>880</v>
      </c>
      <c r="J687">
        <v>280</v>
      </c>
      <c r="K687" t="s">
        <v>851</v>
      </c>
    </row>
    <row r="688" spans="1:11" x14ac:dyDescent="0.35">
      <c r="A688" t="s">
        <v>695</v>
      </c>
      <c r="B688" s="1">
        <v>45813</v>
      </c>
      <c r="C688" t="s">
        <v>765</v>
      </c>
      <c r="D688" t="s">
        <v>808</v>
      </c>
      <c r="E688" t="s">
        <v>785</v>
      </c>
      <c r="F688">
        <v>4</v>
      </c>
      <c r="G688">
        <v>350</v>
      </c>
      <c r="H688">
        <v>270</v>
      </c>
      <c r="I688">
        <v>1400</v>
      </c>
      <c r="J688">
        <v>320</v>
      </c>
      <c r="K688" t="s">
        <v>851</v>
      </c>
    </row>
    <row r="689" spans="1:11" x14ac:dyDescent="0.35">
      <c r="A689" t="s">
        <v>696</v>
      </c>
      <c r="B689" s="1">
        <v>45813</v>
      </c>
      <c r="C689" t="s">
        <v>752</v>
      </c>
      <c r="D689" t="s">
        <v>795</v>
      </c>
      <c r="E689" t="s">
        <v>782</v>
      </c>
      <c r="F689">
        <v>2</v>
      </c>
      <c r="G689">
        <v>220</v>
      </c>
      <c r="H689">
        <v>180</v>
      </c>
      <c r="I689">
        <v>440</v>
      </c>
      <c r="J689">
        <v>80</v>
      </c>
      <c r="K689" t="s">
        <v>851</v>
      </c>
    </row>
    <row r="690" spans="1:11" x14ac:dyDescent="0.35">
      <c r="A690" t="s">
        <v>697</v>
      </c>
      <c r="B690" s="1">
        <v>45813</v>
      </c>
      <c r="C690" t="s">
        <v>758</v>
      </c>
      <c r="D690" t="s">
        <v>801</v>
      </c>
      <c r="E690" t="s">
        <v>790</v>
      </c>
      <c r="F690">
        <v>3</v>
      </c>
      <c r="G690">
        <v>350</v>
      </c>
      <c r="H690">
        <v>200</v>
      </c>
      <c r="I690">
        <v>1050</v>
      </c>
      <c r="J690">
        <v>450</v>
      </c>
      <c r="K690" t="s">
        <v>851</v>
      </c>
    </row>
    <row r="691" spans="1:11" x14ac:dyDescent="0.35">
      <c r="A691" t="s">
        <v>698</v>
      </c>
      <c r="B691" s="1">
        <v>45815</v>
      </c>
      <c r="C691" t="s">
        <v>749</v>
      </c>
      <c r="D691" t="s">
        <v>792</v>
      </c>
      <c r="E691" t="s">
        <v>791</v>
      </c>
      <c r="F691">
        <v>4</v>
      </c>
      <c r="G691">
        <v>150</v>
      </c>
      <c r="H691">
        <v>70</v>
      </c>
      <c r="I691">
        <v>600</v>
      </c>
      <c r="J691">
        <v>320</v>
      </c>
      <c r="K691" t="s">
        <v>851</v>
      </c>
    </row>
    <row r="692" spans="1:11" x14ac:dyDescent="0.35">
      <c r="A692" t="s">
        <v>699</v>
      </c>
      <c r="B692" s="1">
        <v>45816</v>
      </c>
      <c r="C692" t="s">
        <v>768</v>
      </c>
      <c r="D692" t="s">
        <v>811</v>
      </c>
      <c r="E692" t="s">
        <v>776</v>
      </c>
      <c r="F692">
        <v>1</v>
      </c>
      <c r="G692">
        <v>1200</v>
      </c>
      <c r="H692">
        <v>900</v>
      </c>
      <c r="I692">
        <v>1200</v>
      </c>
      <c r="J692">
        <v>300</v>
      </c>
      <c r="K692" t="s">
        <v>851</v>
      </c>
    </row>
    <row r="693" spans="1:11" x14ac:dyDescent="0.35">
      <c r="A693" t="s">
        <v>700</v>
      </c>
      <c r="B693" s="1">
        <v>45817</v>
      </c>
      <c r="C693" t="s">
        <v>754</v>
      </c>
      <c r="D693" t="s">
        <v>797</v>
      </c>
      <c r="E693" t="s">
        <v>783</v>
      </c>
      <c r="F693">
        <v>3</v>
      </c>
      <c r="G693">
        <v>500</v>
      </c>
      <c r="H693">
        <v>400</v>
      </c>
      <c r="I693">
        <v>1500</v>
      </c>
      <c r="J693">
        <v>300</v>
      </c>
      <c r="K693" t="s">
        <v>851</v>
      </c>
    </row>
    <row r="694" spans="1:11" x14ac:dyDescent="0.35">
      <c r="A694" t="s">
        <v>701</v>
      </c>
      <c r="B694" s="1">
        <v>45818</v>
      </c>
      <c r="C694" t="s">
        <v>767</v>
      </c>
      <c r="D694" t="s">
        <v>810</v>
      </c>
      <c r="E694" t="s">
        <v>785</v>
      </c>
      <c r="F694">
        <v>1</v>
      </c>
      <c r="G694">
        <v>200</v>
      </c>
      <c r="H694">
        <v>100</v>
      </c>
      <c r="I694">
        <v>200</v>
      </c>
      <c r="J694">
        <v>100</v>
      </c>
      <c r="K694" t="s">
        <v>851</v>
      </c>
    </row>
    <row r="695" spans="1:11" x14ac:dyDescent="0.35">
      <c r="A695" t="s">
        <v>702</v>
      </c>
      <c r="B695" s="1">
        <v>45818</v>
      </c>
      <c r="C695" t="s">
        <v>760</v>
      </c>
      <c r="D695" t="s">
        <v>803</v>
      </c>
      <c r="E695" t="s">
        <v>786</v>
      </c>
      <c r="F695">
        <v>1</v>
      </c>
      <c r="G695">
        <v>1500</v>
      </c>
      <c r="H695">
        <v>1000</v>
      </c>
      <c r="I695">
        <v>1500</v>
      </c>
      <c r="J695">
        <v>500</v>
      </c>
      <c r="K695" t="s">
        <v>851</v>
      </c>
    </row>
    <row r="696" spans="1:11" x14ac:dyDescent="0.35">
      <c r="A696" t="s">
        <v>703</v>
      </c>
      <c r="B696" s="1">
        <v>45819</v>
      </c>
      <c r="C696" t="s">
        <v>759</v>
      </c>
      <c r="D696" t="s">
        <v>802</v>
      </c>
      <c r="E696" t="s">
        <v>776</v>
      </c>
      <c r="F696">
        <v>3</v>
      </c>
      <c r="G696">
        <v>2500</v>
      </c>
      <c r="H696">
        <v>1800</v>
      </c>
      <c r="I696">
        <v>7500</v>
      </c>
      <c r="J696">
        <v>2100</v>
      </c>
      <c r="K696" t="s">
        <v>851</v>
      </c>
    </row>
    <row r="697" spans="1:11" x14ac:dyDescent="0.35">
      <c r="A697" t="s">
        <v>704</v>
      </c>
      <c r="B697" s="1">
        <v>45820</v>
      </c>
      <c r="C697" t="s">
        <v>750</v>
      </c>
      <c r="D697" t="s">
        <v>793</v>
      </c>
      <c r="E697" t="s">
        <v>778</v>
      </c>
      <c r="F697">
        <v>4</v>
      </c>
      <c r="G697">
        <v>200</v>
      </c>
      <c r="H697">
        <v>180</v>
      </c>
      <c r="I697">
        <v>800</v>
      </c>
      <c r="J697">
        <v>80</v>
      </c>
      <c r="K697" t="s">
        <v>851</v>
      </c>
    </row>
    <row r="698" spans="1:11" x14ac:dyDescent="0.35">
      <c r="A698" t="s">
        <v>705</v>
      </c>
      <c r="B698" s="1">
        <v>45821</v>
      </c>
      <c r="C698" t="s">
        <v>761</v>
      </c>
      <c r="D698" t="s">
        <v>804</v>
      </c>
      <c r="E698" t="s">
        <v>789</v>
      </c>
      <c r="F698">
        <v>3</v>
      </c>
      <c r="G698">
        <v>100</v>
      </c>
      <c r="H698">
        <v>70</v>
      </c>
      <c r="I698">
        <v>300</v>
      </c>
      <c r="J698">
        <v>90</v>
      </c>
      <c r="K698" t="s">
        <v>851</v>
      </c>
    </row>
    <row r="699" spans="1:11" x14ac:dyDescent="0.35">
      <c r="A699" t="s">
        <v>706</v>
      </c>
      <c r="B699" s="1">
        <v>45822</v>
      </c>
      <c r="C699" t="s">
        <v>749</v>
      </c>
      <c r="D699" t="s">
        <v>792</v>
      </c>
      <c r="E699" t="s">
        <v>791</v>
      </c>
      <c r="F699">
        <v>5</v>
      </c>
      <c r="G699">
        <v>150</v>
      </c>
      <c r="H699">
        <v>70</v>
      </c>
      <c r="I699">
        <v>750</v>
      </c>
      <c r="J699">
        <v>400</v>
      </c>
      <c r="K699" t="s">
        <v>850</v>
      </c>
    </row>
    <row r="700" spans="1:11" x14ac:dyDescent="0.35">
      <c r="A700" t="s">
        <v>707</v>
      </c>
      <c r="B700" s="1">
        <v>45822</v>
      </c>
      <c r="C700" t="s">
        <v>764</v>
      </c>
      <c r="D700" t="s">
        <v>807</v>
      </c>
      <c r="E700" t="s">
        <v>779</v>
      </c>
      <c r="F700">
        <v>2</v>
      </c>
      <c r="G700">
        <v>700</v>
      </c>
      <c r="H700">
        <v>500</v>
      </c>
      <c r="I700">
        <v>1400</v>
      </c>
      <c r="J700">
        <v>400</v>
      </c>
      <c r="K700" t="s">
        <v>849</v>
      </c>
    </row>
    <row r="701" spans="1:11" x14ac:dyDescent="0.35">
      <c r="A701" t="s">
        <v>708</v>
      </c>
      <c r="B701" s="1">
        <v>45823</v>
      </c>
      <c r="C701" t="s">
        <v>760</v>
      </c>
      <c r="D701" t="s">
        <v>803</v>
      </c>
      <c r="E701" t="s">
        <v>786</v>
      </c>
      <c r="F701">
        <v>3</v>
      </c>
      <c r="G701">
        <v>1500</v>
      </c>
      <c r="H701">
        <v>1000</v>
      </c>
      <c r="I701">
        <v>4500</v>
      </c>
      <c r="J701">
        <v>1500</v>
      </c>
      <c r="K701" t="s">
        <v>849</v>
      </c>
    </row>
    <row r="702" spans="1:11" x14ac:dyDescent="0.35">
      <c r="A702" t="s">
        <v>709</v>
      </c>
      <c r="B702" s="1">
        <v>45823</v>
      </c>
      <c r="C702" t="s">
        <v>756</v>
      </c>
      <c r="D702" t="s">
        <v>799</v>
      </c>
      <c r="E702" t="s">
        <v>784</v>
      </c>
      <c r="F702">
        <v>5</v>
      </c>
      <c r="G702">
        <v>300</v>
      </c>
      <c r="H702">
        <v>200</v>
      </c>
      <c r="I702">
        <v>1500</v>
      </c>
      <c r="J702">
        <v>500</v>
      </c>
      <c r="K702" t="s">
        <v>849</v>
      </c>
    </row>
    <row r="703" spans="1:11" x14ac:dyDescent="0.35">
      <c r="A703" t="s">
        <v>710</v>
      </c>
      <c r="B703" s="1">
        <v>45823</v>
      </c>
      <c r="C703" t="s">
        <v>767</v>
      </c>
      <c r="D703" t="s">
        <v>810</v>
      </c>
      <c r="E703" t="s">
        <v>785</v>
      </c>
      <c r="F703">
        <v>2</v>
      </c>
      <c r="G703">
        <v>200</v>
      </c>
      <c r="H703">
        <v>100</v>
      </c>
      <c r="I703">
        <v>400</v>
      </c>
      <c r="J703">
        <v>200</v>
      </c>
      <c r="K703" t="s">
        <v>849</v>
      </c>
    </row>
    <row r="704" spans="1:11" x14ac:dyDescent="0.35">
      <c r="A704" t="s">
        <v>711</v>
      </c>
      <c r="B704" s="1">
        <v>45825</v>
      </c>
      <c r="C704" t="s">
        <v>765</v>
      </c>
      <c r="D704" t="s">
        <v>808</v>
      </c>
      <c r="E704" t="s">
        <v>785</v>
      </c>
      <c r="F704">
        <v>1</v>
      </c>
      <c r="G704">
        <v>350</v>
      </c>
      <c r="H704">
        <v>270</v>
      </c>
      <c r="I704">
        <v>350</v>
      </c>
      <c r="J704">
        <v>80</v>
      </c>
      <c r="K704" t="s">
        <v>850</v>
      </c>
    </row>
    <row r="705" spans="1:11" x14ac:dyDescent="0.35">
      <c r="A705" t="s">
        <v>712</v>
      </c>
      <c r="B705" s="1">
        <v>45828</v>
      </c>
      <c r="C705" t="s">
        <v>766</v>
      </c>
      <c r="D705" t="s">
        <v>809</v>
      </c>
      <c r="E705" t="s">
        <v>788</v>
      </c>
      <c r="F705">
        <v>5</v>
      </c>
      <c r="G705">
        <v>3000</v>
      </c>
      <c r="H705">
        <v>2000</v>
      </c>
      <c r="I705">
        <v>15000</v>
      </c>
      <c r="J705">
        <v>5000</v>
      </c>
      <c r="K705" t="s">
        <v>850</v>
      </c>
    </row>
    <row r="706" spans="1:11" x14ac:dyDescent="0.35">
      <c r="A706" t="s">
        <v>713</v>
      </c>
      <c r="B706" s="1">
        <v>45829</v>
      </c>
      <c r="C706" t="s">
        <v>749</v>
      </c>
      <c r="D706" t="s">
        <v>792</v>
      </c>
      <c r="E706" t="s">
        <v>791</v>
      </c>
      <c r="F706">
        <v>5</v>
      </c>
      <c r="G706">
        <v>150</v>
      </c>
      <c r="H706">
        <v>70</v>
      </c>
      <c r="I706">
        <v>750</v>
      </c>
      <c r="J706">
        <v>400</v>
      </c>
      <c r="K706" t="s">
        <v>850</v>
      </c>
    </row>
    <row r="707" spans="1:11" x14ac:dyDescent="0.35">
      <c r="A707" t="s">
        <v>714</v>
      </c>
      <c r="B707" s="1">
        <v>45831</v>
      </c>
      <c r="C707" t="s">
        <v>756</v>
      </c>
      <c r="D707" t="s">
        <v>799</v>
      </c>
      <c r="E707" t="s">
        <v>784</v>
      </c>
      <c r="F707">
        <v>2</v>
      </c>
      <c r="G707">
        <v>300</v>
      </c>
      <c r="H707">
        <v>200</v>
      </c>
      <c r="I707">
        <v>600</v>
      </c>
      <c r="J707">
        <v>200</v>
      </c>
      <c r="K707" t="s">
        <v>850</v>
      </c>
    </row>
    <row r="708" spans="1:11" x14ac:dyDescent="0.35">
      <c r="A708" t="s">
        <v>715</v>
      </c>
      <c r="B708" s="1">
        <v>45831</v>
      </c>
      <c r="C708" t="s">
        <v>760</v>
      </c>
      <c r="D708" t="s">
        <v>803</v>
      </c>
      <c r="E708" t="s">
        <v>786</v>
      </c>
      <c r="F708">
        <v>5</v>
      </c>
      <c r="G708">
        <v>1500</v>
      </c>
      <c r="H708">
        <v>1000</v>
      </c>
      <c r="I708">
        <v>7500</v>
      </c>
      <c r="J708">
        <v>2500</v>
      </c>
      <c r="K708" t="s">
        <v>850</v>
      </c>
    </row>
    <row r="709" spans="1:11" x14ac:dyDescent="0.35">
      <c r="A709" t="s">
        <v>716</v>
      </c>
      <c r="B709" s="1">
        <v>45831</v>
      </c>
      <c r="C709" t="s">
        <v>751</v>
      </c>
      <c r="D709" t="s">
        <v>794</v>
      </c>
      <c r="E709" t="s">
        <v>780</v>
      </c>
      <c r="F709">
        <v>5</v>
      </c>
      <c r="G709">
        <v>220</v>
      </c>
      <c r="H709">
        <v>150</v>
      </c>
      <c r="I709">
        <v>1100</v>
      </c>
      <c r="J709">
        <v>350</v>
      </c>
      <c r="K709" t="s">
        <v>849</v>
      </c>
    </row>
    <row r="710" spans="1:11" x14ac:dyDescent="0.35">
      <c r="A710" t="s">
        <v>717</v>
      </c>
      <c r="B710" s="1">
        <v>45832</v>
      </c>
      <c r="C710" t="s">
        <v>765</v>
      </c>
      <c r="D710" t="s">
        <v>808</v>
      </c>
      <c r="E710" t="s">
        <v>785</v>
      </c>
      <c r="F710">
        <v>5</v>
      </c>
      <c r="G710">
        <v>350</v>
      </c>
      <c r="H710">
        <v>270</v>
      </c>
      <c r="I710">
        <v>1750</v>
      </c>
      <c r="J710">
        <v>400</v>
      </c>
      <c r="K710" t="s">
        <v>849</v>
      </c>
    </row>
    <row r="711" spans="1:11" x14ac:dyDescent="0.35">
      <c r="A711" t="s">
        <v>718</v>
      </c>
      <c r="B711" s="1">
        <v>45833</v>
      </c>
      <c r="C711" t="s">
        <v>758</v>
      </c>
      <c r="D711" t="s">
        <v>801</v>
      </c>
      <c r="E711" t="s">
        <v>790</v>
      </c>
      <c r="F711">
        <v>3</v>
      </c>
      <c r="G711">
        <v>350</v>
      </c>
      <c r="H711">
        <v>200</v>
      </c>
      <c r="I711">
        <v>1050</v>
      </c>
      <c r="J711">
        <v>450</v>
      </c>
      <c r="K711" t="s">
        <v>849</v>
      </c>
    </row>
    <row r="712" spans="1:11" x14ac:dyDescent="0.35">
      <c r="A712" t="s">
        <v>719</v>
      </c>
      <c r="B712" s="1">
        <v>45834</v>
      </c>
      <c r="C712" t="s">
        <v>768</v>
      </c>
      <c r="D712" t="s">
        <v>811</v>
      </c>
      <c r="E712" t="s">
        <v>776</v>
      </c>
      <c r="F712">
        <v>3</v>
      </c>
      <c r="G712">
        <v>1200</v>
      </c>
      <c r="H712">
        <v>900</v>
      </c>
      <c r="I712">
        <v>3600</v>
      </c>
      <c r="J712">
        <v>900</v>
      </c>
      <c r="K712" t="s">
        <v>849</v>
      </c>
    </row>
    <row r="713" spans="1:11" x14ac:dyDescent="0.35">
      <c r="A713" t="s">
        <v>720</v>
      </c>
      <c r="B713" s="1">
        <v>45835</v>
      </c>
      <c r="C713" t="s">
        <v>764</v>
      </c>
      <c r="D713" t="s">
        <v>807</v>
      </c>
      <c r="E713" t="s">
        <v>779</v>
      </c>
      <c r="F713">
        <v>4</v>
      </c>
      <c r="G713">
        <v>700</v>
      </c>
      <c r="H713">
        <v>500</v>
      </c>
      <c r="I713">
        <v>2800</v>
      </c>
      <c r="J713">
        <v>800</v>
      </c>
      <c r="K713" t="s">
        <v>850</v>
      </c>
    </row>
    <row r="714" spans="1:11" x14ac:dyDescent="0.35">
      <c r="A714" t="s">
        <v>721</v>
      </c>
      <c r="B714" s="1">
        <v>45836</v>
      </c>
      <c r="C714" t="s">
        <v>768</v>
      </c>
      <c r="D714" t="s">
        <v>811</v>
      </c>
      <c r="E714" t="s">
        <v>776</v>
      </c>
      <c r="F714">
        <v>5</v>
      </c>
      <c r="G714">
        <v>1200</v>
      </c>
      <c r="H714">
        <v>900</v>
      </c>
      <c r="I714">
        <v>6000</v>
      </c>
      <c r="J714">
        <v>1500</v>
      </c>
      <c r="K714" t="s">
        <v>851</v>
      </c>
    </row>
    <row r="715" spans="1:11" x14ac:dyDescent="0.35">
      <c r="A715" t="s">
        <v>722</v>
      </c>
      <c r="B715" s="1">
        <v>45837</v>
      </c>
      <c r="C715" t="s">
        <v>758</v>
      </c>
      <c r="D715" t="s">
        <v>801</v>
      </c>
      <c r="E715" t="s">
        <v>790</v>
      </c>
      <c r="F715">
        <v>5</v>
      </c>
      <c r="G715">
        <v>350</v>
      </c>
      <c r="H715">
        <v>200</v>
      </c>
      <c r="I715">
        <v>1750</v>
      </c>
      <c r="J715">
        <v>750</v>
      </c>
      <c r="K715" t="s">
        <v>851</v>
      </c>
    </row>
    <row r="716" spans="1:11" x14ac:dyDescent="0.35">
      <c r="A716" t="s">
        <v>723</v>
      </c>
      <c r="B716" s="1">
        <v>45838</v>
      </c>
      <c r="C716" t="s">
        <v>757</v>
      </c>
      <c r="D716" t="s">
        <v>800</v>
      </c>
      <c r="E716" t="s">
        <v>777</v>
      </c>
      <c r="F716">
        <v>5</v>
      </c>
      <c r="G716">
        <v>700</v>
      </c>
      <c r="H716">
        <v>500</v>
      </c>
      <c r="I716">
        <v>3500</v>
      </c>
      <c r="J716">
        <v>1000</v>
      </c>
      <c r="K716" t="s">
        <v>849</v>
      </c>
    </row>
    <row r="717" spans="1:11" x14ac:dyDescent="0.35">
      <c r="A717" t="s">
        <v>724</v>
      </c>
      <c r="B717" s="1">
        <v>45839</v>
      </c>
      <c r="C717" t="s">
        <v>765</v>
      </c>
      <c r="D717" t="s">
        <v>808</v>
      </c>
      <c r="E717" t="s">
        <v>785</v>
      </c>
      <c r="F717">
        <v>5</v>
      </c>
      <c r="G717">
        <v>350</v>
      </c>
      <c r="H717">
        <v>270</v>
      </c>
      <c r="I717">
        <v>1750</v>
      </c>
      <c r="J717">
        <v>400</v>
      </c>
      <c r="K717" t="s">
        <v>849</v>
      </c>
    </row>
    <row r="718" spans="1:11" x14ac:dyDescent="0.35">
      <c r="A718" t="s">
        <v>725</v>
      </c>
      <c r="B718" s="1">
        <v>45840</v>
      </c>
      <c r="C718" t="s">
        <v>760</v>
      </c>
      <c r="D718" t="s">
        <v>803</v>
      </c>
      <c r="E718" t="s">
        <v>786</v>
      </c>
      <c r="F718">
        <v>2</v>
      </c>
      <c r="G718">
        <v>1500</v>
      </c>
      <c r="H718">
        <v>1000</v>
      </c>
      <c r="I718">
        <v>3000</v>
      </c>
      <c r="J718">
        <v>1000</v>
      </c>
      <c r="K718" t="s">
        <v>850</v>
      </c>
    </row>
    <row r="719" spans="1:11" x14ac:dyDescent="0.35">
      <c r="A719" t="s">
        <v>726</v>
      </c>
      <c r="B719" s="1">
        <v>45840</v>
      </c>
      <c r="C719" t="s">
        <v>752</v>
      </c>
      <c r="D719" t="s">
        <v>795</v>
      </c>
      <c r="E719" t="s">
        <v>782</v>
      </c>
      <c r="F719">
        <v>1</v>
      </c>
      <c r="G719">
        <v>220</v>
      </c>
      <c r="H719">
        <v>180</v>
      </c>
      <c r="I719">
        <v>220</v>
      </c>
      <c r="J719">
        <v>40</v>
      </c>
      <c r="K719" t="s">
        <v>850</v>
      </c>
    </row>
    <row r="720" spans="1:11" x14ac:dyDescent="0.35">
      <c r="A720" t="s">
        <v>727</v>
      </c>
      <c r="B720" s="1">
        <v>45841</v>
      </c>
      <c r="C720" t="s">
        <v>764</v>
      </c>
      <c r="D720" t="s">
        <v>807</v>
      </c>
      <c r="E720" t="s">
        <v>779</v>
      </c>
      <c r="F720">
        <v>2</v>
      </c>
      <c r="G720">
        <v>700</v>
      </c>
      <c r="H720">
        <v>500</v>
      </c>
      <c r="I720">
        <v>1400</v>
      </c>
      <c r="J720">
        <v>400</v>
      </c>
      <c r="K720" t="s">
        <v>851</v>
      </c>
    </row>
    <row r="721" spans="1:11" x14ac:dyDescent="0.35">
      <c r="A721" t="s">
        <v>728</v>
      </c>
      <c r="B721" s="1">
        <v>45843</v>
      </c>
      <c r="C721" t="s">
        <v>762</v>
      </c>
      <c r="D721" t="s">
        <v>805</v>
      </c>
      <c r="E721" t="s">
        <v>780</v>
      </c>
      <c r="F721">
        <v>4</v>
      </c>
      <c r="G721">
        <v>1100</v>
      </c>
      <c r="H721">
        <v>800</v>
      </c>
      <c r="I721">
        <v>4400</v>
      </c>
      <c r="J721">
        <v>1200</v>
      </c>
      <c r="K721" t="s">
        <v>849</v>
      </c>
    </row>
    <row r="722" spans="1:11" x14ac:dyDescent="0.35">
      <c r="A722" t="s">
        <v>729</v>
      </c>
      <c r="B722" s="1">
        <v>45844</v>
      </c>
      <c r="C722" t="s">
        <v>763</v>
      </c>
      <c r="D722" t="s">
        <v>806</v>
      </c>
      <c r="E722" t="s">
        <v>776</v>
      </c>
      <c r="F722">
        <v>5</v>
      </c>
      <c r="G722">
        <v>2000</v>
      </c>
      <c r="H722">
        <v>1500</v>
      </c>
      <c r="I722">
        <v>10000</v>
      </c>
      <c r="J722">
        <v>2500</v>
      </c>
      <c r="K722" t="s">
        <v>849</v>
      </c>
    </row>
    <row r="723" spans="1:11" x14ac:dyDescent="0.35">
      <c r="A723" t="s">
        <v>730</v>
      </c>
      <c r="B723" s="1">
        <v>45844</v>
      </c>
      <c r="C723" t="s">
        <v>749</v>
      </c>
      <c r="D723" t="s">
        <v>792</v>
      </c>
      <c r="E723" t="s">
        <v>791</v>
      </c>
      <c r="F723">
        <v>4</v>
      </c>
      <c r="G723">
        <v>150</v>
      </c>
      <c r="H723">
        <v>70</v>
      </c>
      <c r="I723">
        <v>600</v>
      </c>
      <c r="J723">
        <v>320</v>
      </c>
      <c r="K723" t="s">
        <v>851</v>
      </c>
    </row>
    <row r="724" spans="1:11" x14ac:dyDescent="0.35">
      <c r="A724" t="s">
        <v>731</v>
      </c>
      <c r="B724" s="1">
        <v>45845</v>
      </c>
      <c r="C724" t="s">
        <v>757</v>
      </c>
      <c r="D724" t="s">
        <v>800</v>
      </c>
      <c r="E724" t="s">
        <v>777</v>
      </c>
      <c r="F724">
        <v>2</v>
      </c>
      <c r="G724">
        <v>700</v>
      </c>
      <c r="H724">
        <v>500</v>
      </c>
      <c r="I724">
        <v>1400</v>
      </c>
      <c r="J724">
        <v>400</v>
      </c>
      <c r="K724" t="s">
        <v>851</v>
      </c>
    </row>
    <row r="725" spans="1:11" x14ac:dyDescent="0.35">
      <c r="A725" t="s">
        <v>732</v>
      </c>
      <c r="B725" s="1">
        <v>45845</v>
      </c>
      <c r="C725" t="s">
        <v>765</v>
      </c>
      <c r="D725" t="s">
        <v>808</v>
      </c>
      <c r="E725" t="s">
        <v>785</v>
      </c>
      <c r="F725">
        <v>2</v>
      </c>
      <c r="G725">
        <v>350</v>
      </c>
      <c r="H725">
        <v>270</v>
      </c>
      <c r="I725">
        <v>700</v>
      </c>
      <c r="J725">
        <v>160</v>
      </c>
      <c r="K725" t="s">
        <v>849</v>
      </c>
    </row>
    <row r="726" spans="1:11" x14ac:dyDescent="0.35">
      <c r="A726" t="s">
        <v>733</v>
      </c>
      <c r="B726" s="1">
        <v>45846</v>
      </c>
      <c r="C726" t="s">
        <v>766</v>
      </c>
      <c r="D726" t="s">
        <v>809</v>
      </c>
      <c r="E726" t="s">
        <v>788</v>
      </c>
      <c r="F726">
        <v>5</v>
      </c>
      <c r="G726">
        <v>3000</v>
      </c>
      <c r="H726">
        <v>2000</v>
      </c>
      <c r="I726">
        <v>15000</v>
      </c>
      <c r="J726">
        <v>5000</v>
      </c>
      <c r="K726" t="s">
        <v>849</v>
      </c>
    </row>
    <row r="727" spans="1:11" x14ac:dyDescent="0.35">
      <c r="A727" t="s">
        <v>734</v>
      </c>
      <c r="B727" s="1">
        <v>45847</v>
      </c>
      <c r="C727" t="s">
        <v>755</v>
      </c>
      <c r="D727" t="s">
        <v>798</v>
      </c>
      <c r="E727" t="s">
        <v>781</v>
      </c>
      <c r="F727">
        <v>4</v>
      </c>
      <c r="G727">
        <v>220</v>
      </c>
      <c r="H727">
        <v>180</v>
      </c>
      <c r="I727">
        <v>880</v>
      </c>
      <c r="J727">
        <v>160</v>
      </c>
      <c r="K727" t="s">
        <v>850</v>
      </c>
    </row>
    <row r="728" spans="1:11" x14ac:dyDescent="0.35">
      <c r="A728" t="s">
        <v>735</v>
      </c>
      <c r="B728" s="1">
        <v>45848</v>
      </c>
      <c r="C728" t="s">
        <v>756</v>
      </c>
      <c r="D728" t="s">
        <v>799</v>
      </c>
      <c r="E728" t="s">
        <v>784</v>
      </c>
      <c r="F728">
        <v>5</v>
      </c>
      <c r="G728">
        <v>300</v>
      </c>
      <c r="H728">
        <v>200</v>
      </c>
      <c r="I728">
        <v>1500</v>
      </c>
      <c r="J728">
        <v>500</v>
      </c>
      <c r="K728" t="s">
        <v>850</v>
      </c>
    </row>
    <row r="729" spans="1:11" x14ac:dyDescent="0.35">
      <c r="A729" t="s">
        <v>736</v>
      </c>
      <c r="B729" s="1">
        <v>45848</v>
      </c>
      <c r="C729" t="s">
        <v>767</v>
      </c>
      <c r="D729" t="s">
        <v>810</v>
      </c>
      <c r="E729" t="s">
        <v>785</v>
      </c>
      <c r="F729">
        <v>3</v>
      </c>
      <c r="G729">
        <v>200</v>
      </c>
      <c r="H729">
        <v>100</v>
      </c>
      <c r="I729">
        <v>600</v>
      </c>
      <c r="J729">
        <v>300</v>
      </c>
      <c r="K729" t="s">
        <v>850</v>
      </c>
    </row>
    <row r="730" spans="1:11" x14ac:dyDescent="0.35">
      <c r="A730" t="s">
        <v>737</v>
      </c>
      <c r="B730" s="1">
        <v>45848</v>
      </c>
      <c r="C730" t="s">
        <v>749</v>
      </c>
      <c r="D730" t="s">
        <v>792</v>
      </c>
      <c r="E730" t="s">
        <v>791</v>
      </c>
      <c r="F730">
        <v>4</v>
      </c>
      <c r="G730">
        <v>150</v>
      </c>
      <c r="H730">
        <v>70</v>
      </c>
      <c r="I730">
        <v>600</v>
      </c>
      <c r="J730">
        <v>320</v>
      </c>
      <c r="K730" t="s">
        <v>850</v>
      </c>
    </row>
    <row r="731" spans="1:11" x14ac:dyDescent="0.35">
      <c r="A731" t="s">
        <v>738</v>
      </c>
      <c r="B731" s="1">
        <v>45850</v>
      </c>
      <c r="C731" t="s">
        <v>761</v>
      </c>
      <c r="D731" t="s">
        <v>804</v>
      </c>
      <c r="E731" t="s">
        <v>789</v>
      </c>
      <c r="F731">
        <v>3</v>
      </c>
      <c r="G731">
        <v>100</v>
      </c>
      <c r="H731">
        <v>70</v>
      </c>
      <c r="I731">
        <v>300</v>
      </c>
      <c r="J731">
        <v>90</v>
      </c>
      <c r="K731" t="s">
        <v>850</v>
      </c>
    </row>
    <row r="732" spans="1:11" x14ac:dyDescent="0.35">
      <c r="A732" t="s">
        <v>739</v>
      </c>
      <c r="B732" s="1">
        <v>45851</v>
      </c>
      <c r="C732" t="s">
        <v>751</v>
      </c>
      <c r="D732" t="s">
        <v>794</v>
      </c>
      <c r="E732" t="s">
        <v>780</v>
      </c>
      <c r="F732">
        <v>3</v>
      </c>
      <c r="G732">
        <v>220</v>
      </c>
      <c r="H732">
        <v>150</v>
      </c>
      <c r="I732">
        <v>660</v>
      </c>
      <c r="J732">
        <v>210</v>
      </c>
      <c r="K732" t="s">
        <v>849</v>
      </c>
    </row>
    <row r="733" spans="1:11" x14ac:dyDescent="0.35">
      <c r="A733" t="s">
        <v>740</v>
      </c>
      <c r="B733" s="1">
        <v>45852</v>
      </c>
      <c r="C733" t="s">
        <v>766</v>
      </c>
      <c r="D733" t="s">
        <v>809</v>
      </c>
      <c r="E733" t="s">
        <v>788</v>
      </c>
      <c r="F733">
        <v>3</v>
      </c>
      <c r="G733">
        <v>3000</v>
      </c>
      <c r="H733">
        <v>2000</v>
      </c>
      <c r="I733">
        <v>9000</v>
      </c>
      <c r="J733">
        <v>3000</v>
      </c>
      <c r="K733" t="s">
        <v>849</v>
      </c>
    </row>
    <row r="734" spans="1:11" x14ac:dyDescent="0.35">
      <c r="A734" t="s">
        <v>741</v>
      </c>
      <c r="B734" s="1">
        <v>45852</v>
      </c>
      <c r="C734" t="s">
        <v>766</v>
      </c>
      <c r="D734" t="s">
        <v>809</v>
      </c>
      <c r="E734" t="s">
        <v>788</v>
      </c>
      <c r="F734">
        <v>3</v>
      </c>
      <c r="G734">
        <v>3000</v>
      </c>
      <c r="H734">
        <v>2000</v>
      </c>
      <c r="I734">
        <v>9000</v>
      </c>
      <c r="J734">
        <v>3000</v>
      </c>
      <c r="K734" t="s">
        <v>850</v>
      </c>
    </row>
    <row r="735" spans="1:11" x14ac:dyDescent="0.35">
      <c r="A735" t="s">
        <v>742</v>
      </c>
      <c r="B735" s="1">
        <v>45853</v>
      </c>
      <c r="C735" t="s">
        <v>754</v>
      </c>
      <c r="D735" t="s">
        <v>797</v>
      </c>
      <c r="E735" t="s">
        <v>783</v>
      </c>
      <c r="F735">
        <v>3</v>
      </c>
      <c r="G735">
        <v>500</v>
      </c>
      <c r="H735">
        <v>400</v>
      </c>
      <c r="I735">
        <v>1500</v>
      </c>
      <c r="J735">
        <v>300</v>
      </c>
      <c r="K735" t="s">
        <v>851</v>
      </c>
    </row>
    <row r="736" spans="1:11" x14ac:dyDescent="0.35">
      <c r="A736" t="s">
        <v>743</v>
      </c>
      <c r="B736" s="1">
        <v>45855</v>
      </c>
      <c r="C736" t="s">
        <v>760</v>
      </c>
      <c r="D736" t="s">
        <v>803</v>
      </c>
      <c r="E736" t="s">
        <v>786</v>
      </c>
      <c r="F736">
        <v>4</v>
      </c>
      <c r="G736">
        <v>1500</v>
      </c>
      <c r="H736">
        <v>1000</v>
      </c>
      <c r="I736">
        <v>6000</v>
      </c>
      <c r="J736">
        <v>2000</v>
      </c>
      <c r="K736" t="s">
        <v>851</v>
      </c>
    </row>
    <row r="737" spans="1:11" x14ac:dyDescent="0.35">
      <c r="A737" t="s">
        <v>744</v>
      </c>
      <c r="B737" s="1">
        <v>45855</v>
      </c>
      <c r="C737" t="s">
        <v>767</v>
      </c>
      <c r="D737" t="s">
        <v>810</v>
      </c>
      <c r="E737" t="s">
        <v>785</v>
      </c>
      <c r="F737">
        <v>2</v>
      </c>
      <c r="G737">
        <v>200</v>
      </c>
      <c r="H737">
        <v>100</v>
      </c>
      <c r="I737">
        <v>400</v>
      </c>
      <c r="J737">
        <v>200</v>
      </c>
      <c r="K737" t="s">
        <v>851</v>
      </c>
    </row>
    <row r="738" spans="1:11" x14ac:dyDescent="0.35">
      <c r="A738" t="s">
        <v>745</v>
      </c>
      <c r="B738" s="1">
        <v>45856</v>
      </c>
      <c r="C738" t="s">
        <v>751</v>
      </c>
      <c r="D738" t="s">
        <v>794</v>
      </c>
      <c r="E738" t="s">
        <v>780</v>
      </c>
      <c r="F738">
        <v>1</v>
      </c>
      <c r="G738">
        <v>220</v>
      </c>
      <c r="H738">
        <v>150</v>
      </c>
      <c r="I738">
        <v>220</v>
      </c>
      <c r="J738">
        <v>70</v>
      </c>
      <c r="K738" t="s">
        <v>851</v>
      </c>
    </row>
    <row r="739" spans="1:11" x14ac:dyDescent="0.35">
      <c r="A739" t="s">
        <v>746</v>
      </c>
      <c r="B739" s="1">
        <v>45857</v>
      </c>
      <c r="C739" t="s">
        <v>753</v>
      </c>
      <c r="D739" t="s">
        <v>796</v>
      </c>
      <c r="E739" t="s">
        <v>787</v>
      </c>
      <c r="F739">
        <v>3</v>
      </c>
      <c r="G739">
        <v>100</v>
      </c>
      <c r="H739">
        <v>70</v>
      </c>
      <c r="I739">
        <v>300</v>
      </c>
      <c r="J739">
        <v>90</v>
      </c>
      <c r="K739" t="s">
        <v>851</v>
      </c>
    </row>
    <row r="740" spans="1:11" x14ac:dyDescent="0.35">
      <c r="A740" t="s">
        <v>747</v>
      </c>
      <c r="B740" s="1">
        <v>45858</v>
      </c>
      <c r="C740" t="s">
        <v>759</v>
      </c>
      <c r="D740" t="s">
        <v>802</v>
      </c>
      <c r="E740" t="s">
        <v>776</v>
      </c>
      <c r="F740">
        <v>2</v>
      </c>
      <c r="G740">
        <v>2500</v>
      </c>
      <c r="H740">
        <v>1800</v>
      </c>
      <c r="I740">
        <v>5000</v>
      </c>
      <c r="J740">
        <v>1400</v>
      </c>
      <c r="K740" t="s">
        <v>851</v>
      </c>
    </row>
    <row r="741" spans="1:11" x14ac:dyDescent="0.35">
      <c r="A741" t="s">
        <v>748</v>
      </c>
      <c r="B741" s="1">
        <v>45858</v>
      </c>
      <c r="C741" t="s">
        <v>761</v>
      </c>
      <c r="D741" t="s">
        <v>804</v>
      </c>
      <c r="E741" t="s">
        <v>789</v>
      </c>
      <c r="F741">
        <v>3</v>
      </c>
      <c r="G741">
        <v>100</v>
      </c>
      <c r="H741">
        <v>70</v>
      </c>
      <c r="I741">
        <v>300</v>
      </c>
      <c r="J741">
        <v>90</v>
      </c>
      <c r="K741" t="s">
        <v>851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L17" sqref="L17"/>
    </sheetView>
  </sheetViews>
  <sheetFormatPr defaultRowHeight="14.5" x14ac:dyDescent="0.35"/>
  <cols>
    <col min="1" max="1" width="12.26953125" customWidth="1"/>
    <col min="2" max="2" width="29.81640625" customWidth="1"/>
    <col min="3" max="3" width="10.26953125" customWidth="1"/>
    <col min="4" max="4" width="10.54296875" customWidth="1"/>
    <col min="5" max="5" width="18.26953125" customWidth="1"/>
    <col min="6" max="6" width="14.7265625" customWidth="1"/>
    <col min="7" max="7" width="20" customWidth="1"/>
    <col min="8" max="8" width="14.453125" customWidth="1"/>
    <col min="9" max="9" width="12.90625" customWidth="1"/>
    <col min="11" max="11" width="8.7265625" style="5"/>
  </cols>
  <sheetData>
    <row r="1" spans="1:11" x14ac:dyDescent="0.35">
      <c r="A1" s="2" t="s">
        <v>2</v>
      </c>
      <c r="B1" s="2" t="s">
        <v>3</v>
      </c>
      <c r="C1" s="2" t="s">
        <v>769</v>
      </c>
      <c r="D1" s="2" t="s">
        <v>770</v>
      </c>
      <c r="E1" s="2" t="s">
        <v>771</v>
      </c>
      <c r="F1" s="2" t="s">
        <v>772</v>
      </c>
      <c r="G1" s="2" t="s">
        <v>6</v>
      </c>
      <c r="H1" s="2" t="s">
        <v>773</v>
      </c>
      <c r="I1" s="2" t="s">
        <v>774</v>
      </c>
      <c r="J1" s="2" t="s">
        <v>812</v>
      </c>
      <c r="K1" s="8" t="s">
        <v>813</v>
      </c>
    </row>
    <row r="2" spans="1:11" x14ac:dyDescent="0.35">
      <c r="A2" t="s">
        <v>768</v>
      </c>
      <c r="B2" t="s">
        <v>811</v>
      </c>
      <c r="C2" t="s">
        <v>775</v>
      </c>
      <c r="D2" t="s">
        <v>776</v>
      </c>
      <c r="E2">
        <v>48</v>
      </c>
      <c r="F2">
        <v>10</v>
      </c>
      <c r="G2">
        <v>900</v>
      </c>
      <c r="H2" s="1">
        <v>45812</v>
      </c>
      <c r="I2" s="1">
        <v>45873</v>
      </c>
      <c r="J2">
        <f ca="1">IF(Table2[[#This Row],[Expiry_Date]] &lt; TODAY(), 0, IF(Table2[[#This Row],[Expiry_Date]] &lt;= TODAY() + 30, 2, 1))</f>
        <v>0</v>
      </c>
      <c r="K2" s="5">
        <f>IF(Table2[[#This Row],[Quantity_in_Stock]]&lt;=Table2[[#This Row],[Reorder_Level]],1,2)</f>
        <v>2</v>
      </c>
    </row>
    <row r="3" spans="1:11" x14ac:dyDescent="0.35">
      <c r="A3" t="s">
        <v>757</v>
      </c>
      <c r="B3" t="s">
        <v>800</v>
      </c>
      <c r="C3" t="s">
        <v>775</v>
      </c>
      <c r="D3" t="s">
        <v>777</v>
      </c>
      <c r="E3">
        <v>2</v>
      </c>
      <c r="F3">
        <v>10</v>
      </c>
      <c r="G3">
        <v>500</v>
      </c>
      <c r="H3" s="1">
        <v>45816</v>
      </c>
      <c r="I3" s="1">
        <v>45853</v>
      </c>
      <c r="J3">
        <f ca="1">IF(Table2[[#This Row],[Expiry_Date]] &lt; TODAY(), 0, IF(Table2[[#This Row],[Expiry_Date]] &lt;= TODAY() + 30, 2, 1))</f>
        <v>0</v>
      </c>
      <c r="K3" s="5">
        <f>IF(Table2[[#This Row],[Quantity_in_Stock]]&lt;=Table2[[#This Row],[Reorder_Level]],1,2)</f>
        <v>1</v>
      </c>
    </row>
    <row r="4" spans="1:11" x14ac:dyDescent="0.35">
      <c r="A4" t="s">
        <v>750</v>
      </c>
      <c r="B4" t="s">
        <v>793</v>
      </c>
      <c r="C4" t="s">
        <v>775</v>
      </c>
      <c r="D4" t="s">
        <v>778</v>
      </c>
      <c r="E4">
        <v>13</v>
      </c>
      <c r="F4">
        <v>10</v>
      </c>
      <c r="G4">
        <v>180</v>
      </c>
      <c r="H4" s="1">
        <v>45832</v>
      </c>
      <c r="I4" s="1">
        <v>45944</v>
      </c>
      <c r="J4">
        <f ca="1">IF(Table2[[#This Row],[Expiry_Date]] &lt; TODAY(), 0, IF(Table2[[#This Row],[Expiry_Date]] &lt;= TODAY() + 30, 2, 1))</f>
        <v>1</v>
      </c>
      <c r="K4" s="5">
        <f>IF(Table2[[#This Row],[Quantity_in_Stock]]&lt;=Table2[[#This Row],[Reorder_Level]],1,2)</f>
        <v>2</v>
      </c>
    </row>
    <row r="5" spans="1:11" x14ac:dyDescent="0.35">
      <c r="A5" t="s">
        <v>764</v>
      </c>
      <c r="B5" t="s">
        <v>807</v>
      </c>
      <c r="C5" t="s">
        <v>775</v>
      </c>
      <c r="D5" t="s">
        <v>779</v>
      </c>
      <c r="E5">
        <v>10</v>
      </c>
      <c r="F5">
        <v>10</v>
      </c>
      <c r="G5">
        <v>500</v>
      </c>
      <c r="H5" s="1">
        <v>45832</v>
      </c>
      <c r="I5" s="1">
        <v>46171</v>
      </c>
      <c r="J5">
        <f ca="1">IF(Table2[[#This Row],[Expiry_Date]] &lt; TODAY(), 0, IF(Table2[[#This Row],[Expiry_Date]] &lt;= TODAY() + 30, 2, 1))</f>
        <v>1</v>
      </c>
      <c r="K5" s="5">
        <f>IF(Table2[[#This Row],[Quantity_in_Stock]]&lt;=Table2[[#This Row],[Reorder_Level]],1,2)</f>
        <v>1</v>
      </c>
    </row>
    <row r="6" spans="1:11" x14ac:dyDescent="0.35">
      <c r="A6" t="s">
        <v>762</v>
      </c>
      <c r="B6" t="s">
        <v>805</v>
      </c>
      <c r="C6" t="s">
        <v>775</v>
      </c>
      <c r="D6" t="s">
        <v>780</v>
      </c>
      <c r="E6">
        <v>10</v>
      </c>
      <c r="F6">
        <v>10</v>
      </c>
      <c r="G6">
        <v>800</v>
      </c>
      <c r="H6" s="1">
        <v>45827</v>
      </c>
      <c r="I6" s="1">
        <v>46108</v>
      </c>
      <c r="J6">
        <f ca="1">IF(Table2[[#This Row],[Expiry_Date]] &lt; TODAY(), 0, IF(Table2[[#This Row],[Expiry_Date]] &lt;= TODAY() + 30, 2, 1))</f>
        <v>1</v>
      </c>
      <c r="K6" s="5">
        <f>IF(Table2[[#This Row],[Quantity_in_Stock]]&lt;=Table2[[#This Row],[Reorder_Level]],1,2)</f>
        <v>1</v>
      </c>
    </row>
    <row r="7" spans="1:11" x14ac:dyDescent="0.35">
      <c r="A7" t="s">
        <v>755</v>
      </c>
      <c r="B7" t="s">
        <v>798</v>
      </c>
      <c r="C7" t="s">
        <v>775</v>
      </c>
      <c r="D7" t="s">
        <v>781</v>
      </c>
      <c r="E7">
        <v>7</v>
      </c>
      <c r="F7">
        <v>10</v>
      </c>
      <c r="G7">
        <v>180</v>
      </c>
      <c r="H7" s="1">
        <v>45809</v>
      </c>
      <c r="I7" s="1">
        <v>45878</v>
      </c>
      <c r="J7">
        <f ca="1">IF(Table2[[#This Row],[Expiry_Date]] &lt; TODAY(), 0, IF(Table2[[#This Row],[Expiry_Date]] &lt;= TODAY() + 30, 2, 1))</f>
        <v>2</v>
      </c>
      <c r="K7" s="5">
        <f>IF(Table2[[#This Row],[Quantity_in_Stock]]&lt;=Table2[[#This Row],[Reorder_Level]],1,2)</f>
        <v>1</v>
      </c>
    </row>
    <row r="8" spans="1:11" x14ac:dyDescent="0.35">
      <c r="A8" t="s">
        <v>759</v>
      </c>
      <c r="B8" t="s">
        <v>802</v>
      </c>
      <c r="C8" t="s">
        <v>775</v>
      </c>
      <c r="D8" t="s">
        <v>776</v>
      </c>
      <c r="E8">
        <v>8</v>
      </c>
      <c r="F8">
        <v>10</v>
      </c>
      <c r="G8">
        <v>1800</v>
      </c>
      <c r="H8" s="1">
        <v>45816</v>
      </c>
      <c r="I8" s="1">
        <v>46150</v>
      </c>
      <c r="J8">
        <f ca="1">IF(Table2[[#This Row],[Expiry_Date]] &lt; TODAY(), 0, IF(Table2[[#This Row],[Expiry_Date]] &lt;= TODAY() + 30, 2, 1))</f>
        <v>1</v>
      </c>
      <c r="K8" s="5">
        <f>IF(Table2[[#This Row],[Quantity_in_Stock]]&lt;=Table2[[#This Row],[Reorder_Level]],1,2)</f>
        <v>1</v>
      </c>
    </row>
    <row r="9" spans="1:11" x14ac:dyDescent="0.35">
      <c r="A9" t="s">
        <v>752</v>
      </c>
      <c r="B9" t="s">
        <v>795</v>
      </c>
      <c r="C9" t="s">
        <v>775</v>
      </c>
      <c r="D9" t="s">
        <v>782</v>
      </c>
      <c r="E9">
        <v>43</v>
      </c>
      <c r="F9">
        <v>10</v>
      </c>
      <c r="G9">
        <v>180</v>
      </c>
      <c r="H9" s="1">
        <v>45809</v>
      </c>
      <c r="I9" s="1">
        <v>46179</v>
      </c>
      <c r="J9">
        <f ca="1">IF(Table2[[#This Row],[Expiry_Date]] &lt; TODAY(), 0, IF(Table2[[#This Row],[Expiry_Date]] &lt;= TODAY() + 30, 2, 1))</f>
        <v>1</v>
      </c>
      <c r="K9" s="5">
        <f>IF(Table2[[#This Row],[Quantity_in_Stock]]&lt;=Table2[[#This Row],[Reorder_Level]],1,2)</f>
        <v>2</v>
      </c>
    </row>
    <row r="10" spans="1:11" x14ac:dyDescent="0.35">
      <c r="A10" t="s">
        <v>754</v>
      </c>
      <c r="B10" t="s">
        <v>797</v>
      </c>
      <c r="C10" t="s">
        <v>775</v>
      </c>
      <c r="D10" t="s">
        <v>783</v>
      </c>
      <c r="E10">
        <v>17</v>
      </c>
      <c r="F10">
        <v>10</v>
      </c>
      <c r="G10">
        <v>400</v>
      </c>
      <c r="H10" s="1">
        <v>45831</v>
      </c>
      <c r="I10" s="1">
        <v>46224</v>
      </c>
      <c r="J10">
        <f ca="1">IF(Table2[[#This Row],[Expiry_Date]] &lt; TODAY(), 0, IF(Table2[[#This Row],[Expiry_Date]] &lt;= TODAY() + 30, 2, 1))</f>
        <v>1</v>
      </c>
      <c r="K10" s="5">
        <f>IF(Table2[[#This Row],[Quantity_in_Stock]]&lt;=Table2[[#This Row],[Reorder_Level]],1,2)</f>
        <v>2</v>
      </c>
    </row>
    <row r="11" spans="1:11" x14ac:dyDescent="0.35">
      <c r="A11" t="s">
        <v>751</v>
      </c>
      <c r="B11" t="s">
        <v>794</v>
      </c>
      <c r="C11" t="s">
        <v>775</v>
      </c>
      <c r="D11" t="s">
        <v>780</v>
      </c>
      <c r="E11">
        <v>5</v>
      </c>
      <c r="F11">
        <v>10</v>
      </c>
      <c r="G11">
        <v>150</v>
      </c>
      <c r="H11" s="1">
        <v>45826</v>
      </c>
      <c r="I11" s="1">
        <v>46106</v>
      </c>
      <c r="J11">
        <f ca="1">IF(Table2[[#This Row],[Expiry_Date]] &lt; TODAY(), 0, IF(Table2[[#This Row],[Expiry_Date]] &lt;= TODAY() + 30, 2, 1))</f>
        <v>1</v>
      </c>
      <c r="K11" s="5">
        <f>IF(Table2[[#This Row],[Quantity_in_Stock]]&lt;=Table2[[#This Row],[Reorder_Level]],1,2)</f>
        <v>1</v>
      </c>
    </row>
    <row r="12" spans="1:11" x14ac:dyDescent="0.35">
      <c r="A12" t="s">
        <v>756</v>
      </c>
      <c r="B12" t="s">
        <v>799</v>
      </c>
      <c r="C12" t="s">
        <v>775</v>
      </c>
      <c r="D12" t="s">
        <v>784</v>
      </c>
      <c r="E12">
        <v>19</v>
      </c>
      <c r="F12">
        <v>10</v>
      </c>
      <c r="G12">
        <v>200</v>
      </c>
      <c r="H12" s="1">
        <v>45823</v>
      </c>
      <c r="I12" s="1">
        <v>46193</v>
      </c>
      <c r="J12">
        <f ca="1">IF(Table2[[#This Row],[Expiry_Date]] &lt; TODAY(), 0, IF(Table2[[#This Row],[Expiry_Date]] &lt;= TODAY() + 30, 2, 1))</f>
        <v>1</v>
      </c>
      <c r="K12" s="5">
        <f>IF(Table2[[#This Row],[Quantity_in_Stock]]&lt;=Table2[[#This Row],[Reorder_Level]],1,2)</f>
        <v>2</v>
      </c>
    </row>
    <row r="13" spans="1:11" x14ac:dyDescent="0.35">
      <c r="A13" t="s">
        <v>767</v>
      </c>
      <c r="B13" t="s">
        <v>810</v>
      </c>
      <c r="C13" t="s">
        <v>775</v>
      </c>
      <c r="D13" t="s">
        <v>785</v>
      </c>
      <c r="E13">
        <v>22</v>
      </c>
      <c r="F13">
        <v>10</v>
      </c>
      <c r="G13">
        <v>100</v>
      </c>
      <c r="H13" s="1">
        <v>45834</v>
      </c>
      <c r="I13" s="1">
        <v>45895</v>
      </c>
      <c r="J13">
        <f ca="1">IF(Table2[[#This Row],[Expiry_Date]] &lt; TODAY(), 0, IF(Table2[[#This Row],[Expiry_Date]] &lt;= TODAY() + 30, 2, 1))</f>
        <v>2</v>
      </c>
      <c r="K13" s="5">
        <f>IF(Table2[[#This Row],[Quantity_in_Stock]]&lt;=Table2[[#This Row],[Reorder_Level]],1,2)</f>
        <v>2</v>
      </c>
    </row>
    <row r="14" spans="1:11" x14ac:dyDescent="0.35">
      <c r="A14" t="s">
        <v>760</v>
      </c>
      <c r="B14" t="s">
        <v>803</v>
      </c>
      <c r="C14" t="s">
        <v>775</v>
      </c>
      <c r="D14" t="s">
        <v>786</v>
      </c>
      <c r="E14">
        <v>15</v>
      </c>
      <c r="F14">
        <v>10</v>
      </c>
      <c r="G14">
        <v>1000</v>
      </c>
      <c r="H14" s="1">
        <v>45831</v>
      </c>
      <c r="I14" s="1">
        <v>46108</v>
      </c>
      <c r="J14">
        <f ca="1">IF(Table2[[#This Row],[Expiry_Date]] &lt; TODAY(), 0, IF(Table2[[#This Row],[Expiry_Date]] &lt;= TODAY() + 30, 2, 1))</f>
        <v>1</v>
      </c>
      <c r="K14" s="5">
        <f>IF(Table2[[#This Row],[Quantity_in_Stock]]&lt;=Table2[[#This Row],[Reorder_Level]],1,2)</f>
        <v>2</v>
      </c>
    </row>
    <row r="15" spans="1:11" x14ac:dyDescent="0.35">
      <c r="A15" t="s">
        <v>763</v>
      </c>
      <c r="B15" t="s">
        <v>806</v>
      </c>
      <c r="C15" t="s">
        <v>775</v>
      </c>
      <c r="D15" t="s">
        <v>776</v>
      </c>
      <c r="E15">
        <v>5</v>
      </c>
      <c r="F15">
        <v>10</v>
      </c>
      <c r="G15">
        <v>1500</v>
      </c>
      <c r="H15" s="1">
        <v>45817</v>
      </c>
      <c r="I15" s="1">
        <v>45971</v>
      </c>
      <c r="J15">
        <f ca="1">IF(Table2[[#This Row],[Expiry_Date]] &lt; TODAY(), 0, IF(Table2[[#This Row],[Expiry_Date]] &lt;= TODAY() + 30, 2, 1))</f>
        <v>1</v>
      </c>
      <c r="K15" s="5">
        <f>IF(Table2[[#This Row],[Quantity_in_Stock]]&lt;=Table2[[#This Row],[Reorder_Level]],1,2)</f>
        <v>1</v>
      </c>
    </row>
    <row r="16" spans="1:11" x14ac:dyDescent="0.35">
      <c r="A16" t="s">
        <v>753</v>
      </c>
      <c r="B16" t="s">
        <v>796</v>
      </c>
      <c r="C16" t="s">
        <v>775</v>
      </c>
      <c r="D16" t="s">
        <v>787</v>
      </c>
      <c r="E16">
        <v>18</v>
      </c>
      <c r="F16">
        <v>10</v>
      </c>
      <c r="G16">
        <v>70</v>
      </c>
      <c r="H16" s="1">
        <v>45833</v>
      </c>
      <c r="I16" s="1">
        <v>46064</v>
      </c>
      <c r="J16">
        <f ca="1">IF(Table2[[#This Row],[Expiry_Date]] &lt; TODAY(), 0, IF(Table2[[#This Row],[Expiry_Date]] &lt;= TODAY() + 30, 2, 1))</f>
        <v>1</v>
      </c>
      <c r="K16" s="5">
        <f>IF(Table2[[#This Row],[Quantity_in_Stock]]&lt;=Table2[[#This Row],[Reorder_Level]],1,2)</f>
        <v>2</v>
      </c>
    </row>
    <row r="17" spans="1:11" x14ac:dyDescent="0.35">
      <c r="A17" t="s">
        <v>766</v>
      </c>
      <c r="B17" t="s">
        <v>809</v>
      </c>
      <c r="C17" t="s">
        <v>775</v>
      </c>
      <c r="D17" t="s">
        <v>788</v>
      </c>
      <c r="E17">
        <v>11</v>
      </c>
      <c r="F17">
        <v>10</v>
      </c>
      <c r="G17">
        <v>2000</v>
      </c>
      <c r="H17" s="1">
        <v>45811</v>
      </c>
      <c r="I17" s="1">
        <v>46086</v>
      </c>
      <c r="J17">
        <f ca="1">IF(Table2[[#This Row],[Expiry_Date]] &lt; TODAY(), 0, IF(Table2[[#This Row],[Expiry_Date]] &lt;= TODAY() + 30, 2, 1))</f>
        <v>1</v>
      </c>
      <c r="K17" s="5">
        <f>IF(Table2[[#This Row],[Quantity_in_Stock]]&lt;=Table2[[#This Row],[Reorder_Level]],1,2)</f>
        <v>2</v>
      </c>
    </row>
    <row r="18" spans="1:11" x14ac:dyDescent="0.35">
      <c r="A18" t="s">
        <v>765</v>
      </c>
      <c r="B18" t="s">
        <v>808</v>
      </c>
      <c r="C18" t="s">
        <v>775</v>
      </c>
      <c r="D18" t="s">
        <v>785</v>
      </c>
      <c r="E18">
        <v>11</v>
      </c>
      <c r="F18">
        <v>10</v>
      </c>
      <c r="G18">
        <v>270</v>
      </c>
      <c r="H18" s="1">
        <v>45820</v>
      </c>
      <c r="I18" s="1">
        <v>46068</v>
      </c>
      <c r="J18">
        <f ca="1">IF(Table2[[#This Row],[Expiry_Date]] &lt; TODAY(), 0, IF(Table2[[#This Row],[Expiry_Date]] &lt;= TODAY() + 30, 2, 1))</f>
        <v>1</v>
      </c>
      <c r="K18" s="5">
        <f>IF(Table2[[#This Row],[Quantity_in_Stock]]&lt;=Table2[[#This Row],[Reorder_Level]],1,2)</f>
        <v>2</v>
      </c>
    </row>
    <row r="19" spans="1:11" x14ac:dyDescent="0.35">
      <c r="A19" t="s">
        <v>761</v>
      </c>
      <c r="B19" t="s">
        <v>804</v>
      </c>
      <c r="C19" t="s">
        <v>775</v>
      </c>
      <c r="D19" t="s">
        <v>789</v>
      </c>
      <c r="E19">
        <v>7</v>
      </c>
      <c r="F19">
        <v>10</v>
      </c>
      <c r="G19">
        <v>70</v>
      </c>
      <c r="H19" s="1">
        <v>45817</v>
      </c>
      <c r="I19" s="1">
        <v>45914</v>
      </c>
      <c r="J19">
        <f ca="1">IF(Table2[[#This Row],[Expiry_Date]] &lt; TODAY(), 0, IF(Table2[[#This Row],[Expiry_Date]] &lt;= TODAY() + 30, 2, 1))</f>
        <v>1</v>
      </c>
      <c r="K19" s="5">
        <f>IF(Table2[[#This Row],[Quantity_in_Stock]]&lt;=Table2[[#This Row],[Reorder_Level]],1,2)</f>
        <v>1</v>
      </c>
    </row>
    <row r="20" spans="1:11" x14ac:dyDescent="0.35">
      <c r="A20" t="s">
        <v>758</v>
      </c>
      <c r="B20" t="s">
        <v>801</v>
      </c>
      <c r="C20" t="s">
        <v>775</v>
      </c>
      <c r="D20" t="s">
        <v>790</v>
      </c>
      <c r="E20">
        <v>34</v>
      </c>
      <c r="F20">
        <v>10</v>
      </c>
      <c r="G20">
        <v>200</v>
      </c>
      <c r="H20" s="1">
        <v>45826</v>
      </c>
      <c r="I20" s="1">
        <v>45955</v>
      </c>
      <c r="J20">
        <f ca="1">IF(Table2[[#This Row],[Expiry_Date]] &lt; TODAY(), 0, IF(Table2[[#This Row],[Expiry_Date]] &lt;= TODAY() + 30, 2, 1))</f>
        <v>1</v>
      </c>
      <c r="K20" s="5">
        <f>IF(Table2[[#This Row],[Quantity_in_Stock]]&lt;=Table2[[#This Row],[Reorder_Level]],1,2)</f>
        <v>2</v>
      </c>
    </row>
    <row r="21" spans="1:11" x14ac:dyDescent="0.35">
      <c r="A21" t="s">
        <v>749</v>
      </c>
      <c r="B21" t="s">
        <v>792</v>
      </c>
      <c r="C21" t="s">
        <v>775</v>
      </c>
      <c r="D21" t="s">
        <v>791</v>
      </c>
      <c r="E21">
        <v>29</v>
      </c>
      <c r="F21">
        <v>10</v>
      </c>
      <c r="G21">
        <v>70</v>
      </c>
      <c r="H21" s="1">
        <v>45811</v>
      </c>
      <c r="I21" s="1">
        <v>46174</v>
      </c>
      <c r="J21">
        <f ca="1">IF(Table2[[#This Row],[Expiry_Date]] &lt; TODAY(), 0, IF(Table2[[#This Row],[Expiry_Date]] &lt;= TODAY() + 30, 2, 1))</f>
        <v>1</v>
      </c>
      <c r="K21" s="5">
        <f>IF(Table2[[#This Row],[Quantity_in_Stock]]&lt;=Table2[[#This Row],[Reorder_Level]],1,2)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89F4-F167-497C-AD13-D3CD09ED229D}">
  <dimension ref="B2:BD104"/>
  <sheetViews>
    <sheetView topLeftCell="A32" zoomScale="70" zoomScaleNormal="70" workbookViewId="0">
      <selection activeCell="E62" sqref="E62"/>
    </sheetView>
  </sheetViews>
  <sheetFormatPr defaultRowHeight="14.5" x14ac:dyDescent="0.35"/>
  <cols>
    <col min="2" max="2" width="22.81640625" bestFit="1" customWidth="1"/>
    <col min="3" max="3" width="18.6328125" bestFit="1" customWidth="1"/>
    <col min="4" max="4" width="12.54296875" bestFit="1" customWidth="1"/>
    <col min="5" max="5" width="22.81640625" bestFit="1" customWidth="1"/>
    <col min="6" max="6" width="17.26953125" bestFit="1" customWidth="1"/>
    <col min="7" max="7" width="19.1796875" bestFit="1" customWidth="1"/>
    <col min="9" max="9" width="23.81640625" bestFit="1" customWidth="1"/>
    <col min="10" max="10" width="19.1796875" bestFit="1" customWidth="1"/>
    <col min="11" max="11" width="12.26953125" bestFit="1" customWidth="1"/>
    <col min="12" max="12" width="22.90625" bestFit="1" customWidth="1"/>
    <col min="13" max="13" width="19.453125" bestFit="1" customWidth="1"/>
    <col min="14" max="14" width="11.08984375" bestFit="1" customWidth="1"/>
    <col min="15" max="15" width="16.36328125" bestFit="1" customWidth="1"/>
    <col min="16" max="16" width="15.08984375" bestFit="1" customWidth="1"/>
    <col min="17" max="17" width="17.81640625" bestFit="1" customWidth="1"/>
    <col min="18" max="18" width="17.26953125" bestFit="1" customWidth="1"/>
    <col min="19" max="19" width="17.54296875" bestFit="1" customWidth="1"/>
    <col min="20" max="20" width="13.08984375" bestFit="1" customWidth="1"/>
    <col min="21" max="21" width="10.54296875" bestFit="1" customWidth="1"/>
    <col min="22" max="22" width="17.453125" bestFit="1" customWidth="1"/>
    <col min="23" max="23" width="15.08984375" bestFit="1" customWidth="1"/>
    <col min="24" max="24" width="15" bestFit="1" customWidth="1"/>
    <col min="25" max="25" width="14.81640625" bestFit="1" customWidth="1"/>
    <col min="26" max="26" width="18.6328125" bestFit="1" customWidth="1"/>
    <col min="27" max="27" width="8.7265625" bestFit="1" customWidth="1"/>
    <col min="28" max="28" width="11" bestFit="1" customWidth="1"/>
    <col min="29" max="29" width="16.54296875" bestFit="1" customWidth="1"/>
    <col min="30" max="30" width="10.7265625" bestFit="1" customWidth="1"/>
    <col min="35" max="35" width="19.1796875" bestFit="1" customWidth="1"/>
    <col min="36" max="36" width="18.453125" bestFit="1" customWidth="1"/>
    <col min="37" max="37" width="12.26953125" bestFit="1" customWidth="1"/>
    <col min="38" max="38" width="22.90625" bestFit="1" customWidth="1"/>
    <col min="39" max="39" width="19.453125" bestFit="1" customWidth="1"/>
    <col min="40" max="40" width="11.08984375" bestFit="1" customWidth="1"/>
    <col min="41" max="41" width="16.36328125" bestFit="1" customWidth="1"/>
    <col min="42" max="42" width="15.08984375" bestFit="1" customWidth="1"/>
    <col min="43" max="43" width="17.81640625" bestFit="1" customWidth="1"/>
    <col min="44" max="44" width="17.26953125" bestFit="1" customWidth="1"/>
    <col min="45" max="45" width="17.54296875" bestFit="1" customWidth="1"/>
    <col min="46" max="46" width="13.08984375" bestFit="1" customWidth="1"/>
    <col min="47" max="47" width="10.54296875" bestFit="1" customWidth="1"/>
    <col min="48" max="48" width="17.453125" bestFit="1" customWidth="1"/>
    <col min="49" max="49" width="15.08984375" bestFit="1" customWidth="1"/>
    <col min="50" max="50" width="15" bestFit="1" customWidth="1"/>
    <col min="51" max="51" width="14.81640625" bestFit="1" customWidth="1"/>
    <col min="52" max="52" width="18.6328125" bestFit="1" customWidth="1"/>
    <col min="53" max="53" width="8.7265625" bestFit="1" customWidth="1"/>
    <col min="54" max="54" width="11" bestFit="1" customWidth="1"/>
    <col min="55" max="55" width="16.54296875" bestFit="1" customWidth="1"/>
    <col min="56" max="56" width="10.7265625" bestFit="1" customWidth="1"/>
    <col min="57" max="57" width="23.81640625" bestFit="1" customWidth="1"/>
    <col min="58" max="58" width="19.1796875" bestFit="1" customWidth="1"/>
    <col min="59" max="59" width="23.81640625" bestFit="1" customWidth="1"/>
    <col min="60" max="60" width="19.1796875" bestFit="1" customWidth="1"/>
    <col min="61" max="61" width="23.81640625" bestFit="1" customWidth="1"/>
    <col min="62" max="62" width="19.1796875" bestFit="1" customWidth="1"/>
    <col min="63" max="63" width="23.81640625" bestFit="1" customWidth="1"/>
    <col min="64" max="64" width="19.1796875" bestFit="1" customWidth="1"/>
    <col min="65" max="65" width="23.81640625" bestFit="1" customWidth="1"/>
    <col min="66" max="66" width="19.1796875" bestFit="1" customWidth="1"/>
    <col min="67" max="67" width="23.81640625" bestFit="1" customWidth="1"/>
    <col min="68" max="68" width="19.1796875" bestFit="1" customWidth="1"/>
    <col min="69" max="69" width="23.81640625" bestFit="1" customWidth="1"/>
    <col min="70" max="70" width="19.1796875" bestFit="1" customWidth="1"/>
    <col min="71" max="71" width="23.81640625" bestFit="1" customWidth="1"/>
    <col min="72" max="72" width="19.1796875" bestFit="1" customWidth="1"/>
    <col min="73" max="73" width="23.81640625" bestFit="1" customWidth="1"/>
    <col min="74" max="74" width="19.1796875" bestFit="1" customWidth="1"/>
    <col min="75" max="75" width="23.81640625" bestFit="1" customWidth="1"/>
    <col min="76" max="76" width="24" bestFit="1" customWidth="1"/>
    <col min="77" max="77" width="28.6328125" bestFit="1" customWidth="1"/>
    <col min="78" max="78" width="22.90625" bestFit="1" customWidth="1"/>
    <col min="79" max="79" width="19.453125" bestFit="1" customWidth="1"/>
    <col min="80" max="80" width="11.08984375" bestFit="1" customWidth="1"/>
    <col min="81" max="81" width="16.36328125" bestFit="1" customWidth="1"/>
    <col min="82" max="82" width="15.08984375" bestFit="1" customWidth="1"/>
    <col min="83" max="83" width="17.81640625" bestFit="1" customWidth="1"/>
    <col min="84" max="84" width="17.26953125" bestFit="1" customWidth="1"/>
    <col min="85" max="85" width="17.54296875" bestFit="1" customWidth="1"/>
    <col min="86" max="86" width="13.08984375" bestFit="1" customWidth="1"/>
    <col min="87" max="87" width="10.54296875" bestFit="1" customWidth="1"/>
    <col min="88" max="88" width="17.453125" bestFit="1" customWidth="1"/>
    <col min="89" max="89" width="15.08984375" bestFit="1" customWidth="1"/>
    <col min="90" max="90" width="15" bestFit="1" customWidth="1"/>
    <col min="91" max="91" width="14.81640625" bestFit="1" customWidth="1"/>
    <col min="92" max="92" width="18.6328125" bestFit="1" customWidth="1"/>
    <col min="93" max="93" width="9" bestFit="1" customWidth="1"/>
    <col min="94" max="94" width="11" bestFit="1" customWidth="1"/>
    <col min="95" max="95" width="16.54296875" bestFit="1" customWidth="1"/>
    <col min="96" max="96" width="16.6328125" bestFit="1" customWidth="1"/>
    <col min="97" max="97" width="24" bestFit="1" customWidth="1"/>
    <col min="98" max="98" width="28.6328125" bestFit="1" customWidth="1"/>
  </cols>
  <sheetData>
    <row r="2" spans="2:56" x14ac:dyDescent="0.35">
      <c r="AI2" s="3" t="s">
        <v>824</v>
      </c>
      <c r="AJ2" s="3" t="s">
        <v>840</v>
      </c>
    </row>
    <row r="3" spans="2:56" x14ac:dyDescent="0.35">
      <c r="B3" s="3" t="s">
        <v>814</v>
      </c>
      <c r="C3" t="s">
        <v>816</v>
      </c>
      <c r="E3" t="s">
        <v>819</v>
      </c>
      <c r="F3" t="s">
        <v>821</v>
      </c>
      <c r="G3" t="s">
        <v>822</v>
      </c>
      <c r="H3" t="s">
        <v>823</v>
      </c>
      <c r="L3" s="3" t="s">
        <v>814</v>
      </c>
      <c r="M3" t="s">
        <v>824</v>
      </c>
      <c r="O3" s="3" t="s">
        <v>814</v>
      </c>
      <c r="P3" t="s">
        <v>825</v>
      </c>
      <c r="S3" t="s">
        <v>843</v>
      </c>
      <c r="T3" t="s">
        <v>844</v>
      </c>
      <c r="U3" t="s">
        <v>845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814</v>
      </c>
      <c r="AJ3" t="s">
        <v>801</v>
      </c>
      <c r="AK3" t="s">
        <v>805</v>
      </c>
      <c r="AL3" t="s">
        <v>807</v>
      </c>
      <c r="AM3" t="s">
        <v>800</v>
      </c>
      <c r="AN3" t="s">
        <v>803</v>
      </c>
      <c r="AO3" t="s">
        <v>809</v>
      </c>
      <c r="AP3" t="s">
        <v>799</v>
      </c>
      <c r="AQ3" t="s">
        <v>802</v>
      </c>
      <c r="AR3" t="s">
        <v>792</v>
      </c>
      <c r="AS3" t="s">
        <v>797</v>
      </c>
      <c r="AT3" t="s">
        <v>796</v>
      </c>
      <c r="AU3" t="s">
        <v>795</v>
      </c>
      <c r="AV3" t="s">
        <v>810</v>
      </c>
      <c r="AW3" t="s">
        <v>798</v>
      </c>
      <c r="AX3" t="s">
        <v>808</v>
      </c>
      <c r="AY3" t="s">
        <v>804</v>
      </c>
      <c r="AZ3" t="s">
        <v>793</v>
      </c>
      <c r="BA3" t="s">
        <v>811</v>
      </c>
      <c r="BB3" t="s">
        <v>806</v>
      </c>
      <c r="BC3" t="s">
        <v>794</v>
      </c>
    </row>
    <row r="4" spans="2:56" x14ac:dyDescent="0.35">
      <c r="B4" s="4" t="s">
        <v>809</v>
      </c>
      <c r="C4" s="6">
        <v>387000</v>
      </c>
      <c r="E4" t="str">
        <f>B4:B23</f>
        <v>Dano Milk Powder</v>
      </c>
      <c r="F4" s="6">
        <f>C4:C23</f>
        <v>387000</v>
      </c>
      <c r="G4" s="6">
        <f>F4:F8</f>
        <v>387000</v>
      </c>
      <c r="H4" t="str">
        <f>IF(E4=$C$30,$C$31,"")</f>
        <v/>
      </c>
      <c r="L4" s="4" t="s">
        <v>807</v>
      </c>
      <c r="M4" s="6">
        <v>25200</v>
      </c>
      <c r="O4" s="4" t="s">
        <v>807</v>
      </c>
      <c r="P4" s="5">
        <v>126</v>
      </c>
      <c r="R4" t="s">
        <v>841</v>
      </c>
      <c r="AI4" s="4" t="s">
        <v>846</v>
      </c>
      <c r="AJ4" s="7">
        <v>14700</v>
      </c>
      <c r="AK4" s="7">
        <v>21600</v>
      </c>
      <c r="AL4" s="7">
        <v>16800</v>
      </c>
      <c r="AM4" s="7">
        <v>16000</v>
      </c>
      <c r="AN4" s="7">
        <v>32000</v>
      </c>
      <c r="AO4" s="7">
        <v>63000</v>
      </c>
      <c r="AP4" s="7">
        <v>4700</v>
      </c>
      <c r="AQ4" s="7">
        <v>47600</v>
      </c>
      <c r="AR4" s="7">
        <v>5760</v>
      </c>
      <c r="AS4" s="7">
        <v>7700</v>
      </c>
      <c r="AT4" s="7">
        <v>3030</v>
      </c>
      <c r="AU4" s="7">
        <v>2600</v>
      </c>
      <c r="AV4" s="7">
        <v>5100</v>
      </c>
      <c r="AW4" s="7">
        <v>2400</v>
      </c>
      <c r="AX4" s="7">
        <v>5360</v>
      </c>
      <c r="AY4" s="7">
        <v>2340</v>
      </c>
      <c r="AZ4" s="7">
        <v>1680</v>
      </c>
      <c r="BA4" s="7">
        <v>9000</v>
      </c>
      <c r="BB4" s="7">
        <v>40500</v>
      </c>
      <c r="BC4" s="7">
        <v>4340</v>
      </c>
    </row>
    <row r="5" spans="2:56" x14ac:dyDescent="0.35">
      <c r="B5" s="4" t="s">
        <v>806</v>
      </c>
      <c r="C5" s="6">
        <v>220000</v>
      </c>
      <c r="E5" t="str">
        <f t="shared" ref="E5:E23" si="0">B5:B24</f>
        <v>Sugar Cubes</v>
      </c>
      <c r="F5" s="6">
        <f t="shared" ref="F5:F23" si="1">C5:C24</f>
        <v>220000</v>
      </c>
      <c r="G5" s="6">
        <f t="shared" ref="G5:G8" si="2">F5:F9</f>
        <v>220000</v>
      </c>
      <c r="H5" t="str">
        <f t="shared" ref="H5:H23" si="3">IF(E5=$C$30,$C$31,"")</f>
        <v/>
      </c>
      <c r="L5" s="4" t="s">
        <v>794</v>
      </c>
      <c r="M5" s="6">
        <v>8050</v>
      </c>
      <c r="O5" s="4" t="s">
        <v>794</v>
      </c>
      <c r="P5" s="5">
        <v>115</v>
      </c>
      <c r="R5" t="s">
        <v>842</v>
      </c>
      <c r="AI5" s="4" t="s">
        <v>847</v>
      </c>
      <c r="AJ5" s="7">
        <v>6750</v>
      </c>
      <c r="AK5" s="7">
        <v>10200</v>
      </c>
      <c r="AL5" s="7">
        <v>8400</v>
      </c>
      <c r="AM5" s="7">
        <v>7000</v>
      </c>
      <c r="AN5" s="7">
        <v>20500</v>
      </c>
      <c r="AO5" s="7">
        <v>66000</v>
      </c>
      <c r="AP5" s="7">
        <v>6000</v>
      </c>
      <c r="AQ5" s="7">
        <v>8400</v>
      </c>
      <c r="AR5" s="7">
        <v>4480</v>
      </c>
      <c r="AS5" s="7">
        <v>1700</v>
      </c>
      <c r="AT5" s="7">
        <v>1140</v>
      </c>
      <c r="AU5" s="7">
        <v>1120</v>
      </c>
      <c r="AV5" s="7">
        <v>4400</v>
      </c>
      <c r="AW5" s="7">
        <v>1480</v>
      </c>
      <c r="AX5" s="7">
        <v>4560</v>
      </c>
      <c r="AY5" s="7">
        <v>1410</v>
      </c>
      <c r="AZ5" s="7">
        <v>940</v>
      </c>
      <c r="BA5" s="7">
        <v>6300</v>
      </c>
      <c r="BB5" s="7">
        <v>14500</v>
      </c>
      <c r="BC5" s="7">
        <v>3710</v>
      </c>
    </row>
    <row r="6" spans="2:56" x14ac:dyDescent="0.35">
      <c r="B6" s="4" t="s">
        <v>802</v>
      </c>
      <c r="C6" s="6">
        <v>200000</v>
      </c>
      <c r="E6" t="str">
        <f t="shared" si="0"/>
        <v>Golden Morn Cereal</v>
      </c>
      <c r="F6" s="6">
        <f t="shared" si="1"/>
        <v>200000</v>
      </c>
      <c r="G6" s="6">
        <f t="shared" si="2"/>
        <v>200000</v>
      </c>
      <c r="H6" t="str">
        <f t="shared" si="3"/>
        <v/>
      </c>
      <c r="L6" s="4" t="s">
        <v>804</v>
      </c>
      <c r="M6" s="6">
        <v>3750</v>
      </c>
      <c r="O6" s="4" t="s">
        <v>804</v>
      </c>
      <c r="P6" s="5">
        <v>125</v>
      </c>
      <c r="R6" t="s">
        <v>8</v>
      </c>
    </row>
    <row r="7" spans="2:56" x14ac:dyDescent="0.35">
      <c r="B7" s="4" t="s">
        <v>803</v>
      </c>
      <c r="C7" s="6">
        <v>157500</v>
      </c>
      <c r="E7" t="str">
        <f t="shared" si="0"/>
        <v>Corned Beef</v>
      </c>
      <c r="F7" s="6">
        <f t="shared" si="1"/>
        <v>157500</v>
      </c>
      <c r="G7" s="6">
        <f t="shared" si="2"/>
        <v>157500</v>
      </c>
      <c r="H7" t="str">
        <f t="shared" si="3"/>
        <v/>
      </c>
      <c r="L7" s="4" t="s">
        <v>796</v>
      </c>
      <c r="M7" s="6">
        <v>4170</v>
      </c>
      <c r="O7" s="4" t="s">
        <v>796</v>
      </c>
      <c r="P7" s="5">
        <v>139</v>
      </c>
    </row>
    <row r="8" spans="2:56" x14ac:dyDescent="0.35">
      <c r="B8" s="4" t="s">
        <v>805</v>
      </c>
      <c r="C8" s="6">
        <v>116600</v>
      </c>
      <c r="E8" t="str">
        <f t="shared" si="0"/>
        <v>Cabin Biscuits</v>
      </c>
      <c r="F8" s="6">
        <f t="shared" si="1"/>
        <v>116600</v>
      </c>
      <c r="G8" s="6">
        <f t="shared" si="2"/>
        <v>116600</v>
      </c>
      <c r="H8" t="str">
        <f t="shared" si="3"/>
        <v/>
      </c>
      <c r="L8" s="4" t="s">
        <v>806</v>
      </c>
      <c r="M8" s="6">
        <v>55000</v>
      </c>
      <c r="O8" s="4" t="s">
        <v>806</v>
      </c>
      <c r="P8" s="5">
        <v>110</v>
      </c>
    </row>
    <row r="9" spans="2:56" x14ac:dyDescent="0.35">
      <c r="B9" s="4" t="s">
        <v>807</v>
      </c>
      <c r="C9" s="6">
        <v>88200</v>
      </c>
      <c r="E9" t="str">
        <f t="shared" si="0"/>
        <v>Canned Hollandia Yoghurt</v>
      </c>
      <c r="F9" s="6">
        <f t="shared" si="1"/>
        <v>88200</v>
      </c>
      <c r="H9" t="str">
        <f t="shared" si="3"/>
        <v/>
      </c>
      <c r="L9" s="4" t="s">
        <v>801</v>
      </c>
      <c r="M9" s="6">
        <v>21450</v>
      </c>
      <c r="O9" s="4" t="s">
        <v>801</v>
      </c>
      <c r="P9" s="5">
        <v>143</v>
      </c>
      <c r="AJ9" t="s">
        <v>843</v>
      </c>
      <c r="AK9" t="s">
        <v>844</v>
      </c>
      <c r="AL9" t="s">
        <v>845</v>
      </c>
    </row>
    <row r="10" spans="2:56" x14ac:dyDescent="0.35">
      <c r="B10" s="4" t="s">
        <v>800</v>
      </c>
      <c r="C10" s="6">
        <v>80500</v>
      </c>
      <c r="E10" t="str">
        <f t="shared" si="0"/>
        <v>Canned Tomato Paste</v>
      </c>
      <c r="F10" s="6">
        <f t="shared" si="1"/>
        <v>80500</v>
      </c>
      <c r="H10" t="str">
        <f t="shared" si="3"/>
        <v/>
      </c>
      <c r="L10" s="4" t="s">
        <v>793</v>
      </c>
      <c r="M10" s="6">
        <v>2620</v>
      </c>
      <c r="O10" s="4" t="s">
        <v>793</v>
      </c>
      <c r="P10" s="5">
        <v>131</v>
      </c>
      <c r="AI10" t="s">
        <v>8</v>
      </c>
      <c r="AJ10" s="7">
        <f ca="1">OFFSET(AI5,,$AI$15)</f>
        <v>1480</v>
      </c>
      <c r="AK10" s="7">
        <f ca="1">OFFSET(AI4,,$AI$15)</f>
        <v>2400</v>
      </c>
      <c r="AL10" s="11">
        <f ca="1">(AJ10-AK10)/AK10</f>
        <v>-0.38333333333333336</v>
      </c>
      <c r="AM10" t="str">
        <f ca="1">IF(Profityoy&gt;0,"🔼","🔽")&amp;TEXT(ABS(Profityoy),"0%")&amp;" YoY"</f>
        <v>🔽38% YoY</v>
      </c>
    </row>
    <row r="11" spans="2:56" x14ac:dyDescent="0.35">
      <c r="B11" s="4" t="s">
        <v>811</v>
      </c>
      <c r="C11" s="6">
        <v>61200</v>
      </c>
      <c r="E11" t="str">
        <f t="shared" si="0"/>
        <v>Spaghetti</v>
      </c>
      <c r="F11" s="6">
        <f t="shared" si="1"/>
        <v>61200</v>
      </c>
      <c r="H11" t="str">
        <f t="shared" si="3"/>
        <v/>
      </c>
      <c r="L11" s="4" t="s">
        <v>800</v>
      </c>
      <c r="M11" s="6">
        <v>23000</v>
      </c>
      <c r="O11" s="4" t="s">
        <v>800</v>
      </c>
      <c r="P11" s="5">
        <v>115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14"/>
      <c r="AK11" s="14"/>
      <c r="AL11" s="15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 x14ac:dyDescent="0.35">
      <c r="B12" s="4" t="s">
        <v>801</v>
      </c>
      <c r="C12" s="6">
        <v>50050</v>
      </c>
      <c r="E12" t="str">
        <f t="shared" si="0"/>
        <v>Blue Band Margarine</v>
      </c>
      <c r="F12" s="6">
        <f t="shared" si="1"/>
        <v>50050</v>
      </c>
      <c r="H12" t="str">
        <f t="shared" si="3"/>
        <v/>
      </c>
      <c r="L12" s="4" t="s">
        <v>802</v>
      </c>
      <c r="M12" s="6">
        <v>56000</v>
      </c>
      <c r="O12" s="4" t="s">
        <v>802</v>
      </c>
      <c r="P12" s="5">
        <v>80</v>
      </c>
      <c r="AJ12" s="7"/>
      <c r="AK12" s="7"/>
      <c r="AL12" s="11"/>
    </row>
    <row r="13" spans="2:56" x14ac:dyDescent="0.35">
      <c r="B13" s="4" t="s">
        <v>797</v>
      </c>
      <c r="C13" s="6">
        <v>47000</v>
      </c>
      <c r="E13" t="str">
        <f t="shared" si="0"/>
        <v>Indomie Super Pack</v>
      </c>
      <c r="F13" s="6">
        <f t="shared" si="1"/>
        <v>47000</v>
      </c>
      <c r="H13" t="str">
        <f t="shared" si="3"/>
        <v/>
      </c>
      <c r="L13" s="4" t="s">
        <v>797</v>
      </c>
      <c r="M13" s="6">
        <v>9400</v>
      </c>
      <c r="O13" s="4" t="s">
        <v>797</v>
      </c>
      <c r="P13" s="5">
        <v>94</v>
      </c>
    </row>
    <row r="14" spans="2:56" x14ac:dyDescent="0.35">
      <c r="B14" s="4" t="s">
        <v>808</v>
      </c>
      <c r="C14" s="6">
        <v>43400</v>
      </c>
      <c r="E14" t="str">
        <f t="shared" si="0"/>
        <v>Power Oil Sachet</v>
      </c>
      <c r="F14" s="6">
        <f t="shared" si="1"/>
        <v>43400</v>
      </c>
      <c r="H14" t="str">
        <f t="shared" si="3"/>
        <v/>
      </c>
      <c r="L14" s="4" t="s">
        <v>795</v>
      </c>
      <c r="M14" s="6">
        <v>3720</v>
      </c>
      <c r="O14" s="4" t="s">
        <v>795</v>
      </c>
      <c r="P14" s="5">
        <v>93</v>
      </c>
      <c r="AI14" t="str">
        <f>Selected</f>
        <v>Peak Milk Sachet</v>
      </c>
    </row>
    <row r="15" spans="2:56" x14ac:dyDescent="0.35">
      <c r="B15" s="4" t="s">
        <v>799</v>
      </c>
      <c r="C15" s="6">
        <v>32100</v>
      </c>
      <c r="E15" t="str">
        <f t="shared" si="0"/>
        <v>Eva Water Bottle</v>
      </c>
      <c r="F15" s="6">
        <f t="shared" si="1"/>
        <v>32100</v>
      </c>
      <c r="H15" t="str">
        <f t="shared" si="3"/>
        <v/>
      </c>
      <c r="L15" s="4" t="s">
        <v>808</v>
      </c>
      <c r="M15" s="6">
        <v>9920</v>
      </c>
      <c r="O15" s="4" t="s">
        <v>808</v>
      </c>
      <c r="P15" s="5">
        <v>124</v>
      </c>
      <c r="AI15">
        <f>MATCH(AI14,AJ3:BC3,0)</f>
        <v>14</v>
      </c>
    </row>
    <row r="16" spans="2:56" x14ac:dyDescent="0.35">
      <c r="B16" s="4" t="s">
        <v>793</v>
      </c>
      <c r="C16" s="6">
        <v>26200</v>
      </c>
      <c r="E16" t="str">
        <f t="shared" si="0"/>
        <v>Sachet Tomato Paste</v>
      </c>
      <c r="F16" s="6">
        <f t="shared" si="1"/>
        <v>26200</v>
      </c>
      <c r="H16" t="str">
        <f t="shared" si="3"/>
        <v/>
      </c>
      <c r="L16" s="4" t="s">
        <v>810</v>
      </c>
      <c r="M16" s="6">
        <v>9500</v>
      </c>
      <c r="O16" s="4" t="s">
        <v>810</v>
      </c>
      <c r="P16" s="5">
        <v>95</v>
      </c>
    </row>
    <row r="17" spans="2:55" x14ac:dyDescent="0.35">
      <c r="B17" s="4" t="s">
        <v>794</v>
      </c>
      <c r="C17" s="6">
        <v>25300</v>
      </c>
      <c r="E17" t="str">
        <f t="shared" si="0"/>
        <v>Sunlight Detergent</v>
      </c>
      <c r="F17" s="6">
        <f t="shared" si="1"/>
        <v>25300</v>
      </c>
      <c r="H17" t="str">
        <f t="shared" si="3"/>
        <v/>
      </c>
      <c r="L17" s="4" t="s">
        <v>798</v>
      </c>
      <c r="M17" s="6">
        <v>3880</v>
      </c>
      <c r="O17" s="4" t="s">
        <v>798</v>
      </c>
      <c r="P17" s="5">
        <v>97</v>
      </c>
    </row>
    <row r="18" spans="2:55" x14ac:dyDescent="0.35">
      <c r="B18" s="4" t="s">
        <v>798</v>
      </c>
      <c r="C18" s="6">
        <v>21340</v>
      </c>
      <c r="E18" t="str">
        <f t="shared" si="0"/>
        <v>Peak Milk Sachet</v>
      </c>
      <c r="F18" s="6">
        <f t="shared" si="1"/>
        <v>21340</v>
      </c>
      <c r="H18">
        <f t="shared" si="3"/>
        <v>21340</v>
      </c>
      <c r="L18" s="4" t="s">
        <v>811</v>
      </c>
      <c r="M18" s="6">
        <v>15300</v>
      </c>
      <c r="O18" s="4" t="s">
        <v>811</v>
      </c>
      <c r="P18" s="5">
        <v>51</v>
      </c>
      <c r="AI18" s="3" t="s">
        <v>825</v>
      </c>
      <c r="AJ18" s="3" t="s">
        <v>840</v>
      </c>
    </row>
    <row r="19" spans="2:55" x14ac:dyDescent="0.35">
      <c r="B19" s="4" t="s">
        <v>795</v>
      </c>
      <c r="C19" s="6">
        <v>20460</v>
      </c>
      <c r="E19" t="str">
        <f t="shared" si="0"/>
        <v>Milo Sachet</v>
      </c>
      <c r="F19" s="6">
        <f t="shared" si="1"/>
        <v>20460</v>
      </c>
      <c r="H19" t="str">
        <f t="shared" si="3"/>
        <v/>
      </c>
      <c r="L19" s="4" t="s">
        <v>805</v>
      </c>
      <c r="M19" s="6">
        <v>31800</v>
      </c>
      <c r="O19" s="4" t="s">
        <v>805</v>
      </c>
      <c r="P19" s="5">
        <v>106</v>
      </c>
      <c r="AI19" s="3" t="s">
        <v>814</v>
      </c>
      <c r="AJ19" t="s">
        <v>801</v>
      </c>
      <c r="AK19" t="s">
        <v>805</v>
      </c>
      <c r="AL19" t="s">
        <v>807</v>
      </c>
      <c r="AM19" t="s">
        <v>800</v>
      </c>
      <c r="AN19" t="s">
        <v>803</v>
      </c>
      <c r="AO19" t="s">
        <v>809</v>
      </c>
      <c r="AP19" t="s">
        <v>799</v>
      </c>
      <c r="AQ19" t="s">
        <v>802</v>
      </c>
      <c r="AR19" t="s">
        <v>792</v>
      </c>
      <c r="AS19" t="s">
        <v>797</v>
      </c>
      <c r="AT19" t="s">
        <v>796</v>
      </c>
      <c r="AU19" t="s">
        <v>795</v>
      </c>
      <c r="AV19" t="s">
        <v>810</v>
      </c>
      <c r="AW19" t="s">
        <v>798</v>
      </c>
      <c r="AX19" t="s">
        <v>808</v>
      </c>
      <c r="AY19" t="s">
        <v>804</v>
      </c>
      <c r="AZ19" t="s">
        <v>793</v>
      </c>
      <c r="BA19" t="s">
        <v>811</v>
      </c>
      <c r="BB19" t="s">
        <v>806</v>
      </c>
      <c r="BC19" t="s">
        <v>794</v>
      </c>
    </row>
    <row r="20" spans="2:55" x14ac:dyDescent="0.35">
      <c r="B20" s="4" t="s">
        <v>792</v>
      </c>
      <c r="C20" s="6">
        <v>19200</v>
      </c>
      <c r="E20" t="str">
        <f t="shared" si="0"/>
        <v>Hypo Bleach Sachet</v>
      </c>
      <c r="F20" s="6">
        <f t="shared" si="1"/>
        <v>19200</v>
      </c>
      <c r="H20" t="str">
        <f t="shared" si="3"/>
        <v/>
      </c>
      <c r="L20" s="4" t="s">
        <v>799</v>
      </c>
      <c r="M20" s="6">
        <v>10700</v>
      </c>
      <c r="O20" s="4" t="s">
        <v>799</v>
      </c>
      <c r="P20" s="5">
        <v>107</v>
      </c>
      <c r="AI20" s="4" t="s">
        <v>846</v>
      </c>
      <c r="AJ20" s="5">
        <v>98</v>
      </c>
      <c r="AK20" s="5">
        <v>72</v>
      </c>
      <c r="AL20" s="5">
        <v>84</v>
      </c>
      <c r="AM20" s="5">
        <v>80</v>
      </c>
      <c r="AN20" s="5">
        <v>64</v>
      </c>
      <c r="AO20" s="5">
        <v>63</v>
      </c>
      <c r="AP20" s="5">
        <v>47</v>
      </c>
      <c r="AQ20" s="5">
        <v>68</v>
      </c>
      <c r="AR20" s="5">
        <v>72</v>
      </c>
      <c r="AS20" s="5">
        <v>77</v>
      </c>
      <c r="AT20" s="5">
        <v>101</v>
      </c>
      <c r="AU20" s="5">
        <v>65</v>
      </c>
      <c r="AV20" s="5">
        <v>51</v>
      </c>
      <c r="AW20" s="5">
        <v>60</v>
      </c>
      <c r="AX20" s="5">
        <v>67</v>
      </c>
      <c r="AY20" s="5">
        <v>78</v>
      </c>
      <c r="AZ20" s="5">
        <v>84</v>
      </c>
      <c r="BA20" s="5">
        <v>30</v>
      </c>
      <c r="BB20" s="5">
        <v>81</v>
      </c>
      <c r="BC20" s="5">
        <v>62</v>
      </c>
    </row>
    <row r="21" spans="2:55" x14ac:dyDescent="0.35">
      <c r="B21" s="4" t="s">
        <v>810</v>
      </c>
      <c r="C21" s="6">
        <v>19000</v>
      </c>
      <c r="E21" t="str">
        <f t="shared" si="0"/>
        <v>Nutri-C Juice Sachet</v>
      </c>
      <c r="F21" s="6">
        <f t="shared" si="1"/>
        <v>19000</v>
      </c>
      <c r="H21" t="str">
        <f t="shared" si="3"/>
        <v/>
      </c>
      <c r="L21" s="4" t="s">
        <v>803</v>
      </c>
      <c r="M21" s="6">
        <v>52500</v>
      </c>
      <c r="O21" s="4" t="s">
        <v>803</v>
      </c>
      <c r="P21" s="5">
        <v>105</v>
      </c>
      <c r="AI21" s="4" t="s">
        <v>847</v>
      </c>
      <c r="AJ21" s="5">
        <v>45</v>
      </c>
      <c r="AK21" s="5">
        <v>34</v>
      </c>
      <c r="AL21" s="5">
        <v>42</v>
      </c>
      <c r="AM21" s="5">
        <v>35</v>
      </c>
      <c r="AN21" s="5">
        <v>41</v>
      </c>
      <c r="AO21" s="5">
        <v>66</v>
      </c>
      <c r="AP21" s="5">
        <v>60</v>
      </c>
      <c r="AQ21" s="5">
        <v>12</v>
      </c>
      <c r="AR21" s="5">
        <v>56</v>
      </c>
      <c r="AS21" s="5">
        <v>17</v>
      </c>
      <c r="AT21" s="5">
        <v>38</v>
      </c>
      <c r="AU21" s="5">
        <v>28</v>
      </c>
      <c r="AV21" s="5">
        <v>44</v>
      </c>
      <c r="AW21" s="5">
        <v>37</v>
      </c>
      <c r="AX21" s="5">
        <v>57</v>
      </c>
      <c r="AY21" s="5">
        <v>47</v>
      </c>
      <c r="AZ21" s="5">
        <v>47</v>
      </c>
      <c r="BA21" s="5">
        <v>21</v>
      </c>
      <c r="BB21" s="5">
        <v>29</v>
      </c>
      <c r="BC21" s="5">
        <v>53</v>
      </c>
    </row>
    <row r="22" spans="2:55" x14ac:dyDescent="0.35">
      <c r="B22" s="4" t="s">
        <v>796</v>
      </c>
      <c r="C22" s="6">
        <v>13900</v>
      </c>
      <c r="E22" t="str">
        <f t="shared" si="0"/>
        <v>Lipton Tea Bag</v>
      </c>
      <c r="F22" s="6">
        <f t="shared" si="1"/>
        <v>13900</v>
      </c>
      <c r="H22" t="str">
        <f t="shared" si="3"/>
        <v/>
      </c>
      <c r="L22" s="4" t="s">
        <v>809</v>
      </c>
      <c r="M22" s="6">
        <v>129000</v>
      </c>
      <c r="O22" s="4" t="s">
        <v>809</v>
      </c>
      <c r="P22" s="5">
        <v>129</v>
      </c>
    </row>
    <row r="23" spans="2:55" x14ac:dyDescent="0.35">
      <c r="B23" s="4" t="s">
        <v>804</v>
      </c>
      <c r="C23" s="6">
        <v>12500</v>
      </c>
      <c r="E23" t="str">
        <f t="shared" si="0"/>
        <v>Pure Bliss Biscuit</v>
      </c>
      <c r="F23" s="6">
        <f t="shared" si="1"/>
        <v>12500</v>
      </c>
      <c r="H23" t="str">
        <f t="shared" si="3"/>
        <v/>
      </c>
      <c r="L23" s="4" t="s">
        <v>792</v>
      </c>
      <c r="M23" s="6">
        <v>10240</v>
      </c>
      <c r="O23" s="4" t="s">
        <v>792</v>
      </c>
      <c r="P23" s="5">
        <v>128</v>
      </c>
    </row>
    <row r="24" spans="2:55" x14ac:dyDescent="0.35">
      <c r="AJ24" t="s">
        <v>843</v>
      </c>
      <c r="AK24" t="s">
        <v>844</v>
      </c>
      <c r="AL24" t="s">
        <v>845</v>
      </c>
    </row>
    <row r="25" spans="2:55" x14ac:dyDescent="0.35">
      <c r="AI25" s="4" t="s">
        <v>841</v>
      </c>
      <c r="AJ25">
        <f ca="1">OFFSET(AI21,,$AI$28)</f>
        <v>37</v>
      </c>
      <c r="AK25">
        <f ca="1">OFFSET(AI20,,$AI$28)</f>
        <v>60</v>
      </c>
      <c r="AL25" s="11">
        <f ca="1">(AJ25-AK25)/AK25</f>
        <v>-0.38333333333333336</v>
      </c>
      <c r="AM25" t="str">
        <f ca="1">IF(Quantityyoy&gt;0,"🔼","🔽")&amp;TEXT(ABS(Quantityyoy),"0%")&amp;" YoY"</f>
        <v>🔽38% YoY</v>
      </c>
    </row>
    <row r="27" spans="2:55" x14ac:dyDescent="0.35">
      <c r="AI27" t="str">
        <f>Selected</f>
        <v>Peak Milk Sachet</v>
      </c>
    </row>
    <row r="28" spans="2:55" x14ac:dyDescent="0.35">
      <c r="C28" t="s">
        <v>817</v>
      </c>
      <c r="M28" t="s">
        <v>817</v>
      </c>
      <c r="P28" t="s">
        <v>817</v>
      </c>
      <c r="AI28">
        <f>MATCH(AI27,AJ19:BC19,0)</f>
        <v>14</v>
      </c>
    </row>
    <row r="29" spans="2:55" x14ac:dyDescent="0.35">
      <c r="B29" t="s">
        <v>818</v>
      </c>
      <c r="C29">
        <v>15</v>
      </c>
      <c r="L29" t="s">
        <v>818</v>
      </c>
      <c r="M29">
        <f>Filter</f>
        <v>15</v>
      </c>
      <c r="P29">
        <f>Filter</f>
        <v>15</v>
      </c>
    </row>
    <row r="30" spans="2:55" x14ac:dyDescent="0.35">
      <c r="B30" t="s">
        <v>819</v>
      </c>
      <c r="C30" t="str">
        <f>INDEX(E4:E23,C29)</f>
        <v>Peak Milk Sachet</v>
      </c>
      <c r="L30" t="s">
        <v>819</v>
      </c>
      <c r="M30" t="str">
        <f>Selected</f>
        <v>Peak Milk Sachet</v>
      </c>
      <c r="P30" t="str">
        <f>Selected</f>
        <v>Peak Milk Sachet</v>
      </c>
    </row>
    <row r="31" spans="2:55" x14ac:dyDescent="0.35">
      <c r="B31" t="s">
        <v>820</v>
      </c>
      <c r="C31" s="13">
        <f>VLOOKUP(C30,E4:F23,2,0)</f>
        <v>21340</v>
      </c>
      <c r="L31" t="s">
        <v>8</v>
      </c>
      <c r="M31" s="7">
        <f>VLOOKUP(M30,L4:M23,2,0)</f>
        <v>3880</v>
      </c>
      <c r="P31">
        <f>VLOOKUP(P30,O4:P23,2,0)</f>
        <v>97</v>
      </c>
    </row>
    <row r="34" spans="2:55" x14ac:dyDescent="0.35">
      <c r="AI34" s="3" t="s">
        <v>816</v>
      </c>
      <c r="AJ34" s="3" t="s">
        <v>840</v>
      </c>
    </row>
    <row r="35" spans="2:55" x14ac:dyDescent="0.35">
      <c r="AI35" s="3" t="s">
        <v>814</v>
      </c>
      <c r="AJ35" t="s">
        <v>801</v>
      </c>
      <c r="AK35" t="s">
        <v>805</v>
      </c>
      <c r="AL35" t="s">
        <v>807</v>
      </c>
      <c r="AM35" t="s">
        <v>800</v>
      </c>
      <c r="AN35" t="s">
        <v>803</v>
      </c>
      <c r="AO35" t="s">
        <v>809</v>
      </c>
      <c r="AP35" t="s">
        <v>799</v>
      </c>
      <c r="AQ35" t="s">
        <v>802</v>
      </c>
      <c r="AR35" t="s">
        <v>792</v>
      </c>
      <c r="AS35" t="s">
        <v>797</v>
      </c>
      <c r="AT35" t="s">
        <v>796</v>
      </c>
      <c r="AU35" t="s">
        <v>795</v>
      </c>
      <c r="AV35" t="s">
        <v>810</v>
      </c>
      <c r="AW35" t="s">
        <v>798</v>
      </c>
      <c r="AX35" t="s">
        <v>808</v>
      </c>
      <c r="AY35" t="s">
        <v>804</v>
      </c>
      <c r="AZ35" t="s">
        <v>793</v>
      </c>
      <c r="BA35" t="s">
        <v>811</v>
      </c>
      <c r="BB35" t="s">
        <v>806</v>
      </c>
      <c r="BC35" t="s">
        <v>794</v>
      </c>
    </row>
    <row r="36" spans="2:55" x14ac:dyDescent="0.35">
      <c r="AI36" s="4" t="s">
        <v>846</v>
      </c>
      <c r="AJ36" s="7">
        <v>34300</v>
      </c>
      <c r="AK36" s="7">
        <v>79200</v>
      </c>
      <c r="AL36" s="7">
        <v>58800</v>
      </c>
      <c r="AM36" s="7">
        <v>56000</v>
      </c>
      <c r="AN36" s="7">
        <v>96000</v>
      </c>
      <c r="AO36" s="7">
        <v>189000</v>
      </c>
      <c r="AP36" s="7">
        <v>14100</v>
      </c>
      <c r="AQ36" s="7">
        <v>170000</v>
      </c>
      <c r="AR36" s="7">
        <v>10800</v>
      </c>
      <c r="AS36" s="7">
        <v>38500</v>
      </c>
      <c r="AT36" s="7">
        <v>10100</v>
      </c>
      <c r="AU36" s="7">
        <v>14300</v>
      </c>
      <c r="AV36" s="7">
        <v>10200</v>
      </c>
      <c r="AW36" s="7">
        <v>13200</v>
      </c>
      <c r="AX36" s="7">
        <v>23450</v>
      </c>
      <c r="AY36" s="7">
        <v>7800</v>
      </c>
      <c r="AZ36" s="7">
        <v>16800</v>
      </c>
      <c r="BA36" s="7">
        <v>36000</v>
      </c>
      <c r="BB36" s="7">
        <v>162000</v>
      </c>
      <c r="BC36" s="7">
        <v>13640</v>
      </c>
    </row>
    <row r="37" spans="2:55" x14ac:dyDescent="0.35">
      <c r="AI37" s="4" t="s">
        <v>847</v>
      </c>
      <c r="AJ37" s="7">
        <v>15750</v>
      </c>
      <c r="AK37" s="7">
        <v>37400</v>
      </c>
      <c r="AL37" s="7">
        <v>29400</v>
      </c>
      <c r="AM37" s="7">
        <v>24500</v>
      </c>
      <c r="AN37" s="7">
        <v>61500</v>
      </c>
      <c r="AO37" s="7">
        <v>198000</v>
      </c>
      <c r="AP37" s="7">
        <v>18000</v>
      </c>
      <c r="AQ37" s="7">
        <v>30000</v>
      </c>
      <c r="AR37" s="7">
        <v>8400</v>
      </c>
      <c r="AS37" s="7">
        <v>8500</v>
      </c>
      <c r="AT37" s="7">
        <v>3800</v>
      </c>
      <c r="AU37" s="7">
        <v>6160</v>
      </c>
      <c r="AV37" s="7">
        <v>8800</v>
      </c>
      <c r="AW37" s="7">
        <v>8140</v>
      </c>
      <c r="AX37" s="7">
        <v>19950</v>
      </c>
      <c r="AY37" s="7">
        <v>4700</v>
      </c>
      <c r="AZ37" s="7">
        <v>9400</v>
      </c>
      <c r="BA37" s="7">
        <v>25200</v>
      </c>
      <c r="BB37" s="7">
        <v>58000</v>
      </c>
      <c r="BC37" s="7">
        <v>11660</v>
      </c>
    </row>
    <row r="39" spans="2:55" x14ac:dyDescent="0.35">
      <c r="B39" s="3" t="s">
        <v>814</v>
      </c>
      <c r="C39" t="s">
        <v>826</v>
      </c>
      <c r="E39" s="3" t="s">
        <v>814</v>
      </c>
      <c r="F39" t="s">
        <v>827</v>
      </c>
      <c r="I39" s="3" t="s">
        <v>816</v>
      </c>
      <c r="J39" s="3" t="s">
        <v>840</v>
      </c>
    </row>
    <row r="40" spans="2:55" x14ac:dyDescent="0.35">
      <c r="B40" s="4" t="s">
        <v>801</v>
      </c>
      <c r="C40" s="5">
        <v>1</v>
      </c>
      <c r="E40" s="4" t="s">
        <v>801</v>
      </c>
      <c r="F40" s="5">
        <v>2</v>
      </c>
      <c r="I40" s="3" t="s">
        <v>814</v>
      </c>
      <c r="J40" t="s">
        <v>801</v>
      </c>
      <c r="K40" t="s">
        <v>805</v>
      </c>
      <c r="L40" t="s">
        <v>807</v>
      </c>
      <c r="M40" t="s">
        <v>800</v>
      </c>
      <c r="N40" t="s">
        <v>803</v>
      </c>
      <c r="O40" t="s">
        <v>809</v>
      </c>
      <c r="P40" t="s">
        <v>799</v>
      </c>
      <c r="Q40" t="s">
        <v>802</v>
      </c>
      <c r="R40" t="s">
        <v>792</v>
      </c>
      <c r="S40" t="s">
        <v>797</v>
      </c>
      <c r="T40" t="s">
        <v>796</v>
      </c>
      <c r="U40" t="s">
        <v>795</v>
      </c>
      <c r="V40" t="s">
        <v>810</v>
      </c>
      <c r="W40" t="s">
        <v>798</v>
      </c>
      <c r="X40" t="s">
        <v>808</v>
      </c>
      <c r="Y40" t="s">
        <v>804</v>
      </c>
      <c r="Z40" t="s">
        <v>793</v>
      </c>
      <c r="AA40" t="s">
        <v>811</v>
      </c>
      <c r="AB40" t="s">
        <v>806</v>
      </c>
      <c r="AC40" t="s">
        <v>794</v>
      </c>
      <c r="AD40" t="s">
        <v>815</v>
      </c>
      <c r="AJ40" t="s">
        <v>843</v>
      </c>
      <c r="AK40" t="s">
        <v>844</v>
      </c>
      <c r="AL40" t="s">
        <v>845</v>
      </c>
    </row>
    <row r="41" spans="2:55" x14ac:dyDescent="0.35">
      <c r="B41" s="4" t="s">
        <v>805</v>
      </c>
      <c r="C41" s="5">
        <v>1</v>
      </c>
      <c r="E41" s="4" t="s">
        <v>805</v>
      </c>
      <c r="F41" s="5">
        <v>1</v>
      </c>
      <c r="I41" s="4" t="s">
        <v>828</v>
      </c>
      <c r="J41" s="5">
        <v>7700</v>
      </c>
      <c r="K41" s="5">
        <v>4400</v>
      </c>
      <c r="L41" s="5">
        <v>10500</v>
      </c>
      <c r="M41" s="5">
        <v>11900</v>
      </c>
      <c r="N41" s="5">
        <v>22500</v>
      </c>
      <c r="O41" s="5">
        <v>42000</v>
      </c>
      <c r="P41" s="5">
        <v>4200</v>
      </c>
      <c r="Q41" s="5">
        <v>15000</v>
      </c>
      <c r="R41" s="5">
        <v>1650</v>
      </c>
      <c r="S41" s="5">
        <v>9500</v>
      </c>
      <c r="T41" s="5">
        <v>1700</v>
      </c>
      <c r="U41" s="5">
        <v>3740</v>
      </c>
      <c r="V41" s="5">
        <v>800</v>
      </c>
      <c r="W41" s="5">
        <v>5720</v>
      </c>
      <c r="X41" s="5">
        <v>2800</v>
      </c>
      <c r="Y41" s="5">
        <v>400</v>
      </c>
      <c r="Z41" s="5">
        <v>2200</v>
      </c>
      <c r="AA41" s="5"/>
      <c r="AB41" s="5">
        <v>20000</v>
      </c>
      <c r="AC41" s="5">
        <v>1540</v>
      </c>
      <c r="AD41" s="5">
        <v>168250</v>
      </c>
      <c r="AI41" s="4" t="s">
        <v>842</v>
      </c>
      <c r="AJ41" s="7">
        <f ca="1">OFFSET(AI37,,$AI$45)</f>
        <v>8140</v>
      </c>
      <c r="AK41" s="7">
        <f ca="1">OFFSET(AI36,,$AI$45)</f>
        <v>13200</v>
      </c>
      <c r="AL41" s="11">
        <f ca="1">(AJ41-AK41)/AK41</f>
        <v>-0.38333333333333336</v>
      </c>
      <c r="AM41" t="str">
        <f ca="1">IF(Salesyoy&gt;0,"🔼","🔽")&amp;TEXT(ABS(Salesyoy),"0%")&amp;" YoY"</f>
        <v>🔽38% YoY</v>
      </c>
    </row>
    <row r="42" spans="2:55" x14ac:dyDescent="0.35">
      <c r="B42" s="4" t="s">
        <v>807</v>
      </c>
      <c r="C42" s="5">
        <v>1</v>
      </c>
      <c r="E42" s="4" t="s">
        <v>807</v>
      </c>
      <c r="F42" s="5">
        <v>1</v>
      </c>
      <c r="I42" s="4" t="s">
        <v>829</v>
      </c>
      <c r="J42" s="5">
        <v>2800</v>
      </c>
      <c r="K42" s="5">
        <v>24200</v>
      </c>
      <c r="L42" s="5">
        <v>7700</v>
      </c>
      <c r="M42" s="5">
        <v>14700</v>
      </c>
      <c r="N42" s="5">
        <v>4500</v>
      </c>
      <c r="O42" s="5">
        <v>15000</v>
      </c>
      <c r="P42" s="5">
        <v>2700</v>
      </c>
      <c r="Q42" s="5">
        <v>30000</v>
      </c>
      <c r="R42" s="5">
        <v>1500</v>
      </c>
      <c r="S42" s="5">
        <v>2000</v>
      </c>
      <c r="T42" s="5">
        <v>900</v>
      </c>
      <c r="U42" s="5">
        <v>2860</v>
      </c>
      <c r="V42" s="5">
        <v>1400</v>
      </c>
      <c r="W42" s="5">
        <v>1760</v>
      </c>
      <c r="X42" s="5">
        <v>3850</v>
      </c>
      <c r="Y42" s="5">
        <v>1800</v>
      </c>
      <c r="Z42" s="5">
        <v>3200</v>
      </c>
      <c r="AA42" s="5">
        <v>4800</v>
      </c>
      <c r="AB42" s="5">
        <v>18000</v>
      </c>
      <c r="AC42" s="5">
        <v>2640</v>
      </c>
      <c r="AD42" s="5">
        <v>146310</v>
      </c>
    </row>
    <row r="43" spans="2:55" x14ac:dyDescent="0.35">
      <c r="B43" s="4" t="s">
        <v>800</v>
      </c>
      <c r="C43" s="5">
        <v>0</v>
      </c>
      <c r="E43" s="4" t="s">
        <v>800</v>
      </c>
      <c r="F43" s="5">
        <v>1</v>
      </c>
      <c r="I43" s="4" t="s">
        <v>830</v>
      </c>
      <c r="J43" s="5">
        <v>5250</v>
      </c>
      <c r="K43" s="5">
        <v>16500</v>
      </c>
      <c r="L43" s="5">
        <v>15400</v>
      </c>
      <c r="M43" s="5">
        <v>12600</v>
      </c>
      <c r="N43" s="5">
        <v>7500</v>
      </c>
      <c r="O43" s="5">
        <v>39000</v>
      </c>
      <c r="P43" s="5">
        <v>3000</v>
      </c>
      <c r="Q43" s="5">
        <v>12500</v>
      </c>
      <c r="R43" s="5">
        <v>1500</v>
      </c>
      <c r="S43" s="5">
        <v>5500</v>
      </c>
      <c r="T43" s="5">
        <v>900</v>
      </c>
      <c r="U43" s="5">
        <v>220</v>
      </c>
      <c r="V43" s="5">
        <v>3400</v>
      </c>
      <c r="W43" s="5">
        <v>2860</v>
      </c>
      <c r="X43" s="5">
        <v>2800</v>
      </c>
      <c r="Y43" s="5">
        <v>1900</v>
      </c>
      <c r="Z43" s="5">
        <v>4400</v>
      </c>
      <c r="AA43" s="5">
        <v>12000</v>
      </c>
      <c r="AB43" s="5">
        <v>12000</v>
      </c>
      <c r="AC43" s="5">
        <v>2200</v>
      </c>
      <c r="AD43" s="5">
        <v>161430</v>
      </c>
    </row>
    <row r="44" spans="2:55" x14ac:dyDescent="0.35">
      <c r="B44" s="4" t="s">
        <v>803</v>
      </c>
      <c r="C44" s="5">
        <v>1</v>
      </c>
      <c r="E44" s="4" t="s">
        <v>803</v>
      </c>
      <c r="F44" s="5">
        <v>2</v>
      </c>
      <c r="I44" s="4" t="s">
        <v>831</v>
      </c>
      <c r="J44" s="5">
        <v>3500</v>
      </c>
      <c r="K44" s="5">
        <v>9900</v>
      </c>
      <c r="L44" s="5">
        <v>6300</v>
      </c>
      <c r="M44" s="5">
        <v>4900</v>
      </c>
      <c r="N44" s="5">
        <v>15000</v>
      </c>
      <c r="O44" s="5">
        <v>36000</v>
      </c>
      <c r="P44" s="5">
        <v>3600</v>
      </c>
      <c r="Q44" s="5">
        <v>40000</v>
      </c>
      <c r="R44" s="5">
        <v>1500</v>
      </c>
      <c r="S44" s="5">
        <v>3500</v>
      </c>
      <c r="T44" s="5">
        <v>2100</v>
      </c>
      <c r="U44" s="5">
        <v>1540</v>
      </c>
      <c r="V44" s="5">
        <v>3600</v>
      </c>
      <c r="W44" s="5">
        <v>1980</v>
      </c>
      <c r="X44" s="5">
        <v>7700</v>
      </c>
      <c r="Y44" s="5">
        <v>1000</v>
      </c>
      <c r="Z44" s="5">
        <v>3800</v>
      </c>
      <c r="AA44" s="5">
        <v>3600</v>
      </c>
      <c r="AB44" s="5">
        <v>16000</v>
      </c>
      <c r="AC44" s="5">
        <v>3740</v>
      </c>
      <c r="AD44" s="5">
        <v>169260</v>
      </c>
      <c r="AI44" t="str">
        <f>Selected</f>
        <v>Peak Milk Sachet</v>
      </c>
    </row>
    <row r="45" spans="2:55" x14ac:dyDescent="0.35">
      <c r="B45" s="4" t="s">
        <v>809</v>
      </c>
      <c r="C45" s="5">
        <v>1</v>
      </c>
      <c r="E45" s="4" t="s">
        <v>809</v>
      </c>
      <c r="F45" s="5">
        <v>2</v>
      </c>
      <c r="I45" s="4" t="s">
        <v>832</v>
      </c>
      <c r="J45" s="5">
        <v>4900</v>
      </c>
      <c r="K45" s="5">
        <v>11000</v>
      </c>
      <c r="L45" s="5">
        <v>9800</v>
      </c>
      <c r="M45" s="5">
        <v>4200</v>
      </c>
      <c r="N45" s="5">
        <v>31500</v>
      </c>
      <c r="O45" s="5">
        <v>42000</v>
      </c>
      <c r="P45" s="5">
        <v>3300</v>
      </c>
      <c r="Q45" s="5">
        <v>20000</v>
      </c>
      <c r="R45" s="5">
        <v>900</v>
      </c>
      <c r="S45" s="5">
        <v>6500</v>
      </c>
      <c r="T45" s="5">
        <v>1100</v>
      </c>
      <c r="U45" s="5">
        <v>1980</v>
      </c>
      <c r="V45" s="5"/>
      <c r="W45" s="5">
        <v>1540</v>
      </c>
      <c r="X45" s="5">
        <v>8400</v>
      </c>
      <c r="Y45" s="5">
        <v>3000</v>
      </c>
      <c r="Z45" s="5">
        <v>3800</v>
      </c>
      <c r="AA45" s="5">
        <v>3600</v>
      </c>
      <c r="AB45" s="5">
        <v>24000</v>
      </c>
      <c r="AC45" s="5">
        <v>4180</v>
      </c>
      <c r="AD45" s="5">
        <v>185700</v>
      </c>
      <c r="AI45">
        <f>MATCH(AI44,AJ35:BC35,0)</f>
        <v>14</v>
      </c>
    </row>
    <row r="46" spans="2:55" x14ac:dyDescent="0.35">
      <c r="B46" s="4" t="s">
        <v>799</v>
      </c>
      <c r="C46" s="5">
        <v>1</v>
      </c>
      <c r="E46" s="4" t="s">
        <v>799</v>
      </c>
      <c r="F46" s="5">
        <v>2</v>
      </c>
      <c r="I46" s="4" t="s">
        <v>833</v>
      </c>
      <c r="J46" s="5">
        <v>9800</v>
      </c>
      <c r="K46" s="5"/>
      <c r="L46" s="5">
        <v>9100</v>
      </c>
      <c r="M46" s="5">
        <v>4200</v>
      </c>
      <c r="N46" s="5">
        <v>24000</v>
      </c>
      <c r="O46" s="5">
        <v>60000</v>
      </c>
      <c r="P46" s="5">
        <v>4800</v>
      </c>
      <c r="Q46" s="5">
        <v>20000</v>
      </c>
      <c r="R46" s="5">
        <v>4200</v>
      </c>
      <c r="S46" s="5">
        <v>4000</v>
      </c>
      <c r="T46" s="5">
        <v>700</v>
      </c>
      <c r="U46" s="5">
        <v>3080</v>
      </c>
      <c r="V46" s="5">
        <v>2600</v>
      </c>
      <c r="W46" s="5">
        <v>880</v>
      </c>
      <c r="X46" s="5">
        <v>5250</v>
      </c>
      <c r="Y46" s="5">
        <v>1000</v>
      </c>
      <c r="Z46" s="5">
        <v>1800</v>
      </c>
      <c r="AA46" s="5">
        <v>12000</v>
      </c>
      <c r="AB46" s="5">
        <v>10000</v>
      </c>
      <c r="AC46" s="5">
        <v>3300</v>
      </c>
      <c r="AD46" s="5">
        <v>180710</v>
      </c>
    </row>
    <row r="47" spans="2:55" x14ac:dyDescent="0.35">
      <c r="B47" s="4" t="s">
        <v>802</v>
      </c>
      <c r="C47" s="5">
        <v>1</v>
      </c>
      <c r="E47" s="4" t="s">
        <v>802</v>
      </c>
      <c r="F47" s="5">
        <v>1</v>
      </c>
      <c r="I47" s="4" t="s">
        <v>834</v>
      </c>
      <c r="J47" s="5">
        <v>2450</v>
      </c>
      <c r="K47" s="5">
        <v>12100</v>
      </c>
      <c r="L47" s="5">
        <v>7700</v>
      </c>
      <c r="M47" s="5">
        <v>8400</v>
      </c>
      <c r="N47" s="5">
        <v>9000</v>
      </c>
      <c r="O47" s="5">
        <v>51000</v>
      </c>
      <c r="P47" s="5">
        <v>1800</v>
      </c>
      <c r="Q47" s="5">
        <v>12500</v>
      </c>
      <c r="R47" s="5">
        <v>2550</v>
      </c>
      <c r="S47" s="5">
        <v>4000</v>
      </c>
      <c r="T47" s="5">
        <v>1000</v>
      </c>
      <c r="U47" s="5">
        <v>1760</v>
      </c>
      <c r="V47" s="5">
        <v>1400</v>
      </c>
      <c r="W47" s="5">
        <v>880</v>
      </c>
      <c r="X47" s="5">
        <v>5600</v>
      </c>
      <c r="Y47" s="5">
        <v>1100</v>
      </c>
      <c r="Z47" s="5">
        <v>1200</v>
      </c>
      <c r="AA47" s="5"/>
      <c r="AB47" s="5">
        <v>28000</v>
      </c>
      <c r="AC47" s="5">
        <v>1100</v>
      </c>
      <c r="AD47" s="5">
        <v>153540</v>
      </c>
    </row>
    <row r="48" spans="2:55" x14ac:dyDescent="0.35">
      <c r="B48" s="4" t="s">
        <v>792</v>
      </c>
      <c r="C48" s="5">
        <v>1</v>
      </c>
      <c r="E48" s="4" t="s">
        <v>792</v>
      </c>
      <c r="F48" s="5">
        <v>2</v>
      </c>
      <c r="I48" s="4" t="s">
        <v>835</v>
      </c>
      <c r="J48" s="5">
        <v>3150</v>
      </c>
      <c r="K48" s="5">
        <v>4400</v>
      </c>
      <c r="L48" s="5">
        <v>4200</v>
      </c>
      <c r="M48" s="5">
        <v>1400</v>
      </c>
      <c r="N48" s="5">
        <v>7500</v>
      </c>
      <c r="O48" s="5">
        <v>9000</v>
      </c>
      <c r="P48" s="5">
        <v>2400</v>
      </c>
      <c r="Q48" s="5"/>
      <c r="R48" s="5">
        <v>750</v>
      </c>
      <c r="S48" s="5">
        <v>5500</v>
      </c>
      <c r="T48" s="5">
        <v>700</v>
      </c>
      <c r="U48" s="5">
        <v>660</v>
      </c>
      <c r="V48" s="5"/>
      <c r="W48" s="5">
        <v>3300</v>
      </c>
      <c r="X48" s="5">
        <v>1400</v>
      </c>
      <c r="Y48" s="5">
        <v>400</v>
      </c>
      <c r="Z48" s="5">
        <v>1000</v>
      </c>
      <c r="AA48" s="5">
        <v>9600</v>
      </c>
      <c r="AB48" s="5">
        <v>24000</v>
      </c>
      <c r="AC48" s="5">
        <v>2200</v>
      </c>
      <c r="AD48" s="5">
        <v>81560</v>
      </c>
    </row>
    <row r="49" spans="2:30" x14ac:dyDescent="0.35">
      <c r="B49" s="4" t="s">
        <v>797</v>
      </c>
      <c r="C49" s="5">
        <v>1</v>
      </c>
      <c r="E49" s="4" t="s">
        <v>797</v>
      </c>
      <c r="F49" s="5">
        <v>2</v>
      </c>
      <c r="I49" s="4" t="s">
        <v>836</v>
      </c>
      <c r="J49" s="5">
        <v>2100</v>
      </c>
      <c r="K49" s="5">
        <v>13200</v>
      </c>
      <c r="L49" s="5">
        <v>5600</v>
      </c>
      <c r="M49" s="5">
        <v>5600</v>
      </c>
      <c r="N49" s="5">
        <v>15000</v>
      </c>
      <c r="O49" s="5">
        <v>45000</v>
      </c>
      <c r="P49" s="5">
        <v>2100</v>
      </c>
      <c r="Q49" s="5"/>
      <c r="R49" s="5">
        <v>600</v>
      </c>
      <c r="S49" s="5">
        <v>1500</v>
      </c>
      <c r="T49" s="5">
        <v>1200</v>
      </c>
      <c r="U49" s="5">
        <v>1980</v>
      </c>
      <c r="V49" s="5"/>
      <c r="W49" s="5">
        <v>1320</v>
      </c>
      <c r="X49" s="5">
        <v>1050</v>
      </c>
      <c r="Y49" s="5">
        <v>600</v>
      </c>
      <c r="Z49" s="5">
        <v>1600</v>
      </c>
      <c r="AA49" s="5">
        <v>7200</v>
      </c>
      <c r="AB49" s="5">
        <v>32000</v>
      </c>
      <c r="AC49" s="5">
        <v>1540</v>
      </c>
      <c r="AD49" s="5">
        <v>139190</v>
      </c>
    </row>
    <row r="50" spans="2:30" x14ac:dyDescent="0.35">
      <c r="B50" s="4" t="s">
        <v>796</v>
      </c>
      <c r="C50" s="5">
        <v>1</v>
      </c>
      <c r="E50" s="4" t="s">
        <v>796</v>
      </c>
      <c r="F50" s="5">
        <v>2</v>
      </c>
      <c r="I50" s="4" t="s">
        <v>837</v>
      </c>
      <c r="J50" s="5">
        <v>2100</v>
      </c>
      <c r="K50" s="5">
        <v>5500</v>
      </c>
      <c r="L50" s="5">
        <v>3500</v>
      </c>
      <c r="M50" s="5">
        <v>5600</v>
      </c>
      <c r="N50" s="5">
        <v>13500</v>
      </c>
      <c r="O50" s="5">
        <v>27000</v>
      </c>
      <c r="P50" s="5">
        <v>1500</v>
      </c>
      <c r="Q50" s="5">
        <v>12500</v>
      </c>
      <c r="R50" s="5">
        <v>1500</v>
      </c>
      <c r="S50" s="5">
        <v>3500</v>
      </c>
      <c r="T50" s="5">
        <v>900</v>
      </c>
      <c r="U50" s="5">
        <v>1100</v>
      </c>
      <c r="V50" s="5">
        <v>2800</v>
      </c>
      <c r="W50" s="5"/>
      <c r="X50" s="5"/>
      <c r="Y50" s="5">
        <v>400</v>
      </c>
      <c r="Z50" s="5">
        <v>600</v>
      </c>
      <c r="AA50" s="5">
        <v>6000</v>
      </c>
      <c r="AB50" s="5">
        <v>8000</v>
      </c>
      <c r="AC50" s="5">
        <v>1540</v>
      </c>
      <c r="AD50" s="5">
        <v>97540</v>
      </c>
    </row>
    <row r="51" spans="2:30" x14ac:dyDescent="0.35">
      <c r="B51" s="4" t="s">
        <v>795</v>
      </c>
      <c r="C51" s="5">
        <v>1</v>
      </c>
      <c r="E51" s="4" t="s">
        <v>795</v>
      </c>
      <c r="F51" s="5">
        <v>2</v>
      </c>
      <c r="I51" s="4" t="s">
        <v>838</v>
      </c>
      <c r="J51" s="5">
        <v>2450</v>
      </c>
      <c r="K51" s="5">
        <v>9900</v>
      </c>
      <c r="L51" s="5">
        <v>2800</v>
      </c>
      <c r="M51" s="5"/>
      <c r="N51" s="5">
        <v>6000</v>
      </c>
      <c r="O51" s="5">
        <v>15000</v>
      </c>
      <c r="P51" s="5">
        <v>1200</v>
      </c>
      <c r="Q51" s="5">
        <v>32500</v>
      </c>
      <c r="R51" s="5">
        <v>750</v>
      </c>
      <c r="S51" s="5">
        <v>1500</v>
      </c>
      <c r="T51" s="5">
        <v>1600</v>
      </c>
      <c r="U51" s="5">
        <v>1540</v>
      </c>
      <c r="V51" s="5">
        <v>1000</v>
      </c>
      <c r="W51" s="5">
        <v>660</v>
      </c>
      <c r="X51" s="5">
        <v>2450</v>
      </c>
      <c r="Y51" s="5">
        <v>500</v>
      </c>
      <c r="Z51" s="5">
        <v>2000</v>
      </c>
      <c r="AA51" s="5">
        <v>1200</v>
      </c>
      <c r="AB51" s="5">
        <v>14000</v>
      </c>
      <c r="AC51" s="5"/>
      <c r="AD51" s="5">
        <v>97050</v>
      </c>
    </row>
    <row r="52" spans="2:30" x14ac:dyDescent="0.35">
      <c r="B52" s="4" t="s">
        <v>810</v>
      </c>
      <c r="C52" s="5">
        <v>1</v>
      </c>
      <c r="E52" s="4" t="s">
        <v>810</v>
      </c>
      <c r="F52" s="5">
        <v>2</v>
      </c>
      <c r="I52" s="4" t="s">
        <v>839</v>
      </c>
      <c r="J52" s="5">
        <v>3850</v>
      </c>
      <c r="K52" s="5">
        <v>5500</v>
      </c>
      <c r="L52" s="5">
        <v>5600</v>
      </c>
      <c r="M52" s="5">
        <v>7000</v>
      </c>
      <c r="N52" s="5">
        <v>1500</v>
      </c>
      <c r="O52" s="5">
        <v>6000</v>
      </c>
      <c r="P52" s="5">
        <v>1500</v>
      </c>
      <c r="Q52" s="5">
        <v>5000</v>
      </c>
      <c r="R52" s="5">
        <v>1800</v>
      </c>
      <c r="S52" s="5"/>
      <c r="T52" s="5">
        <v>1100</v>
      </c>
      <c r="U52" s="5"/>
      <c r="V52" s="5">
        <v>2000</v>
      </c>
      <c r="W52" s="5">
        <v>440</v>
      </c>
      <c r="X52" s="5">
        <v>2100</v>
      </c>
      <c r="Y52" s="5">
        <v>400</v>
      </c>
      <c r="Z52" s="5">
        <v>600</v>
      </c>
      <c r="AA52" s="5">
        <v>1200</v>
      </c>
      <c r="AB52" s="5">
        <v>14000</v>
      </c>
      <c r="AC52" s="5">
        <v>1320</v>
      </c>
      <c r="AD52" s="5">
        <v>60910</v>
      </c>
    </row>
    <row r="53" spans="2:30" x14ac:dyDescent="0.35">
      <c r="B53" s="4" t="s">
        <v>798</v>
      </c>
      <c r="C53" s="5">
        <v>2</v>
      </c>
      <c r="E53" s="4" t="s">
        <v>798</v>
      </c>
      <c r="F53" s="5">
        <v>1</v>
      </c>
    </row>
    <row r="54" spans="2:30" x14ac:dyDescent="0.35">
      <c r="B54" s="4" t="s">
        <v>808</v>
      </c>
      <c r="C54" s="5">
        <v>1</v>
      </c>
      <c r="E54" s="4" t="s">
        <v>808</v>
      </c>
      <c r="F54" s="5">
        <v>2</v>
      </c>
    </row>
    <row r="55" spans="2:30" x14ac:dyDescent="0.35">
      <c r="B55" s="4" t="s">
        <v>804</v>
      </c>
      <c r="C55" s="5">
        <v>1</v>
      </c>
      <c r="E55" s="4" t="s">
        <v>804</v>
      </c>
      <c r="F55" s="5">
        <v>1</v>
      </c>
    </row>
    <row r="56" spans="2:30" x14ac:dyDescent="0.35">
      <c r="B56" s="4" t="s">
        <v>793</v>
      </c>
      <c r="C56" s="5">
        <v>1</v>
      </c>
      <c r="E56" s="4" t="s">
        <v>793</v>
      </c>
      <c r="F56" s="5">
        <v>2</v>
      </c>
    </row>
    <row r="57" spans="2:30" x14ac:dyDescent="0.35">
      <c r="B57" s="4" t="s">
        <v>811</v>
      </c>
      <c r="C57" s="5">
        <v>2</v>
      </c>
      <c r="E57" s="4" t="s">
        <v>811</v>
      </c>
      <c r="F57" s="5">
        <v>2</v>
      </c>
      <c r="I57" s="9" t="str">
        <f>Selected</f>
        <v>Peak Milk Sachet</v>
      </c>
    </row>
    <row r="58" spans="2:30" x14ac:dyDescent="0.35">
      <c r="B58" s="4" t="s">
        <v>806</v>
      </c>
      <c r="C58" s="5">
        <v>1</v>
      </c>
      <c r="E58" s="4" t="s">
        <v>806</v>
      </c>
      <c r="F58" s="5">
        <v>1</v>
      </c>
      <c r="I58">
        <f>MATCH(I57,J40:AC40,0)</f>
        <v>14</v>
      </c>
    </row>
    <row r="59" spans="2:30" x14ac:dyDescent="0.35">
      <c r="B59" s="4" t="s">
        <v>794</v>
      </c>
      <c r="C59" s="5">
        <v>1</v>
      </c>
      <c r="E59" s="4" t="s">
        <v>794</v>
      </c>
      <c r="F59" s="5">
        <v>1</v>
      </c>
    </row>
    <row r="60" spans="2:30" x14ac:dyDescent="0.35">
      <c r="I60" t="str">
        <f>I41</f>
        <v>Jan</v>
      </c>
      <c r="J60" s="7">
        <f ca="1">OFFSET(I41,,$I$58)</f>
        <v>5720</v>
      </c>
    </row>
    <row r="61" spans="2:30" x14ac:dyDescent="0.35">
      <c r="I61" t="str">
        <f t="shared" ref="I61:I71" si="4">I42</f>
        <v>Feb</v>
      </c>
      <c r="J61" s="7">
        <f t="shared" ref="J61:J71" ca="1" si="5">OFFSET(I42,,$I$58)</f>
        <v>1760</v>
      </c>
    </row>
    <row r="62" spans="2:30" x14ac:dyDescent="0.35">
      <c r="B62" s="4" t="str">
        <f>"Expired? : " &amp; IF(Calculations!B65=1,"NO", IF(Calculations!B65=0,"YES","Expiring In 30 days" ))</f>
        <v>Expired? : Expiring In 30 days</v>
      </c>
      <c r="E62" t="str">
        <f>"Restock? : " &amp; IF(Calculations!E65=2,"NO","YES")</f>
        <v>Restock? : YES</v>
      </c>
      <c r="I62" t="str">
        <f>I43</f>
        <v>Mar</v>
      </c>
      <c r="J62" s="7">
        <f t="shared" ca="1" si="5"/>
        <v>2860</v>
      </c>
    </row>
    <row r="63" spans="2:30" x14ac:dyDescent="0.35">
      <c r="B63">
        <f>Filter</f>
        <v>15</v>
      </c>
      <c r="E63">
        <f>Filter</f>
        <v>15</v>
      </c>
      <c r="I63" t="str">
        <f t="shared" si="4"/>
        <v>Apr</v>
      </c>
      <c r="J63" s="7">
        <f t="shared" ca="1" si="5"/>
        <v>1980</v>
      </c>
      <c r="O63" s="3" t="s">
        <v>814</v>
      </c>
      <c r="P63" t="s">
        <v>825</v>
      </c>
      <c r="Q63" t="s">
        <v>816</v>
      </c>
      <c r="R63" t="s">
        <v>824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2:30" x14ac:dyDescent="0.35">
      <c r="B64" t="str">
        <f>Selected</f>
        <v>Peak Milk Sachet</v>
      </c>
      <c r="E64" t="str">
        <f>Selected</f>
        <v>Peak Milk Sachet</v>
      </c>
      <c r="I64" t="str">
        <f t="shared" si="4"/>
        <v>May</v>
      </c>
      <c r="J64" s="7">
        <f t="shared" ca="1" si="5"/>
        <v>1540</v>
      </c>
      <c r="O64" s="4" t="s">
        <v>846</v>
      </c>
      <c r="P64" s="5">
        <v>1404</v>
      </c>
      <c r="Q64" s="7">
        <v>1054190</v>
      </c>
      <c r="R64" s="7">
        <v>306210</v>
      </c>
    </row>
    <row r="65" spans="2:36" x14ac:dyDescent="0.35">
      <c r="B65">
        <f>VLOOKUP(B64,B40:C59,2,0)</f>
        <v>2</v>
      </c>
      <c r="E65">
        <f>VLOOKUP(E64,E40:F59,2,0)</f>
        <v>1</v>
      </c>
      <c r="I65" t="str">
        <f t="shared" si="4"/>
        <v>Jun</v>
      </c>
      <c r="J65" s="7">
        <f t="shared" ca="1" si="5"/>
        <v>880</v>
      </c>
      <c r="O65" s="4" t="s">
        <v>847</v>
      </c>
      <c r="P65" s="5">
        <v>809</v>
      </c>
      <c r="Q65" s="7">
        <v>587260</v>
      </c>
      <c r="R65" s="7">
        <v>178990</v>
      </c>
    </row>
    <row r="66" spans="2:36" x14ac:dyDescent="0.35">
      <c r="I66" t="str">
        <f t="shared" si="4"/>
        <v>Jul</v>
      </c>
      <c r="J66" s="7">
        <f t="shared" ca="1" si="5"/>
        <v>880</v>
      </c>
    </row>
    <row r="67" spans="2:36" x14ac:dyDescent="0.35">
      <c r="I67" t="str">
        <f t="shared" si="4"/>
        <v>Aug</v>
      </c>
      <c r="J67" s="7">
        <f t="shared" ca="1" si="5"/>
        <v>3300</v>
      </c>
    </row>
    <row r="68" spans="2:36" x14ac:dyDescent="0.35">
      <c r="I68" t="str">
        <f t="shared" si="4"/>
        <v>Sep</v>
      </c>
      <c r="J68" s="7">
        <f t="shared" ca="1" si="5"/>
        <v>1320</v>
      </c>
    </row>
    <row r="69" spans="2:36" x14ac:dyDescent="0.35">
      <c r="I69" t="str">
        <f t="shared" si="4"/>
        <v>Oct</v>
      </c>
      <c r="J69" s="7">
        <f t="shared" ca="1" si="5"/>
        <v>0</v>
      </c>
    </row>
    <row r="70" spans="2:36" x14ac:dyDescent="0.35">
      <c r="I70" t="str">
        <f>I51</f>
        <v>Nov</v>
      </c>
      <c r="J70" s="7">
        <f t="shared" ca="1" si="5"/>
        <v>660</v>
      </c>
    </row>
    <row r="71" spans="2:36" x14ac:dyDescent="0.35">
      <c r="I71" t="str">
        <f t="shared" si="4"/>
        <v>Dec</v>
      </c>
      <c r="J71" s="7">
        <f t="shared" ca="1" si="5"/>
        <v>440</v>
      </c>
      <c r="P71" t="s">
        <v>843</v>
      </c>
      <c r="Q71" t="s">
        <v>844</v>
      </c>
      <c r="R71" t="s">
        <v>845</v>
      </c>
    </row>
    <row r="72" spans="2:36" x14ac:dyDescent="0.35">
      <c r="O72" t="s">
        <v>8</v>
      </c>
      <c r="P72" s="7">
        <f>R65</f>
        <v>178990</v>
      </c>
      <c r="Q72" s="7">
        <f>R64</f>
        <v>306210</v>
      </c>
      <c r="R72" s="11">
        <f>(P72-Q72)/Q72</f>
        <v>-0.41546650991149864</v>
      </c>
      <c r="S72" t="str">
        <f>IF(R72&gt;0,"🔼","🔽")&amp;TEXT(ABS(R72),"0%")&amp;" YoY"</f>
        <v>🔽42% YoY</v>
      </c>
    </row>
    <row r="73" spans="2:36" x14ac:dyDescent="0.35">
      <c r="O73" t="s">
        <v>842</v>
      </c>
      <c r="P73" s="7">
        <f>Q65</f>
        <v>587260</v>
      </c>
      <c r="Q73" s="7">
        <f>Q64</f>
        <v>1054190</v>
      </c>
      <c r="R73" s="11">
        <f t="shared" ref="R73:R74" si="6">(P73-Q73)/Q73</f>
        <v>-0.44292774547282748</v>
      </c>
      <c r="S73" t="str">
        <f t="shared" ref="S73:S74" si="7">IF(R73&gt;0,"🔼","🔽")&amp;TEXT(ABS(R73),"0%")&amp;" YoY"</f>
        <v>🔽44% YoY</v>
      </c>
    </row>
    <row r="74" spans="2:36" x14ac:dyDescent="0.35">
      <c r="I74" t="str">
        <f ca="1" xml:space="preserve"> I57 &amp; " Performed well in the Month of " &amp; INDEX(I60:I71,MATCH(MAX(J60:J71),J60:J71,0))&amp;" with "&amp;TEXT(MAX(J60:J71),"##,##0")&amp;" in sales "</f>
        <v xml:space="preserve">Peak Milk Sachet Performed well in the Month of Jan with 5,720 in sales </v>
      </c>
      <c r="O74" t="s">
        <v>841</v>
      </c>
      <c r="P74">
        <f>P65</f>
        <v>809</v>
      </c>
      <c r="Q74">
        <f>P64</f>
        <v>1404</v>
      </c>
      <c r="R74" s="11">
        <f t="shared" si="6"/>
        <v>-0.4237891737891738</v>
      </c>
      <c r="S74" t="str">
        <f t="shared" si="7"/>
        <v>🔽42% YoY</v>
      </c>
    </row>
    <row r="75" spans="2:36" x14ac:dyDescent="0.35">
      <c r="B75" s="3" t="s">
        <v>814</v>
      </c>
      <c r="C75" t="s">
        <v>816</v>
      </c>
      <c r="E75" s="3"/>
      <c r="F75" s="3"/>
      <c r="G75" s="3"/>
      <c r="H75" s="3"/>
      <c r="I75" s="3"/>
      <c r="J75" s="3"/>
      <c r="K75" s="3"/>
      <c r="L75" s="3"/>
      <c r="M75" s="3"/>
      <c r="N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x14ac:dyDescent="0.35">
      <c r="B76" s="4" t="s">
        <v>809</v>
      </c>
      <c r="C76" s="6">
        <v>387000</v>
      </c>
    </row>
    <row r="77" spans="2:36" x14ac:dyDescent="0.35">
      <c r="B77" s="4" t="s">
        <v>806</v>
      </c>
      <c r="C77" s="6">
        <v>220000</v>
      </c>
      <c r="F77" s="3" t="s">
        <v>814</v>
      </c>
      <c r="G77" t="s">
        <v>816</v>
      </c>
      <c r="H77" s="3"/>
      <c r="I77" s="3"/>
      <c r="J77" s="3" t="s">
        <v>814</v>
      </c>
      <c r="K77" t="s">
        <v>852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x14ac:dyDescent="0.35">
      <c r="B78" s="4" t="s">
        <v>802</v>
      </c>
      <c r="C78" s="6">
        <v>200000</v>
      </c>
      <c r="F78" s="4" t="s">
        <v>828</v>
      </c>
      <c r="G78" s="6">
        <v>168250</v>
      </c>
      <c r="J78" s="4" t="s">
        <v>849</v>
      </c>
      <c r="K78" s="5">
        <v>266</v>
      </c>
    </row>
    <row r="79" spans="2:36" x14ac:dyDescent="0.35">
      <c r="B79" s="4" t="s">
        <v>803</v>
      </c>
      <c r="C79" s="6">
        <v>157500</v>
      </c>
      <c r="F79" s="4" t="s">
        <v>829</v>
      </c>
      <c r="G79" s="6">
        <v>146310</v>
      </c>
      <c r="J79" s="4" t="s">
        <v>851</v>
      </c>
      <c r="K79" s="5">
        <v>305</v>
      </c>
    </row>
    <row r="80" spans="2:36" x14ac:dyDescent="0.35">
      <c r="B80" s="4" t="s">
        <v>805</v>
      </c>
      <c r="C80" s="6">
        <v>116600</v>
      </c>
      <c r="F80" s="4" t="s">
        <v>830</v>
      </c>
      <c r="G80" s="6">
        <v>161430</v>
      </c>
      <c r="J80" s="4" t="s">
        <v>850</v>
      </c>
      <c r="K80" s="5">
        <v>169</v>
      </c>
    </row>
    <row r="81" spans="2:10" x14ac:dyDescent="0.35">
      <c r="B81" s="4" t="s">
        <v>807</v>
      </c>
      <c r="C81" s="6">
        <v>88200</v>
      </c>
      <c r="F81" s="4" t="s">
        <v>831</v>
      </c>
      <c r="G81" s="6">
        <v>169260</v>
      </c>
    </row>
    <row r="82" spans="2:10" x14ac:dyDescent="0.35">
      <c r="B82" s="4" t="s">
        <v>800</v>
      </c>
      <c r="C82" s="6">
        <v>80500</v>
      </c>
      <c r="F82" s="4" t="s">
        <v>832</v>
      </c>
      <c r="G82" s="6">
        <v>185700</v>
      </c>
    </row>
    <row r="83" spans="2:10" x14ac:dyDescent="0.35">
      <c r="B83" s="4" t="s">
        <v>811</v>
      </c>
      <c r="C83" s="6">
        <v>61200</v>
      </c>
      <c r="F83" s="4" t="s">
        <v>833</v>
      </c>
      <c r="G83" s="6">
        <v>180710</v>
      </c>
    </row>
    <row r="84" spans="2:10" x14ac:dyDescent="0.35">
      <c r="B84" s="4" t="s">
        <v>801</v>
      </c>
      <c r="C84" s="6">
        <v>50050</v>
      </c>
      <c r="F84" s="4" t="s">
        <v>834</v>
      </c>
      <c r="G84" s="6">
        <v>153540</v>
      </c>
      <c r="J84" t="str">
        <f>"Most Payments ( " &amp; TEXT(MAX(K78:K80),0) &amp;") were made with " &amp; INDEX(J78:J80,MATCH(MAX(K78:K80),K78:K80,0)) &amp; "."</f>
        <v>Most Payments ( 305) were made with P.O.S.</v>
      </c>
    </row>
    <row r="85" spans="2:10" x14ac:dyDescent="0.35">
      <c r="B85" s="4" t="s">
        <v>797</v>
      </c>
      <c r="C85" s="6">
        <v>47000</v>
      </c>
      <c r="F85" s="4" t="s">
        <v>835</v>
      </c>
      <c r="G85" s="6">
        <v>81560</v>
      </c>
    </row>
    <row r="86" spans="2:10" x14ac:dyDescent="0.35">
      <c r="B86" s="4" t="s">
        <v>808</v>
      </c>
      <c r="C86" s="6">
        <v>43400</v>
      </c>
      <c r="F86" s="4" t="s">
        <v>836</v>
      </c>
      <c r="G86" s="6">
        <v>139190</v>
      </c>
    </row>
    <row r="87" spans="2:10" x14ac:dyDescent="0.35">
      <c r="B87" s="4" t="s">
        <v>799</v>
      </c>
      <c r="C87" s="6">
        <v>32100</v>
      </c>
      <c r="F87" s="4" t="s">
        <v>837</v>
      </c>
      <c r="G87" s="6">
        <v>97540</v>
      </c>
    </row>
    <row r="88" spans="2:10" x14ac:dyDescent="0.35">
      <c r="B88" s="4" t="s">
        <v>793</v>
      </c>
      <c r="C88" s="6">
        <v>26200</v>
      </c>
      <c r="F88" s="4" t="s">
        <v>838</v>
      </c>
      <c r="G88" s="6">
        <v>97050</v>
      </c>
    </row>
    <row r="89" spans="2:10" x14ac:dyDescent="0.35">
      <c r="B89" s="4" t="s">
        <v>794</v>
      </c>
      <c r="C89" s="6">
        <v>25300</v>
      </c>
      <c r="F89" s="4" t="s">
        <v>839</v>
      </c>
      <c r="G89" s="6">
        <v>60910</v>
      </c>
    </row>
    <row r="90" spans="2:10" x14ac:dyDescent="0.35">
      <c r="B90" s="4" t="s">
        <v>798</v>
      </c>
      <c r="C90" s="6">
        <v>21340</v>
      </c>
    </row>
    <row r="91" spans="2:10" x14ac:dyDescent="0.35">
      <c r="B91" s="4" t="s">
        <v>795</v>
      </c>
      <c r="C91" s="6">
        <v>20460</v>
      </c>
    </row>
    <row r="92" spans="2:10" x14ac:dyDescent="0.35">
      <c r="B92" s="4" t="s">
        <v>792</v>
      </c>
      <c r="C92" s="6">
        <v>19200</v>
      </c>
    </row>
    <row r="93" spans="2:10" x14ac:dyDescent="0.35">
      <c r="B93" s="4" t="s">
        <v>810</v>
      </c>
      <c r="C93" s="6">
        <v>19000</v>
      </c>
      <c r="F93" t="str">
        <f>"Peak Sales Month: "&amp;INDEX(F78:F89,MATCH(MAX(G78:G89),G78:G89,0))&amp;" with "&amp;TEXT(MAX(G78:G89),"#,##0")&amp;" in sales "</f>
        <v xml:space="preserve">Peak Sales Month: May with 185,700 in sales </v>
      </c>
    </row>
    <row r="94" spans="2:10" x14ac:dyDescent="0.35">
      <c r="B94" s="4" t="s">
        <v>796</v>
      </c>
      <c r="C94" s="6">
        <v>13900</v>
      </c>
      <c r="J94" t="s">
        <v>816</v>
      </c>
    </row>
    <row r="95" spans="2:10" x14ac:dyDescent="0.35">
      <c r="B95" s="4" t="s">
        <v>804</v>
      </c>
      <c r="C95" s="6">
        <v>12500</v>
      </c>
      <c r="J95" s="7">
        <v>1641450</v>
      </c>
    </row>
    <row r="97" spans="2:16" x14ac:dyDescent="0.35">
      <c r="F97" s="3" t="s">
        <v>814</v>
      </c>
      <c r="G97" t="s">
        <v>825</v>
      </c>
      <c r="H97" s="3"/>
      <c r="I97" s="3"/>
      <c r="M97" s="3"/>
      <c r="N97" s="3"/>
      <c r="O97" s="3"/>
      <c r="P97" s="3"/>
    </row>
    <row r="98" spans="2:16" x14ac:dyDescent="0.35">
      <c r="F98" s="4" t="s">
        <v>811</v>
      </c>
      <c r="G98" s="5">
        <v>51</v>
      </c>
    </row>
    <row r="99" spans="2:16" x14ac:dyDescent="0.35">
      <c r="B99" t="str">
        <f>"Peak Sales Product: "&amp;INDEX(B76:B95,MATCH(MAX(C76:C95),C76:C95,0))&amp;" with "&amp;TEXT(MAX(C76:C95),"#,##0")&amp;" in sales "</f>
        <v xml:space="preserve">Peak Sales Product: Dano Milk Powder with 387,000 in sales </v>
      </c>
      <c r="F99" s="4" t="s">
        <v>802</v>
      </c>
      <c r="G99" s="5">
        <v>80</v>
      </c>
      <c r="J99" t="s">
        <v>824</v>
      </c>
    </row>
    <row r="100" spans="2:16" x14ac:dyDescent="0.35">
      <c r="F100" s="4" t="s">
        <v>795</v>
      </c>
      <c r="G100" s="5">
        <v>93</v>
      </c>
      <c r="J100" s="7">
        <v>485200</v>
      </c>
    </row>
    <row r="101" spans="2:16" x14ac:dyDescent="0.35">
      <c r="F101" s="4" t="s">
        <v>797</v>
      </c>
      <c r="G101" s="5">
        <v>94</v>
      </c>
    </row>
    <row r="102" spans="2:16" x14ac:dyDescent="0.35">
      <c r="F102" s="4" t="s">
        <v>810</v>
      </c>
      <c r="G102" s="5">
        <v>95</v>
      </c>
    </row>
    <row r="103" spans="2:16" x14ac:dyDescent="0.35">
      <c r="F103" s="4" t="s">
        <v>798</v>
      </c>
      <c r="G103" s="5">
        <v>97</v>
      </c>
      <c r="J103" t="s">
        <v>825</v>
      </c>
    </row>
    <row r="104" spans="2:16" x14ac:dyDescent="0.35">
      <c r="J104" s="5">
        <v>2213</v>
      </c>
    </row>
  </sheetData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ED37-AD39-4EE8-96C6-432947A3EAFA}">
  <dimension ref="A1:AO1"/>
  <sheetViews>
    <sheetView showGridLines="0" zoomScale="50" zoomScaleNormal="50" workbookViewId="0"/>
  </sheetViews>
  <sheetFormatPr defaultRowHeight="14.5" x14ac:dyDescent="0.35"/>
  <cols>
    <col min="1" max="39" width="8.7265625" style="12"/>
    <col min="40" max="41" width="8.7265625" style="10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Line="0" autoPict="0" altText="Product Name">
                <anchor moveWithCells="1">
                  <from>
                    <xdr:col>28</xdr:col>
                    <xdr:colOff>50800</xdr:colOff>
                    <xdr:row>5</xdr:row>
                    <xdr:rowOff>50800</xdr:rowOff>
                  </from>
                  <to>
                    <xdr:col>32</xdr:col>
                    <xdr:colOff>419100</xdr:colOff>
                    <xdr:row>8</xdr:row>
                    <xdr:rowOff>6350</xdr:rowOff>
                  </to>
                </anchor>
              </controlPr>
            </control>
          </mc:Choice>
        </mc:AlternateContent>
      </controls>
    </mc:Choice>
  </mc:AlternateContent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F23-E745-4B99-89D0-DC463A65C588}">
  <dimension ref="A1:AO1"/>
  <sheetViews>
    <sheetView showGridLines="0" tabSelected="1" zoomScale="50" zoomScaleNormal="50" workbookViewId="0"/>
  </sheetViews>
  <sheetFormatPr defaultRowHeight="14.5" x14ac:dyDescent="0.35"/>
  <cols>
    <col min="1" max="41" width="8.7265625" style="12"/>
  </cols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 1 5 1 < / i n t > < / v a l u e > < / i t e m > < i t e m > < k e y > < s t r i n g > P r o d u c t _ N a m e < / s t r i n g > < / k e y > < v a l u e > < i n t > 1 8 5 < / i n t > < / v a l u e > < / i t e m > < i t e m > < k e y > < s t r i n g > C a t e g o r y < / s t r i n g > < / k e y > < v a l u e > < i n t > 1 3 0 < / i n t > < / v a l u e > < / i t e m > < i t e m > < k e y > < s t r i n g > U n i t _ S i z e < / s t r i n g > < / k e y > < v a l u e > < i n t > 1 3 3 < / i n t > < / v a l u e > < / i t e m > < i t e m > < k e y > < s t r i n g > Q u a n t i t y _ i n _ S t o c k < / s t r i n g > < / k e y > < v a l u e > < i n t > 2 1 5 < / i n t > < / v a l u e > < / i t e m > < i t e m > < k e y > < s t r i n g > R e o r d e r _ L e v e l < / s t r i n g > < / k e y > < v a l u e > < i n t > 1 8 0 < / i n t > < / v a l u e > < / i t e m > < i t e m > < k e y > < s t r i n g > C o s t _ P r i c e _ P e r _ U n i t < / s t r i n g > < / k e y > < v a l u e > < i n t > 2 3 4 < / i n t > < / v a l u e > < / i t e m > < i t e m > < k e y > < s t r i n g > D a t e _ S t o c k e d < / s t r i n g > < / k e y > < v a l u e > < i n t > 1 7 3 < / i n t > < / v a l u e > < / i t e m > < i t e m > < k e y > < s t r i n g > E x p i r y _ D a t e < / s t r i n g > < / k e y > < v a l u e > < i n t > 1 5 9 < / i n t > < / v a l u e > < / i t e m > < i t e m > < k e y > < s t r i n g > E x p i r y _ S t a t u s < / s t r i n g > < / k e y > < v a l u e > < i n t > 1 7 2 < / i n t > < / v a l u e > < / i t e m > < i t e m > < k e y > < s t r i n g > S t o c k _ s t a u s < / s t r i n g > < / k e y > < v a l u e > < i n t > 1 5 6 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 U n i t _ S i z e < / s t r i n g > < / k e y > < v a l u e > < i n t > 3 < / i n t > < / v a l u e > < / i t e m > < i t e m > < k e y > < s t r i n g > Q u a n t i t y _ i n _ S t o c k < / s t r i n g > < / k e y > < v a l u e > < i n t > 4 < / i n t > < / v a l u e > < / i t e m > < i t e m > < k e y > < s t r i n g > R e o r d e r _ L e v e l < / s t r i n g > < / k e y > < v a l u e > < i n t > 5 < / i n t > < / v a l u e > < / i t e m > < i t e m > < k e y > < s t r i n g > C o s t _ P r i c e _ P e r _ U n i t < / s t r i n g > < / k e y > < v a l u e > < i n t > 6 < / i n t > < / v a l u e > < / i t e m > < i t e m > < k e y > < s t r i n g > D a t e _ S t o c k e d < / s t r i n g > < / k e y > < v a l u e > < i n t > 7 < / i n t > < / v a l u e > < / i t e m > < i t e m > < k e y > < s t r i n g > E x p i r y _ D a t e < / s t r i n g > < / k e y > < v a l u e > < i n t > 8 < / i n t > < / v a l u e > < / i t e m > < i t e m > < k e y > < s t r i n g > E x p i r y _ S t a t u s < / s t r i n g > < / k e y > < v a l u e > < i n t > 9 < / i n t > < / v a l u e > < / i t e m > < i t e m > < k e y > < s t r i n g > S t o c k _ s t a u s 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 2 0 2 5 - 0 7 - 2 5 T 2 3 : 4 4 : 3 4 . 0 2 7 0 9 8 3 + 0 1 : 0 0 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 S a l e _ I D < / s t r i n g > < / k e y > < v a l u e > < i n t > 1 1 7 < / i n t > < / v a l u e > < / i t e m > < i t e m > < k e y > < s t r i n g > S a l e _ D a t e < / s t r i n g > < / k e y > < v a l u e > < i n t > 1 4 0 < / i n t > < / v a l u e > < / i t e m > < i t e m > < k e y > < s t r i n g > P r o d u c t _ I D < / s t r i n g > < / k e y > < v a l u e > < i n t > 1 5 1 < / i n t > < / v a l u e > < / i t e m > < i t e m > < k e y > < s t r i n g > P r o d u c t _ N a m e < / s t r i n g > < / k e y > < v a l u e > < i n t > 1 8 5 < / i n t > < / v a l u e > < / i t e m > < i t e m > < k e y > < s t r i n g > U n i t _ S i z e < / s t r i n g > < / k e y > < v a l u e > < i n t > 1 3 3 < / i n t > < / v a l u e > < / i t e m > < i t e m > < k e y > < s t r i n g > Q u a n t i t y _ S o l d < / s t r i n g > < / k e y > < v a l u e > < i n t > 1 7 8 < / i n t > < / v a l u e > < / i t e m > < i t e m > < k e y > < s t r i n g > U n i t _ S e l l i n g _ P r i c e < / s t r i n g > < / k e y > < v a l u e > < i n t > 2 1 1 < / i n t > < / v a l u e > < / i t e m > < i t e m > < k e y > < s t r i n g > C o s t _ P r i c e _ P e r _ U n i t < / s t r i n g > < / k e y > < v a l u e > < i n t > 2 3 4 < / i n t > < / v a l u e > < / i t e m > < i t e m > < k e y > < s t r i n g > T o t a l _ S a l e _ A m o u n t < / s t r i n g > < / k e y > < v a l u e > < i n t > 2 2 6 < / i n t > < / v a l u e > < / i t e m > < i t e m > < k e y > < s t r i n g > P r o f i t < / s t r i n g > < / k e y > < v a l u e > < i n t > 9 9 < / i n t > < / v a l u e > < / i t e m > < i t e m > < k e y > < s t r i n g > S a l e _ D a t e   ( Y e a r ) < / s t r i n g > < / k e y > < v a l u e > < i n t > 1 9 8 < / i n t > < / v a l u e > < / i t e m > < i t e m > < k e y > < s t r i n g > S a l e _ D a t e   ( Q u a r t e r ) < / s t r i n g > < / k e y > < v a l u e > < i n t > 2 3 1 < / i n t > < / v a l u e > < / i t e m > < i t e m > < k e y > < s t r i n g > S a l e _ D a t e   ( M o n t h   I n d e x ) < / s t r i n g > < / k e y > < v a l u e > < i n t > 2 7 7 < / i n t > < / v a l u e > < / i t e m > < i t e m > < k e y > < s t r i n g > S a l e _ D a t e   ( M o n t h ) < / s t r i n g > < / k e y > < v a l u e > < i n t > 2 2 1 < / i n t > < / v a l u e > < / i t e m > < / C o l u m n W i d t h s > < C o l u m n D i s p l a y I n d e x > < i t e m > < k e y > < s t r i n g > S a l e _ I D < / s t r i n g > < / k e y > < v a l u e > < i n t > 0 < / i n t > < / v a l u e > < / i t e m > < i t e m > < k e y > < s t r i n g > S a l e _ D a t e 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 P r o d u c t _ N a m e < / s t r i n g > < / k e y > < v a l u e > < i n t > 3 < / i n t > < / v a l u e > < / i t e m > < i t e m > < k e y > < s t r i n g > U n i t _ S i z e < / s t r i n g > < / k e y > < v a l u e > < i n t > 4 < / i n t > < / v a l u e > < / i t e m > < i t e m > < k e y > < s t r i n g > Q u a n t i t y _ S o l d < / s t r i n g > < / k e y > < v a l u e > < i n t > 5 < / i n t > < / v a l u e > < / i t e m > < i t e m > < k e y > < s t r i n g > U n i t _ S e l l i n g _ P r i c e < / s t r i n g > < / k e y > < v a l u e > < i n t > 6 < / i n t > < / v a l u e > < / i t e m > < i t e m > < k e y > < s t r i n g > C o s t _ P r i c e _ P e r _ U n i t < / s t r i n g > < / k e y > < v a l u e > < i n t > 7 < / i n t > < / v a l u e > < / i t e m > < i t e m > < k e y > < s t r i n g > T o t a l _ S a l e _ A m o u n t 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 S a l e _ D a t e   ( Y e a r ) < / s t r i n g > < / k e y > < v a l u e > < i n t > 1 0 < / i n t > < / v a l u e > < / i t e m > < i t e m > < k e y > < s t r i n g > S a l e _ D a t e   ( Q u a r t e r ) < / s t r i n g > < / k e y > < v a l u e > < i n t > 1 1 < / i n t > < / v a l u e > < / i t e m > < i t e m > < k e y > < s t r i n g > S a l e _ D a t e   ( M o n t h   I n d e x ) < / s t r i n g > < / k e y > < v a l u e > < i n t > 1 2 < / i n t > < / v a l u e > < / i t e m > < i t e m > < k e y > < s t r i n g > S a l e _ D a t e 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B93D3A73-49D1-46A8-AAF8-30629B8696FD}">
  <ds:schemaRefs/>
</ds:datastoreItem>
</file>

<file path=customXml/itemProps10.xml><?xml version="1.0" encoding="utf-8"?>
<ds:datastoreItem xmlns:ds="http://schemas.openxmlformats.org/officeDocument/2006/customXml" ds:itemID="{7127CCD1-9EBC-4E77-B67E-4967D4C8B031}">
  <ds:schemaRefs/>
</ds:datastoreItem>
</file>

<file path=customXml/itemProps11.xml><?xml version="1.0" encoding="utf-8"?>
<ds:datastoreItem xmlns:ds="http://schemas.openxmlformats.org/officeDocument/2006/customXml" ds:itemID="{3358482C-9A88-4559-A185-679E9D75804C}">
  <ds:schemaRefs/>
</ds:datastoreItem>
</file>

<file path=customXml/itemProps12.xml><?xml version="1.0" encoding="utf-8"?>
<ds:datastoreItem xmlns:ds="http://schemas.openxmlformats.org/officeDocument/2006/customXml" ds:itemID="{4B39946A-57FE-4318-AA0A-4C4FDEE7CDF8}">
  <ds:schemaRefs/>
</ds:datastoreItem>
</file>

<file path=customXml/itemProps2.xml><?xml version="1.0" encoding="utf-8"?>
<ds:datastoreItem xmlns:ds="http://schemas.openxmlformats.org/officeDocument/2006/customXml" ds:itemID="{76BD82F9-5E5B-4750-BA1D-0632AE6F1AA6}">
  <ds:schemaRefs/>
</ds:datastoreItem>
</file>

<file path=customXml/itemProps3.xml><?xml version="1.0" encoding="utf-8"?>
<ds:datastoreItem xmlns:ds="http://schemas.openxmlformats.org/officeDocument/2006/customXml" ds:itemID="{F12CF798-2D12-4E10-BA62-5904CF628FBA}">
  <ds:schemaRefs/>
</ds:datastoreItem>
</file>

<file path=customXml/itemProps4.xml><?xml version="1.0" encoding="utf-8"?>
<ds:datastoreItem xmlns:ds="http://schemas.openxmlformats.org/officeDocument/2006/customXml" ds:itemID="{E0436AE3-D303-4CAB-A2BF-8364146C1FEB}">
  <ds:schemaRefs/>
</ds:datastoreItem>
</file>

<file path=customXml/itemProps5.xml><?xml version="1.0" encoding="utf-8"?>
<ds:datastoreItem xmlns:ds="http://schemas.openxmlformats.org/officeDocument/2006/customXml" ds:itemID="{47AD2391-584A-40FB-AC87-EC5B58C76751}">
  <ds:schemaRefs/>
</ds:datastoreItem>
</file>

<file path=customXml/itemProps6.xml><?xml version="1.0" encoding="utf-8"?>
<ds:datastoreItem xmlns:ds="http://schemas.openxmlformats.org/officeDocument/2006/customXml" ds:itemID="{76D66570-5AC4-49F7-BA71-A1CF59CA2CD7}">
  <ds:schemaRefs/>
</ds:datastoreItem>
</file>

<file path=customXml/itemProps7.xml><?xml version="1.0" encoding="utf-8"?>
<ds:datastoreItem xmlns:ds="http://schemas.openxmlformats.org/officeDocument/2006/customXml" ds:itemID="{77B56EFD-BC01-4D27-A135-0ACE9E4F916B}">
  <ds:schemaRefs/>
</ds:datastoreItem>
</file>

<file path=customXml/itemProps8.xml><?xml version="1.0" encoding="utf-8"?>
<ds:datastoreItem xmlns:ds="http://schemas.openxmlformats.org/officeDocument/2006/customXml" ds:itemID="{6722B7B5-776C-43FB-B0B8-1C9284A01F15}">
  <ds:schemaRefs/>
</ds:datastoreItem>
</file>

<file path=customXml/itemProps9.xml><?xml version="1.0" encoding="utf-8"?>
<ds:datastoreItem xmlns:ds="http://schemas.openxmlformats.org/officeDocument/2006/customXml" ds:itemID="{0FF7DFAB-6B6C-4DED-BC5E-26E620FAAD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Sales_Transactions</vt:lpstr>
      <vt:lpstr>Stock_and_Expiry</vt:lpstr>
      <vt:lpstr>Calculations</vt:lpstr>
      <vt:lpstr>Dashboard 1</vt:lpstr>
      <vt:lpstr>Dashboard2</vt:lpstr>
      <vt:lpstr>Expiring?</vt:lpstr>
      <vt:lpstr>Filter</vt:lpstr>
      <vt:lpstr>grandp</vt:lpstr>
      <vt:lpstr>Grandprofit</vt:lpstr>
      <vt:lpstr>grandq</vt:lpstr>
      <vt:lpstr>Grandquantity</vt:lpstr>
      <vt:lpstr>grandsales</vt:lpstr>
      <vt:lpstr>Grandtotal</vt:lpstr>
      <vt:lpstr>Monthlyperformance</vt:lpstr>
      <vt:lpstr>payment</vt:lpstr>
      <vt:lpstr>peaksales</vt:lpstr>
      <vt:lpstr>productpeak</vt:lpstr>
      <vt:lpstr>Profit</vt:lpstr>
      <vt:lpstr>Profityoy</vt:lpstr>
      <vt:lpstr>Quantity</vt:lpstr>
      <vt:lpstr>Quantityyoy</vt:lpstr>
      <vt:lpstr>Restock?</vt:lpstr>
      <vt:lpstr>Salesyoy</vt:lpstr>
      <vt:lpstr>Selected</vt:lpstr>
      <vt:lpstr>Totalsales</vt:lpstr>
      <vt:lpstr>yoyp</vt:lpstr>
      <vt:lpstr>yoyprofit</vt:lpstr>
      <vt:lpstr>yoyq</vt:lpstr>
      <vt:lpstr>yoyquantity</vt:lpstr>
      <vt:lpstr>yoys</vt:lpstr>
      <vt:lpstr>yoysales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2025-07-24T12:42:42Z</dcterms:created>
  <dcterms:modified xsi:type="dcterms:W3CDTF">2025-08-07T20:40:26Z</dcterms:modified>
</cp:coreProperties>
</file>