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ymyslowska\Documents\GitHub\courses\foundations-of-marketing-analytics-specialization\meaningful-marketing-insights\assigment4\"/>
    </mc:Choice>
  </mc:AlternateContent>
  <bookViews>
    <workbookView xWindow="120" yWindow="105" windowWidth="24915" windowHeight="11565"/>
  </bookViews>
  <sheets>
    <sheet name="Financial Calculations" sheetId="2" r:id="rId1"/>
    <sheet name="CLV Analysis" sheetId="3" r:id="rId2"/>
    <sheet name="Reference Tables" sheetId="1" r:id="rId3"/>
    <sheet name="Answers" sheetId="4" r:id="rId4"/>
  </sheets>
  <definedNames>
    <definedName name="solver_adj" localSheetId="0" hidden="1">'Financial Calculations'!$B$10:$C$12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'Financial Calculations'!$C$12</definedName>
    <definedName name="solver_lhs1" localSheetId="0" hidden="1">'Financial Calculations'!$B$10:$B$12</definedName>
    <definedName name="solver_lhs2" localSheetId="0" hidden="1">'Financial Calculations'!$B$10:$B$12</definedName>
    <definedName name="solver_lhs3" localSheetId="0" hidden="1">'Financial Calculations'!$B$10:$C$12</definedName>
    <definedName name="solver_lhs4" localSheetId="0" hidden="1">'Financial Calculations'!$C$10:$C$12</definedName>
    <definedName name="solver_lhs5" localSheetId="0" hidden="1">'Financial Calculations'!$C$10:$C$12</definedName>
    <definedName name="solver_lhs6" localSheetId="0" hidden="1">'Financial Calculations'!$C$12</definedName>
    <definedName name="solver_lhs7" localSheetId="0" hidden="1">'Financial Calculations'!$C$12</definedName>
    <definedName name="solver_lhs8" localSheetId="0" hidden="1">'Financial Calculations'!$C$12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'Financial Calculations'!$B$23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hs0" localSheetId="0" hidden="1">integer</definedName>
    <definedName name="solver_rhs1" localSheetId="0" hidden="1">'Financial Calculations'!$A$7</definedName>
    <definedName name="solver_rhs2" localSheetId="0" hidden="1">'Financial Calculations'!$A$3</definedName>
    <definedName name="solver_rhs3" localSheetId="0" hidden="1">integer</definedName>
    <definedName name="solver_rhs4" localSheetId="0" hidden="1">'Financial Calculations'!$A$15</definedName>
    <definedName name="solver_rhs5" localSheetId="0" hidden="1">'Financial Calculations'!$A$11</definedName>
    <definedName name="solver_rhs6" localSheetId="0" hidden="1">integer</definedName>
    <definedName name="solver_rhs7" localSheetId="0" hidden="1">integer</definedName>
    <definedName name="solver_rhs8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K28" i="4" l="1"/>
  <c r="J28" i="4"/>
  <c r="I28" i="4"/>
  <c r="H28" i="4"/>
  <c r="K22" i="4"/>
  <c r="J22" i="4"/>
  <c r="I22" i="4"/>
  <c r="N23" i="4" s="1"/>
  <c r="H22" i="4"/>
  <c r="M24" i="4" s="1"/>
  <c r="M32" i="4"/>
  <c r="M31" i="4"/>
  <c r="O30" i="4"/>
  <c r="N30" i="4"/>
  <c r="P29" i="4"/>
  <c r="O29" i="4"/>
  <c r="M29" i="4"/>
  <c r="N24" i="4"/>
  <c r="O24" i="4"/>
  <c r="N25" i="4"/>
  <c r="O25" i="4"/>
  <c r="O26" i="4"/>
  <c r="M23" i="4"/>
  <c r="H29" i="4"/>
  <c r="H30" i="4"/>
  <c r="M30" i="4" s="1"/>
  <c r="H31" i="4"/>
  <c r="K32" i="4"/>
  <c r="P32" i="4" s="1"/>
  <c r="J32" i="4"/>
  <c r="O32" i="4" s="1"/>
  <c r="I32" i="4"/>
  <c r="N32" i="4" s="1"/>
  <c r="H32" i="4"/>
  <c r="K31" i="4"/>
  <c r="P31" i="4" s="1"/>
  <c r="J31" i="4"/>
  <c r="O31" i="4" s="1"/>
  <c r="I31" i="4"/>
  <c r="N31" i="4" s="1"/>
  <c r="K30" i="4"/>
  <c r="P30" i="4" s="1"/>
  <c r="J30" i="4"/>
  <c r="I30" i="4"/>
  <c r="K29" i="4"/>
  <c r="J29" i="4"/>
  <c r="I29" i="4"/>
  <c r="N29" i="4" s="1"/>
  <c r="H24" i="4"/>
  <c r="I24" i="4"/>
  <c r="J24" i="4"/>
  <c r="K24" i="4"/>
  <c r="P24" i="4" s="1"/>
  <c r="H25" i="4"/>
  <c r="I25" i="4"/>
  <c r="J25" i="4"/>
  <c r="K25" i="4"/>
  <c r="P25" i="4" s="1"/>
  <c r="H26" i="4"/>
  <c r="I26" i="4"/>
  <c r="J26" i="4"/>
  <c r="K26" i="4"/>
  <c r="P26" i="4" s="1"/>
  <c r="I23" i="4"/>
  <c r="J23" i="4"/>
  <c r="O23" i="4" s="1"/>
  <c r="K23" i="4"/>
  <c r="P23" i="4" s="1"/>
  <c r="H23" i="4"/>
  <c r="C15" i="4"/>
  <c r="C17" i="4"/>
  <c r="C16" i="4"/>
  <c r="C14" i="4"/>
  <c r="C9" i="4"/>
  <c r="C10" i="4"/>
  <c r="C11" i="4"/>
  <c r="C8" i="4"/>
  <c r="M25" i="4" l="1"/>
  <c r="N26" i="4"/>
  <c r="M26" i="4"/>
  <c r="G8" i="3" l="1"/>
  <c r="F8" i="3"/>
  <c r="E8" i="3"/>
  <c r="C4" i="3"/>
  <c r="D9" i="3" s="1"/>
  <c r="C3" i="3"/>
  <c r="C9" i="3" s="1"/>
  <c r="F9" i="3" s="1"/>
  <c r="B4" i="3"/>
  <c r="B19" i="2" s="1"/>
  <c r="B3" i="3"/>
  <c r="B18" i="2" s="1"/>
  <c r="C2" i="3"/>
  <c r="B9" i="3" s="1"/>
  <c r="B2" i="3"/>
  <c r="B17" i="2" s="1"/>
  <c r="B7" i="2"/>
  <c r="E9" i="3" l="1"/>
  <c r="C10" i="3"/>
  <c r="F10" i="3" s="1"/>
  <c r="B10" i="3"/>
  <c r="G9" i="3"/>
  <c r="D10" i="3"/>
  <c r="G10" i="3" l="1"/>
  <c r="D11" i="3"/>
  <c r="B11" i="3"/>
  <c r="E10" i="3"/>
  <c r="C11" i="3"/>
  <c r="F11" i="3" s="1"/>
  <c r="B12" i="3" l="1"/>
  <c r="E11" i="3"/>
  <c r="C12" i="3"/>
  <c r="F12" i="3" s="1"/>
  <c r="D12" i="3"/>
  <c r="G11" i="3"/>
  <c r="B13" i="3" l="1"/>
  <c r="E12" i="3"/>
  <c r="C13" i="3"/>
  <c r="F13" i="3" s="1"/>
  <c r="D13" i="3"/>
  <c r="G12" i="3"/>
  <c r="D14" i="3" l="1"/>
  <c r="G13" i="3"/>
  <c r="B14" i="3"/>
  <c r="E13" i="3"/>
  <c r="C14" i="3"/>
  <c r="F14" i="3" s="1"/>
  <c r="B15" i="3" l="1"/>
  <c r="E14" i="3"/>
  <c r="C15" i="3"/>
  <c r="F15" i="3" s="1"/>
  <c r="D15" i="3"/>
  <c r="G14" i="3"/>
  <c r="B16" i="3" l="1"/>
  <c r="E15" i="3"/>
  <c r="C16" i="3"/>
  <c r="F16" i="3" s="1"/>
  <c r="D16" i="3"/>
  <c r="G15" i="3"/>
  <c r="B17" i="3" l="1"/>
  <c r="E16" i="3"/>
  <c r="C17" i="3"/>
  <c r="F17" i="3" s="1"/>
  <c r="D17" i="3"/>
  <c r="G16" i="3"/>
  <c r="B18" i="3" l="1"/>
  <c r="E17" i="3"/>
  <c r="C18" i="3"/>
  <c r="F18" i="3" s="1"/>
  <c r="D18" i="3"/>
  <c r="G17" i="3"/>
  <c r="B19" i="3" l="1"/>
  <c r="E18" i="3"/>
  <c r="C19" i="3"/>
  <c r="F19" i="3" s="1"/>
  <c r="D19" i="3"/>
  <c r="G18" i="3"/>
  <c r="B20" i="3" l="1"/>
  <c r="E19" i="3"/>
  <c r="C20" i="3"/>
  <c r="F20" i="3" s="1"/>
  <c r="D20" i="3"/>
  <c r="G19" i="3"/>
  <c r="B21" i="3" l="1"/>
  <c r="E20" i="3"/>
  <c r="C21" i="3"/>
  <c r="F21" i="3" s="1"/>
  <c r="D21" i="3"/>
  <c r="G20" i="3"/>
  <c r="B22" i="3" l="1"/>
  <c r="E21" i="3"/>
  <c r="C22" i="3"/>
  <c r="F22" i="3" s="1"/>
  <c r="D22" i="3"/>
  <c r="G21" i="3"/>
  <c r="B23" i="3" l="1"/>
  <c r="E22" i="3"/>
  <c r="C23" i="3"/>
  <c r="F23" i="3" s="1"/>
  <c r="D23" i="3"/>
  <c r="G22" i="3"/>
  <c r="B24" i="3" l="1"/>
  <c r="E23" i="3"/>
  <c r="C24" i="3"/>
  <c r="F24" i="3" s="1"/>
  <c r="D24" i="3"/>
  <c r="G23" i="3"/>
  <c r="B25" i="3" l="1"/>
  <c r="E24" i="3"/>
  <c r="C25" i="3"/>
  <c r="F25" i="3" s="1"/>
  <c r="D25" i="3"/>
  <c r="G24" i="3"/>
  <c r="D26" i="3" l="1"/>
  <c r="G25" i="3"/>
  <c r="B26" i="3"/>
  <c r="E25" i="3"/>
  <c r="C26" i="3"/>
  <c r="F26" i="3" s="1"/>
  <c r="D27" i="3" l="1"/>
  <c r="G26" i="3"/>
  <c r="B27" i="3"/>
  <c r="E26" i="3"/>
  <c r="C27" i="3"/>
  <c r="F27" i="3" s="1"/>
  <c r="D28" i="3" l="1"/>
  <c r="G27" i="3"/>
  <c r="B28" i="3"/>
  <c r="E27" i="3"/>
  <c r="C28" i="3"/>
  <c r="F28" i="3" s="1"/>
  <c r="B29" i="3" l="1"/>
  <c r="E28" i="3"/>
  <c r="C29" i="3"/>
  <c r="F29" i="3" s="1"/>
  <c r="D29" i="3"/>
  <c r="G28" i="3"/>
  <c r="D30" i="3" l="1"/>
  <c r="G29" i="3"/>
  <c r="B30" i="3"/>
  <c r="E29" i="3"/>
  <c r="C30" i="3"/>
  <c r="F30" i="3" s="1"/>
  <c r="B31" i="3" l="1"/>
  <c r="E30" i="3"/>
  <c r="C31" i="3"/>
  <c r="F31" i="3" s="1"/>
  <c r="D31" i="3"/>
  <c r="G30" i="3"/>
  <c r="D32" i="3" l="1"/>
  <c r="G31" i="3"/>
  <c r="B32" i="3"/>
  <c r="E31" i="3"/>
  <c r="C32" i="3"/>
  <c r="F32" i="3" s="1"/>
  <c r="B33" i="3" l="1"/>
  <c r="E32" i="3"/>
  <c r="C33" i="3"/>
  <c r="F33" i="3" s="1"/>
  <c r="D33" i="3"/>
  <c r="G32" i="3"/>
  <c r="D34" i="3" l="1"/>
  <c r="G33" i="3"/>
  <c r="B34" i="3"/>
  <c r="E33" i="3"/>
  <c r="C34" i="3"/>
  <c r="F34" i="3" s="1"/>
  <c r="B35" i="3" l="1"/>
  <c r="C35" i="3"/>
  <c r="F35" i="3" s="1"/>
  <c r="E34" i="3"/>
  <c r="D35" i="3"/>
  <c r="G34" i="3"/>
  <c r="D36" i="3" l="1"/>
  <c r="G35" i="3"/>
  <c r="B36" i="3"/>
  <c r="E35" i="3"/>
  <c r="C36" i="3"/>
  <c r="F36" i="3" s="1"/>
  <c r="B37" i="3" l="1"/>
  <c r="E36" i="3"/>
  <c r="C37" i="3"/>
  <c r="F37" i="3" s="1"/>
  <c r="D37" i="3"/>
  <c r="G36" i="3"/>
  <c r="D38" i="3" l="1"/>
  <c r="G37" i="3"/>
  <c r="B38" i="3"/>
  <c r="E37" i="3"/>
  <c r="C38" i="3"/>
  <c r="F38" i="3" s="1"/>
  <c r="B39" i="3" l="1"/>
  <c r="E38" i="3"/>
  <c r="C39" i="3"/>
  <c r="F39" i="3" s="1"/>
  <c r="D39" i="3"/>
  <c r="G38" i="3"/>
  <c r="D40" i="3" l="1"/>
  <c r="G39" i="3"/>
  <c r="B40" i="3"/>
  <c r="E39" i="3"/>
  <c r="C40" i="3"/>
  <c r="F40" i="3" s="1"/>
  <c r="B41" i="3" l="1"/>
  <c r="E40" i="3"/>
  <c r="C41" i="3"/>
  <c r="F41" i="3" s="1"/>
  <c r="D41" i="3"/>
  <c r="G40" i="3"/>
  <c r="D42" i="3" l="1"/>
  <c r="G41" i="3"/>
  <c r="B42" i="3"/>
  <c r="E41" i="3"/>
  <c r="C42" i="3"/>
  <c r="F42" i="3" s="1"/>
  <c r="B43" i="3" l="1"/>
  <c r="E42" i="3"/>
  <c r="C43" i="3"/>
  <c r="F43" i="3" s="1"/>
  <c r="D43" i="3"/>
  <c r="G42" i="3"/>
  <c r="D44" i="3" l="1"/>
  <c r="G43" i="3"/>
  <c r="B44" i="3"/>
  <c r="E43" i="3"/>
  <c r="C44" i="3"/>
  <c r="F44" i="3" s="1"/>
  <c r="B45" i="3" l="1"/>
  <c r="E44" i="3"/>
  <c r="C45" i="3"/>
  <c r="F45" i="3" s="1"/>
  <c r="D45" i="3"/>
  <c r="G44" i="3"/>
  <c r="D46" i="3" l="1"/>
  <c r="G45" i="3"/>
  <c r="B46" i="3"/>
  <c r="E45" i="3"/>
  <c r="C46" i="3"/>
  <c r="F46" i="3" s="1"/>
  <c r="B47" i="3" l="1"/>
  <c r="E46" i="3"/>
  <c r="C47" i="3"/>
  <c r="F47" i="3" s="1"/>
  <c r="D47" i="3"/>
  <c r="G46" i="3"/>
  <c r="D48" i="3" l="1"/>
  <c r="G47" i="3"/>
  <c r="B48" i="3"/>
  <c r="E47" i="3"/>
  <c r="C48" i="3"/>
  <c r="F48" i="3" s="1"/>
  <c r="B49" i="3" l="1"/>
  <c r="E48" i="3"/>
  <c r="C49" i="3"/>
  <c r="F49" i="3" s="1"/>
  <c r="D49" i="3"/>
  <c r="G48" i="3"/>
  <c r="D50" i="3" l="1"/>
  <c r="G49" i="3"/>
  <c r="B50" i="3"/>
  <c r="E49" i="3"/>
  <c r="C50" i="3"/>
  <c r="F50" i="3" s="1"/>
  <c r="B51" i="3" l="1"/>
  <c r="E50" i="3"/>
  <c r="C51" i="3"/>
  <c r="F51" i="3" s="1"/>
  <c r="D51" i="3"/>
  <c r="G50" i="3"/>
  <c r="D52" i="3" l="1"/>
  <c r="G51" i="3"/>
  <c r="B52" i="3"/>
  <c r="E51" i="3"/>
  <c r="C52" i="3"/>
  <c r="F52" i="3" s="1"/>
  <c r="B53" i="3" l="1"/>
  <c r="E52" i="3"/>
  <c r="C53" i="3"/>
  <c r="F53" i="3" s="1"/>
  <c r="D53" i="3"/>
  <c r="G52" i="3"/>
  <c r="D54" i="3" l="1"/>
  <c r="G53" i="3"/>
  <c r="B54" i="3"/>
  <c r="E53" i="3"/>
  <c r="C54" i="3"/>
  <c r="F54" i="3" s="1"/>
  <c r="B55" i="3" l="1"/>
  <c r="E54" i="3"/>
  <c r="C55" i="3"/>
  <c r="F55" i="3" s="1"/>
  <c r="D55" i="3"/>
  <c r="G54" i="3"/>
  <c r="D56" i="3" l="1"/>
  <c r="G55" i="3"/>
  <c r="B56" i="3"/>
  <c r="E55" i="3"/>
  <c r="C56" i="3"/>
  <c r="F56" i="3" s="1"/>
  <c r="B57" i="3" l="1"/>
  <c r="E56" i="3"/>
  <c r="C57" i="3"/>
  <c r="F57" i="3" s="1"/>
  <c r="D57" i="3"/>
  <c r="G56" i="3"/>
  <c r="D58" i="3" l="1"/>
  <c r="G57" i="3"/>
  <c r="B58" i="3"/>
  <c r="E57" i="3"/>
  <c r="C58" i="3"/>
  <c r="F58" i="3" s="1"/>
  <c r="B59" i="3" l="1"/>
  <c r="E58" i="3"/>
  <c r="C59" i="3"/>
  <c r="F59" i="3" s="1"/>
  <c r="D59" i="3"/>
  <c r="G58" i="3"/>
  <c r="D60" i="3" l="1"/>
  <c r="G59" i="3"/>
  <c r="B60" i="3"/>
  <c r="E59" i="3"/>
  <c r="C60" i="3"/>
  <c r="F60" i="3" s="1"/>
  <c r="B61" i="3" l="1"/>
  <c r="E60" i="3"/>
  <c r="C61" i="3"/>
  <c r="F61" i="3" s="1"/>
  <c r="D61" i="3"/>
  <c r="G60" i="3"/>
  <c r="D62" i="3" l="1"/>
  <c r="G61" i="3"/>
  <c r="B62" i="3"/>
  <c r="E61" i="3"/>
  <c r="C62" i="3"/>
  <c r="F62" i="3" s="1"/>
  <c r="B63" i="3" l="1"/>
  <c r="E62" i="3"/>
  <c r="C63" i="3"/>
  <c r="F63" i="3" s="1"/>
  <c r="D63" i="3"/>
  <c r="G62" i="3"/>
  <c r="D64" i="3" l="1"/>
  <c r="G63" i="3"/>
  <c r="B64" i="3"/>
  <c r="E63" i="3"/>
  <c r="C64" i="3"/>
  <c r="F64" i="3" s="1"/>
  <c r="B65" i="3" l="1"/>
  <c r="E64" i="3"/>
  <c r="C65" i="3"/>
  <c r="F65" i="3" s="1"/>
  <c r="D65" i="3"/>
  <c r="G64" i="3"/>
  <c r="D66" i="3" l="1"/>
  <c r="G65" i="3"/>
  <c r="B66" i="3"/>
  <c r="E65" i="3"/>
  <c r="C66" i="3"/>
  <c r="F66" i="3" s="1"/>
  <c r="B67" i="3" l="1"/>
  <c r="E66" i="3"/>
  <c r="C67" i="3"/>
  <c r="F67" i="3" s="1"/>
  <c r="D67" i="3"/>
  <c r="G66" i="3"/>
  <c r="D68" i="3" l="1"/>
  <c r="G67" i="3"/>
  <c r="B68" i="3"/>
  <c r="E67" i="3"/>
  <c r="C68" i="3"/>
  <c r="F68" i="3" s="1"/>
  <c r="B69" i="3" l="1"/>
  <c r="E68" i="3"/>
  <c r="C69" i="3"/>
  <c r="F69" i="3" s="1"/>
  <c r="D69" i="3"/>
  <c r="G68" i="3"/>
  <c r="D70" i="3" l="1"/>
  <c r="G69" i="3"/>
  <c r="B70" i="3"/>
  <c r="E69" i="3"/>
  <c r="C70" i="3"/>
  <c r="F70" i="3" s="1"/>
  <c r="B71" i="3" l="1"/>
  <c r="E70" i="3"/>
  <c r="C71" i="3"/>
  <c r="F71" i="3" s="1"/>
  <c r="D71" i="3"/>
  <c r="G70" i="3"/>
  <c r="D72" i="3" l="1"/>
  <c r="G71" i="3"/>
  <c r="B72" i="3"/>
  <c r="E71" i="3"/>
  <c r="C72" i="3"/>
  <c r="F72" i="3" s="1"/>
  <c r="B73" i="3" l="1"/>
  <c r="E72" i="3"/>
  <c r="C73" i="3"/>
  <c r="F73" i="3" s="1"/>
  <c r="D73" i="3"/>
  <c r="G72" i="3"/>
  <c r="D74" i="3" l="1"/>
  <c r="G73" i="3"/>
  <c r="B74" i="3"/>
  <c r="E73" i="3"/>
  <c r="C74" i="3"/>
  <c r="F74" i="3" s="1"/>
  <c r="B75" i="3" l="1"/>
  <c r="E74" i="3"/>
  <c r="C75" i="3"/>
  <c r="F75" i="3" s="1"/>
  <c r="D75" i="3"/>
  <c r="G74" i="3"/>
  <c r="D76" i="3" l="1"/>
  <c r="G75" i="3"/>
  <c r="B76" i="3"/>
  <c r="E75" i="3"/>
  <c r="C76" i="3"/>
  <c r="F76" i="3" s="1"/>
  <c r="B77" i="3" l="1"/>
  <c r="E76" i="3"/>
  <c r="C77" i="3"/>
  <c r="F77" i="3" s="1"/>
  <c r="D77" i="3"/>
  <c r="G76" i="3"/>
  <c r="D78" i="3" l="1"/>
  <c r="G77" i="3"/>
  <c r="B78" i="3"/>
  <c r="E77" i="3"/>
  <c r="C78" i="3"/>
  <c r="F78" i="3" s="1"/>
  <c r="B79" i="3" l="1"/>
  <c r="E78" i="3"/>
  <c r="C79" i="3"/>
  <c r="F79" i="3" s="1"/>
  <c r="D79" i="3"/>
  <c r="G78" i="3"/>
  <c r="D80" i="3" l="1"/>
  <c r="G79" i="3"/>
  <c r="B80" i="3"/>
  <c r="E79" i="3"/>
  <c r="C80" i="3"/>
  <c r="F80" i="3" s="1"/>
  <c r="B81" i="3" l="1"/>
  <c r="E80" i="3"/>
  <c r="C81" i="3"/>
  <c r="F81" i="3" s="1"/>
  <c r="D81" i="3"/>
  <c r="G80" i="3"/>
  <c r="D82" i="3" l="1"/>
  <c r="G81" i="3"/>
  <c r="B82" i="3"/>
  <c r="E81" i="3"/>
  <c r="C82" i="3"/>
  <c r="F82" i="3" s="1"/>
  <c r="B83" i="3" l="1"/>
  <c r="E82" i="3"/>
  <c r="C83" i="3"/>
  <c r="F83" i="3" s="1"/>
  <c r="D83" i="3"/>
  <c r="G82" i="3"/>
  <c r="D84" i="3" l="1"/>
  <c r="G83" i="3"/>
  <c r="B84" i="3"/>
  <c r="E83" i="3"/>
  <c r="C84" i="3"/>
  <c r="F84" i="3" s="1"/>
  <c r="B85" i="3" l="1"/>
  <c r="E84" i="3"/>
  <c r="C85" i="3"/>
  <c r="F85" i="3" s="1"/>
  <c r="D85" i="3"/>
  <c r="G84" i="3"/>
  <c r="D86" i="3" l="1"/>
  <c r="G85" i="3"/>
  <c r="B86" i="3"/>
  <c r="E85" i="3"/>
  <c r="C86" i="3"/>
  <c r="F86" i="3" s="1"/>
  <c r="B87" i="3" l="1"/>
  <c r="E86" i="3"/>
  <c r="C87" i="3"/>
  <c r="F87" i="3" s="1"/>
  <c r="D87" i="3"/>
  <c r="G86" i="3"/>
  <c r="D88" i="3" l="1"/>
  <c r="G87" i="3"/>
  <c r="B88" i="3"/>
  <c r="E87" i="3"/>
  <c r="C88" i="3"/>
  <c r="F88" i="3" s="1"/>
  <c r="B89" i="3" l="1"/>
  <c r="E88" i="3"/>
  <c r="C89" i="3"/>
  <c r="F89" i="3" s="1"/>
  <c r="D89" i="3"/>
  <c r="G88" i="3"/>
  <c r="D90" i="3" l="1"/>
  <c r="G89" i="3"/>
  <c r="B90" i="3"/>
  <c r="E89" i="3"/>
  <c r="C90" i="3"/>
  <c r="F90" i="3" s="1"/>
  <c r="B91" i="3" l="1"/>
  <c r="E90" i="3"/>
  <c r="C91" i="3"/>
  <c r="F91" i="3" s="1"/>
  <c r="D91" i="3"/>
  <c r="G90" i="3"/>
  <c r="D92" i="3" l="1"/>
  <c r="G91" i="3"/>
  <c r="B92" i="3"/>
  <c r="E91" i="3"/>
  <c r="C92" i="3"/>
  <c r="F92" i="3" s="1"/>
  <c r="B93" i="3" l="1"/>
  <c r="E92" i="3"/>
  <c r="C93" i="3"/>
  <c r="F93" i="3" s="1"/>
  <c r="D93" i="3"/>
  <c r="G92" i="3"/>
  <c r="D94" i="3" l="1"/>
  <c r="G93" i="3"/>
  <c r="B94" i="3"/>
  <c r="E93" i="3"/>
  <c r="C94" i="3"/>
  <c r="F94" i="3" s="1"/>
  <c r="B95" i="3" l="1"/>
  <c r="E94" i="3"/>
  <c r="C95" i="3"/>
  <c r="F95" i="3" s="1"/>
  <c r="D95" i="3"/>
  <c r="G94" i="3"/>
  <c r="D96" i="3" l="1"/>
  <c r="G95" i="3"/>
  <c r="B96" i="3"/>
  <c r="E95" i="3"/>
  <c r="C96" i="3"/>
  <c r="F96" i="3" s="1"/>
  <c r="B97" i="3" l="1"/>
  <c r="E96" i="3"/>
  <c r="C97" i="3"/>
  <c r="F97" i="3" s="1"/>
  <c r="D97" i="3"/>
  <c r="G96" i="3"/>
  <c r="D98" i="3" l="1"/>
  <c r="G97" i="3"/>
  <c r="B98" i="3"/>
  <c r="E97" i="3"/>
  <c r="C98" i="3"/>
  <c r="F98" i="3" s="1"/>
  <c r="B99" i="3" l="1"/>
  <c r="C99" i="3"/>
  <c r="F99" i="3" s="1"/>
  <c r="E98" i="3"/>
  <c r="D99" i="3"/>
  <c r="G98" i="3"/>
  <c r="D100" i="3" l="1"/>
  <c r="G99" i="3"/>
  <c r="B100" i="3"/>
  <c r="E99" i="3"/>
  <c r="C100" i="3"/>
  <c r="F100" i="3" s="1"/>
  <c r="B101" i="3" l="1"/>
  <c r="E100" i="3"/>
  <c r="C101" i="3"/>
  <c r="F101" i="3" s="1"/>
  <c r="D101" i="3"/>
  <c r="G100" i="3"/>
  <c r="D102" i="3" l="1"/>
  <c r="G101" i="3"/>
  <c r="B102" i="3"/>
  <c r="E101" i="3"/>
  <c r="C102" i="3"/>
  <c r="F102" i="3" s="1"/>
  <c r="B103" i="3" l="1"/>
  <c r="E102" i="3"/>
  <c r="C103" i="3"/>
  <c r="F103" i="3" s="1"/>
  <c r="D103" i="3"/>
  <c r="G102" i="3"/>
  <c r="D104" i="3" l="1"/>
  <c r="G103" i="3"/>
  <c r="B104" i="3"/>
  <c r="E103" i="3"/>
  <c r="C104" i="3"/>
  <c r="F104" i="3" s="1"/>
  <c r="B105" i="3" l="1"/>
  <c r="E104" i="3"/>
  <c r="C105" i="3"/>
  <c r="F105" i="3" s="1"/>
  <c r="D105" i="3"/>
  <c r="G104" i="3"/>
  <c r="D106" i="3" l="1"/>
  <c r="G105" i="3"/>
  <c r="B106" i="3"/>
  <c r="E105" i="3"/>
  <c r="C106" i="3"/>
  <c r="F106" i="3" s="1"/>
  <c r="B107" i="3" l="1"/>
  <c r="E106" i="3"/>
  <c r="C107" i="3"/>
  <c r="F107" i="3" s="1"/>
  <c r="D107" i="3"/>
  <c r="G106" i="3"/>
  <c r="D108" i="3" l="1"/>
  <c r="G107" i="3"/>
  <c r="B108" i="3"/>
  <c r="E107" i="3"/>
  <c r="C108" i="3"/>
  <c r="F108" i="3" s="1"/>
  <c r="B109" i="3" l="1"/>
  <c r="E108" i="3"/>
  <c r="C109" i="3"/>
  <c r="F109" i="3" s="1"/>
  <c r="D109" i="3"/>
  <c r="G108" i="3"/>
  <c r="D110" i="3" l="1"/>
  <c r="G109" i="3"/>
  <c r="B110" i="3"/>
  <c r="E109" i="3"/>
  <c r="C110" i="3"/>
  <c r="F110" i="3" s="1"/>
  <c r="B111" i="3" l="1"/>
  <c r="E110" i="3"/>
  <c r="C111" i="3"/>
  <c r="F111" i="3" s="1"/>
  <c r="D111" i="3"/>
  <c r="G110" i="3"/>
  <c r="D112" i="3" l="1"/>
  <c r="G111" i="3"/>
  <c r="B112" i="3"/>
  <c r="E111" i="3"/>
  <c r="C112" i="3"/>
  <c r="F112" i="3" s="1"/>
  <c r="B113" i="3" l="1"/>
  <c r="C113" i="3"/>
  <c r="F113" i="3" s="1"/>
  <c r="E112" i="3"/>
  <c r="D113" i="3"/>
  <c r="G112" i="3"/>
  <c r="D114" i="3" l="1"/>
  <c r="G113" i="3"/>
  <c r="B114" i="3"/>
  <c r="E113" i="3"/>
  <c r="C114" i="3"/>
  <c r="F114" i="3" s="1"/>
  <c r="B115" i="3" l="1"/>
  <c r="E114" i="3"/>
  <c r="C115" i="3"/>
  <c r="F115" i="3" s="1"/>
  <c r="D115" i="3"/>
  <c r="G114" i="3"/>
  <c r="D116" i="3" l="1"/>
  <c r="G115" i="3"/>
  <c r="B116" i="3"/>
  <c r="E115" i="3"/>
  <c r="C116" i="3"/>
  <c r="F116" i="3" s="1"/>
  <c r="B117" i="3" l="1"/>
  <c r="E116" i="3"/>
  <c r="C117" i="3"/>
  <c r="F117" i="3" s="1"/>
  <c r="D117" i="3"/>
  <c r="G116" i="3"/>
  <c r="D118" i="3" l="1"/>
  <c r="G117" i="3"/>
  <c r="B118" i="3"/>
  <c r="E117" i="3"/>
  <c r="C118" i="3"/>
  <c r="F118" i="3" s="1"/>
  <c r="B119" i="3" l="1"/>
  <c r="E118" i="3"/>
  <c r="C119" i="3"/>
  <c r="F119" i="3" s="1"/>
  <c r="D119" i="3"/>
  <c r="G118" i="3"/>
  <c r="D120" i="3" l="1"/>
  <c r="G119" i="3"/>
  <c r="B120" i="3"/>
  <c r="E119" i="3"/>
  <c r="C120" i="3"/>
  <c r="F120" i="3" s="1"/>
  <c r="B121" i="3" l="1"/>
  <c r="E120" i="3"/>
  <c r="C121" i="3"/>
  <c r="F121" i="3" s="1"/>
  <c r="D121" i="3"/>
  <c r="G120" i="3"/>
  <c r="D122" i="3" l="1"/>
  <c r="G121" i="3"/>
  <c r="B122" i="3"/>
  <c r="E121" i="3"/>
  <c r="C122" i="3"/>
  <c r="F122" i="3" s="1"/>
  <c r="B123" i="3" l="1"/>
  <c r="E122" i="3"/>
  <c r="C123" i="3"/>
  <c r="F123" i="3" s="1"/>
  <c r="D123" i="3"/>
  <c r="G122" i="3"/>
  <c r="D124" i="3" l="1"/>
  <c r="G123" i="3"/>
  <c r="B124" i="3"/>
  <c r="E123" i="3"/>
  <c r="C124" i="3"/>
  <c r="F124" i="3" s="1"/>
  <c r="B125" i="3" l="1"/>
  <c r="E124" i="3"/>
  <c r="C125" i="3"/>
  <c r="F125" i="3" s="1"/>
  <c r="D125" i="3"/>
  <c r="G124" i="3"/>
  <c r="D126" i="3" l="1"/>
  <c r="G125" i="3"/>
  <c r="B126" i="3"/>
  <c r="E125" i="3"/>
  <c r="C126" i="3"/>
  <c r="F126" i="3" s="1"/>
  <c r="B127" i="3" l="1"/>
  <c r="E126" i="3"/>
  <c r="C127" i="3"/>
  <c r="F127" i="3" s="1"/>
  <c r="D127" i="3"/>
  <c r="G126" i="3"/>
  <c r="D128" i="3" l="1"/>
  <c r="G127" i="3"/>
  <c r="B128" i="3"/>
  <c r="E127" i="3"/>
  <c r="C128" i="3"/>
  <c r="F128" i="3" s="1"/>
  <c r="B129" i="3" l="1"/>
  <c r="E128" i="3"/>
  <c r="C129" i="3"/>
  <c r="F129" i="3" s="1"/>
  <c r="D129" i="3"/>
  <c r="G128" i="3"/>
  <c r="D130" i="3" l="1"/>
  <c r="G129" i="3"/>
  <c r="B130" i="3"/>
  <c r="E129" i="3"/>
  <c r="C130" i="3"/>
  <c r="F130" i="3" s="1"/>
  <c r="B131" i="3" l="1"/>
  <c r="E130" i="3"/>
  <c r="C131" i="3"/>
  <c r="F131" i="3" s="1"/>
  <c r="D131" i="3"/>
  <c r="G130" i="3"/>
  <c r="D132" i="3" l="1"/>
  <c r="G131" i="3"/>
  <c r="B132" i="3"/>
  <c r="E131" i="3"/>
  <c r="C132" i="3"/>
  <c r="F132" i="3" s="1"/>
  <c r="B133" i="3" l="1"/>
  <c r="E132" i="3"/>
  <c r="C133" i="3"/>
  <c r="F133" i="3" s="1"/>
  <c r="D133" i="3"/>
  <c r="G132" i="3"/>
  <c r="D134" i="3" l="1"/>
  <c r="G133" i="3"/>
  <c r="B134" i="3"/>
  <c r="E133" i="3"/>
  <c r="C134" i="3"/>
  <c r="F134" i="3" s="1"/>
  <c r="B135" i="3" l="1"/>
  <c r="E134" i="3"/>
  <c r="C135" i="3"/>
  <c r="F135" i="3" s="1"/>
  <c r="D135" i="3"/>
  <c r="G134" i="3"/>
  <c r="D136" i="3" l="1"/>
  <c r="G135" i="3"/>
  <c r="B136" i="3"/>
  <c r="C136" i="3"/>
  <c r="F136" i="3" s="1"/>
  <c r="E135" i="3"/>
  <c r="B137" i="3" l="1"/>
  <c r="E136" i="3"/>
  <c r="C137" i="3"/>
  <c r="F137" i="3" s="1"/>
  <c r="D137" i="3"/>
  <c r="G136" i="3"/>
  <c r="D138" i="3" l="1"/>
  <c r="G137" i="3"/>
  <c r="B138" i="3"/>
  <c r="E137" i="3"/>
  <c r="C138" i="3"/>
  <c r="F138" i="3" s="1"/>
  <c r="B139" i="3" l="1"/>
  <c r="E138" i="3"/>
  <c r="C139" i="3"/>
  <c r="F139" i="3" s="1"/>
  <c r="D139" i="3"/>
  <c r="G138" i="3"/>
  <c r="D140" i="3" l="1"/>
  <c r="G139" i="3"/>
  <c r="B140" i="3"/>
  <c r="E139" i="3"/>
  <c r="C140" i="3"/>
  <c r="F140" i="3" s="1"/>
  <c r="B141" i="3" l="1"/>
  <c r="E140" i="3"/>
  <c r="C141" i="3"/>
  <c r="F141" i="3" s="1"/>
  <c r="D141" i="3"/>
  <c r="G140" i="3"/>
  <c r="D142" i="3" l="1"/>
  <c r="G141" i="3"/>
  <c r="B142" i="3"/>
  <c r="E141" i="3"/>
  <c r="C142" i="3"/>
  <c r="F142" i="3" s="1"/>
  <c r="B143" i="3" l="1"/>
  <c r="E142" i="3"/>
  <c r="C143" i="3"/>
  <c r="F143" i="3" s="1"/>
  <c r="D143" i="3"/>
  <c r="G142" i="3"/>
  <c r="D144" i="3" l="1"/>
  <c r="G143" i="3"/>
  <c r="B144" i="3"/>
  <c r="C144" i="3"/>
  <c r="F144" i="3" s="1"/>
  <c r="E143" i="3"/>
  <c r="B145" i="3" l="1"/>
  <c r="E144" i="3"/>
  <c r="C145" i="3"/>
  <c r="F145" i="3" s="1"/>
  <c r="D145" i="3"/>
  <c r="G144" i="3"/>
  <c r="D146" i="3" l="1"/>
  <c r="G145" i="3"/>
  <c r="B146" i="3"/>
  <c r="E145" i="3"/>
  <c r="C146" i="3"/>
  <c r="F146" i="3" s="1"/>
  <c r="B147" i="3" l="1"/>
  <c r="E146" i="3"/>
  <c r="C147" i="3"/>
  <c r="F147" i="3" s="1"/>
  <c r="D147" i="3"/>
  <c r="G146" i="3"/>
  <c r="D148" i="3" l="1"/>
  <c r="G147" i="3"/>
  <c r="B148" i="3"/>
  <c r="E147" i="3"/>
  <c r="C148" i="3"/>
  <c r="F148" i="3" s="1"/>
  <c r="B149" i="3" l="1"/>
  <c r="E148" i="3"/>
  <c r="C149" i="3"/>
  <c r="F149" i="3" s="1"/>
  <c r="D149" i="3"/>
  <c r="G148" i="3"/>
  <c r="D150" i="3" l="1"/>
  <c r="G149" i="3"/>
  <c r="B150" i="3"/>
  <c r="E149" i="3"/>
  <c r="C150" i="3"/>
  <c r="F150" i="3" s="1"/>
  <c r="B151" i="3" l="1"/>
  <c r="E150" i="3"/>
  <c r="C151" i="3"/>
  <c r="F151" i="3" s="1"/>
  <c r="D151" i="3"/>
  <c r="G150" i="3"/>
  <c r="D152" i="3" l="1"/>
  <c r="G151" i="3"/>
  <c r="B152" i="3"/>
  <c r="E151" i="3"/>
  <c r="C152" i="3"/>
  <c r="F152" i="3" s="1"/>
  <c r="B153" i="3" l="1"/>
  <c r="E152" i="3"/>
  <c r="C153" i="3"/>
  <c r="F153" i="3" s="1"/>
  <c r="D153" i="3"/>
  <c r="G152" i="3"/>
  <c r="D154" i="3" l="1"/>
  <c r="G153" i="3"/>
  <c r="B154" i="3"/>
  <c r="E153" i="3"/>
  <c r="C154" i="3"/>
  <c r="F154" i="3" s="1"/>
  <c r="B155" i="3" l="1"/>
  <c r="E154" i="3"/>
  <c r="C155" i="3"/>
  <c r="F155" i="3" s="1"/>
  <c r="D155" i="3"/>
  <c r="G154" i="3"/>
  <c r="D156" i="3" l="1"/>
  <c r="G155" i="3"/>
  <c r="B156" i="3"/>
  <c r="E155" i="3"/>
  <c r="C156" i="3"/>
  <c r="F156" i="3" s="1"/>
  <c r="B157" i="3" l="1"/>
  <c r="E156" i="3"/>
  <c r="C157" i="3"/>
  <c r="F157" i="3" s="1"/>
  <c r="D157" i="3"/>
  <c r="G156" i="3"/>
  <c r="D158" i="3" l="1"/>
  <c r="G157" i="3"/>
  <c r="B158" i="3"/>
  <c r="E157" i="3"/>
  <c r="C158" i="3"/>
  <c r="F158" i="3" s="1"/>
  <c r="B159" i="3" l="1"/>
  <c r="E158" i="3"/>
  <c r="C159" i="3"/>
  <c r="F159" i="3" s="1"/>
  <c r="D159" i="3"/>
  <c r="G158" i="3"/>
  <c r="D160" i="3" l="1"/>
  <c r="G159" i="3"/>
  <c r="B160" i="3"/>
  <c r="E159" i="3"/>
  <c r="C160" i="3"/>
  <c r="F160" i="3" s="1"/>
  <c r="B161" i="3" l="1"/>
  <c r="E160" i="3"/>
  <c r="C161" i="3"/>
  <c r="F161" i="3" s="1"/>
  <c r="D161" i="3"/>
  <c r="G160" i="3"/>
  <c r="D162" i="3" l="1"/>
  <c r="G161" i="3"/>
  <c r="B162" i="3"/>
  <c r="E161" i="3"/>
  <c r="C162" i="3"/>
  <c r="F162" i="3" s="1"/>
  <c r="B163" i="3" l="1"/>
  <c r="E162" i="3"/>
  <c r="C163" i="3"/>
  <c r="F163" i="3" s="1"/>
  <c r="D163" i="3"/>
  <c r="G162" i="3"/>
  <c r="D164" i="3" l="1"/>
  <c r="G163" i="3"/>
  <c r="B164" i="3"/>
  <c r="E163" i="3"/>
  <c r="C164" i="3"/>
  <c r="F164" i="3" s="1"/>
  <c r="B165" i="3" l="1"/>
  <c r="E164" i="3"/>
  <c r="C165" i="3"/>
  <c r="F165" i="3" s="1"/>
  <c r="D165" i="3"/>
  <c r="G164" i="3"/>
  <c r="D166" i="3" l="1"/>
  <c r="G165" i="3"/>
  <c r="B166" i="3"/>
  <c r="E165" i="3"/>
  <c r="C166" i="3"/>
  <c r="F166" i="3" s="1"/>
  <c r="B167" i="3" l="1"/>
  <c r="E166" i="3"/>
  <c r="C167" i="3"/>
  <c r="F167" i="3" s="1"/>
  <c r="D167" i="3"/>
  <c r="G166" i="3"/>
  <c r="D168" i="3" l="1"/>
  <c r="G167" i="3"/>
  <c r="B168" i="3"/>
  <c r="C168" i="3"/>
  <c r="F168" i="3" s="1"/>
  <c r="E167" i="3"/>
  <c r="B169" i="3" l="1"/>
  <c r="E168" i="3"/>
  <c r="C169" i="3"/>
  <c r="F169" i="3" s="1"/>
  <c r="D169" i="3"/>
  <c r="G168" i="3"/>
  <c r="D170" i="3" l="1"/>
  <c r="G169" i="3"/>
  <c r="B170" i="3"/>
  <c r="E169" i="3"/>
  <c r="C170" i="3"/>
  <c r="F170" i="3" s="1"/>
  <c r="B171" i="3" l="1"/>
  <c r="E170" i="3"/>
  <c r="C171" i="3"/>
  <c r="F171" i="3" s="1"/>
  <c r="D171" i="3"/>
  <c r="G170" i="3"/>
  <c r="D172" i="3" l="1"/>
  <c r="G171" i="3"/>
  <c r="B172" i="3"/>
  <c r="E171" i="3"/>
  <c r="C172" i="3"/>
  <c r="F172" i="3" s="1"/>
  <c r="B173" i="3" l="1"/>
  <c r="E172" i="3"/>
  <c r="C173" i="3"/>
  <c r="F173" i="3" s="1"/>
  <c r="D173" i="3"/>
  <c r="G172" i="3"/>
  <c r="D174" i="3" l="1"/>
  <c r="G173" i="3"/>
  <c r="B174" i="3"/>
  <c r="E173" i="3"/>
  <c r="C174" i="3"/>
  <c r="F174" i="3" s="1"/>
  <c r="B175" i="3" l="1"/>
  <c r="E174" i="3"/>
  <c r="C175" i="3"/>
  <c r="F175" i="3" s="1"/>
  <c r="D175" i="3"/>
  <c r="G174" i="3"/>
  <c r="D176" i="3" l="1"/>
  <c r="G175" i="3"/>
  <c r="B176" i="3"/>
  <c r="C176" i="3"/>
  <c r="F176" i="3" s="1"/>
  <c r="E175" i="3"/>
  <c r="B177" i="3" l="1"/>
  <c r="E176" i="3"/>
  <c r="C177" i="3"/>
  <c r="F177" i="3" s="1"/>
  <c r="D177" i="3"/>
  <c r="G176" i="3"/>
  <c r="D178" i="3" l="1"/>
  <c r="G177" i="3"/>
  <c r="B178" i="3"/>
  <c r="E177" i="3"/>
  <c r="C178" i="3"/>
  <c r="F178" i="3" s="1"/>
  <c r="B179" i="3" l="1"/>
  <c r="E178" i="3"/>
  <c r="C179" i="3"/>
  <c r="F179" i="3" s="1"/>
  <c r="D179" i="3"/>
  <c r="G178" i="3"/>
  <c r="D180" i="3" l="1"/>
  <c r="G179" i="3"/>
  <c r="B180" i="3"/>
  <c r="E179" i="3"/>
  <c r="C180" i="3"/>
  <c r="F180" i="3" s="1"/>
  <c r="B181" i="3" l="1"/>
  <c r="E180" i="3"/>
  <c r="C181" i="3"/>
  <c r="F181" i="3" s="1"/>
  <c r="D181" i="3"/>
  <c r="G180" i="3"/>
  <c r="D182" i="3" l="1"/>
  <c r="G181" i="3"/>
  <c r="B182" i="3"/>
  <c r="E181" i="3"/>
  <c r="C182" i="3"/>
  <c r="F182" i="3" s="1"/>
  <c r="B183" i="3" l="1"/>
  <c r="E182" i="3"/>
  <c r="C183" i="3"/>
  <c r="F183" i="3" s="1"/>
  <c r="D183" i="3"/>
  <c r="G182" i="3"/>
  <c r="D184" i="3" l="1"/>
  <c r="G183" i="3"/>
  <c r="B184" i="3"/>
  <c r="C184" i="3"/>
  <c r="F184" i="3" s="1"/>
  <c r="E183" i="3"/>
  <c r="B185" i="3" l="1"/>
  <c r="E184" i="3"/>
  <c r="C185" i="3"/>
  <c r="F185" i="3" s="1"/>
  <c r="D185" i="3"/>
  <c r="G184" i="3"/>
  <c r="D186" i="3" l="1"/>
  <c r="G185" i="3"/>
  <c r="B186" i="3"/>
  <c r="E185" i="3"/>
  <c r="C186" i="3"/>
  <c r="F186" i="3" s="1"/>
  <c r="B187" i="3" l="1"/>
  <c r="E186" i="3"/>
  <c r="C187" i="3"/>
  <c r="F187" i="3" s="1"/>
  <c r="D187" i="3"/>
  <c r="G186" i="3"/>
  <c r="D188" i="3" l="1"/>
  <c r="G187" i="3"/>
  <c r="B188" i="3"/>
  <c r="C188" i="3"/>
  <c r="F188" i="3" s="1"/>
  <c r="E187" i="3"/>
  <c r="B189" i="3" l="1"/>
  <c r="E188" i="3"/>
  <c r="C189" i="3"/>
  <c r="F189" i="3" s="1"/>
  <c r="D189" i="3"/>
  <c r="G188" i="3"/>
  <c r="D190" i="3" l="1"/>
  <c r="G189" i="3"/>
  <c r="B190" i="3"/>
  <c r="E189" i="3"/>
  <c r="C190" i="3"/>
  <c r="F190" i="3" s="1"/>
  <c r="B191" i="3" l="1"/>
  <c r="E190" i="3"/>
  <c r="C191" i="3"/>
  <c r="F191" i="3" s="1"/>
  <c r="D191" i="3"/>
  <c r="G190" i="3"/>
  <c r="D192" i="3" l="1"/>
  <c r="G191" i="3"/>
  <c r="B192" i="3"/>
  <c r="E191" i="3"/>
  <c r="C192" i="3"/>
  <c r="F192" i="3" s="1"/>
  <c r="B193" i="3" l="1"/>
  <c r="E192" i="3"/>
  <c r="C193" i="3"/>
  <c r="F193" i="3" s="1"/>
  <c r="D193" i="3"/>
  <c r="G192" i="3"/>
  <c r="D194" i="3" l="1"/>
  <c r="G193" i="3"/>
  <c r="B194" i="3"/>
  <c r="E193" i="3"/>
  <c r="C194" i="3"/>
  <c r="F194" i="3" s="1"/>
  <c r="B195" i="3" l="1"/>
  <c r="E194" i="3"/>
  <c r="C195" i="3"/>
  <c r="F195" i="3" s="1"/>
  <c r="D195" i="3"/>
  <c r="G194" i="3"/>
  <c r="D196" i="3" l="1"/>
  <c r="G195" i="3"/>
  <c r="B196" i="3"/>
  <c r="E195" i="3"/>
  <c r="C196" i="3"/>
  <c r="F196" i="3" s="1"/>
  <c r="B197" i="3" l="1"/>
  <c r="E196" i="3"/>
  <c r="C197" i="3"/>
  <c r="F197" i="3" s="1"/>
  <c r="D197" i="3"/>
  <c r="G196" i="3"/>
  <c r="D198" i="3" l="1"/>
  <c r="G197" i="3"/>
  <c r="B198" i="3"/>
  <c r="E197" i="3"/>
  <c r="C198" i="3"/>
  <c r="F198" i="3" s="1"/>
  <c r="B199" i="3" l="1"/>
  <c r="E198" i="3"/>
  <c r="C199" i="3"/>
  <c r="F199" i="3" s="1"/>
  <c r="D199" i="3"/>
  <c r="G198" i="3"/>
  <c r="D200" i="3" l="1"/>
  <c r="G199" i="3"/>
  <c r="B200" i="3"/>
  <c r="C200" i="3"/>
  <c r="F200" i="3" s="1"/>
  <c r="E199" i="3"/>
  <c r="B201" i="3" l="1"/>
  <c r="E200" i="3"/>
  <c r="C201" i="3"/>
  <c r="F201" i="3" s="1"/>
  <c r="D201" i="3"/>
  <c r="G200" i="3"/>
  <c r="D202" i="3" l="1"/>
  <c r="G201" i="3"/>
  <c r="B202" i="3"/>
  <c r="E201" i="3"/>
  <c r="C202" i="3"/>
  <c r="F202" i="3" s="1"/>
  <c r="B203" i="3" l="1"/>
  <c r="E202" i="3"/>
  <c r="C203" i="3"/>
  <c r="F203" i="3" s="1"/>
  <c r="D203" i="3"/>
  <c r="G202" i="3"/>
  <c r="D204" i="3" l="1"/>
  <c r="G203" i="3"/>
  <c r="B204" i="3"/>
  <c r="C204" i="3"/>
  <c r="F204" i="3" s="1"/>
  <c r="E203" i="3"/>
  <c r="B205" i="3" l="1"/>
  <c r="E204" i="3"/>
  <c r="C205" i="3"/>
  <c r="F205" i="3" s="1"/>
  <c r="D205" i="3"/>
  <c r="G204" i="3"/>
  <c r="D206" i="3" l="1"/>
  <c r="G205" i="3"/>
  <c r="B206" i="3"/>
  <c r="E205" i="3"/>
  <c r="C206" i="3"/>
  <c r="F206" i="3" s="1"/>
  <c r="B207" i="3" l="1"/>
  <c r="E206" i="3"/>
  <c r="C207" i="3"/>
  <c r="F207" i="3" s="1"/>
  <c r="D207" i="3"/>
  <c r="G206" i="3"/>
  <c r="D208" i="3" l="1"/>
  <c r="G207" i="3"/>
  <c r="B208" i="3"/>
  <c r="E207" i="3"/>
  <c r="C208" i="3"/>
  <c r="F208" i="3" s="1"/>
  <c r="B209" i="3" l="1"/>
  <c r="E208" i="3"/>
  <c r="C209" i="3"/>
  <c r="F209" i="3" s="1"/>
  <c r="D209" i="3"/>
  <c r="G208" i="3"/>
  <c r="D210" i="3" l="1"/>
  <c r="G209" i="3"/>
  <c r="B210" i="3"/>
  <c r="E209" i="3"/>
  <c r="C210" i="3"/>
  <c r="F210" i="3" s="1"/>
  <c r="B211" i="3" l="1"/>
  <c r="C211" i="3"/>
  <c r="F211" i="3" s="1"/>
  <c r="E210" i="3"/>
  <c r="D211" i="3"/>
  <c r="G210" i="3"/>
  <c r="D212" i="3" l="1"/>
  <c r="G211" i="3"/>
  <c r="B212" i="3"/>
  <c r="E211" i="3"/>
  <c r="C212" i="3"/>
  <c r="F212" i="3" s="1"/>
  <c r="B213" i="3" l="1"/>
  <c r="E212" i="3"/>
  <c r="C213" i="3"/>
  <c r="F213" i="3" s="1"/>
  <c r="D213" i="3"/>
  <c r="G212" i="3"/>
  <c r="D214" i="3" l="1"/>
  <c r="G213" i="3"/>
  <c r="B214" i="3"/>
  <c r="C214" i="3"/>
  <c r="F214" i="3" s="1"/>
  <c r="E213" i="3"/>
  <c r="B215" i="3" l="1"/>
  <c r="C215" i="3"/>
  <c r="F215" i="3" s="1"/>
  <c r="E214" i="3"/>
  <c r="D215" i="3"/>
  <c r="G214" i="3"/>
  <c r="D216" i="3" l="1"/>
  <c r="G215" i="3"/>
  <c r="B216" i="3"/>
  <c r="C216" i="3"/>
  <c r="F216" i="3" s="1"/>
  <c r="E215" i="3"/>
  <c r="B217" i="3" l="1"/>
  <c r="E216" i="3"/>
  <c r="C217" i="3"/>
  <c r="F217" i="3" s="1"/>
  <c r="D217" i="3"/>
  <c r="G216" i="3"/>
  <c r="D218" i="3" l="1"/>
  <c r="G217" i="3"/>
  <c r="B218" i="3"/>
  <c r="E217" i="3"/>
  <c r="C218" i="3"/>
  <c r="F218" i="3" s="1"/>
  <c r="B219" i="3" l="1"/>
  <c r="C219" i="3"/>
  <c r="F219" i="3" s="1"/>
  <c r="E218" i="3"/>
  <c r="D219" i="3"/>
  <c r="G218" i="3"/>
  <c r="D220" i="3" l="1"/>
  <c r="G219" i="3"/>
  <c r="B220" i="3"/>
  <c r="E219" i="3"/>
  <c r="C220" i="3"/>
  <c r="F220" i="3" s="1"/>
  <c r="B221" i="3" l="1"/>
  <c r="E220" i="3"/>
  <c r="C221" i="3"/>
  <c r="F221" i="3" s="1"/>
  <c r="D221" i="3"/>
  <c r="G220" i="3"/>
  <c r="D222" i="3" l="1"/>
  <c r="G221" i="3"/>
  <c r="B222" i="3"/>
  <c r="E221" i="3"/>
  <c r="C222" i="3"/>
  <c r="F222" i="3" s="1"/>
  <c r="B223" i="3" l="1"/>
  <c r="C223" i="3"/>
  <c r="F223" i="3" s="1"/>
  <c r="E222" i="3"/>
  <c r="D223" i="3"/>
  <c r="G222" i="3"/>
  <c r="D224" i="3" l="1"/>
  <c r="G223" i="3"/>
  <c r="B224" i="3"/>
  <c r="E223" i="3"/>
  <c r="C224" i="3"/>
  <c r="F224" i="3" s="1"/>
  <c r="B225" i="3" l="1"/>
  <c r="E224" i="3"/>
  <c r="C225" i="3"/>
  <c r="F225" i="3" s="1"/>
  <c r="D225" i="3"/>
  <c r="G224" i="3"/>
  <c r="D226" i="3" l="1"/>
  <c r="G225" i="3"/>
  <c r="B226" i="3"/>
  <c r="E225" i="3"/>
  <c r="C226" i="3"/>
  <c r="F226" i="3" s="1"/>
  <c r="B227" i="3" l="1"/>
  <c r="C227" i="3"/>
  <c r="F227" i="3" s="1"/>
  <c r="E226" i="3"/>
  <c r="D227" i="3"/>
  <c r="G226" i="3"/>
  <c r="D228" i="3" l="1"/>
  <c r="G227" i="3"/>
  <c r="B228" i="3"/>
  <c r="E227" i="3"/>
  <c r="C228" i="3"/>
  <c r="F228" i="3" s="1"/>
  <c r="B229" i="3" l="1"/>
  <c r="E228" i="3"/>
  <c r="C229" i="3"/>
  <c r="F229" i="3" s="1"/>
  <c r="D229" i="3"/>
  <c r="G228" i="3"/>
  <c r="D230" i="3" l="1"/>
  <c r="G229" i="3"/>
  <c r="B230" i="3"/>
  <c r="C230" i="3"/>
  <c r="F230" i="3" s="1"/>
  <c r="E229" i="3"/>
  <c r="B231" i="3" l="1"/>
  <c r="C231" i="3"/>
  <c r="F231" i="3" s="1"/>
  <c r="E230" i="3"/>
  <c r="D231" i="3"/>
  <c r="G230" i="3"/>
  <c r="D232" i="3" l="1"/>
  <c r="G231" i="3"/>
  <c r="B232" i="3"/>
  <c r="C232" i="3"/>
  <c r="F232" i="3" s="1"/>
  <c r="E231" i="3"/>
  <c r="B233" i="3" l="1"/>
  <c r="E232" i="3"/>
  <c r="C233" i="3"/>
  <c r="F233" i="3" s="1"/>
  <c r="D233" i="3"/>
  <c r="G232" i="3"/>
  <c r="D234" i="3" l="1"/>
  <c r="G233" i="3"/>
  <c r="B234" i="3"/>
  <c r="E233" i="3"/>
  <c r="C234" i="3"/>
  <c r="F234" i="3" s="1"/>
  <c r="B235" i="3" l="1"/>
  <c r="C235" i="3"/>
  <c r="F235" i="3" s="1"/>
  <c r="E234" i="3"/>
  <c r="D235" i="3"/>
  <c r="G234" i="3"/>
  <c r="D236" i="3" l="1"/>
  <c r="G235" i="3"/>
  <c r="B236" i="3"/>
  <c r="E235" i="3"/>
  <c r="C236" i="3"/>
  <c r="F236" i="3" s="1"/>
  <c r="B237" i="3" l="1"/>
  <c r="E236" i="3"/>
  <c r="C237" i="3"/>
  <c r="F237" i="3" s="1"/>
  <c r="D237" i="3"/>
  <c r="G236" i="3"/>
  <c r="D238" i="3" l="1"/>
  <c r="G237" i="3"/>
  <c r="B238" i="3"/>
  <c r="E237" i="3"/>
  <c r="C238" i="3"/>
  <c r="F238" i="3" s="1"/>
  <c r="B239" i="3" l="1"/>
  <c r="C239" i="3"/>
  <c r="F239" i="3" s="1"/>
  <c r="E238" i="3"/>
  <c r="D239" i="3"/>
  <c r="G238" i="3"/>
  <c r="D240" i="3" l="1"/>
  <c r="G239" i="3"/>
  <c r="B240" i="3"/>
  <c r="E239" i="3"/>
  <c r="C240" i="3"/>
  <c r="F240" i="3" s="1"/>
  <c r="B241" i="3" l="1"/>
  <c r="E240" i="3"/>
  <c r="C241" i="3"/>
  <c r="F241" i="3" s="1"/>
  <c r="D241" i="3"/>
  <c r="G240" i="3"/>
  <c r="D242" i="3" l="1"/>
  <c r="G241" i="3"/>
  <c r="B242" i="3"/>
  <c r="E241" i="3"/>
  <c r="C242" i="3"/>
  <c r="F242" i="3" s="1"/>
  <c r="B243" i="3" l="1"/>
  <c r="C243" i="3"/>
  <c r="F243" i="3" s="1"/>
  <c r="E242" i="3"/>
  <c r="D243" i="3"/>
  <c r="G242" i="3"/>
  <c r="D244" i="3" l="1"/>
  <c r="G243" i="3"/>
  <c r="B244" i="3"/>
  <c r="E243" i="3"/>
  <c r="C244" i="3"/>
  <c r="F244" i="3" s="1"/>
  <c r="B245" i="3" l="1"/>
  <c r="E244" i="3"/>
  <c r="C245" i="3"/>
  <c r="F245" i="3" s="1"/>
  <c r="D245" i="3"/>
  <c r="G244" i="3"/>
  <c r="D246" i="3" l="1"/>
  <c r="G245" i="3"/>
  <c r="B246" i="3"/>
  <c r="C246" i="3"/>
  <c r="F246" i="3" s="1"/>
  <c r="E245" i="3"/>
  <c r="B247" i="3" l="1"/>
  <c r="E247" i="3" s="1"/>
  <c r="C247" i="3"/>
  <c r="F247" i="3" s="1"/>
  <c r="B15" i="2" s="1"/>
  <c r="B21" i="2" s="1"/>
  <c r="E246" i="3"/>
  <c r="D247" i="3"/>
  <c r="G247" i="3" s="1"/>
  <c r="G246" i="3"/>
  <c r="B14" i="2" l="1"/>
  <c r="B20" i="2" s="1"/>
  <c r="B16" i="2"/>
  <c r="B22" i="2" s="1"/>
  <c r="B23" i="2" l="1"/>
</calcChain>
</file>

<file path=xl/sharedStrings.xml><?xml version="1.0" encoding="utf-8"?>
<sst xmlns="http://schemas.openxmlformats.org/spreadsheetml/2006/main" count="87" uniqueCount="44">
  <si>
    <t>TSS</t>
  </si>
  <si>
    <t>DINK</t>
  </si>
  <si>
    <t>PWC</t>
  </si>
  <si>
    <t>Acquisition</t>
  </si>
  <si>
    <t>Retention</t>
  </si>
  <si>
    <t>Market Size</t>
  </si>
  <si>
    <t>TSS Size</t>
  </si>
  <si>
    <t>DINK Size</t>
  </si>
  <si>
    <t>PWC Size</t>
  </si>
  <si>
    <t>Check Market Size</t>
  </si>
  <si>
    <t>Acquisition Spend</t>
  </si>
  <si>
    <t>Retention Spend</t>
  </si>
  <si>
    <t>Acquisition Prob</t>
  </si>
  <si>
    <t>Retention Prob</t>
  </si>
  <si>
    <t>Discount Rate</t>
  </si>
  <si>
    <t>Months of Service</t>
  </si>
  <si>
    <t>Survival Probability by Segment</t>
  </si>
  <si>
    <t>Monthly Service Price</t>
  </si>
  <si>
    <t>Revenue per Acquired Customer - TSS</t>
  </si>
  <si>
    <t>Revenue per Acquired Customer - DINK</t>
  </si>
  <si>
    <t>Revenue per Acquired Customer - PWC</t>
  </si>
  <si>
    <t>Expected Customers - TSS</t>
  </si>
  <si>
    <t>Expected Customers - DINK</t>
  </si>
  <si>
    <t>Expected Customers - PWC</t>
  </si>
  <si>
    <t>Discounted Expected Revenue (Less Costs) by Segment</t>
  </si>
  <si>
    <t>Segment Profit - TSS</t>
  </si>
  <si>
    <t>Segment Profit - DINK</t>
  </si>
  <si>
    <t>Segment Profit - PWC</t>
  </si>
  <si>
    <t>Total Profit</t>
  </si>
  <si>
    <t>Segment</t>
  </si>
  <si>
    <t>Q1</t>
  </si>
  <si>
    <t>a</t>
  </si>
  <si>
    <t>b</t>
  </si>
  <si>
    <t>c</t>
  </si>
  <si>
    <t>d</t>
  </si>
  <si>
    <t>Q2</t>
  </si>
  <si>
    <t>Q3</t>
  </si>
  <si>
    <t>x2</t>
  </si>
  <si>
    <t>Total</t>
  </si>
  <si>
    <t>x3</t>
  </si>
  <si>
    <t>x4</t>
  </si>
  <si>
    <t>Acq</t>
  </si>
  <si>
    <t>x5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</si>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</sst>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_(* #,##0.000_);_(* \(#,##0.000\);_(* &quot;-&quot;??_);_(@_)"/>
    <numFmt numFmtId="169" formatCode="_(* #,##0.0000_);_(* \(#,##0.0000\);_(* &quot;-&quot;??_);_(@_)"/>
    <numFmt numFmtId="17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4" fontId="0" fillId="0" borderId="0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0" xfId="0" applyFill="1"/>
    <xf numFmtId="44" fontId="0" fillId="2" borderId="0" xfId="2" applyFont="1" applyFill="1"/>
    <xf numFmtId="9" fontId="0" fillId="2" borderId="0" xfId="0" applyNumberFormat="1" applyFill="1"/>
    <xf numFmtId="164" fontId="0" fillId="2" borderId="0" xfId="1" applyNumberFormat="1" applyFont="1" applyFill="1"/>
    <xf numFmtId="0" fontId="0" fillId="3" borderId="0" xfId="0" applyFill="1"/>
    <xf numFmtId="44" fontId="0" fillId="3" borderId="0" xfId="2" applyFont="1" applyFill="1"/>
    <xf numFmtId="164" fontId="0" fillId="3" borderId="0" xfId="0" applyNumberFormat="1" applyFill="1"/>
    <xf numFmtId="0" fontId="0" fillId="4" borderId="0" xfId="0" applyFill="1"/>
    <xf numFmtId="44" fontId="0" fillId="4" borderId="0" xfId="2" applyFont="1" applyFill="1"/>
    <xf numFmtId="0" fontId="2" fillId="0" borderId="0" xfId="0" applyFont="1" applyAlignment="1">
      <alignment horizontal="center"/>
    </xf>
    <xf numFmtId="44" fontId="0" fillId="0" borderId="0" xfId="0" applyNumberFormat="1"/>
    <xf numFmtId="2" fontId="0" fillId="0" borderId="0" xfId="0" applyNumberFormat="1"/>
    <xf numFmtId="43" fontId="0" fillId="0" borderId="8" xfId="1" applyFont="1" applyBorder="1"/>
    <xf numFmtId="169" fontId="0" fillId="0" borderId="8" xfId="1" applyNumberFormat="1" applyFont="1" applyBorder="1"/>
    <xf numFmtId="43" fontId="0" fillId="0" borderId="0" xfId="1" applyFont="1" applyBorder="1"/>
    <xf numFmtId="43" fontId="0" fillId="0" borderId="9" xfId="1" applyFont="1" applyBorder="1"/>
    <xf numFmtId="169" fontId="0" fillId="0" borderId="0" xfId="1" applyNumberFormat="1" applyFont="1" applyBorder="1"/>
    <xf numFmtId="175" fontId="0" fillId="0" borderId="0" xfId="2" applyNumberFormat="1" applyFont="1"/>
    <xf numFmtId="175" fontId="0" fillId="0" borderId="0" xfId="0" applyNumberFormat="1"/>
    <xf numFmtId="168" fontId="0" fillId="0" borderId="0" xfId="1" applyNumberFormat="1" applyFont="1"/>
    <xf numFmtId="175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13" sqref="B13"/>
    </sheetView>
  </sheetViews>
  <sheetFormatPr defaultRowHeight="15" x14ac:dyDescent="0.25"/>
  <cols>
    <col min="1" max="1" width="36.5703125" bestFit="1" customWidth="1"/>
    <col min="2" max="2" width="23.28515625" bestFit="1" customWidth="1"/>
    <col min="3" max="3" width="16" bestFit="1" customWidth="1"/>
    <col min="5" max="5" width="36.5703125" bestFit="1" customWidth="1"/>
    <col min="6" max="6" width="13.85546875" customWidth="1"/>
    <col min="7" max="7" width="15" customWidth="1"/>
  </cols>
  <sheetData>
    <row r="1" spans="1:3" x14ac:dyDescent="0.25">
      <c r="A1" s="13" t="s">
        <v>17</v>
      </c>
      <c r="B1" s="14">
        <v>25</v>
      </c>
    </row>
    <row r="2" spans="1:3" x14ac:dyDescent="0.25">
      <c r="A2" s="13" t="s">
        <v>14</v>
      </c>
      <c r="B2" s="15">
        <v>0.1</v>
      </c>
    </row>
    <row r="3" spans="1:3" x14ac:dyDescent="0.25">
      <c r="A3" s="13" t="s">
        <v>5</v>
      </c>
      <c r="B3" s="16">
        <v>1000000</v>
      </c>
    </row>
    <row r="4" spans="1:3" x14ac:dyDescent="0.25">
      <c r="A4" s="13" t="s">
        <v>6</v>
      </c>
      <c r="B4" s="15">
        <v>0.5</v>
      </c>
    </row>
    <row r="5" spans="1:3" x14ac:dyDescent="0.25">
      <c r="A5" s="13" t="s">
        <v>7</v>
      </c>
      <c r="B5" s="15">
        <v>0.25</v>
      </c>
    </row>
    <row r="6" spans="1:3" x14ac:dyDescent="0.25">
      <c r="A6" s="13" t="s">
        <v>8</v>
      </c>
      <c r="B6" s="15">
        <v>0.25</v>
      </c>
    </row>
    <row r="7" spans="1:3" x14ac:dyDescent="0.25">
      <c r="A7" s="13" t="s">
        <v>9</v>
      </c>
      <c r="B7" s="15" t="str">
        <f>IF(SUM(B4:B6)=1,"OK","Market Size Must Equal 1")</f>
        <v>OK</v>
      </c>
    </row>
    <row r="9" spans="1:3" x14ac:dyDescent="0.25">
      <c r="A9" s="20" t="s">
        <v>29</v>
      </c>
      <c r="B9" s="20" t="s">
        <v>10</v>
      </c>
      <c r="C9" s="20" t="s">
        <v>11</v>
      </c>
    </row>
    <row r="10" spans="1:3" x14ac:dyDescent="0.25">
      <c r="A10" s="20" t="s">
        <v>0</v>
      </c>
      <c r="B10" s="21">
        <v>2</v>
      </c>
      <c r="C10" s="21">
        <v>10</v>
      </c>
    </row>
    <row r="11" spans="1:3" x14ac:dyDescent="0.25">
      <c r="A11" s="20" t="s">
        <v>1</v>
      </c>
      <c r="B11" s="21">
        <v>1</v>
      </c>
      <c r="C11" s="21">
        <v>2</v>
      </c>
    </row>
    <row r="12" spans="1:3" x14ac:dyDescent="0.25">
      <c r="A12" s="20" t="s">
        <v>2</v>
      </c>
      <c r="B12" s="21">
        <v>5</v>
      </c>
      <c r="C12" s="21">
        <v>2</v>
      </c>
    </row>
    <row r="14" spans="1:3" x14ac:dyDescent="0.25">
      <c r="A14" s="17" t="s">
        <v>18</v>
      </c>
      <c r="B14" s="18">
        <f>SUM('CLV Analysis'!E8:E247)</f>
        <v>94.952249521818018</v>
      </c>
    </row>
    <row r="15" spans="1:3" x14ac:dyDescent="0.25">
      <c r="A15" s="17" t="s">
        <v>19</v>
      </c>
      <c r="B15" s="18">
        <f>SUM('CLV Analysis'!F8:F247)</f>
        <v>152.81553182958214</v>
      </c>
    </row>
    <row r="16" spans="1:3" x14ac:dyDescent="0.25">
      <c r="A16" s="17" t="s">
        <v>20</v>
      </c>
      <c r="B16" s="18">
        <f>SUM('CLV Analysis'!G8:G247)</f>
        <v>396.72834179479401</v>
      </c>
    </row>
    <row r="17" spans="1:2" x14ac:dyDescent="0.25">
      <c r="A17" s="17" t="s">
        <v>21</v>
      </c>
      <c r="B17" s="19">
        <f>$B$3*$B4*'CLV Analysis'!$B2</f>
        <v>17500</v>
      </c>
    </row>
    <row r="18" spans="1:2" x14ac:dyDescent="0.25">
      <c r="A18" s="17" t="s">
        <v>22</v>
      </c>
      <c r="B18" s="19">
        <f>$B$3*$B5*'CLV Analysis'!$B3</f>
        <v>8750</v>
      </c>
    </row>
    <row r="19" spans="1:2" x14ac:dyDescent="0.25">
      <c r="A19" s="17" t="s">
        <v>23</v>
      </c>
      <c r="B19" s="19">
        <f>$B$3*$B6*'CLV Analysis'!$B4</f>
        <v>5000</v>
      </c>
    </row>
    <row r="20" spans="1:2" x14ac:dyDescent="0.25">
      <c r="A20" s="17" t="s">
        <v>25</v>
      </c>
      <c r="B20" s="18">
        <f>(B14*B17)-($B$3*$B4*$B10)</f>
        <v>661664.36663181521</v>
      </c>
    </row>
    <row r="21" spans="1:2" x14ac:dyDescent="0.25">
      <c r="A21" s="17" t="s">
        <v>26</v>
      </c>
      <c r="B21" s="18">
        <f t="shared" ref="B21:B22" si="0">(B15*B18)-($B$3*$B5*$B11)</f>
        <v>1087135.9035088439</v>
      </c>
    </row>
    <row r="22" spans="1:2" x14ac:dyDescent="0.25">
      <c r="A22" s="17" t="s">
        <v>27</v>
      </c>
      <c r="B22" s="18">
        <f t="shared" si="0"/>
        <v>733641.70897397003</v>
      </c>
    </row>
    <row r="23" spans="1:2" x14ac:dyDescent="0.25">
      <c r="A23" s="17" t="s">
        <v>28</v>
      </c>
      <c r="B23" s="18">
        <f>SUM(B20:B22)</f>
        <v>2482441.9791146293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'Reference Tables'!$A$3:$A$7</xm:f>
          </x14:formula1>
          <xm:sqref>B10:B12</xm:sqref>
        </x14:dataValidation>
        <x14:dataValidation type="list" allowBlank="1" showInputMessage="1" showErrorMessage="1">
          <x14:formula1>
            <xm:f>'Reference Tables'!$A$11:$A$15</xm:f>
          </x14:formula1>
          <xm:sqref>C10:C12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>
      <selection activeCell="B8" sqref="B8:G19"/>
    </sheetView>
  </sheetViews>
  <sheetFormatPr defaultRowHeight="15" x14ac:dyDescent="0.25"/>
  <cols>
    <col min="1" max="1" width="17" bestFit="1" customWidth="1"/>
    <col min="2" max="2" width="15.7109375" bestFit="1" customWidth="1"/>
    <col min="3" max="3" width="14.5703125" bestFit="1" customWidth="1"/>
    <col min="5" max="5" width="20.7109375" customWidth="1"/>
    <col min="6" max="6" width="16.42578125" customWidth="1"/>
    <col min="7" max="7" width="12" bestFit="1" customWidth="1"/>
    <col min="8" max="8" width="14.5703125" bestFit="1" customWidth="1"/>
  </cols>
  <sheetData>
    <row r="1" spans="1:7" x14ac:dyDescent="0.25">
      <c r="A1" t="s">
        <v>29</v>
      </c>
      <c r="B1" t="s">
        <v>12</v>
      </c>
      <c r="C1" t="s">
        <v>13</v>
      </c>
    </row>
    <row r="2" spans="1:7" x14ac:dyDescent="0.25">
      <c r="A2" t="s">
        <v>0</v>
      </c>
      <c r="B2" s="24">
        <f>VLOOKUP('Financial Calculations'!B10,'Reference Tables'!$A$3:$D$7,2,FALSE)</f>
        <v>3.5000000000000003E-2</v>
      </c>
      <c r="C2" s="24">
        <f>1-VLOOKUP('Financial Calculations'!C10,'Reference Tables'!$A$10:$D$15,2,FALSE)</f>
        <v>0.85</v>
      </c>
    </row>
    <row r="3" spans="1:7" x14ac:dyDescent="0.25">
      <c r="A3" t="s">
        <v>1</v>
      </c>
      <c r="B3" s="24">
        <f>VLOOKUP('Financial Calculations'!B11,'Reference Tables'!$A$3:$D$7,3,FALSE)</f>
        <v>3.5000000000000003E-2</v>
      </c>
      <c r="C3" s="24">
        <f>1-VLOOKUP('Financial Calculations'!C11,'Reference Tables'!$A$10:$D$15,3,FALSE)</f>
        <v>0.9</v>
      </c>
    </row>
    <row r="4" spans="1:7" x14ac:dyDescent="0.25">
      <c r="A4" t="s">
        <v>2</v>
      </c>
      <c r="B4" s="24">
        <f>VLOOKUP('Financial Calculations'!B12,'Reference Tables'!$A$3:$D$7,4,FALSE)</f>
        <v>0.02</v>
      </c>
      <c r="C4" s="24">
        <f>1-VLOOKUP('Financial Calculations'!C12,'Reference Tables'!$A$10:$D$15,4,FALSE)</f>
        <v>0.95</v>
      </c>
    </row>
    <row r="6" spans="1:7" x14ac:dyDescent="0.25">
      <c r="B6" s="22" t="s">
        <v>16</v>
      </c>
      <c r="C6" s="22"/>
      <c r="D6" s="22"/>
      <c r="E6" s="22" t="s">
        <v>24</v>
      </c>
      <c r="F6" s="22"/>
      <c r="G6" s="22"/>
    </row>
    <row r="7" spans="1:7" x14ac:dyDescent="0.25">
      <c r="A7" t="s">
        <v>15</v>
      </c>
      <c r="B7" s="7" t="s">
        <v>0</v>
      </c>
      <c r="C7" s="8" t="s">
        <v>1</v>
      </c>
      <c r="D7" s="9" t="s">
        <v>2</v>
      </c>
      <c r="E7" s="7" t="s">
        <v>0</v>
      </c>
      <c r="F7" s="8" t="s">
        <v>1</v>
      </c>
      <c r="G7" s="9" t="s">
        <v>2</v>
      </c>
    </row>
    <row r="8" spans="1:7" x14ac:dyDescent="0.25">
      <c r="A8">
        <v>1</v>
      </c>
      <c r="B8" s="10">
        <v>1</v>
      </c>
      <c r="C8" s="11">
        <v>1</v>
      </c>
      <c r="D8" s="12">
        <v>1</v>
      </c>
      <c r="E8" s="25">
        <f>('Financial Calculations'!$B$1-'Financial Calculations'!$C$10)*B8*(((1/(1+'Financial Calculations'!$B$2))^(1/12))^$A8)</f>
        <v>14.881334151704865</v>
      </c>
      <c r="F8" s="27">
        <f>('Financial Calculations'!$B$1-'Financial Calculations'!$C$11)*C8*(((1/(1+'Financial Calculations'!$B$2))^(1/12))^$A8)</f>
        <v>22.818045699280791</v>
      </c>
      <c r="G8" s="28">
        <f>('Financial Calculations'!$B$1-'Financial Calculations'!$C$12)*D8*(((1/(1+'Financial Calculations'!$B$2))^(1/12))^$A8)</f>
        <v>22.818045699280791</v>
      </c>
    </row>
    <row r="9" spans="1:7" x14ac:dyDescent="0.25">
      <c r="A9">
        <v>2</v>
      </c>
      <c r="B9" s="26">
        <f>B8*'CLV Analysis'!$C$2</f>
        <v>0.85</v>
      </c>
      <c r="C9" s="29">
        <f>C8*'CLV Analysis'!$C$3</f>
        <v>0.9</v>
      </c>
      <c r="D9" s="29">
        <f>D8*'CLV Analysis'!$C$4</f>
        <v>0.95</v>
      </c>
      <c r="E9" s="25">
        <f>('Financial Calculations'!$B$1-'Financial Calculations'!$C$10)*B9*(((1/(1+'Financial Calculations'!$B$2))^(1/12))^$A9)</f>
        <v>12.549066014299527</v>
      </c>
      <c r="F9" s="27">
        <f>('Financial Calculations'!$B$1-'Financial Calculations'!$C$11)*C9*(((1/(1+'Financial Calculations'!$B$2))^(1/12))^$A9)</f>
        <v>20.373777764392173</v>
      </c>
      <c r="G9" s="28">
        <f>('Financial Calculations'!$B$1-'Financial Calculations'!$C$12)*D9*(((1/(1+'Financial Calculations'!$B$2))^(1/12))^$A9)</f>
        <v>21.505654306858403</v>
      </c>
    </row>
    <row r="10" spans="1:7" x14ac:dyDescent="0.25">
      <c r="A10">
        <v>3</v>
      </c>
      <c r="B10" s="26">
        <f>B9*'CLV Analysis'!$C$2</f>
        <v>0.72249999999999992</v>
      </c>
      <c r="C10" s="29">
        <f>B9*'CLV Analysis'!$C$3</f>
        <v>0.76500000000000001</v>
      </c>
      <c r="D10" s="29">
        <f>D9*'CLV Analysis'!$C$4</f>
        <v>0.90249999999999997</v>
      </c>
      <c r="E10" s="25">
        <f>('Financial Calculations'!$B$1-'Financial Calculations'!$C$10)*B10*(((1/(1+'Financial Calculations'!$B$2))^(1/12))^$A10)</f>
        <v>10.582321196867014</v>
      </c>
      <c r="F10" s="27">
        <f>('Financial Calculations'!$B$1-'Financial Calculations'!$C$11)*C10*(((1/(1+'Financial Calculations'!$B$2))^(1/12))^$A10)</f>
        <v>17.180709707854682</v>
      </c>
      <c r="G10" s="28">
        <f>('Financial Calculations'!$B$1-'Financial Calculations'!$C$12)*D10*(((1/(1+'Financial Calculations'!$B$2))^(1/12))^$A10)</f>
        <v>20.268745766456018</v>
      </c>
    </row>
    <row r="11" spans="1:7" x14ac:dyDescent="0.25">
      <c r="A11">
        <v>4</v>
      </c>
      <c r="B11" s="26">
        <f>B10*'CLV Analysis'!$C$2</f>
        <v>0.61412499999999992</v>
      </c>
      <c r="C11" s="29">
        <f>B10*'CLV Analysis'!$C$3</f>
        <v>0.65024999999999999</v>
      </c>
      <c r="D11" s="29">
        <f>D10*'CLV Analysis'!$C$4</f>
        <v>0.85737499999999989</v>
      </c>
      <c r="E11" s="25">
        <f>('Financial Calculations'!$B$1-'Financial Calculations'!$C$10)*B11*(((1/(1+'Financial Calculations'!$B$2))^(1/12))^$A11)</f>
        <v>8.9238132771040188</v>
      </c>
      <c r="F11" s="27">
        <f>('Financial Calculations'!$B$1-'Financial Calculations'!$C$11)*C11*(((1/(1+'Financial Calculations'!$B$2))^(1/12))^$A11)</f>
        <v>14.488073320474761</v>
      </c>
      <c r="G11" s="28">
        <f>('Financial Calculations'!$B$1-'Financial Calculations'!$C$12)*D11*(((1/(1+'Financial Calculations'!$B$2))^(1/12))^$A11)</f>
        <v>19.102978643817064</v>
      </c>
    </row>
    <row r="12" spans="1:7" x14ac:dyDescent="0.25">
      <c r="A12">
        <v>5</v>
      </c>
      <c r="B12" s="26">
        <f>B11*'CLV Analysis'!$C$2</f>
        <v>0.52200624999999989</v>
      </c>
      <c r="C12" s="29">
        <f>B11*'CLV Analysis'!$C$3</f>
        <v>0.55271249999999994</v>
      </c>
      <c r="D12" s="29">
        <f>D11*'CLV Analysis'!$C$4</f>
        <v>0.81450624999999988</v>
      </c>
      <c r="E12" s="25">
        <f>('Financial Calculations'!$B$1-'Financial Calculations'!$C$10)*B12*(((1/(1+'Financial Calculations'!$B$2))^(1/12))^$A12)</f>
        <v>7.5252340127603023</v>
      </c>
      <c r="F12" s="27">
        <f>('Financial Calculations'!$B$1-'Financial Calculations'!$C$11)*C12*(((1/(1+'Financial Calculations'!$B$2))^(1/12))^$A12)</f>
        <v>12.21743875012849</v>
      </c>
      <c r="G12" s="28">
        <f>('Financial Calculations'!$B$1-'Financial Calculations'!$C$12)*D12*(((1/(1+'Financial Calculations'!$B$2))^(1/12))^$A12)</f>
        <v>18.004261204463159</v>
      </c>
    </row>
    <row r="13" spans="1:7" x14ac:dyDescent="0.25">
      <c r="A13">
        <v>6</v>
      </c>
      <c r="B13" s="26">
        <f>B12*'CLV Analysis'!$C$2</f>
        <v>0.44370531249999989</v>
      </c>
      <c r="C13" s="29">
        <f>B12*'CLV Analysis'!$C$3</f>
        <v>0.46980562499999989</v>
      </c>
      <c r="D13" s="29">
        <f>D12*'CLV Analysis'!$C$4</f>
        <v>0.77378093749999988</v>
      </c>
      <c r="E13" s="25">
        <f>('Financial Calculations'!$B$1-'Financial Calculations'!$C$10)*B13*(((1/(1+'Financial Calculations'!$B$2))^(1/12))^$A13)</f>
        <v>6.3458462417741179</v>
      </c>
      <c r="F13" s="27">
        <f>('Financial Calculations'!$B$1-'Financial Calculations'!$C$11)*C13*(((1/(1+'Financial Calculations'!$B$2))^(1/12))^$A13)</f>
        <v>10.302668016056803</v>
      </c>
      <c r="G13" s="28">
        <f>('Financial Calculations'!$B$1-'Financial Calculations'!$C$12)*D13*(((1/(1+'Financial Calculations'!$B$2))^(1/12))^$A13)</f>
        <v>16.96873705208553</v>
      </c>
    </row>
    <row r="14" spans="1:7" x14ac:dyDescent="0.25">
      <c r="A14">
        <v>7</v>
      </c>
      <c r="B14" s="26">
        <f>B13*'CLV Analysis'!$C$2</f>
        <v>0.37714951562499988</v>
      </c>
      <c r="C14" s="29">
        <f>B13*'CLV Analysis'!$C$3</f>
        <v>0.39933478124999994</v>
      </c>
      <c r="D14" s="29">
        <f>D13*'CLV Analysis'!$C$4</f>
        <v>0.7350918906249998</v>
      </c>
      <c r="E14" s="25">
        <f>('Financial Calculations'!$B$1-'Financial Calculations'!$C$10)*B14*(((1/(1+'Financial Calculations'!$B$2))^(1/12))^$A14)</f>
        <v>5.3512973092869318</v>
      </c>
      <c r="F14" s="27">
        <f>('Financial Calculations'!$B$1-'Financial Calculations'!$C$11)*C14*(((1/(1+'Financial Calculations'!$B$2))^(1/12))^$A14)</f>
        <v>8.6879885727246648</v>
      </c>
      <c r="G14" s="28">
        <f>('Financial Calculations'!$B$1-'Financial Calculations'!$C$12)*D14*(((1/(1+'Financial Calculations'!$B$2))^(1/12))^$A14)</f>
        <v>15.992771592951671</v>
      </c>
    </row>
    <row r="15" spans="1:7" x14ac:dyDescent="0.25">
      <c r="A15">
        <v>8</v>
      </c>
      <c r="B15" s="26">
        <f>B14*'CLV Analysis'!$C$2</f>
        <v>0.32057708828124987</v>
      </c>
      <c r="C15" s="29">
        <f>B14*'CLV Analysis'!$C$3</f>
        <v>0.33943456406249989</v>
      </c>
      <c r="D15" s="29">
        <f>D14*'CLV Analysis'!$C$4</f>
        <v>0.69833729609374973</v>
      </c>
      <c r="E15" s="25">
        <f>('Financial Calculations'!$B$1-'Financial Calculations'!$C$10)*B15*(((1/(1+'Financial Calculations'!$B$2))^(1/12))^$A15)</f>
        <v>4.512618459595017</v>
      </c>
      <c r="F15" s="27">
        <f>('Financial Calculations'!$B$1-'Financial Calculations'!$C$11)*C15*(((1/(1+'Financial Calculations'!$B$2))^(1/12))^$A15)</f>
        <v>7.3263687932248525</v>
      </c>
      <c r="G15" s="28">
        <f>('Financial Calculations'!$B$1-'Financial Calculations'!$C$12)*D15*(((1/(1+'Financial Calculations'!$B$2))^(1/12))^$A15)</f>
        <v>15.072939278818449</v>
      </c>
    </row>
    <row r="16" spans="1:7" x14ac:dyDescent="0.25">
      <c r="A16">
        <v>9</v>
      </c>
      <c r="B16" s="26">
        <f>B15*'CLV Analysis'!$C$2</f>
        <v>0.2724905250390624</v>
      </c>
      <c r="C16" s="29">
        <f>B15*'CLV Analysis'!$C$3</f>
        <v>0.28851937945312489</v>
      </c>
      <c r="D16" s="29">
        <f>D15*'CLV Analysis'!$C$4</f>
        <v>0.66342043128906225</v>
      </c>
      <c r="E16" s="25">
        <f>('Financial Calculations'!$B$1-'Financial Calculations'!$C$10)*B16*(((1/(1+'Financial Calculations'!$B$2))^(1/12))^$A16)</f>
        <v>3.8053810477951573</v>
      </c>
      <c r="F16" s="27">
        <f>('Financial Calculations'!$B$1-'Financial Calculations'!$C$11)*C16*(((1/(1+'Financial Calculations'!$B$2))^(1/12))^$A16)</f>
        <v>6.1781480540674316</v>
      </c>
      <c r="G16" s="28">
        <f>('Financial Calculations'!$B$1-'Financial Calculations'!$C$12)*D16*(((1/(1+'Financial Calculations'!$B$2))^(1/12))^$A16)</f>
        <v>14.206011583575462</v>
      </c>
    </row>
    <row r="17" spans="1:7" x14ac:dyDescent="0.25">
      <c r="A17">
        <v>10</v>
      </c>
      <c r="B17" s="26">
        <f>B16*'CLV Analysis'!$C$2</f>
        <v>0.23161694628320303</v>
      </c>
      <c r="C17" s="29">
        <f>B16*'CLV Analysis'!$C$3</f>
        <v>0.24524147253515616</v>
      </c>
      <c r="D17" s="29">
        <f>D16*'CLV Analysis'!$C$4</f>
        <v>0.63024940972460908</v>
      </c>
      <c r="E17" s="25">
        <f>('Financial Calculations'!$B$1-'Financial Calculations'!$C$10)*B17*(((1/(1+'Financial Calculations'!$B$2))^(1/12))^$A17)</f>
        <v>3.2089849936522556</v>
      </c>
      <c r="F17" s="27">
        <f>('Financial Calculations'!$B$1-'Financial Calculations'!$C$11)*C17*(((1/(1+'Financial Calculations'!$B$2))^(1/12))^$A17)</f>
        <v>5.2098815191060153</v>
      </c>
      <c r="G17" s="28">
        <f>('Financial Calculations'!$B$1-'Financial Calculations'!$C$12)*D17*(((1/(1+'Financial Calculations'!$B$2))^(1/12))^$A17)</f>
        <v>13.388945671417838</v>
      </c>
    </row>
    <row r="18" spans="1:7" x14ac:dyDescent="0.25">
      <c r="A18">
        <v>11</v>
      </c>
      <c r="B18" s="26">
        <f>B17*'CLV Analysis'!$C$2</f>
        <v>0.19687440434072256</v>
      </c>
      <c r="C18" s="29">
        <f>B17*'CLV Analysis'!$C$3</f>
        <v>0.20845525165488274</v>
      </c>
      <c r="D18" s="29">
        <f>D17*'CLV Analysis'!$C$4</f>
        <v>0.59873693923837856</v>
      </c>
      <c r="E18" s="25">
        <f>('Financial Calculations'!$B$1-'Financial Calculations'!$C$10)*B18*(((1/(1+'Financial Calculations'!$B$2))^(1/12))^$A18)</f>
        <v>2.7060587521062582</v>
      </c>
      <c r="F18" s="27">
        <f>('Financial Calculations'!$B$1-'Financial Calculations'!$C$11)*C18*(((1/(1+'Financial Calculations'!$B$2))^(1/12))^$A18)</f>
        <v>4.3933659740078079</v>
      </c>
      <c r="G18" s="28">
        <f>('Financial Calculations'!$B$1-'Financial Calculations'!$C$12)*D18*(((1/(1+'Financial Calculations'!$B$2))^(1/12))^$A18)</f>
        <v>12.618873716774782</v>
      </c>
    </row>
    <row r="19" spans="1:7" x14ac:dyDescent="0.25">
      <c r="A19">
        <v>12</v>
      </c>
      <c r="B19" s="26">
        <f>B18*'CLV Analysis'!$C$2</f>
        <v>0.16734324368961417</v>
      </c>
      <c r="C19" s="29">
        <f>B18*'CLV Analysis'!$C$3</f>
        <v>0.17718696390665031</v>
      </c>
      <c r="D19" s="29">
        <f>D18*'CLV Analysis'!$C$4</f>
        <v>0.56880009227645956</v>
      </c>
      <c r="E19" s="25">
        <f>('Financial Calculations'!$B$1-'Financial Calculations'!$C$10)*B19*(((1/(1+'Financial Calculations'!$B$2))^(1/12))^$A19)</f>
        <v>2.2819533230401934</v>
      </c>
      <c r="F19" s="27">
        <f>('Financial Calculations'!$B$1-'Financial Calculations'!$C$11)*C19*(((1/(1+'Financial Calculations'!$B$2))^(1/12))^$A19)</f>
        <v>3.7048183362299607</v>
      </c>
      <c r="G19" s="28">
        <f>('Financial Calculations'!$B$1-'Financial Calculations'!$C$12)*D19*(((1/(1+'Financial Calculations'!$B$2))^(1/12))^$A19)</f>
        <v>11.893092838507791</v>
      </c>
    </row>
    <row r="20" spans="1:7" x14ac:dyDescent="0.25">
      <c r="A20">
        <v>13</v>
      </c>
      <c r="B20" s="26">
        <f>B19*'CLV Analysis'!$C$2</f>
        <v>0.14224175713617204</v>
      </c>
      <c r="C20" s="29">
        <f>B19*'CLV Analysis'!$C$3</f>
        <v>0.15060891932065276</v>
      </c>
      <c r="D20" s="29">
        <f>D19*'CLV Analysis'!$C$4</f>
        <v>0.54036008766263655</v>
      </c>
      <c r="E20" s="25">
        <f>('Financial Calculations'!$B$1-'Financial Calculations'!$C$10)*B20*(((1/(1+'Financial Calculations'!$B$2))^(1/12))^$A20)</f>
        <v>1.9243155620627512</v>
      </c>
      <c r="F20" s="27">
        <f>('Financial Calculations'!$B$1-'Financial Calculations'!$C$11)*C20*(((1/(1+'Financial Calculations'!$B$2))^(1/12))^$A20)</f>
        <v>3.1241829125254075</v>
      </c>
      <c r="G20" s="28">
        <f>('Financial Calculations'!$B$1-'Financial Calculations'!$C$12)*D20*(((1/(1+'Financial Calculations'!$B$2))^(1/12))^$A20)</f>
        <v>11.209055613048559</v>
      </c>
    </row>
    <row r="21" spans="1:7" x14ac:dyDescent="0.25">
      <c r="A21">
        <v>14</v>
      </c>
      <c r="B21" s="26">
        <f>B20*'CLV Analysis'!$C$2</f>
        <v>0.12090549356574623</v>
      </c>
      <c r="C21" s="29">
        <f>B20*'CLV Analysis'!$C$3</f>
        <v>0.12801758142255484</v>
      </c>
      <c r="D21" s="29">
        <f>D20*'CLV Analysis'!$C$4</f>
        <v>0.5133420832795047</v>
      </c>
      <c r="E21" s="25">
        <f>('Financial Calculations'!$B$1-'Financial Calculations'!$C$10)*B21*(((1/(1+'Financial Calculations'!$B$2))^(1/12))^$A21)</f>
        <v>1.6227283639016212</v>
      </c>
      <c r="F21" s="27">
        <f>('Financial Calculations'!$B$1-'Financial Calculations'!$C$11)*C21*(((1/(1+'Financial Calculations'!$B$2))^(1/12))^$A21)</f>
        <v>2.634547226099103</v>
      </c>
      <c r="G21" s="28">
        <f>('Financial Calculations'!$B$1-'Financial Calculations'!$C$12)*D21*(((1/(1+'Financial Calculations'!$B$2))^(1/12))^$A21)</f>
        <v>10.564361133178512</v>
      </c>
    </row>
    <row r="22" spans="1:7" x14ac:dyDescent="0.25">
      <c r="A22">
        <v>15</v>
      </c>
      <c r="B22" s="26">
        <f>B21*'CLV Analysis'!$C$2</f>
        <v>0.10276966953088429</v>
      </c>
      <c r="C22" s="29">
        <f>B21*'CLV Analysis'!$C$3</f>
        <v>0.10881494420917161</v>
      </c>
      <c r="D22" s="29">
        <f>D21*'CLV Analysis'!$C$4</f>
        <v>0.48767497911552943</v>
      </c>
      <c r="E22" s="25">
        <f>('Financial Calculations'!$B$1-'Financial Calculations'!$C$10)*B22*(((1/(1+'Financial Calculations'!$B$2))^(1/12))^$A22)</f>
        <v>1.3684072378379302</v>
      </c>
      <c r="F22" s="27">
        <f>('Financial Calculations'!$B$1-'Financial Calculations'!$C$11)*C22*(((1/(1+'Financial Calculations'!$B$2))^(1/12))^$A22)</f>
        <v>2.2216493979015808</v>
      </c>
      <c r="G22" s="28">
        <f>('Financial Calculations'!$B$1-'Financial Calculations'!$C$12)*D22*(((1/(1+'Financial Calculations'!$B$2))^(1/12))^$A22)</f>
        <v>9.9567465810671507</v>
      </c>
    </row>
    <row r="23" spans="1:7" x14ac:dyDescent="0.25">
      <c r="A23">
        <v>16</v>
      </c>
      <c r="B23" s="26">
        <f>B22*'CLV Analysis'!$C$2</f>
        <v>8.7354219101251643E-2</v>
      </c>
      <c r="C23" s="29">
        <f>B22*'CLV Analysis'!$C$3</f>
        <v>9.2492702577795863E-2</v>
      </c>
      <c r="D23" s="29">
        <f>D22*'CLV Analysis'!$C$4</f>
        <v>0.46329123015975293</v>
      </c>
      <c r="E23" s="25">
        <f>('Financial Calculations'!$B$1-'Financial Calculations'!$C$10)*B23*(((1/(1+'Financial Calculations'!$B$2))^(1/12))^$A23)</f>
        <v>1.1539444371730703</v>
      </c>
      <c r="F23" s="27">
        <f>('Financial Calculations'!$B$1-'Financial Calculations'!$C$11)*C23*(((1/(1+'Financial Calculations'!$B$2))^(1/12))^$A23)</f>
        <v>1.8734627332927496</v>
      </c>
      <c r="G23" s="28">
        <f>('Financial Calculations'!$B$1-'Financial Calculations'!$C$12)*D23*(((1/(1+'Financial Calculations'!$B$2))^(1/12))^$A23)</f>
        <v>9.38407928599133</v>
      </c>
    </row>
    <row r="24" spans="1:7" x14ac:dyDescent="0.25">
      <c r="A24">
        <v>17</v>
      </c>
      <c r="B24" s="26">
        <f>B23*'CLV Analysis'!$C$2</f>
        <v>7.4251086236063898E-2</v>
      </c>
      <c r="C24" s="29">
        <f>B23*'CLV Analysis'!$C$3</f>
        <v>7.861879719112648E-2</v>
      </c>
      <c r="D24" s="29">
        <f>D23*'CLV Analysis'!$C$4</f>
        <v>0.44012666865176525</v>
      </c>
      <c r="E24" s="25">
        <f>('Financial Calculations'!$B$1-'Financial Calculations'!$C$10)*B24*(((1/(1+'Financial Calculations'!$B$2))^(1/12))^$A24)</f>
        <v>0.97309318985082938</v>
      </c>
      <c r="F24" s="27">
        <f>('Financial Calculations'!$B$1-'Financial Calculations'!$C$11)*C24*(((1/(1+'Financial Calculations'!$B$2))^(1/12))^$A24)</f>
        <v>1.5798454141107583</v>
      </c>
      <c r="G24" s="28">
        <f>('Financial Calculations'!$B$1-'Financial Calculations'!$C$12)*D24*(((1/(1+'Financial Calculations'!$B$2))^(1/12))^$A24)</f>
        <v>8.8443492388588343</v>
      </c>
    </row>
    <row r="25" spans="1:7" x14ac:dyDescent="0.25">
      <c r="A25">
        <v>18</v>
      </c>
      <c r="B25" s="26">
        <f>B24*'CLV Analysis'!$C$2</f>
        <v>6.3113423300654309E-2</v>
      </c>
      <c r="C25" s="29">
        <f>B24*'CLV Analysis'!$C$3</f>
        <v>6.682597761245751E-2</v>
      </c>
      <c r="D25" s="29">
        <f>D24*'CLV Analysis'!$C$4</f>
        <v>0.41812033521917696</v>
      </c>
      <c r="E25" s="25">
        <f>('Financial Calculations'!$B$1-'Financial Calculations'!$C$10)*B25*(((1/(1+'Financial Calculations'!$B$2))^(1/12))^$A25)</f>
        <v>0.82058574540538576</v>
      </c>
      <c r="F25" s="27">
        <f>('Financial Calculations'!$B$1-'Financial Calculations'!$C$11)*C25*(((1/(1+'Financial Calculations'!$B$2))^(1/12))^$A25)</f>
        <v>1.3322450925405087</v>
      </c>
      <c r="G25" s="28">
        <f>('Financial Calculations'!$B$1-'Financial Calculations'!$C$12)*D25*(((1/(1+'Financial Calculations'!$B$2))^(1/12))^$A25)</f>
        <v>8.3356620372628765</v>
      </c>
    </row>
    <row r="26" spans="1:7" x14ac:dyDescent="0.25">
      <c r="A26">
        <v>19</v>
      </c>
      <c r="B26" s="26">
        <f>B25*'CLV Analysis'!$C$2</f>
        <v>5.3646409805556163E-2</v>
      </c>
      <c r="C26" s="29">
        <f>B25*'CLV Analysis'!$C$3</f>
        <v>5.6802080970588878E-2</v>
      </c>
      <c r="D26" s="29">
        <f>D25*'CLV Analysis'!$C$4</f>
        <v>0.39721431845821809</v>
      </c>
      <c r="E26" s="25">
        <f>('Financial Calculations'!$B$1-'Financial Calculations'!$C$10)*B26*(((1/(1+'Financial Calculations'!$B$2))^(1/12))^$A26)</f>
        <v>0.69197993839185701</v>
      </c>
      <c r="F26" s="27">
        <f>('Financial Calculations'!$B$1-'Financial Calculations'!$C$11)*C26*(((1/(1+'Financial Calculations'!$B$2))^(1/12))^$A26)</f>
        <v>1.1234497823303091</v>
      </c>
      <c r="G26" s="28">
        <f>('Financial Calculations'!$B$1-'Financial Calculations'!$C$12)*D26*(((1/(1+'Financial Calculations'!$B$2))^(1/12))^$A26)</f>
        <v>7.8562322363053516</v>
      </c>
    </row>
    <row r="27" spans="1:7" x14ac:dyDescent="0.25">
      <c r="A27">
        <v>20</v>
      </c>
      <c r="B27" s="26">
        <f>B26*'CLV Analysis'!$C$2</f>
        <v>4.5599448334722736E-2</v>
      </c>
      <c r="C27" s="29">
        <f>B26*'CLV Analysis'!$C$3</f>
        <v>4.828176882500055E-2</v>
      </c>
      <c r="D27" s="29">
        <f>D26*'CLV Analysis'!$C$4</f>
        <v>0.37735360253530714</v>
      </c>
      <c r="E27" s="25">
        <f>('Financial Calculations'!$B$1-'Financial Calculations'!$C$10)*B27*(((1/(1+'Financial Calculations'!$B$2))^(1/12))^$A27)</f>
        <v>0.58352979907083757</v>
      </c>
      <c r="F27" s="27">
        <f>('Financial Calculations'!$B$1-'Financial Calculations'!$C$11)*C27*(((1/(1+'Financial Calculations'!$B$2))^(1/12))^$A27)</f>
        <v>0.94737779143265399</v>
      </c>
      <c r="G27" s="28">
        <f>('Financial Calculations'!$B$1-'Financial Calculations'!$C$12)*D27*(((1/(1+'Financial Calculations'!$B$2))^(1/12))^$A27)</f>
        <v>7.4043770818508481</v>
      </c>
    </row>
    <row r="28" spans="1:7" x14ac:dyDescent="0.25">
      <c r="A28">
        <v>21</v>
      </c>
      <c r="B28" s="26">
        <f>B27*'CLV Analysis'!$C$2</f>
        <v>3.8759531084514326E-2</v>
      </c>
      <c r="C28" s="29">
        <f>B27*'CLV Analysis'!$C$3</f>
        <v>4.1039503501250463E-2</v>
      </c>
      <c r="D28" s="29">
        <f>D27*'CLV Analysis'!$C$4</f>
        <v>0.35848592240854177</v>
      </c>
      <c r="E28" s="25">
        <f>('Financial Calculations'!$B$1-'Financial Calculations'!$C$10)*B28*(((1/(1+'Financial Calculations'!$B$2))^(1/12))^$A28)</f>
        <v>0.4920764425555188</v>
      </c>
      <c r="F28" s="27">
        <f>('Financial Calculations'!$B$1-'Financial Calculations'!$C$11)*C28*(((1/(1+'Financial Calculations'!$B$2))^(1/12))^$A28)</f>
        <v>0.79890057732543052</v>
      </c>
      <c r="G28" s="28">
        <f>('Financial Calculations'!$B$1-'Financial Calculations'!$C$12)*D28*(((1/(1+'Financial Calculations'!$B$2))^(1/12))^$A28)</f>
        <v>6.9785106042156952</v>
      </c>
    </row>
    <row r="29" spans="1:7" x14ac:dyDescent="0.25">
      <c r="A29">
        <v>22</v>
      </c>
      <c r="B29" s="26">
        <f>B28*'CLV Analysis'!$C$2</f>
        <v>3.2945601421837174E-2</v>
      </c>
      <c r="C29" s="29">
        <f>B28*'CLV Analysis'!$C$3</f>
        <v>3.4883577976062896E-2</v>
      </c>
      <c r="D29" s="29">
        <f>D28*'CLV Analysis'!$C$4</f>
        <v>0.34056162628811465</v>
      </c>
      <c r="E29" s="25">
        <f>('Financial Calculations'!$B$1-'Financial Calculations'!$C$10)*B29*(((1/(1+'Financial Calculations'!$B$2))^(1/12))^$A29)</f>
        <v>0.4149560582915498</v>
      </c>
      <c r="F29" s="27">
        <f>('Financial Calculations'!$B$1-'Financial Calculations'!$C$11)*C29*(((1/(1+'Financial Calculations'!$B$2))^(1/12))^$A29)</f>
        <v>0.67369336522628087</v>
      </c>
      <c r="G29" s="28">
        <f>('Financial Calculations'!$B$1-'Financial Calculations'!$C$12)*D29*(((1/(1+'Financial Calculations'!$B$2))^(1/12))^$A29)</f>
        <v>6.577138051561473</v>
      </c>
    </row>
    <row r="30" spans="1:7" x14ac:dyDescent="0.25">
      <c r="A30">
        <v>23</v>
      </c>
      <c r="B30" s="26">
        <f>B29*'CLV Analysis'!$C$2</f>
        <v>2.8003761208561597E-2</v>
      </c>
      <c r="C30" s="29">
        <f>B29*'CLV Analysis'!$C$3</f>
        <v>2.9651041279653456E-2</v>
      </c>
      <c r="D30" s="29">
        <f>D29*'CLV Analysis'!$C$4</f>
        <v>0.3235335449737089</v>
      </c>
      <c r="E30" s="25">
        <f>('Financial Calculations'!$B$1-'Financial Calculations'!$C$10)*B30*(((1/(1+'Financial Calculations'!$B$2))^(1/12))^$A30)</f>
        <v>0.34992231983028288</v>
      </c>
      <c r="F30" s="27">
        <f>('Financial Calculations'!$B$1-'Financial Calculations'!$C$11)*C30*(((1/(1+'Financial Calculations'!$B$2))^(1/12))^$A30)</f>
        <v>0.56810917807740036</v>
      </c>
      <c r="G30" s="28">
        <f>('Financial Calculations'!$B$1-'Financial Calculations'!$C$12)*D30*(((1/(1+'Financial Calculations'!$B$2))^(1/12))^$A30)</f>
        <v>6.1988506434546906</v>
      </c>
    </row>
    <row r="31" spans="1:7" x14ac:dyDescent="0.25">
      <c r="A31">
        <v>24</v>
      </c>
      <c r="B31" s="26">
        <f>B30*'CLV Analysis'!$C$2</f>
        <v>2.3803197027277356E-2</v>
      </c>
      <c r="C31" s="29">
        <f>B30*'CLV Analysis'!$C$3</f>
        <v>2.5203385087705438E-2</v>
      </c>
      <c r="D31" s="29">
        <f>D30*'CLV Analysis'!$C$4</f>
        <v>0.30735686772502346</v>
      </c>
      <c r="E31" s="25">
        <f>('Financial Calculations'!$B$1-'Financial Calculations'!$C$10)*B31*(((1/(1+'Financial Calculations'!$B$2))^(1/12))^$A31)</f>
        <v>0.29508095488360359</v>
      </c>
      <c r="F31" s="27">
        <f>('Financial Calculations'!$B$1-'Financial Calculations'!$C$11)*C31*(((1/(1+'Financial Calculations'!$B$2))^(1/12))^$A31)</f>
        <v>0.47907260910514465</v>
      </c>
      <c r="G31" s="28">
        <f>('Financial Calculations'!$B$1-'Financial Calculations'!$C$12)*D31*(((1/(1+'Financial Calculations'!$B$2))^(1/12))^$A31)</f>
        <v>5.8423206261781306</v>
      </c>
    </row>
    <row r="32" spans="1:7" x14ac:dyDescent="0.25">
      <c r="A32">
        <v>25</v>
      </c>
      <c r="B32" s="26">
        <f>B31*'CLV Analysis'!$C$2</f>
        <v>2.0232717473185752E-2</v>
      </c>
      <c r="C32" s="29">
        <f>B31*'CLV Analysis'!$C$3</f>
        <v>2.142287732454962E-2</v>
      </c>
      <c r="D32" s="29">
        <f>D31*'CLV Analysis'!$C$4</f>
        <v>0.29198902433877227</v>
      </c>
      <c r="E32" s="25">
        <f>('Financial Calculations'!$B$1-'Financial Calculations'!$C$10)*B32*(((1/(1+'Financial Calculations'!$B$2))^(1/12))^$A32)</f>
        <v>0.24883456984753291</v>
      </c>
      <c r="F32" s="27">
        <f>('Financial Calculations'!$B$1-'Financial Calculations'!$C$11)*C32*(((1/(1+'Financial Calculations'!$B$2))^(1/12))^$A32)</f>
        <v>0.40399024281128876</v>
      </c>
      <c r="G32" s="28">
        <f>('Financial Calculations'!$B$1-'Financial Calculations'!$C$12)*D32*(((1/(1+'Financial Calculations'!$B$2))^(1/12))^$A32)</f>
        <v>5.5062966124384438</v>
      </c>
    </row>
    <row r="33" spans="1:7" x14ac:dyDescent="0.25">
      <c r="A33">
        <v>26</v>
      </c>
      <c r="B33" s="26">
        <f>B32*'CLV Analysis'!$C$2</f>
        <v>1.7197809852207889E-2</v>
      </c>
      <c r="C33" s="29">
        <f>B32*'CLV Analysis'!$C$3</f>
        <v>1.8209445725867177E-2</v>
      </c>
      <c r="D33" s="29">
        <f>D32*'CLV Analysis'!$C$4</f>
        <v>0.27738957312183365</v>
      </c>
      <c r="E33" s="25">
        <f>('Financial Calculations'!$B$1-'Financial Calculations'!$C$10)*B33*(((1/(1+'Financial Calculations'!$B$2))^(1/12))^$A33)</f>
        <v>0.20983612166915661</v>
      </c>
      <c r="F33" s="27">
        <f>('Financial Calculations'!$B$1-'Financial Calculations'!$C$11)*C33*(((1/(1+'Financial Calculations'!$B$2))^(1/12))^$A33)</f>
        <v>0.34067511518051308</v>
      </c>
      <c r="G33" s="28">
        <f>('Financial Calculations'!$B$1-'Financial Calculations'!$C$12)*D33*(((1/(1+'Financial Calculations'!$B$2))^(1/12))^$A33)</f>
        <v>5.1895991891128102</v>
      </c>
    </row>
    <row r="34" spans="1:7" x14ac:dyDescent="0.25">
      <c r="A34">
        <v>27</v>
      </c>
      <c r="B34" s="26">
        <f>B33*'CLV Analysis'!$C$2</f>
        <v>1.4618138374376706E-2</v>
      </c>
      <c r="C34" s="29">
        <f>B33*'CLV Analysis'!$C$3</f>
        <v>1.54780288669871E-2</v>
      </c>
      <c r="D34" s="29">
        <f>D33*'CLV Analysis'!$C$4</f>
        <v>0.26352009446574198</v>
      </c>
      <c r="E34" s="25">
        <f>('Financial Calculations'!$B$1-'Financial Calculations'!$C$10)*B34*(((1/(1+'Financial Calculations'!$B$2))^(1/12))^$A34)</f>
        <v>0.17694968180720266</v>
      </c>
      <c r="F34" s="27">
        <f>('Financial Calculations'!$B$1-'Financial Calculations'!$C$11)*C34*(((1/(1+'Financial Calculations'!$B$2))^(1/12))^$A34)</f>
        <v>0.28728301281639956</v>
      </c>
      <c r="G34" s="28">
        <f>('Financial Calculations'!$B$1-'Financial Calculations'!$C$12)*D34*(((1/(1+'Financial Calculations'!$B$2))^(1/12))^$A34)</f>
        <v>4.8911167776182749</v>
      </c>
    </row>
    <row r="35" spans="1:7" x14ac:dyDescent="0.25">
      <c r="A35">
        <v>28</v>
      </c>
      <c r="B35" s="26">
        <f>B34*'CLV Analysis'!$C$2</f>
        <v>1.24254176182202E-2</v>
      </c>
      <c r="C35" s="29">
        <f>B34*'CLV Analysis'!$C$3</f>
        <v>1.3156324536939035E-2</v>
      </c>
      <c r="D35" s="29">
        <f>D34*'CLV Analysis'!$C$4</f>
        <v>0.25034408974245487</v>
      </c>
      <c r="E35" s="25">
        <f>('Financial Calculations'!$B$1-'Financial Calculations'!$C$10)*B35*(((1/(1+'Financial Calculations'!$B$2))^(1/12))^$A35)</f>
        <v>0.14921734943728057</v>
      </c>
      <c r="F35" s="27">
        <f>('Financial Calculations'!$B$1-'Financial Calculations'!$C$11)*C35*(((1/(1+'Financial Calculations'!$B$2))^(1/12))^$A35)</f>
        <v>0.24225875555699672</v>
      </c>
      <c r="G35" s="28">
        <f>('Financial Calculations'!$B$1-'Financial Calculations'!$C$12)*D35*(((1/(1+'Financial Calculations'!$B$2))^(1/12))^$A35)</f>
        <v>4.6098017323740068</v>
      </c>
    </row>
    <row r="36" spans="1:7" x14ac:dyDescent="0.25">
      <c r="A36">
        <v>29</v>
      </c>
      <c r="B36" s="26">
        <f>B35*'CLV Analysis'!$C$2</f>
        <v>1.0561604975487169E-2</v>
      </c>
      <c r="C36" s="29">
        <f>B35*'CLV Analysis'!$C$3</f>
        <v>1.118287585639818E-2</v>
      </c>
      <c r="D36" s="29">
        <f>D35*'CLV Analysis'!$C$4</f>
        <v>0.2378268852553321</v>
      </c>
      <c r="E36" s="25">
        <f>('Financial Calculations'!$B$1-'Financial Calculations'!$C$10)*B36*(((1/(1+'Financial Calculations'!$B$2))^(1/12))^$A36)</f>
        <v>0.12583135016511332</v>
      </c>
      <c r="F36" s="27">
        <f>('Financial Calculations'!$B$1-'Financial Calculations'!$C$11)*C36*(((1/(1+'Financial Calculations'!$B$2))^(1/12))^$A36)</f>
        <v>0.20429089791512517</v>
      </c>
      <c r="G36" s="28">
        <f>('Financial Calculations'!$B$1-'Financial Calculations'!$C$12)*D36*(((1/(1+'Financial Calculations'!$B$2))^(1/12))^$A36)</f>
        <v>4.3446666636624851</v>
      </c>
    </row>
    <row r="37" spans="1:7" x14ac:dyDescent="0.25">
      <c r="A37">
        <v>30</v>
      </c>
      <c r="B37" s="26">
        <f>B36*'CLV Analysis'!$C$2</f>
        <v>8.9773642291640938E-3</v>
      </c>
      <c r="C37" s="29">
        <f>B36*'CLV Analysis'!$C$3</f>
        <v>9.5054444779384527E-3</v>
      </c>
      <c r="D37" s="29">
        <f>D36*'CLV Analysis'!$C$4</f>
        <v>0.22593554099256549</v>
      </c>
      <c r="E37" s="25">
        <f>('Financial Calculations'!$B$1-'Financial Calculations'!$C$10)*B37*(((1/(1+'Financial Calculations'!$B$2))^(1/12))^$A37)</f>
        <v>0.10611050755214325</v>
      </c>
      <c r="F37" s="27">
        <f>('Financial Calculations'!$B$1-'Financial Calculations'!$C$11)*C37*(((1/(1+'Financial Calculations'!$B$2))^(1/12))^$A37)</f>
        <v>0.17227352990818554</v>
      </c>
      <c r="G37" s="28">
        <f>('Financial Calculations'!$B$1-'Financial Calculations'!$C$12)*D37*(((1/(1+'Financial Calculations'!$B$2))^(1/12))^$A37)</f>
        <v>4.0947809719831634</v>
      </c>
    </row>
    <row r="38" spans="1:7" x14ac:dyDescent="0.25">
      <c r="A38">
        <v>31</v>
      </c>
      <c r="B38" s="26">
        <f>B37*'CLV Analysis'!$C$2</f>
        <v>7.6307595947894798E-3</v>
      </c>
      <c r="C38" s="29">
        <f>B37*'CLV Analysis'!$C$3</f>
        <v>8.0796278062476839E-3</v>
      </c>
      <c r="D38" s="29">
        <f>D37*'CLV Analysis'!$C$4</f>
        <v>0.21463876394293721</v>
      </c>
      <c r="E38" s="25">
        <f>('Financial Calculations'!$B$1-'Financial Calculations'!$C$10)*B38*(((1/(1+'Financial Calculations'!$B$2))^(1/12))^$A38)</f>
        <v>8.9480402127125297E-2</v>
      </c>
      <c r="F38" s="27">
        <f>('Financial Calculations'!$B$1-'Financial Calculations'!$C$11)*C38*(((1/(1+'Financial Calculations'!$B$2))^(1/12))^$A38)</f>
        <v>0.14527406462992107</v>
      </c>
      <c r="G38" s="28">
        <f>('Financial Calculations'!$B$1-'Financial Calculations'!$C$12)*D38*(((1/(1+'Financial Calculations'!$B$2))^(1/12))^$A38)</f>
        <v>3.8592675817345379</v>
      </c>
    </row>
    <row r="39" spans="1:7" x14ac:dyDescent="0.25">
      <c r="A39">
        <v>32</v>
      </c>
      <c r="B39" s="26">
        <f>B38*'CLV Analysis'!$C$2</f>
        <v>6.486145655571058E-3</v>
      </c>
      <c r="C39" s="29">
        <f>B38*'CLV Analysis'!$C$3</f>
        <v>6.8676836353105319E-3</v>
      </c>
      <c r="D39" s="29">
        <f>D38*'CLV Analysis'!$C$4</f>
        <v>0.20390682574579033</v>
      </c>
      <c r="E39" s="25">
        <f>('Financial Calculations'!$B$1-'Financial Calculations'!$C$10)*B39*(((1/(1+'Financial Calculations'!$B$2))^(1/12))^$A39)</f>
        <v>7.545663996468488E-2</v>
      </c>
      <c r="F39" s="27">
        <f>('Financial Calculations'!$B$1-'Financial Calculations'!$C$11)*C39*(((1/(1+'Financial Calculations'!$B$2))^(1/12))^$A39)</f>
        <v>0.12250607429560605</v>
      </c>
      <c r="G39" s="28">
        <f>('Financial Calculations'!$B$1-'Financial Calculations'!$C$12)*D39*(((1/(1+'Financial Calculations'!$B$2))^(1/12))^$A39)</f>
        <v>3.6372998627601296</v>
      </c>
    </row>
    <row r="40" spans="1:7" x14ac:dyDescent="0.25">
      <c r="A40">
        <v>33</v>
      </c>
      <c r="B40" s="26">
        <f>B39*'CLV Analysis'!$C$2</f>
        <v>5.5132238072353994E-3</v>
      </c>
      <c r="C40" s="29">
        <f>B39*'CLV Analysis'!$C$3</f>
        <v>5.837531090013952E-3</v>
      </c>
      <c r="D40" s="29">
        <f>D39*'CLV Analysis'!$C$4</f>
        <v>0.19371148445850081</v>
      </c>
      <c r="E40" s="25">
        <f>('Financial Calculations'!$B$1-'Financial Calculations'!$C$10)*B40*(((1/(1+'Financial Calculations'!$B$2))^(1/12))^$A40)</f>
        <v>6.3630743485830588E-2</v>
      </c>
      <c r="F40" s="27">
        <f>('Financial Calculations'!$B$1-'Financial Calculations'!$C$11)*C40*(((1/(1+'Financial Calculations'!$B$2))^(1/12))^$A40)</f>
        <v>0.10330638354170142</v>
      </c>
      <c r="G40" s="28">
        <f>('Financial Calculations'!$B$1-'Financial Calculations'!$C$12)*D40*(((1/(1+'Financial Calculations'!$B$2))^(1/12))^$A40)</f>
        <v>3.4280987289533029</v>
      </c>
    </row>
    <row r="41" spans="1:7" x14ac:dyDescent="0.25">
      <c r="A41">
        <v>34</v>
      </c>
      <c r="B41" s="26">
        <f>B40*'CLV Analysis'!$C$2</f>
        <v>4.6862402361500894E-3</v>
      </c>
      <c r="C41" s="29">
        <f>B40*'CLV Analysis'!$C$3</f>
        <v>4.96190142651186E-3</v>
      </c>
      <c r="D41" s="29">
        <f>D40*'CLV Analysis'!$C$4</f>
        <v>0.18402591023557577</v>
      </c>
      <c r="E41" s="25">
        <f>('Financial Calculations'!$B$1-'Financial Calculations'!$C$10)*B41*(((1/(1+'Financial Calculations'!$B$2))^(1/12))^$A41)</f>
        <v>5.3658253514263538E-2</v>
      </c>
      <c r="F41" s="27">
        <f>('Financial Calculations'!$B$1-'Financial Calculations'!$C$11)*C41*(((1/(1+'Financial Calculations'!$B$2))^(1/12))^$A41)</f>
        <v>8.7115752764333754E-2</v>
      </c>
      <c r="G41" s="28">
        <f>('Financial Calculations'!$B$1-'Financial Calculations'!$C$12)*D41*(((1/(1+'Financial Calculations'!$B$2))^(1/12))^$A41)</f>
        <v>3.2309299037372914</v>
      </c>
    </row>
    <row r="42" spans="1:7" x14ac:dyDescent="0.25">
      <c r="A42">
        <v>35</v>
      </c>
      <c r="B42" s="26">
        <f>B41*'CLV Analysis'!$C$2</f>
        <v>3.9833042007275761E-3</v>
      </c>
      <c r="C42" s="29">
        <f>B41*'CLV Analysis'!$C$3</f>
        <v>4.2176162125350802E-3</v>
      </c>
      <c r="D42" s="29">
        <f>D41*'CLV Analysis'!$C$4</f>
        <v>0.17482461472379698</v>
      </c>
      <c r="E42" s="25">
        <f>('Financial Calculations'!$B$1-'Financial Calculations'!$C$10)*B42*(((1/(1+'Financial Calculations'!$B$2))^(1/12))^$A42)</f>
        <v>4.5248696030750032E-2</v>
      </c>
      <c r="F42" s="27">
        <f>('Financial Calculations'!$B$1-'Financial Calculations'!$C$11)*C42*(((1/(1+'Financial Calculations'!$B$2))^(1/12))^$A42)</f>
        <v>7.3462588849923571E-2</v>
      </c>
      <c r="G42" s="28">
        <f>('Financial Calculations'!$B$1-'Financial Calculations'!$C$12)*D42*(((1/(1+'Financial Calculations'!$B$2))^(1/12))^$A42)</f>
        <v>3.0451013428225173</v>
      </c>
    </row>
    <row r="43" spans="1:7" x14ac:dyDescent="0.25">
      <c r="A43">
        <v>36</v>
      </c>
      <c r="B43" s="26">
        <f>B42*'CLV Analysis'!$C$2</f>
        <v>3.3858085706184394E-3</v>
      </c>
      <c r="C43" s="29">
        <f>B42*'CLV Analysis'!$C$3</f>
        <v>3.5849737806548185E-3</v>
      </c>
      <c r="D43" s="29">
        <f>D42*'CLV Analysis'!$C$4</f>
        <v>0.16608338398760714</v>
      </c>
      <c r="E43" s="25">
        <f>('Financial Calculations'!$B$1-'Financial Calculations'!$C$10)*B43*(((1/(1+'Financial Calculations'!$B$2))^(1/12))^$A43)</f>
        <v>3.8157121381875714E-2</v>
      </c>
      <c r="F43" s="27">
        <f>('Financial Calculations'!$B$1-'Financial Calculations'!$C$11)*C43*(((1/(1+'Financial Calculations'!$B$2))^(1/12))^$A43)</f>
        <v>6.194920883175116E-2</v>
      </c>
      <c r="G43" s="28">
        <f>('Financial Calculations'!$B$1-'Financial Calculations'!$C$12)*D43*(((1/(1+'Financial Calculations'!$B$2))^(1/12))^$A43)</f>
        <v>2.8699608051953143</v>
      </c>
    </row>
    <row r="44" spans="1:7" x14ac:dyDescent="0.25">
      <c r="A44">
        <v>37</v>
      </c>
      <c r="B44" s="26">
        <f>B43*'CLV Analysis'!$C$2</f>
        <v>2.8779372850256733E-3</v>
      </c>
      <c r="C44" s="29">
        <f>B43*'CLV Analysis'!$C$3</f>
        <v>3.0472277135565953E-3</v>
      </c>
      <c r="D44" s="29">
        <f>D43*'CLV Analysis'!$C$4</f>
        <v>0.15777921478822676</v>
      </c>
      <c r="E44" s="25">
        <f>('Financial Calculations'!$B$1-'Financial Calculations'!$C$10)*B44*(((1/(1+'Financial Calculations'!$B$2))^(1/12))^$A44)</f>
        <v>3.2176969501215118E-2</v>
      </c>
      <c r="F44" s="27">
        <f>('Financial Calculations'!$B$1-'Financial Calculations'!$C$11)*C44*(((1/(1+'Financial Calculations'!$B$2))^(1/12))^$A44)</f>
        <v>5.2240256366678665E-2</v>
      </c>
      <c r="G44" s="28">
        <f>('Financial Calculations'!$B$1-'Financial Calculations'!$C$12)*D44*(((1/(1+'Financial Calculations'!$B$2))^(1/12))^$A44)</f>
        <v>2.7048935638124698</v>
      </c>
    </row>
    <row r="45" spans="1:7" x14ac:dyDescent="0.25">
      <c r="A45">
        <v>38</v>
      </c>
      <c r="B45" s="26">
        <f>B44*'CLV Analysis'!$C$2</f>
        <v>2.4462466922718223E-3</v>
      </c>
      <c r="C45" s="29">
        <f>B44*'CLV Analysis'!$C$3</f>
        <v>2.5901435565231059E-3</v>
      </c>
      <c r="D45" s="29">
        <f>D44*'CLV Analysis'!$C$4</f>
        <v>0.14989025404881542</v>
      </c>
      <c r="E45" s="25">
        <f>('Financial Calculations'!$B$1-'Financial Calculations'!$C$10)*B45*(((1/(1+'Financial Calculations'!$B$2))^(1/12))^$A45)</f>
        <v>2.7134053324418574E-2</v>
      </c>
      <c r="F45" s="27">
        <f>('Financial Calculations'!$B$1-'Financial Calculations'!$C$11)*C45*(((1/(1+'Financial Calculations'!$B$2))^(1/12))^$A45)</f>
        <v>4.4052933632585445E-2</v>
      </c>
      <c r="G45" s="28">
        <f>('Financial Calculations'!$B$1-'Financial Calculations'!$C$12)*D45*(((1/(1+'Financial Calculations'!$B$2))^(1/12))^$A45)</f>
        <v>2.5493202479663148</v>
      </c>
    </row>
    <row r="46" spans="1:7" x14ac:dyDescent="0.25">
      <c r="A46">
        <v>39</v>
      </c>
      <c r="B46" s="26">
        <f>B45*'CLV Analysis'!$C$2</f>
        <v>2.0793096884310488E-3</v>
      </c>
      <c r="C46" s="29">
        <f>B45*'CLV Analysis'!$C$3</f>
        <v>2.2016220230446403E-3</v>
      </c>
      <c r="D46" s="29">
        <f>D45*'CLV Analysis'!$C$4</f>
        <v>0.14239574134637464</v>
      </c>
      <c r="E46" s="25">
        <f>('Financial Calculations'!$B$1-'Financial Calculations'!$C$10)*B46*(((1/(1+'Financial Calculations'!$B$2))^(1/12))^$A46)</f>
        <v>2.2881485149948221E-2</v>
      </c>
      <c r="F46" s="27">
        <f>('Financial Calculations'!$B$1-'Financial Calculations'!$C$11)*C46*(((1/(1+'Financial Calculations'!$B$2))^(1/12))^$A46)</f>
        <v>3.7148764125798296E-2</v>
      </c>
      <c r="G46" s="28">
        <f>('Financial Calculations'!$B$1-'Financial Calculations'!$C$12)*D46*(((1/(1+'Financial Calculations'!$B$2))^(1/12))^$A46)</f>
        <v>2.4026948097472762</v>
      </c>
    </row>
    <row r="47" spans="1:7" x14ac:dyDescent="0.25">
      <c r="A47">
        <v>40</v>
      </c>
      <c r="B47" s="26">
        <f>B46*'CLV Analysis'!$C$2</f>
        <v>1.7674132351663914E-3</v>
      </c>
      <c r="C47" s="29">
        <f>B46*'CLV Analysis'!$C$3</f>
        <v>1.8713787195879441E-3</v>
      </c>
      <c r="D47" s="29">
        <f>D46*'CLV Analysis'!$C$4</f>
        <v>0.13527595427905589</v>
      </c>
      <c r="E47" s="25">
        <f>('Financial Calculations'!$B$1-'Financial Calculations'!$C$10)*B47*(((1/(1+'Financial Calculations'!$B$2))^(1/12))^$A47)</f>
        <v>1.9295398162873623E-2</v>
      </c>
      <c r="F47" s="27">
        <f>('Financial Calculations'!$B$1-'Financial Calculations'!$C$11)*C47*(((1/(1+'Financial Calculations'!$B$2))^(1/12))^$A47)</f>
        <v>3.1326646429136004E-2</v>
      </c>
      <c r="G47" s="28">
        <f>('Financial Calculations'!$B$1-'Financial Calculations'!$C$12)*D47*(((1/(1+'Financial Calculations'!$B$2))^(1/12))^$A47)</f>
        <v>2.264502607466357</v>
      </c>
    </row>
    <row r="48" spans="1:7" x14ac:dyDescent="0.25">
      <c r="A48">
        <v>41</v>
      </c>
      <c r="B48" s="26">
        <f>B47*'CLV Analysis'!$C$2</f>
        <v>1.5023012498914326E-3</v>
      </c>
      <c r="C48" s="29">
        <f>B47*'CLV Analysis'!$C$3</f>
        <v>1.5906719116497523E-3</v>
      </c>
      <c r="D48" s="29">
        <f>D47*'CLV Analysis'!$C$4</f>
        <v>0.12851215656510309</v>
      </c>
      <c r="E48" s="25">
        <f>('Financial Calculations'!$B$1-'Financial Calculations'!$C$10)*B48*(((1/(1+'Financial Calculations'!$B$2))^(1/12))^$A48)</f>
        <v>1.6271338500275154E-2</v>
      </c>
      <c r="F48" s="27">
        <f>('Financial Calculations'!$B$1-'Financial Calculations'!$C$11)*C48*(((1/(1+'Financial Calculations'!$B$2))^(1/12))^$A48)</f>
        <v>2.6416996623976136E-2</v>
      </c>
      <c r="G48" s="28">
        <f>('Financial Calculations'!$B$1-'Financial Calculations'!$C$12)*D48*(((1/(1+'Financial Calculations'!$B$2))^(1/12))^$A48)</f>
        <v>2.1342585993105412</v>
      </c>
    </row>
    <row r="49" spans="1:7" x14ac:dyDescent="0.25">
      <c r="A49">
        <v>42</v>
      </c>
      <c r="B49" s="26">
        <f>B48*'CLV Analysis'!$C$2</f>
        <v>1.2769560624077175E-3</v>
      </c>
      <c r="C49" s="29">
        <f>B48*'CLV Analysis'!$C$3</f>
        <v>1.3520711249022893E-3</v>
      </c>
      <c r="D49" s="29">
        <f>D48*'CLV Analysis'!$C$4</f>
        <v>0.12208654873684793</v>
      </c>
      <c r="E49" s="25">
        <f>('Financial Calculations'!$B$1-'Financial Calculations'!$C$10)*B49*(((1/(1+'Financial Calculations'!$B$2))^(1/12))^$A49)</f>
        <v>1.3721222768025374E-2</v>
      </c>
      <c r="F49" s="27">
        <f>('Financial Calculations'!$B$1-'Financial Calculations'!$C$11)*C49*(((1/(1+'Financial Calculations'!$B$2))^(1/12))^$A49)</f>
        <v>2.2276808729264727E-2</v>
      </c>
      <c r="G49" s="28">
        <f>('Financial Calculations'!$B$1-'Financial Calculations'!$C$12)*D49*(((1/(1+'Financial Calculations'!$B$2))^(1/12))^$A49)</f>
        <v>2.0115056408910168</v>
      </c>
    </row>
    <row r="50" spans="1:7" x14ac:dyDescent="0.25">
      <c r="A50">
        <v>43</v>
      </c>
      <c r="B50" s="26">
        <f>B49*'CLV Analysis'!$C$2</f>
        <v>1.08541265304656E-3</v>
      </c>
      <c r="C50" s="29">
        <f>B49*'CLV Analysis'!$C$3</f>
        <v>1.1492604561669458E-3</v>
      </c>
      <c r="D50" s="29">
        <f>D49*'CLV Analysis'!$C$4</f>
        <v>0.11598222130000553</v>
      </c>
      <c r="E50" s="25">
        <f>('Financial Calculations'!$B$1-'Financial Calculations'!$C$10)*B50*(((1/(1+'Financial Calculations'!$B$2))^(1/12))^$A50)</f>
        <v>1.1570772388921428E-2</v>
      </c>
      <c r="F50" s="27">
        <f>('Financial Calculations'!$B$1-'Financial Calculations'!$C$11)*C50*(((1/(1+'Financial Calculations'!$B$2))^(1/12))^$A50)</f>
        <v>1.8785489290248904E-2</v>
      </c>
      <c r="G50" s="28">
        <f>('Financial Calculations'!$B$1-'Financial Calculations'!$C$12)*D50*(((1/(1+'Financial Calculations'!$B$2))^(1/12))^$A50)</f>
        <v>1.8958128807087697</v>
      </c>
    </row>
    <row r="51" spans="1:7" x14ac:dyDescent="0.25">
      <c r="A51">
        <v>44</v>
      </c>
      <c r="B51" s="26">
        <f>B50*'CLV Analysis'!$C$2</f>
        <v>9.2260075508957592E-4</v>
      </c>
      <c r="C51" s="29">
        <f>B50*'CLV Analysis'!$C$3</f>
        <v>9.7687138774190394E-4</v>
      </c>
      <c r="D51" s="29">
        <f>D50*'CLV Analysis'!$C$4</f>
        <v>0.11018311023500525</v>
      </c>
      <c r="E51" s="25">
        <f>('Financial Calculations'!$B$1-'Financial Calculations'!$C$10)*B51*(((1/(1+'Financial Calculations'!$B$2))^(1/12))^$A51)</f>
        <v>9.7573500510620727E-3</v>
      </c>
      <c r="F51" s="27">
        <f>('Financial Calculations'!$B$1-'Financial Calculations'!$C$11)*C51*(((1/(1+'Financial Calculations'!$B$2))^(1/12))^$A51)</f>
        <v>1.5841344788783129E-2</v>
      </c>
      <c r="G51" s="28">
        <f>('Financial Calculations'!$B$1-'Financial Calculations'!$C$12)*D51*(((1/(1+'Financial Calculations'!$B$2))^(1/12))^$A51)</f>
        <v>1.7867742479057818</v>
      </c>
    </row>
    <row r="52" spans="1:7" x14ac:dyDescent="0.25">
      <c r="A52">
        <v>45</v>
      </c>
      <c r="B52" s="26">
        <f>B51*'CLV Analysis'!$C$2</f>
        <v>7.8421064182613946E-4</v>
      </c>
      <c r="C52" s="29">
        <f>B51*'CLV Analysis'!$C$3</f>
        <v>8.3034067958061839E-4</v>
      </c>
      <c r="D52" s="29">
        <f>D51*'CLV Analysis'!$C$4</f>
        <v>0.10467395472325498</v>
      </c>
      <c r="E52" s="25">
        <f>('Financial Calculations'!$B$1-'Financial Calculations'!$C$10)*B52*(((1/(1+'Financial Calculations'!$B$2))^(1/12))^$A52)</f>
        <v>8.2281352375505219E-3</v>
      </c>
      <c r="F52" s="27">
        <f>('Financial Calculations'!$B$1-'Financial Calculations'!$C$11)*C52*(((1/(1+'Financial Calculations'!$B$2))^(1/12))^$A52)</f>
        <v>1.335861956214085E-2</v>
      </c>
      <c r="G52" s="28">
        <f>('Financial Calculations'!$B$1-'Financial Calculations'!$C$12)*D52*(((1/(1+'Financial Calculations'!$B$2))^(1/12))^$A52)</f>
        <v>1.6840070269939817</v>
      </c>
    </row>
    <row r="53" spans="1:7" x14ac:dyDescent="0.25">
      <c r="A53">
        <v>46</v>
      </c>
      <c r="B53" s="26">
        <f>B52*'CLV Analysis'!$C$2</f>
        <v>6.6657904555221851E-4</v>
      </c>
      <c r="C53" s="29">
        <f>B52*'CLV Analysis'!$C$3</f>
        <v>7.0578957764352553E-4</v>
      </c>
      <c r="D53" s="29">
        <f>D52*'CLV Analysis'!$C$4</f>
        <v>9.9440256987092232E-2</v>
      </c>
      <c r="E53" s="25">
        <f>('Financial Calculations'!$B$1-'Financial Calculations'!$C$10)*B53*(((1/(1+'Financial Calculations'!$B$2))^(1/12))^$A53)</f>
        <v>6.9385856952063844E-3</v>
      </c>
      <c r="F53" s="27">
        <f>('Financial Calculations'!$B$1-'Financial Calculations'!$C$11)*C53*(((1/(1+'Financial Calculations'!$B$2))^(1/12))^$A53)</f>
        <v>1.1264997952217425E-2</v>
      </c>
      <c r="G53" s="28">
        <f>('Financial Calculations'!$B$1-'Financial Calculations'!$C$12)*D53*(((1/(1+'Financial Calculations'!$B$2))^(1/12))^$A53)</f>
        <v>1.5871505145593792</v>
      </c>
    </row>
    <row r="54" spans="1:7" x14ac:dyDescent="0.25">
      <c r="A54">
        <v>47</v>
      </c>
      <c r="B54" s="26">
        <f>B53*'CLV Analysis'!$C$2</f>
        <v>5.665921887193857E-4</v>
      </c>
      <c r="C54" s="29">
        <f>B53*'CLV Analysis'!$C$3</f>
        <v>5.9992114099699663E-4</v>
      </c>
      <c r="D54" s="29">
        <f>D53*'CLV Analysis'!$C$4</f>
        <v>9.446824413773762E-2</v>
      </c>
      <c r="E54" s="25">
        <f>('Financial Calculations'!$B$1-'Financial Calculations'!$C$10)*B54*(((1/(1+'Financial Calculations'!$B$2))^(1/12))^$A54)</f>
        <v>5.8511400286676511E-3</v>
      </c>
      <c r="F54" s="27">
        <f>('Financial Calculations'!$B$1-'Financial Calculations'!$C$11)*C54*(((1/(1+'Financial Calculations'!$B$2))^(1/12))^$A54)</f>
        <v>9.4994979288957164E-3</v>
      </c>
      <c r="G54" s="28">
        <f>('Financial Calculations'!$B$1-'Financial Calculations'!$C$12)*D54*(((1/(1+'Financial Calculations'!$B$2))^(1/12))^$A54)</f>
        <v>1.4958647532265343</v>
      </c>
    </row>
    <row r="55" spans="1:7" x14ac:dyDescent="0.25">
      <c r="A55">
        <v>48</v>
      </c>
      <c r="B55" s="26">
        <f>B54*'CLV Analysis'!$C$2</f>
        <v>4.8160336041147783E-4</v>
      </c>
      <c r="C55" s="29">
        <f>B54*'CLV Analysis'!$C$3</f>
        <v>5.0993296984744719E-4</v>
      </c>
      <c r="D55" s="29">
        <f>D54*'CLV Analysis'!$C$4</f>
        <v>8.9744831930850741E-2</v>
      </c>
      <c r="E55" s="25">
        <f>('Financial Calculations'!$B$1-'Financial Calculations'!$C$10)*B55*(((1/(1+'Financial Calculations'!$B$2))^(1/12))^$A55)</f>
        <v>4.9341236296510929E-3</v>
      </c>
      <c r="F55" s="27">
        <f>('Financial Calculations'!$B$1-'Financial Calculations'!$C$11)*C55*(((1/(1+'Financial Calculations'!$B$2))^(1/12))^$A55)</f>
        <v>8.0106948340217775E-3</v>
      </c>
      <c r="G55" s="28">
        <f>('Financial Calculations'!$B$1-'Financial Calculations'!$C$12)*D55*(((1/(1+'Financial Calculations'!$B$2))^(1/12))^$A55)</f>
        <v>1.4098293384397014</v>
      </c>
    </row>
    <row r="56" spans="1:7" x14ac:dyDescent="0.25">
      <c r="A56">
        <v>49</v>
      </c>
      <c r="B56" s="26">
        <f>B55*'CLV Analysis'!$C$2</f>
        <v>4.0936285634975616E-4</v>
      </c>
      <c r="C56" s="29">
        <f>B55*'CLV Analysis'!$C$3</f>
        <v>4.3344302437033007E-4</v>
      </c>
      <c r="D56" s="29">
        <f>D55*'CLV Analysis'!$C$4</f>
        <v>8.52575903343082E-2</v>
      </c>
      <c r="E56" s="25">
        <f>('Financial Calculations'!$B$1-'Financial Calculations'!$C$10)*B56*(((1/(1+'Financial Calculations'!$B$2))^(1/12))^$A56)</f>
        <v>4.1608260737907776E-3</v>
      </c>
      <c r="F56" s="27">
        <f>('Financial Calculations'!$B$1-'Financial Calculations'!$C$11)*C56*(((1/(1+'Financial Calculations'!$B$2))^(1/12))^$A56)</f>
        <v>6.7552235080367918E-3</v>
      </c>
      <c r="G56" s="28">
        <f>('Financial Calculations'!$B$1-'Financial Calculations'!$C$12)*D56*(((1/(1+'Financial Calculations'!$B$2))^(1/12))^$A56)</f>
        <v>1.3287422938725526</v>
      </c>
    </row>
    <row r="57" spans="1:7" x14ac:dyDescent="0.25">
      <c r="A57">
        <v>50</v>
      </c>
      <c r="B57" s="26">
        <f>B56*'CLV Analysis'!$C$2</f>
        <v>3.4795842789729273E-4</v>
      </c>
      <c r="C57" s="29">
        <f>B56*'CLV Analysis'!$C$3</f>
        <v>3.6842657071478054E-4</v>
      </c>
      <c r="D57" s="29">
        <f>D56*'CLV Analysis'!$C$4</f>
        <v>8.0994710817592783E-2</v>
      </c>
      <c r="E57" s="25">
        <f>('Financial Calculations'!$B$1-'Financial Calculations'!$C$10)*B57*(((1/(1+'Financial Calculations'!$B$2))^(1/12))^$A57)</f>
        <v>3.5087231119017162E-3</v>
      </c>
      <c r="F57" s="27">
        <f>('Financial Calculations'!$B$1-'Financial Calculations'!$C$11)*C57*(((1/(1+'Financial Calculations'!$B$2))^(1/12))^$A57)</f>
        <v>5.6965151699110211E-3</v>
      </c>
      <c r="G57" s="28">
        <f>('Financial Calculations'!$B$1-'Financial Calculations'!$C$12)*D57*(((1/(1+'Financial Calculations'!$B$2))^(1/12))^$A57)</f>
        <v>1.2523190115192842</v>
      </c>
    </row>
    <row r="58" spans="1:7" x14ac:dyDescent="0.25">
      <c r="A58">
        <v>51</v>
      </c>
      <c r="B58" s="26">
        <f>B57*'CLV Analysis'!$C$2</f>
        <v>2.957646637126988E-4</v>
      </c>
      <c r="C58" s="29">
        <f>B57*'CLV Analysis'!$C$3</f>
        <v>3.1316258510756344E-4</v>
      </c>
      <c r="D58" s="29">
        <f>D57*'CLV Analysis'!$C$4</f>
        <v>7.6944975276713137E-2</v>
      </c>
      <c r="E58" s="25">
        <f>('Financial Calculations'!$B$1-'Financial Calculations'!$C$10)*B58*(((1/(1+'Financial Calculations'!$B$2))^(1/12))^$A58)</f>
        <v>2.9588205941944203E-3</v>
      </c>
      <c r="F58" s="27">
        <f>('Financial Calculations'!$B$1-'Financial Calculations'!$C$11)*C58*(((1/(1+'Financial Calculations'!$B$2))^(1/12))^$A58)</f>
        <v>4.8037322588097651E-3</v>
      </c>
      <c r="G58" s="28">
        <f>('Financial Calculations'!$B$1-'Financial Calculations'!$C$12)*D58*(((1/(1+'Financial Calculations'!$B$2))^(1/12))^$A58)</f>
        <v>1.1802912527469094</v>
      </c>
    </row>
    <row r="59" spans="1:7" x14ac:dyDescent="0.25">
      <c r="A59">
        <v>52</v>
      </c>
      <c r="B59" s="26">
        <f>B58*'CLV Analysis'!$C$2</f>
        <v>2.5139996415579396E-4</v>
      </c>
      <c r="C59" s="29">
        <f>B58*'CLV Analysis'!$C$3</f>
        <v>2.6618819734142894E-4</v>
      </c>
      <c r="D59" s="29">
        <f>D58*'CLV Analysis'!$C$4</f>
        <v>7.3097726512877478E-2</v>
      </c>
      <c r="E59" s="25">
        <f>('Financial Calculations'!$B$1-'Financial Calculations'!$C$10)*B59*(((1/(1+'Financial Calculations'!$B$2))^(1/12))^$A59)</f>
        <v>2.4951012175720086E-3</v>
      </c>
      <c r="F59" s="27">
        <f>('Financial Calculations'!$B$1-'Financial Calculations'!$C$11)*C59*(((1/(1+'Financial Calculations'!$B$2))^(1/12))^$A59)</f>
        <v>4.0508702120580853E-3</v>
      </c>
      <c r="G59" s="28">
        <f>('Financial Calculations'!$B$1-'Financial Calculations'!$C$12)*D59*(((1/(1+'Financial Calculations'!$B$2))^(1/12))^$A59)</f>
        <v>1.1124062068025362</v>
      </c>
    </row>
    <row r="60" spans="1:7" x14ac:dyDescent="0.25">
      <c r="A60">
        <v>53</v>
      </c>
      <c r="B60" s="26">
        <f>B59*'CLV Analysis'!$C$2</f>
        <v>2.1368996953242486E-4</v>
      </c>
      <c r="C60" s="29">
        <f>B59*'CLV Analysis'!$C$3</f>
        <v>2.2625996774021457E-4</v>
      </c>
      <c r="D60" s="29">
        <f>D59*'CLV Analysis'!$C$4</f>
        <v>6.9442840187233595E-2</v>
      </c>
      <c r="E60" s="25">
        <f>('Financial Calculations'!$B$1-'Financial Calculations'!$C$10)*B60*(((1/(1+'Financial Calculations'!$B$2))^(1/12))^$A60)</f>
        <v>2.1040579811241675E-3</v>
      </c>
      <c r="F60" s="27">
        <f>('Financial Calculations'!$B$1-'Financial Calculations'!$C$11)*C60*(((1/(1+'Financial Calculations'!$B$2))^(1/12))^$A60)</f>
        <v>3.4160000164133544E-3</v>
      </c>
      <c r="G60" s="28">
        <f>('Financial Calculations'!$B$1-'Financial Calculations'!$C$12)*D60*(((1/(1+'Financial Calculations'!$B$2))^(1/12))^$A60)</f>
        <v>1.0484256034710728</v>
      </c>
    </row>
    <row r="61" spans="1:7" x14ac:dyDescent="0.25">
      <c r="A61">
        <v>54</v>
      </c>
      <c r="B61" s="26">
        <f>B60*'CLV Analysis'!$C$2</f>
        <v>1.8163647410256113E-4</v>
      </c>
      <c r="C61" s="29">
        <f>B60*'CLV Analysis'!$C$3</f>
        <v>1.9232097257918239E-4</v>
      </c>
      <c r="D61" s="29">
        <f>D60*'CLV Analysis'!$C$4</f>
        <v>6.5970698177871906E-2</v>
      </c>
      <c r="E61" s="25">
        <f>('Financial Calculations'!$B$1-'Financial Calculations'!$C$10)*B61*(((1/(1+'Financial Calculations'!$B$2))^(1/12))^$A61)</f>
        <v>1.7743007605279812E-3</v>
      </c>
      <c r="F61" s="27">
        <f>('Financial Calculations'!$B$1-'Financial Calculations'!$C$11)*C61*(((1/(1+'Financial Calculations'!$B$2))^(1/12))^$A61)</f>
        <v>2.8806294700336643E-3</v>
      </c>
      <c r="G61" s="28">
        <f>('Financial Calculations'!$B$1-'Financial Calculations'!$C$12)*D61*(((1/(1+'Financial Calculations'!$B$2))^(1/12))^$A61)</f>
        <v>0.98812487676887073</v>
      </c>
    </row>
    <row r="62" spans="1:7" x14ac:dyDescent="0.25">
      <c r="A62">
        <v>55</v>
      </c>
      <c r="B62" s="26">
        <f>B61*'CLV Analysis'!$C$2</f>
        <v>1.5439100298717695E-4</v>
      </c>
      <c r="C62" s="29">
        <f>B61*'CLV Analysis'!$C$3</f>
        <v>1.6347282669230503E-4</v>
      </c>
      <c r="D62" s="29">
        <f>D61*'CLV Analysis'!$C$4</f>
        <v>6.2672163268978301E-2</v>
      </c>
      <c r="E62" s="25">
        <f>('Financial Calculations'!$B$1-'Financial Calculations'!$C$10)*B62*(((1/(1+'Financial Calculations'!$B$2))^(1/12))^$A62)</f>
        <v>1.4962245418389879E-3</v>
      </c>
      <c r="F62" s="27">
        <f>('Financial Calculations'!$B$1-'Financial Calculations'!$C$11)*C62*(((1/(1+'Financial Calculations'!$B$2))^(1/12))^$A62)</f>
        <v>2.4291645502797689E-3</v>
      </c>
      <c r="G62" s="28">
        <f>('Financial Calculations'!$B$1-'Financial Calculations'!$C$12)*D62*(((1/(1+'Financial Calculations'!$B$2))^(1/12))^$A62)</f>
        <v>0.93129237673795107</v>
      </c>
    </row>
    <row r="63" spans="1:7" x14ac:dyDescent="0.25">
      <c r="A63">
        <v>56</v>
      </c>
      <c r="B63" s="26">
        <f>B62*'CLV Analysis'!$C$2</f>
        <v>1.312323525391004E-4</v>
      </c>
      <c r="C63" s="29">
        <f>B62*'CLV Analysis'!$C$3</f>
        <v>1.3895190268845925E-4</v>
      </c>
      <c r="D63" s="29">
        <f>D62*'CLV Analysis'!$C$4</f>
        <v>5.9538555105529384E-2</v>
      </c>
      <c r="E63" s="25">
        <f>('Financial Calculations'!$B$1-'Financial Calculations'!$C$10)*B63*(((1/(1+'Financial Calculations'!$B$2))^(1/12))^$A63)</f>
        <v>1.2617296511416246E-3</v>
      </c>
      <c r="F63" s="27">
        <f>('Financial Calculations'!$B$1-'Financial Calculations'!$C$11)*C63*(((1/(1+'Financial Calculations'!$B$2))^(1/12))^$A63)</f>
        <v>2.0484551983240493E-3</v>
      </c>
      <c r="G63" s="28">
        <f>('Financial Calculations'!$B$1-'Financial Calculations'!$C$12)*D63*(((1/(1+'Financial Calculations'!$B$2))^(1/12))^$A63)</f>
        <v>0.87772862657428141</v>
      </c>
    </row>
    <row r="64" spans="1:7" x14ac:dyDescent="0.25">
      <c r="A64">
        <v>57</v>
      </c>
      <c r="B64" s="26">
        <f>B63*'CLV Analysis'!$C$2</f>
        <v>1.1154749965823534E-4</v>
      </c>
      <c r="C64" s="29">
        <f>B63*'CLV Analysis'!$C$3</f>
        <v>1.1810911728519037E-4</v>
      </c>
      <c r="D64" s="29">
        <f>D63*'CLV Analysis'!$C$4</f>
        <v>5.6561627350252913E-2</v>
      </c>
      <c r="E64" s="25">
        <f>('Financial Calculations'!$B$1-'Financial Calculations'!$C$10)*B64*(((1/(1+'Financial Calculations'!$B$2))^(1/12))^$A64)</f>
        <v>1.0639858310393096E-3</v>
      </c>
      <c r="F64" s="27">
        <f>('Financial Calculations'!$B$1-'Financial Calculations'!$C$11)*C64*(((1/(1+'Financial Calculations'!$B$2))^(1/12))^$A64)</f>
        <v>1.7274122903932322E-3</v>
      </c>
      <c r="G64" s="28">
        <f>('Financial Calculations'!$B$1-'Financial Calculations'!$C$12)*D64*(((1/(1+'Financial Calculations'!$B$2))^(1/12))^$A64)</f>
        <v>0.8272456224826944</v>
      </c>
    </row>
    <row r="65" spans="1:7" x14ac:dyDescent="0.25">
      <c r="A65">
        <v>58</v>
      </c>
      <c r="B65" s="26">
        <f>B64*'CLV Analysis'!$C$2</f>
        <v>9.4815374709500034E-5</v>
      </c>
      <c r="C65" s="29">
        <f>B64*'CLV Analysis'!$C$3</f>
        <v>1.0039274969241181E-4</v>
      </c>
      <c r="D65" s="29">
        <f>D64*'CLV Analysis'!$C$4</f>
        <v>5.3733545982740265E-2</v>
      </c>
      <c r="E65" s="25">
        <f>('Financial Calculations'!$B$1-'Financial Calculations'!$C$10)*B65*(((1/(1+'Financial Calculations'!$B$2))^(1/12))^$A65)</f>
        <v>8.9723329211460377E-4</v>
      </c>
      <c r="F65" s="27">
        <f>('Financial Calculations'!$B$1-'Financial Calculations'!$C$11)*C65*(((1/(1+'Financial Calculations'!$B$2))^(1/12))^$A65)</f>
        <v>1.4566846389625332E-3</v>
      </c>
      <c r="G65" s="28">
        <f>('Financial Calculations'!$B$1-'Financial Calculations'!$C$12)*D65*(((1/(1+'Financial Calculations'!$B$2))^(1/12))^$A65)</f>
        <v>0.77966617380100445</v>
      </c>
    </row>
    <row r="66" spans="1:7" x14ac:dyDescent="0.25">
      <c r="A66">
        <v>59</v>
      </c>
      <c r="B66" s="26">
        <f>B65*'CLV Analysis'!$C$2</f>
        <v>8.0593068503075031E-5</v>
      </c>
      <c r="C66" s="29">
        <f>B65*'CLV Analysis'!$C$3</f>
        <v>8.5333837238550032E-5</v>
      </c>
      <c r="D66" s="29">
        <f>D65*'CLV Analysis'!$C$4</f>
        <v>5.1046868683603253E-2</v>
      </c>
      <c r="E66" s="25">
        <f>('Financial Calculations'!$B$1-'Financial Calculations'!$C$10)*B66*(((1/(1+'Financial Calculations'!$B$2))^(1/12))^$A66)</f>
        <v>7.5661494447952623E-4</v>
      </c>
      <c r="F66" s="27">
        <f>('Financial Calculations'!$B$1-'Financial Calculations'!$C$11)*C66*(((1/(1+'Financial Calculations'!$B$2))^(1/12))^$A66)</f>
        <v>1.2283866157432309E-3</v>
      </c>
      <c r="G66" s="28">
        <f>('Financial Calculations'!$B$1-'Financial Calculations'!$C$12)*D66*(((1/(1+'Financial Calculations'!$B$2))^(1/12))^$A66)</f>
        <v>0.73482328107721673</v>
      </c>
    </row>
    <row r="67" spans="1:7" x14ac:dyDescent="0.25">
      <c r="A67">
        <v>60</v>
      </c>
      <c r="B67" s="26">
        <f>B66*'CLV Analysis'!$C$2</f>
        <v>6.8504108227613781E-5</v>
      </c>
      <c r="C67" s="29">
        <f>B66*'CLV Analysis'!$C$3</f>
        <v>7.2533761652767526E-5</v>
      </c>
      <c r="D67" s="29">
        <f>D66*'CLV Analysis'!$C$4</f>
        <v>4.849452524942309E-2</v>
      </c>
      <c r="E67" s="25">
        <f>('Financial Calculations'!$B$1-'Financial Calculations'!$C$10)*B67*(((1/(1+'Financial Calculations'!$B$2))^(1/12))^$A67)</f>
        <v>6.3803492273516247E-4</v>
      </c>
      <c r="F67" s="27">
        <f>('Financial Calculations'!$B$1-'Financial Calculations'!$C$11)*C67*(((1/(1+'Financial Calculations'!$B$2))^(1/12))^$A67)</f>
        <v>1.0358684627935577E-3</v>
      </c>
      <c r="G67" s="28">
        <f>('Financial Calculations'!$B$1-'Financial Calculations'!$C$12)*D67*(((1/(1+'Financial Calculations'!$B$2))^(1/12))^$A67)</f>
        <v>0.69255954991693991</v>
      </c>
    </row>
    <row r="68" spans="1:7" x14ac:dyDescent="0.25">
      <c r="A68">
        <v>61</v>
      </c>
      <c r="B68" s="26">
        <f>B67*'CLV Analysis'!$C$2</f>
        <v>5.8228491993471712E-5</v>
      </c>
      <c r="C68" s="29">
        <f>B67*'CLV Analysis'!$C$3</f>
        <v>6.1653697404852402E-5</v>
      </c>
      <c r="D68" s="29">
        <f>D67*'CLV Analysis'!$C$4</f>
        <v>4.6069798986951932E-2</v>
      </c>
      <c r="E68" s="25">
        <f>('Financial Calculations'!$B$1-'Financial Calculations'!$C$10)*B68*(((1/(1+'Financial Calculations'!$B$2))^(1/12))^$A68)</f>
        <v>5.3803928352181836E-4</v>
      </c>
      <c r="F68" s="27">
        <f>('Financial Calculations'!$B$1-'Financial Calculations'!$C$11)*C68*(((1/(1+'Financial Calculations'!$B$2))^(1/12))^$A68)</f>
        <v>8.7352260148248161E-4</v>
      </c>
      <c r="G68" s="28">
        <f>('Financial Calculations'!$B$1-'Financial Calculations'!$C$12)*D68*(((1/(1+'Financial Calculations'!$B$2))^(1/12))^$A68)</f>
        <v>0.65272663854365953</v>
      </c>
    </row>
    <row r="69" spans="1:7" x14ac:dyDescent="0.25">
      <c r="A69">
        <v>62</v>
      </c>
      <c r="B69" s="26">
        <f>B68*'CLV Analysis'!$C$2</f>
        <v>4.9494218194450955E-5</v>
      </c>
      <c r="C69" s="29">
        <f>B68*'CLV Analysis'!$C$3</f>
        <v>5.2405642794124539E-5</v>
      </c>
      <c r="D69" s="29">
        <f>D68*'CLV Analysis'!$C$4</f>
        <v>4.3766309037604333E-2</v>
      </c>
      <c r="E69" s="25">
        <f>('Financial Calculations'!$B$1-'Financial Calculations'!$C$10)*B69*(((1/(1+'Financial Calculations'!$B$2))^(1/12))^$A69)</f>
        <v>4.5371540067381616E-4</v>
      </c>
      <c r="F69" s="27">
        <f>('Financial Calculations'!$B$1-'Financial Calculations'!$C$11)*C69*(((1/(1+'Financial Calculations'!$B$2))^(1/12))^$A69)</f>
        <v>7.3662029756454853E-4</v>
      </c>
      <c r="G69" s="28">
        <f>('Financial Calculations'!$B$1-'Financial Calculations'!$C$12)*D69*(((1/(1+'Financial Calculations'!$B$2))^(1/12))^$A69)</f>
        <v>0.61518473713286059</v>
      </c>
    </row>
    <row r="70" spans="1:7" x14ac:dyDescent="0.25">
      <c r="A70">
        <v>63</v>
      </c>
      <c r="B70" s="26">
        <f>B69*'CLV Analysis'!$C$2</f>
        <v>4.207008546528331E-5</v>
      </c>
      <c r="C70" s="29">
        <f>B69*'CLV Analysis'!$C$3</f>
        <v>4.4544796375005863E-5</v>
      </c>
      <c r="D70" s="29">
        <f>D69*'CLV Analysis'!$C$4</f>
        <v>4.1577993585724116E-2</v>
      </c>
      <c r="E70" s="25">
        <f>('Financial Calculations'!$B$1-'Financial Calculations'!$C$10)*B70*(((1/(1+'Financial Calculations'!$B$2))^(1/12))^$A70)</f>
        <v>3.8260712760809724E-4</v>
      </c>
      <c r="F70" s="27">
        <f>('Financial Calculations'!$B$1-'Financial Calculations'!$C$11)*C70*(((1/(1+'Financial Calculations'!$B$2))^(1/12))^$A70)</f>
        <v>6.2117392482255798E-4</v>
      </c>
      <c r="G70" s="28">
        <f>('Financial Calculations'!$B$1-'Financial Calculations'!$C$12)*D70*(((1/(1+'Financial Calculations'!$B$2))^(1/12))^$A70)</f>
        <v>0.57980207709251175</v>
      </c>
    </row>
    <row r="71" spans="1:7" x14ac:dyDescent="0.25">
      <c r="A71">
        <v>64</v>
      </c>
      <c r="B71" s="26">
        <f>B70*'CLV Analysis'!$C$2</f>
        <v>3.5759572645490814E-5</v>
      </c>
      <c r="C71" s="29">
        <f>B70*'CLV Analysis'!$C$3</f>
        <v>3.7863076918754982E-5</v>
      </c>
      <c r="D71" s="29">
        <f>D70*'CLV Analysis'!$C$4</f>
        <v>3.949909390643791E-2</v>
      </c>
      <c r="E71" s="25">
        <f>('Financial Calculations'!$B$1-'Financial Calculations'!$C$10)*B71*(((1/(1+'Financial Calculations'!$B$2))^(1/12))^$A71)</f>
        <v>3.2264325583640448E-4</v>
      </c>
      <c r="F71" s="27">
        <f>('Financial Calculations'!$B$1-'Financial Calculations'!$C$11)*C71*(((1/(1+'Financial Calculations'!$B$2))^(1/12))^$A71)</f>
        <v>5.2382081535792726E-4</v>
      </c>
      <c r="G71" s="28">
        <f>('Financial Calculations'!$B$1-'Financial Calculations'!$C$12)*D71*(((1/(1+'Financial Calculations'!$B$2))^(1/12))^$A71)</f>
        <v>0.54645446856752677</v>
      </c>
    </row>
    <row r="72" spans="1:7" x14ac:dyDescent="0.25">
      <c r="A72">
        <v>65</v>
      </c>
      <c r="B72" s="26">
        <f>B71*'CLV Analysis'!$C$2</f>
        <v>3.039563674866719E-5</v>
      </c>
      <c r="C72" s="29">
        <f>B71*'CLV Analysis'!$C$3</f>
        <v>3.2183615380941734E-5</v>
      </c>
      <c r="D72" s="29">
        <f>D71*'CLV Analysis'!$C$4</f>
        <v>3.7524139211116012E-2</v>
      </c>
      <c r="E72" s="25">
        <f>('Financial Calculations'!$B$1-'Financial Calculations'!$C$10)*B72*(((1/(1+'Financial Calculations'!$B$2))^(1/12))^$A72)</f>
        <v>2.7207718577408038E-4</v>
      </c>
      <c r="F72" s="27">
        <f>('Financial Calculations'!$B$1-'Financial Calculations'!$C$11)*C72*(((1/(1+'Financial Calculations'!$B$2))^(1/12))^$A72)</f>
        <v>4.4172531337438939E-4</v>
      </c>
      <c r="G72" s="28">
        <f>('Financial Calculations'!$B$1-'Financial Calculations'!$C$12)*D72*(((1/(1+'Financial Calculations'!$B$2))^(1/12))^$A72)</f>
        <v>0.51502486454489238</v>
      </c>
    </row>
    <row r="73" spans="1:7" x14ac:dyDescent="0.25">
      <c r="A73">
        <v>66</v>
      </c>
      <c r="B73" s="26">
        <f>B72*'CLV Analysis'!$C$2</f>
        <v>2.5836291236367109E-5</v>
      </c>
      <c r="C73" s="29">
        <f>B72*'CLV Analysis'!$C$3</f>
        <v>2.7356073073800473E-5</v>
      </c>
      <c r="D73" s="29">
        <f>D72*'CLV Analysis'!$C$4</f>
        <v>3.5647932250560212E-2</v>
      </c>
      <c r="E73" s="25">
        <f>('Financial Calculations'!$B$1-'Financial Calculations'!$C$10)*B73*(((1/(1+'Financial Calculations'!$B$2))^(1/12))^$A73)</f>
        <v>2.2943605260504236E-4</v>
      </c>
      <c r="F73" s="27">
        <f>('Financial Calculations'!$B$1-'Financial Calculations'!$C$11)*C73*(((1/(1+'Financial Calculations'!$B$2))^(1/12))^$A73)</f>
        <v>3.724961795234806E-4</v>
      </c>
      <c r="G73" s="28">
        <f>('Financial Calculations'!$B$1-'Financial Calculations'!$C$12)*D73*(((1/(1+'Financial Calculations'!$B$2))^(1/12))^$A73)</f>
        <v>0.48540295002950834</v>
      </c>
    </row>
    <row r="74" spans="1:7" x14ac:dyDescent="0.25">
      <c r="A74">
        <v>67</v>
      </c>
      <c r="B74" s="26">
        <f>B73*'CLV Analysis'!$C$2</f>
        <v>2.1960847550912042E-5</v>
      </c>
      <c r="C74" s="29">
        <f>B73*'CLV Analysis'!$C$3</f>
        <v>2.32526621127304E-5</v>
      </c>
      <c r="D74" s="29">
        <f>D73*'CLV Analysis'!$C$4</f>
        <v>3.3865535638032199E-2</v>
      </c>
      <c r="E74" s="25">
        <f>('Financial Calculations'!$B$1-'Financial Calculations'!$C$10)*B74*(((1/(1+'Financial Calculations'!$B$2))^(1/12))^$A74)</f>
        <v>1.9347782536494697E-4</v>
      </c>
      <c r="F74" s="27">
        <f>('Financial Calculations'!$B$1-'Financial Calculations'!$C$11)*C74*(((1/(1+'Financial Calculations'!$B$2))^(1/12))^$A74)</f>
        <v>3.1411694000426683E-4</v>
      </c>
      <c r="G74" s="28">
        <f>('Financial Calculations'!$B$1-'Financial Calculations'!$C$12)*D74*(((1/(1+'Financial Calculations'!$B$2))^(1/12))^$A74)</f>
        <v>0.45748475484878603</v>
      </c>
    </row>
    <row r="75" spans="1:7" x14ac:dyDescent="0.25">
      <c r="A75">
        <v>68</v>
      </c>
      <c r="B75" s="26">
        <f>B74*'CLV Analysis'!$C$2</f>
        <v>1.8666720418275234E-5</v>
      </c>
      <c r="C75" s="29">
        <f>B74*'CLV Analysis'!$C$3</f>
        <v>1.9764762795820837E-5</v>
      </c>
      <c r="D75" s="29">
        <f>D74*'CLV Analysis'!$C$4</f>
        <v>3.2172258856130585E-2</v>
      </c>
      <c r="E75" s="25">
        <f>('Financial Calculations'!$B$1-'Financial Calculations'!$C$10)*B75*(((1/(1+'Financial Calculations'!$B$2))^(1/12))^$A75)</f>
        <v>1.6315512964472188E-4</v>
      </c>
      <c r="F75" s="27">
        <f>('Financial Calculations'!$B$1-'Financial Calculations'!$C$11)*C75*(((1/(1+'Financial Calculations'!$B$2))^(1/12))^$A75)</f>
        <v>2.6488715165848964E-4</v>
      </c>
      <c r="G75" s="28">
        <f>('Financial Calculations'!$B$1-'Financial Calculations'!$C$12)*D75*(((1/(1+'Financial Calculations'!$B$2))^(1/12))^$A75)</f>
        <v>0.43117228872698588</v>
      </c>
    </row>
    <row r="76" spans="1:7" x14ac:dyDescent="0.25">
      <c r="A76">
        <v>69</v>
      </c>
      <c r="B76" s="26">
        <f>B75*'CLV Analysis'!$C$2</f>
        <v>1.5866712355533949E-5</v>
      </c>
      <c r="C76" s="29">
        <f>B75*'CLV Analysis'!$C$3</f>
        <v>1.680004837644771E-5</v>
      </c>
      <c r="D76" s="29">
        <f>D75*'CLV Analysis'!$C$4</f>
        <v>3.0563645913324056E-2</v>
      </c>
      <c r="E76" s="25">
        <f>('Financial Calculations'!$B$1-'Financial Calculations'!$C$10)*B76*(((1/(1+'Financial Calculations'!$B$2))^(1/12))^$A76)</f>
        <v>1.3758474015911063E-4</v>
      </c>
      <c r="F76" s="27">
        <f>('Financial Calculations'!$B$1-'Financial Calculations'!$C$11)*C76*(((1/(1+'Financial Calculations'!$B$2))^(1/12))^$A76)</f>
        <v>2.2337287225832075E-4</v>
      </c>
      <c r="G76" s="28">
        <f>('Financial Calculations'!$B$1-'Financial Calculations'!$C$12)*D76*(((1/(1+'Financial Calculations'!$B$2))^(1/12))^$A76)</f>
        <v>0.40637319734843746</v>
      </c>
    </row>
    <row r="77" spans="1:7" x14ac:dyDescent="0.25">
      <c r="A77">
        <v>70</v>
      </c>
      <c r="B77" s="26">
        <f>B76*'CLV Analysis'!$C$2</f>
        <v>1.3486705502203857E-5</v>
      </c>
      <c r="C77" s="29">
        <f>B76*'CLV Analysis'!$C$3</f>
        <v>1.4280041119980554E-5</v>
      </c>
      <c r="D77" s="29">
        <f>D76*'CLV Analysis'!$C$4</f>
        <v>2.9035463617657853E-2</v>
      </c>
      <c r="E77" s="25">
        <f>('Financial Calculations'!$B$1-'Financial Calculations'!$C$10)*B77*(((1/(1+'Financial Calculations'!$B$2))^(1/12))^$A77)</f>
        <v>1.1602185457404872E-4</v>
      </c>
      <c r="F77" s="27">
        <f>('Financial Calculations'!$B$1-'Financial Calculations'!$C$11)*C77*(((1/(1+'Financial Calculations'!$B$2))^(1/12))^$A77)</f>
        <v>1.8836489330845558E-4</v>
      </c>
      <c r="G77" s="28">
        <f>('Financial Calculations'!$B$1-'Financial Calculations'!$C$12)*D77*(((1/(1+'Financial Calculations'!$B$2))^(1/12))^$A77)</f>
        <v>0.38300043820245755</v>
      </c>
    </row>
    <row r="78" spans="1:7" x14ac:dyDescent="0.25">
      <c r="A78">
        <v>71</v>
      </c>
      <c r="B78" s="26">
        <f>B77*'CLV Analysis'!$C$2</f>
        <v>1.1463699676873278E-5</v>
      </c>
      <c r="C78" s="29">
        <f>B77*'CLV Analysis'!$C$3</f>
        <v>1.2138034951983471E-5</v>
      </c>
      <c r="D78" s="29">
        <f>D77*'CLV Analysis'!$C$4</f>
        <v>2.7583690436774957E-2</v>
      </c>
      <c r="E78" s="25">
        <f>('Financial Calculations'!$B$1-'Financial Calculations'!$C$10)*B78*(((1/(1+'Financial Calculations'!$B$2))^(1/12))^$A78)</f>
        <v>9.7838399252959165E-5</v>
      </c>
      <c r="F78" s="27">
        <f>('Financial Calculations'!$B$1-'Financial Calculations'!$C$11)*C78*(((1/(1+'Financial Calculations'!$B$2))^(1/12))^$A78)</f>
        <v>1.5884351878715723E-4</v>
      </c>
      <c r="G78" s="28">
        <f>('Financial Calculations'!$B$1-'Financial Calculations'!$C$12)*D78*(((1/(1+'Financial Calculations'!$B$2))^(1/12))^$A78)</f>
        <v>0.36097197507221002</v>
      </c>
    </row>
    <row r="79" spans="1:7" x14ac:dyDescent="0.25">
      <c r="A79">
        <v>72</v>
      </c>
      <c r="B79" s="26">
        <f>B78*'CLV Analysis'!$C$2</f>
        <v>9.744144725342286E-6</v>
      </c>
      <c r="C79" s="29">
        <f>B78*'CLV Analysis'!$C$3</f>
        <v>1.0317329709185951E-5</v>
      </c>
      <c r="D79" s="29">
        <f>D78*'CLV Analysis'!$C$4</f>
        <v>2.620450591493621E-2</v>
      </c>
      <c r="E79" s="25">
        <f>('Financial Calculations'!$B$1-'Financial Calculations'!$C$10)*B79*(((1/(1+'Financial Calculations'!$B$2))^(1/12))^$A79)</f>
        <v>8.2504735021901154E-5</v>
      </c>
      <c r="F79" s="27">
        <f>('Financial Calculations'!$B$1-'Financial Calculations'!$C$11)*C79*(((1/(1+'Financial Calculations'!$B$2))^(1/12))^$A79)</f>
        <v>1.3394886391791014E-4</v>
      </c>
      <c r="G79" s="28">
        <f>('Financial Calculations'!$B$1-'Financial Calculations'!$C$12)*D79*(((1/(1+'Financial Calculations'!$B$2))^(1/12))^$A79)</f>
        <v>0.34021049009519433</v>
      </c>
    </row>
    <row r="80" spans="1:7" x14ac:dyDescent="0.25">
      <c r="A80">
        <v>73</v>
      </c>
      <c r="B80" s="26">
        <f>B79*'CLV Analysis'!$C$2</f>
        <v>8.2825230165409427E-6</v>
      </c>
      <c r="C80" s="29">
        <f>B79*'CLV Analysis'!$C$3</f>
        <v>8.7697302528080577E-6</v>
      </c>
      <c r="D80" s="29">
        <f>D79*'CLV Analysis'!$C$4</f>
        <v>2.4894280619189399E-2</v>
      </c>
      <c r="E80" s="25">
        <f>('Financial Calculations'!$B$1-'Financial Calculations'!$C$10)*B80*(((1/(1+'Financial Calculations'!$B$2))^(1/12))^$A80)</f>
        <v>6.9574230087664086E-5</v>
      </c>
      <c r="F80" s="27">
        <f>('Financial Calculations'!$B$1-'Financial Calculations'!$C$11)*C80*(((1/(1+'Financial Calculations'!$B$2))^(1/12))^$A80)</f>
        <v>1.1295580884820759E-4</v>
      </c>
      <c r="G80" s="28">
        <f>('Financial Calculations'!$B$1-'Financial Calculations'!$C$12)*D80*(((1/(1+'Financial Calculations'!$B$2))^(1/12))^$A80)</f>
        <v>0.3206431123847181</v>
      </c>
    </row>
    <row r="81" spans="1:7" x14ac:dyDescent="0.25">
      <c r="A81">
        <v>74</v>
      </c>
      <c r="B81" s="26">
        <f>B80*'CLV Analysis'!$C$2</f>
        <v>7.0401445640598014E-6</v>
      </c>
      <c r="C81" s="29">
        <f>B80*'CLV Analysis'!$C$3</f>
        <v>7.4542707148868488E-6</v>
      </c>
      <c r="D81" s="29">
        <f>D80*'CLV Analysis'!$C$4</f>
        <v>2.3649566588229927E-2</v>
      </c>
      <c r="E81" s="25">
        <f>('Financial Calculations'!$B$1-'Financial Calculations'!$C$10)*B81*(((1/(1+'Financial Calculations'!$B$2))^(1/12))^$A81)</f>
        <v>5.8670250755987235E-5</v>
      </c>
      <c r="F81" s="27">
        <f>('Financial Calculations'!$B$1-'Financial Calculations'!$C$11)*C81*(((1/(1+'Financial Calculations'!$B$2))^(1/12))^$A81)</f>
        <v>9.5252877697955739E-5</v>
      </c>
      <c r="G81" s="28">
        <f>('Financial Calculations'!$B$1-'Financial Calculations'!$C$12)*D81*(((1/(1+'Financial Calculations'!$B$2))^(1/12))^$A81)</f>
        <v>0.30220116225984422</v>
      </c>
    </row>
    <row r="82" spans="1:7" x14ac:dyDescent="0.25">
      <c r="A82">
        <v>75</v>
      </c>
      <c r="B82" s="26">
        <f>B81*'CLV Analysis'!$C$2</f>
        <v>5.9841228794508313E-6</v>
      </c>
      <c r="C82" s="29">
        <f>B81*'CLV Analysis'!$C$3</f>
        <v>6.3361301076538216E-6</v>
      </c>
      <c r="D82" s="29">
        <f>D81*'CLV Analysis'!$C$4</f>
        <v>2.2467088258818428E-2</v>
      </c>
      <c r="E82" s="25">
        <f>('Financial Calculations'!$B$1-'Financial Calculations'!$C$10)*B82*(((1/(1+'Financial Calculations'!$B$2))^(1/12))^$A82)</f>
        <v>4.9475191021635789E-5</v>
      </c>
      <c r="F82" s="27">
        <f>('Financial Calculations'!$B$1-'Financial Calculations'!$C$11)*C82*(((1/(1+'Financial Calculations'!$B$2))^(1/12))^$A82)</f>
        <v>8.032442777630281E-5</v>
      </c>
      <c r="G82" s="28">
        <f>('Financial Calculations'!$B$1-'Financial Calculations'!$C$12)*D82*(((1/(1+'Financial Calculations'!$B$2))^(1/12))^$A82)</f>
        <v>0.28481991018608044</v>
      </c>
    </row>
    <row r="83" spans="1:7" x14ac:dyDescent="0.25">
      <c r="A83">
        <v>76</v>
      </c>
      <c r="B83" s="26">
        <f>B82*'CLV Analysis'!$C$2</f>
        <v>5.0865044475332065E-6</v>
      </c>
      <c r="C83" s="29">
        <f>B82*'CLV Analysis'!$C$3</f>
        <v>5.3857105915057481E-6</v>
      </c>
      <c r="D83" s="29">
        <f>D82*'CLV Analysis'!$C$4</f>
        <v>2.1343733845877507E-2</v>
      </c>
      <c r="E83" s="25">
        <f>('Financial Calculations'!$B$1-'Financial Calculations'!$C$10)*B83*(((1/(1+'Financial Calculations'!$B$2))^(1/12))^$A83)</f>
        <v>4.1721221489368793E-5</v>
      </c>
      <c r="F83" s="27">
        <f>('Financial Calculations'!$B$1-'Financial Calculations'!$C$11)*C83*(((1/(1+'Financial Calculations'!$B$2))^(1/12))^$A83)</f>
        <v>6.7735630182739923E-5</v>
      </c>
      <c r="G83" s="28">
        <f>('Financial Calculations'!$B$1-'Financial Calculations'!$C$12)*D83*(((1/(1+'Financial Calculations'!$B$2))^(1/12))^$A83)</f>
        <v>0.26843834958071666</v>
      </c>
    </row>
    <row r="84" spans="1:7" x14ac:dyDescent="0.25">
      <c r="A84">
        <v>77</v>
      </c>
      <c r="B84" s="26">
        <f>B83*'CLV Analysis'!$C$2</f>
        <v>4.3235287804032258E-6</v>
      </c>
      <c r="C84" s="29">
        <f>B83*'CLV Analysis'!$C$3</f>
        <v>4.5778540027798857E-6</v>
      </c>
      <c r="D84" s="29">
        <f>D83*'CLV Analysis'!$C$4</f>
        <v>2.0276547153583631E-2</v>
      </c>
      <c r="E84" s="25">
        <f>('Financial Calculations'!$B$1-'Financial Calculations'!$C$10)*B84*(((1/(1+'Financial Calculations'!$B$2))^(1/12))^$A84)</f>
        <v>3.518248816469991E-5</v>
      </c>
      <c r="F84" s="27">
        <f>('Financial Calculations'!$B$1-'Financial Calculations'!$C$11)*C84*(((1/(1+'Financial Calculations'!$B$2))^(1/12))^$A84)</f>
        <v>5.7119804314453974E-5</v>
      </c>
      <c r="G84" s="28">
        <f>('Financial Calculations'!$B$1-'Financial Calculations'!$C$12)*D84*(((1/(1+'Financial Calculations'!$B$2))^(1/12))^$A84)</f>
        <v>0.25299898268537779</v>
      </c>
    </row>
    <row r="85" spans="1:7" x14ac:dyDescent="0.25">
      <c r="A85">
        <v>78</v>
      </c>
      <c r="B85" s="26">
        <f>B84*'CLV Analysis'!$C$2</f>
        <v>3.674999463342742E-6</v>
      </c>
      <c r="C85" s="29">
        <f>B84*'CLV Analysis'!$C$3</f>
        <v>3.891175902362903E-6</v>
      </c>
      <c r="D85" s="29">
        <f>D84*'CLV Analysis'!$C$4</f>
        <v>1.9262719795904448E-2</v>
      </c>
      <c r="E85" s="25">
        <f>('Financial Calculations'!$B$1-'Financial Calculations'!$C$10)*B85*(((1/(1+'Financial Calculations'!$B$2))^(1/12))^$A85)</f>
        <v>2.9668533884480392E-5</v>
      </c>
      <c r="F85" s="27">
        <f>('Financial Calculations'!$B$1-'Financial Calculations'!$C$11)*C85*(((1/(1+'Financial Calculations'!$B$2))^(1/12))^$A85)</f>
        <v>4.8167737365391688E-5</v>
      </c>
      <c r="G85" s="28">
        <f>('Financial Calculations'!$B$1-'Financial Calculations'!$C$12)*D85*(((1/(1+'Financial Calculations'!$B$2))^(1/12))^$A85)</f>
        <v>0.23844761875422499</v>
      </c>
    </row>
    <row r="86" spans="1:7" x14ac:dyDescent="0.25">
      <c r="A86">
        <v>79</v>
      </c>
      <c r="B86" s="26">
        <f>B85*'CLV Analysis'!$C$2</f>
        <v>3.1237495438413304E-6</v>
      </c>
      <c r="C86" s="29">
        <f>B85*'CLV Analysis'!$C$3</f>
        <v>3.3074995170084677E-6</v>
      </c>
      <c r="D86" s="29">
        <f>D85*'CLV Analysis'!$C$4</f>
        <v>1.8299583806109226E-2</v>
      </c>
      <c r="E86" s="25">
        <f>('Financial Calculations'!$B$1-'Financial Calculations'!$C$10)*B86*(((1/(1+'Financial Calculations'!$B$2))^(1/12))^$A86)</f>
        <v>2.5018750769814092E-5</v>
      </c>
      <c r="F86" s="27">
        <f>('Financial Calculations'!$B$1-'Financial Calculations'!$C$11)*C86*(((1/(1+'Financial Calculations'!$B$2))^(1/12))^$A86)</f>
        <v>4.0618677720404051E-5</v>
      </c>
      <c r="G86" s="28">
        <f>('Financial Calculations'!$B$1-'Financial Calculations'!$C$12)*D86*(((1/(1+'Financial Calculations'!$B$2))^(1/12))^$A86)</f>
        <v>0.2247331838494635</v>
      </c>
    </row>
    <row r="87" spans="1:7" x14ac:dyDescent="0.25">
      <c r="A87">
        <v>80</v>
      </c>
      <c r="B87" s="26">
        <f>B86*'CLV Analysis'!$C$2</f>
        <v>2.6551871122651309E-6</v>
      </c>
      <c r="C87" s="29">
        <f>B86*'CLV Analysis'!$C$3</f>
        <v>2.8113745894571974E-6</v>
      </c>
      <c r="D87" s="29">
        <f>D86*'CLV Analysis'!$C$4</f>
        <v>1.7384604615803764E-2</v>
      </c>
      <c r="E87" s="25">
        <f>('Financial Calculations'!$B$1-'Financial Calculations'!$C$10)*B87*(((1/(1+'Financial Calculations'!$B$2))^(1/12))^$A87)</f>
        <v>2.1097702114950189E-5</v>
      </c>
      <c r="F87" s="27">
        <f>('Financial Calculations'!$B$1-'Financial Calculations'!$C$11)*C87*(((1/(1+'Financial Calculations'!$B$2))^(1/12))^$A87)</f>
        <v>3.4252739904272071E-5</v>
      </c>
      <c r="G87" s="28">
        <f>('Financial Calculations'!$B$1-'Financial Calculations'!$C$12)*D87*(((1/(1+'Financial Calculations'!$B$2))^(1/12))^$A87)</f>
        <v>0.21180754157655801</v>
      </c>
    </row>
    <row r="88" spans="1:7" x14ac:dyDescent="0.25">
      <c r="A88">
        <v>81</v>
      </c>
      <c r="B88" s="26">
        <f>B87*'CLV Analysis'!$C$2</f>
        <v>2.2569090454253613E-6</v>
      </c>
      <c r="C88" s="29">
        <f>B87*'CLV Analysis'!$C$3</f>
        <v>2.3896684010386177E-6</v>
      </c>
      <c r="D88" s="29">
        <f>D87*'CLV Analysis'!$C$4</f>
        <v>1.6515374385013576E-2</v>
      </c>
      <c r="E88" s="25">
        <f>('Financial Calculations'!$B$1-'Financial Calculations'!$C$10)*B88*(((1/(1+'Financial Calculations'!$B$2))^(1/12))^$A88)</f>
        <v>1.7791177450323237E-5</v>
      </c>
      <c r="F88" s="27">
        <f>('Financial Calculations'!$B$1-'Financial Calculations'!$C$11)*C88*(((1/(1+'Financial Calculations'!$B$2))^(1/12))^$A88)</f>
        <v>2.8884499860524784E-5</v>
      </c>
      <c r="G88" s="28">
        <f>('Financial Calculations'!$B$1-'Financial Calculations'!$C$12)*D88*(((1/(1+'Financial Calculations'!$B$2))^(1/12))^$A88)</f>
        <v>0.1996253241299524</v>
      </c>
    </row>
    <row r="89" spans="1:7" x14ac:dyDescent="0.25">
      <c r="A89">
        <v>82</v>
      </c>
      <c r="B89" s="26">
        <f>B88*'CLV Analysis'!$C$2</f>
        <v>1.9183726886115571E-6</v>
      </c>
      <c r="C89" s="29">
        <f>B88*'CLV Analysis'!$C$3</f>
        <v>2.0312181408828255E-6</v>
      </c>
      <c r="D89" s="29">
        <f>D88*'CLV Analysis'!$C$4</f>
        <v>1.5689605665762895E-2</v>
      </c>
      <c r="E89" s="25">
        <f>('Financial Calculations'!$B$1-'Financial Calculations'!$C$10)*B89*(((1/(1+'Financial Calculations'!$B$2))^(1/12))^$A89)</f>
        <v>1.5002865873463744E-5</v>
      </c>
      <c r="F89" s="27">
        <f>('Financial Calculations'!$B$1-'Financial Calculations'!$C$11)*C89*(((1/(1+'Financial Calculations'!$B$2))^(1/12))^$A89)</f>
        <v>2.4357594006329375E-5</v>
      </c>
      <c r="G89" s="28">
        <f>('Financial Calculations'!$B$1-'Financial Calculations'!$C$12)*D89*(((1/(1+'Financial Calculations'!$B$2))^(1/12))^$A89)</f>
        <v>0.18814377305628019</v>
      </c>
    </row>
    <row r="90" spans="1:7" x14ac:dyDescent="0.25">
      <c r="A90">
        <v>83</v>
      </c>
      <c r="B90" s="26">
        <f>B89*'CLV Analysis'!$C$2</f>
        <v>1.6306167853198235E-6</v>
      </c>
      <c r="C90" s="29">
        <f>B89*'CLV Analysis'!$C$3</f>
        <v>1.7265354197504015E-6</v>
      </c>
      <c r="D90" s="29">
        <f>D89*'CLV Analysis'!$C$4</f>
        <v>1.490512538247475E-2</v>
      </c>
      <c r="E90" s="25">
        <f>('Financial Calculations'!$B$1-'Financial Calculations'!$C$10)*B90*(((1/(1+'Financial Calculations'!$B$2))^(1/12))^$A90)</f>
        <v>1.2651550750119328E-5</v>
      </c>
      <c r="F90" s="27">
        <f>('Financial Calculations'!$B$1-'Financial Calculations'!$C$11)*C90*(((1/(1+'Financial Calculations'!$B$2))^(1/12))^$A90)</f>
        <v>2.0540164747252556E-5</v>
      </c>
      <c r="G90" s="28">
        <f>('Financial Calculations'!$B$1-'Financial Calculations'!$C$12)*D90*(((1/(1+'Financial Calculations'!$B$2))^(1/12))^$A90)</f>
        <v>0.17732258917615867</v>
      </c>
    </row>
    <row r="91" spans="1:7" x14ac:dyDescent="0.25">
      <c r="A91">
        <v>84</v>
      </c>
      <c r="B91" s="26">
        <f>B90*'CLV Analysis'!$C$2</f>
        <v>1.38602426752185E-6</v>
      </c>
      <c r="C91" s="29">
        <f>B90*'CLV Analysis'!$C$3</f>
        <v>1.4675551067878411E-6</v>
      </c>
      <c r="D91" s="29">
        <f>D90*'CLV Analysis'!$C$4</f>
        <v>1.4159869113351011E-2</v>
      </c>
      <c r="E91" s="25">
        <f>('Financial Calculations'!$B$1-'Financial Calculations'!$C$10)*B91*(((1/(1+'Financial Calculations'!$B$2))^(1/12))^$A91)</f>
        <v>1.0668744074154088E-5</v>
      </c>
      <c r="F91" s="27">
        <f>('Financial Calculations'!$B$1-'Financial Calculations'!$C$11)*C91*(((1/(1+'Financial Calculations'!$B$2))^(1/12))^$A91)</f>
        <v>1.7321019790979577E-5</v>
      </c>
      <c r="G91" s="28">
        <f>('Financial Calculations'!$B$1-'Financial Calculations'!$C$12)*D91*(((1/(1+'Financial Calculations'!$B$2))^(1/12))^$A91)</f>
        <v>0.16712379113780707</v>
      </c>
    </row>
    <row r="92" spans="1:7" x14ac:dyDescent="0.25">
      <c r="A92">
        <v>85</v>
      </c>
      <c r="B92" s="26">
        <f>B91*'CLV Analysis'!$C$2</f>
        <v>1.1781206273935726E-6</v>
      </c>
      <c r="C92" s="29">
        <f>B91*'CLV Analysis'!$C$3</f>
        <v>1.2474218407696651E-6</v>
      </c>
      <c r="D92" s="29">
        <f>D91*'CLV Analysis'!$C$4</f>
        <v>1.345187565768346E-2</v>
      </c>
      <c r="E92" s="25">
        <f>('Financial Calculations'!$B$1-'Financial Calculations'!$C$10)*B92*(((1/(1+'Financial Calculations'!$B$2))^(1/12))^$A92)</f>
        <v>8.9966915809687941E-6</v>
      </c>
      <c r="F92" s="27">
        <f>('Financial Calculations'!$B$1-'Financial Calculations'!$C$11)*C92*(((1/(1+'Financial Calculations'!$B$2))^(1/12))^$A92)</f>
        <v>1.4606393390278749E-5</v>
      </c>
      <c r="G92" s="28">
        <f>('Financial Calculations'!$B$1-'Financial Calculations'!$C$12)*D92*(((1/(1+'Financial Calculations'!$B$2))^(1/12))^$A92)</f>
        <v>0.15751158210602448</v>
      </c>
    </row>
    <row r="93" spans="1:7" x14ac:dyDescent="0.25">
      <c r="A93">
        <v>86</v>
      </c>
      <c r="B93" s="26">
        <f>B92*'CLV Analysis'!$C$2</f>
        <v>1.0014025332845366E-6</v>
      </c>
      <c r="C93" s="29">
        <f>B92*'CLV Analysis'!$C$3</f>
        <v>1.0603085646542154E-6</v>
      </c>
      <c r="D93" s="29">
        <f>D92*'CLV Analysis'!$C$4</f>
        <v>1.2779281874799287E-2</v>
      </c>
      <c r="E93" s="25">
        <f>('Financial Calculations'!$B$1-'Financial Calculations'!$C$10)*B93*(((1/(1+'Financial Calculations'!$B$2))^(1/12))^$A93)</f>
        <v>7.5866905083195038E-6</v>
      </c>
      <c r="F93" s="27">
        <f>('Financial Calculations'!$B$1-'Financial Calculations'!$C$11)*C93*(((1/(1+'Financial Calculations'!$B$2))^(1/12))^$A93)</f>
        <v>1.2317215178212841E-5</v>
      </c>
      <c r="G93" s="28">
        <f>('Financial Calculations'!$B$1-'Financial Calculations'!$C$12)*D93*(((1/(1+'Financial Calculations'!$B$2))^(1/12))^$A93)</f>
        <v>0.14845222411861828</v>
      </c>
    </row>
    <row r="94" spans="1:7" x14ac:dyDescent="0.25">
      <c r="A94">
        <v>87</v>
      </c>
      <c r="B94" s="26">
        <f>B93*'CLV Analysis'!$C$2</f>
        <v>8.5119215329185612E-7</v>
      </c>
      <c r="C94" s="29">
        <f>B93*'CLV Analysis'!$C$3</f>
        <v>9.0126227995608295E-7</v>
      </c>
      <c r="D94" s="29">
        <f>D93*'CLV Analysis'!$C$4</f>
        <v>1.2140317781059323E-2</v>
      </c>
      <c r="E94" s="25">
        <f>('Financial Calculations'!$B$1-'Financial Calculations'!$C$10)*B94*(((1/(1+'Financial Calculations'!$B$2))^(1/12))^$A94)</f>
        <v>6.3976710050593087E-6</v>
      </c>
      <c r="F94" s="27">
        <f>('Financial Calculations'!$B$1-'Financial Calculations'!$C$11)*C94*(((1/(1+'Financial Calculations'!$B$2))^(1/12))^$A94)</f>
        <v>1.0386807043508053E-5</v>
      </c>
      <c r="G94" s="28">
        <f>('Financial Calculations'!$B$1-'Financial Calculations'!$C$12)*D94*(((1/(1+'Financial Calculations'!$B$2))^(1/12))^$A94)</f>
        <v>0.13991391966928612</v>
      </c>
    </row>
    <row r="95" spans="1:7" x14ac:dyDescent="0.25">
      <c r="A95">
        <v>88</v>
      </c>
      <c r="B95" s="26">
        <f>B94*'CLV Analysis'!$C$2</f>
        <v>7.2351333029807768E-7</v>
      </c>
      <c r="C95" s="29">
        <f>B94*'CLV Analysis'!$C$3</f>
        <v>7.6607293796267056E-7</v>
      </c>
      <c r="D95" s="29">
        <f>D94*'CLV Analysis'!$C$4</f>
        <v>1.1533301892006355E-2</v>
      </c>
      <c r="E95" s="25">
        <f>('Financial Calculations'!$B$1-'Financial Calculations'!$C$10)*B95*(((1/(1+'Financial Calculations'!$B$2))^(1/12))^$A95)</f>
        <v>5.3949998677411281E-6</v>
      </c>
      <c r="F95" s="27">
        <f>('Financial Calculations'!$B$1-'Financial Calculations'!$C$11)*C95*(((1/(1+'Financial Calculations'!$B$2))^(1/12))^$A95)</f>
        <v>8.7589409617444216E-6</v>
      </c>
      <c r="G95" s="28">
        <f>('Financial Calculations'!$B$1-'Financial Calculations'!$C$12)*D95*(((1/(1+'Financial Calculations'!$B$2))^(1/12))^$A95)</f>
        <v>0.13186670010131779</v>
      </c>
    </row>
    <row r="96" spans="1:7" x14ac:dyDescent="0.25">
      <c r="A96">
        <v>89</v>
      </c>
      <c r="B96" s="26">
        <f>B95*'CLV Analysis'!$C$2</f>
        <v>6.1498633075336604E-7</v>
      </c>
      <c r="C96" s="29">
        <f>B95*'CLV Analysis'!$C$3</f>
        <v>6.5116199726826995E-7</v>
      </c>
      <c r="D96" s="29">
        <f>D95*'CLV Analysis'!$C$4</f>
        <v>1.0956636797406038E-2</v>
      </c>
      <c r="E96" s="25">
        <f>('Financial Calculations'!$B$1-'Financial Calculations'!$C$10)*B96*(((1/(1+'Financial Calculations'!$B$2))^(1/12))^$A96)</f>
        <v>4.5494717608813592E-6</v>
      </c>
      <c r="F96" s="27">
        <f>('Financial Calculations'!$B$1-'Financial Calculations'!$C$11)*C96*(((1/(1+'Financial Calculations'!$B$2))^(1/12))^$A96)</f>
        <v>7.3862012117838544E-6</v>
      </c>
      <c r="G96" s="28">
        <f>('Financial Calculations'!$B$1-'Financial Calculations'!$C$12)*D96*(((1/(1+'Financial Calculations'!$B$2))^(1/12))^$A96)</f>
        <v>0.1242823204203897</v>
      </c>
    </row>
    <row r="97" spans="1:7" x14ac:dyDescent="0.25">
      <c r="A97">
        <v>90</v>
      </c>
      <c r="B97" s="26">
        <f>B96*'CLV Analysis'!$C$2</f>
        <v>5.2273838114036107E-7</v>
      </c>
      <c r="C97" s="29">
        <f>B96*'CLV Analysis'!$C$3</f>
        <v>5.5348769767802946E-7</v>
      </c>
      <c r="D97" s="29">
        <f>D96*'CLV Analysis'!$C$4</f>
        <v>1.0408804957535735E-2</v>
      </c>
      <c r="E97" s="25">
        <f>('Financial Calculations'!$B$1-'Financial Calculations'!$C$10)*B97*(((1/(1+'Financial Calculations'!$B$2))^(1/12))^$A97)</f>
        <v>3.8364585376205027E-6</v>
      </c>
      <c r="F97" s="27">
        <f>('Financial Calculations'!$B$1-'Financial Calculations'!$C$11)*C97*(((1/(1+'Financial Calculations'!$B$2))^(1/12))^$A97)</f>
        <v>6.2286032728426987E-6</v>
      </c>
      <c r="G97" s="28">
        <f>('Financial Calculations'!$B$1-'Financial Calculations'!$C$12)*D97*(((1/(1+'Financial Calculations'!$B$2))^(1/12))^$A97)</f>
        <v>0.11713416015725454</v>
      </c>
    </row>
    <row r="98" spans="1:7" x14ac:dyDescent="0.25">
      <c r="A98">
        <v>91</v>
      </c>
      <c r="B98" s="26">
        <f>B97*'CLV Analysis'!$C$2</f>
        <v>4.4432762396930688E-7</v>
      </c>
      <c r="C98" s="29">
        <f>B97*'CLV Analysis'!$C$3</f>
        <v>4.70464543026325E-7</v>
      </c>
      <c r="D98" s="29">
        <f>D97*'CLV Analysis'!$C$4</f>
        <v>9.8883647096589481E-3</v>
      </c>
      <c r="E98" s="25">
        <f>('Financial Calculations'!$B$1-'Financial Calculations'!$C$10)*B98*(((1/(1+'Financial Calculations'!$B$2))^(1/12))^$A98)</f>
        <v>3.2351918825911951E-6</v>
      </c>
      <c r="F98" s="27">
        <f>('Financial Calculations'!$B$1-'Financial Calculations'!$C$11)*C98*(((1/(1+'Financial Calculations'!$B$2))^(1/12))^$A98)</f>
        <v>5.252429174089235E-6</v>
      </c>
      <c r="G98" s="28">
        <f>('Financial Calculations'!$B$1-'Financial Calculations'!$C$12)*D98*(((1/(1+'Financial Calculations'!$B$2))^(1/12))^$A98)</f>
        <v>0.11039712993236321</v>
      </c>
    </row>
    <row r="99" spans="1:7" x14ac:dyDescent="0.25">
      <c r="A99">
        <v>92</v>
      </c>
      <c r="B99" s="26">
        <f>B98*'CLV Analysis'!$C$2</f>
        <v>3.7767848037391086E-7</v>
      </c>
      <c r="C99" s="29">
        <f>B98*'CLV Analysis'!$C$3</f>
        <v>3.9989486157237618E-7</v>
      </c>
      <c r="D99" s="29">
        <f>D98*'CLV Analysis'!$C$4</f>
        <v>9.3939464741760008E-3</v>
      </c>
      <c r="E99" s="25">
        <f>('Financial Calculations'!$B$1-'Financial Calculations'!$C$10)*B99*(((1/(1+'Financial Calculations'!$B$2))^(1/12))^$A99)</f>
        <v>2.7281583821509536E-6</v>
      </c>
      <c r="F99" s="27">
        <f>('Financial Calculations'!$B$1-'Financial Calculations'!$C$11)*C99*(((1/(1+'Financial Calculations'!$B$2))^(1/12))^$A99)</f>
        <v>4.4292453733744885E-6</v>
      </c>
      <c r="G99" s="28">
        <f>('Financial Calculations'!$B$1-'Financial Calculations'!$C$12)*D99*(((1/(1+'Financial Calculations'!$B$2))^(1/12))^$A99)</f>
        <v>0.1040475833944695</v>
      </c>
    </row>
    <row r="100" spans="1:7" x14ac:dyDescent="0.25">
      <c r="A100">
        <v>93</v>
      </c>
      <c r="B100" s="26">
        <f>B99*'CLV Analysis'!$C$2</f>
        <v>3.2102670831782421E-7</v>
      </c>
      <c r="C100" s="29">
        <f>B99*'CLV Analysis'!$C$3</f>
        <v>3.3991063233651978E-7</v>
      </c>
      <c r="D100" s="29">
        <f>D99*'CLV Analysis'!$C$4</f>
        <v>8.9242491504671999E-3</v>
      </c>
      <c r="E100" s="25">
        <f>('Financial Calculations'!$B$1-'Financial Calculations'!$C$10)*B100*(((1/(1+'Financial Calculations'!$B$2))^(1/12))^$A100)</f>
        <v>2.3005894018685629E-6</v>
      </c>
      <c r="F100" s="27">
        <f>('Financial Calculations'!$B$1-'Financial Calculations'!$C$11)*C100*(((1/(1+'Financial Calculations'!$B$2))^(1/12))^$A100)</f>
        <v>3.7350745583277847E-6</v>
      </c>
      <c r="G100" s="28">
        <f>('Financial Calculations'!$B$1-'Financial Calculations'!$C$12)*D100*(((1/(1+'Financial Calculations'!$B$2))^(1/12))^$A100)</f>
        <v>9.8063234224130325E-2</v>
      </c>
    </row>
    <row r="101" spans="1:7" x14ac:dyDescent="0.25">
      <c r="A101">
        <v>94</v>
      </c>
      <c r="B101" s="26">
        <f>B100*'CLV Analysis'!$C$2</f>
        <v>2.7287270207015057E-7</v>
      </c>
      <c r="C101" s="29">
        <f>B100*'CLV Analysis'!$C$3</f>
        <v>2.889240374860418E-7</v>
      </c>
      <c r="D101" s="29">
        <f>D100*'CLV Analysis'!$C$4</f>
        <v>8.478036692943839E-3</v>
      </c>
      <c r="E101" s="25">
        <f>('Financial Calculations'!$B$1-'Financial Calculations'!$C$10)*B101*(((1/(1+'Financial Calculations'!$B$2))^(1/12))^$A101)</f>
        <v>1.9400309126543579E-6</v>
      </c>
      <c r="F101" s="27">
        <f>('Financial Calculations'!$B$1-'Financial Calculations'!$C$11)*C101*(((1/(1+'Financial Calculations'!$B$2))^(1/12))^$A101)</f>
        <v>3.1496972464270749E-6</v>
      </c>
      <c r="G101" s="28">
        <f>('Financial Calculations'!$B$1-'Financial Calculations'!$C$12)*D101*(((1/(1+'Financial Calculations'!$B$2))^(1/12))^$A101)</f>
        <v>9.2423077910791615E-2</v>
      </c>
    </row>
    <row r="102" spans="1:7" x14ac:dyDescent="0.25">
      <c r="A102">
        <v>95</v>
      </c>
      <c r="B102" s="26">
        <f>B101*'CLV Analysis'!$C$2</f>
        <v>2.3194179675962799E-7</v>
      </c>
      <c r="C102" s="29">
        <f>B101*'CLV Analysis'!$C$3</f>
        <v>2.4558543186313553E-7</v>
      </c>
      <c r="D102" s="29">
        <f>D101*'CLV Analysis'!$C$4</f>
        <v>8.0541348582966465E-3</v>
      </c>
      <c r="E102" s="25">
        <f>('Financial Calculations'!$B$1-'Financial Calculations'!$C$10)*B102*(((1/(1+'Financial Calculations'!$B$2))^(1/12))^$A102)</f>
        <v>1.6359807356312989E-6</v>
      </c>
      <c r="F102" s="27">
        <f>('Financial Calculations'!$B$1-'Financial Calculations'!$C$11)*C102*(((1/(1+'Financial Calculations'!$B$2))^(1/12))^$A102)</f>
        <v>2.6560628413778737E-6</v>
      </c>
      <c r="G102" s="28">
        <f>('Financial Calculations'!$B$1-'Financial Calculations'!$C$12)*D102*(((1/(1+'Financial Calculations'!$B$2))^(1/12))^$A102)</f>
        <v>8.7107318028904354E-2</v>
      </c>
    </row>
    <row r="103" spans="1:7" x14ac:dyDescent="0.25">
      <c r="A103">
        <v>96</v>
      </c>
      <c r="B103" s="26">
        <f>B102*'CLV Analysis'!$C$2</f>
        <v>1.9715052724568378E-7</v>
      </c>
      <c r="C103" s="29">
        <f>B102*'CLV Analysis'!$C$3</f>
        <v>2.087476170836652E-7</v>
      </c>
      <c r="D103" s="29">
        <f>D102*'CLV Analysis'!$C$4</f>
        <v>7.6514281153818135E-3</v>
      </c>
      <c r="E103" s="25">
        <f>('Financial Calculations'!$B$1-'Financial Calculations'!$C$10)*B103*(((1/(1+'Financial Calculations'!$B$2))^(1/12))^$A103)</f>
        <v>1.3795826395852734E-6</v>
      </c>
      <c r="F103" s="27">
        <f>('Financial Calculations'!$B$1-'Financial Calculations'!$C$11)*C103*(((1/(1+'Financial Calculations'!$B$2))^(1/12))^$A103)</f>
        <v>2.2397929913266792E-6</v>
      </c>
      <c r="G103" s="28">
        <f>('Financial Calculations'!$B$1-'Financial Calculations'!$C$12)*D103*(((1/(1+'Financial Calculations'!$B$2))^(1/12))^$A103)</f>
        <v>8.2097296754306909E-2</v>
      </c>
    </row>
    <row r="104" spans="1:7" x14ac:dyDescent="0.25">
      <c r="A104">
        <v>97</v>
      </c>
      <c r="B104" s="26">
        <f>B103*'CLV Analysis'!$C$2</f>
        <v>1.6757794815883121E-7</v>
      </c>
      <c r="C104" s="29">
        <f>B103*'CLV Analysis'!$C$3</f>
        <v>1.7743547452111539E-7</v>
      </c>
      <c r="D104" s="29">
        <f>D103*'CLV Analysis'!$C$4</f>
        <v>7.2688567096127225E-3</v>
      </c>
      <c r="E104" s="25">
        <f>('Financial Calculations'!$B$1-'Financial Calculations'!$C$10)*B104*(((1/(1+'Financial Calculations'!$B$2))^(1/12))^$A104)</f>
        <v>1.1633683808083701E-6</v>
      </c>
      <c r="F104" s="27">
        <f>('Financial Calculations'!$B$1-'Financial Calculations'!$C$11)*C104*(((1/(1+'Financial Calculations'!$B$2))^(1/12))^$A104)</f>
        <v>1.8887627829594716E-6</v>
      </c>
      <c r="G104" s="28">
        <f>('Financial Calculations'!$B$1-'Financial Calculations'!$C$12)*D104*(((1/(1+'Financial Calculations'!$B$2))^(1/12))^$A104)</f>
        <v>7.7375429376992697E-2</v>
      </c>
    </row>
    <row r="105" spans="1:7" x14ac:dyDescent="0.25">
      <c r="A105">
        <v>98</v>
      </c>
      <c r="B105" s="26">
        <f>B104*'CLV Analysis'!$C$2</f>
        <v>1.4244125593500653E-7</v>
      </c>
      <c r="C105" s="29">
        <f>B104*'CLV Analysis'!$C$3</f>
        <v>1.508201533429481E-7</v>
      </c>
      <c r="D105" s="29">
        <f>D104*'CLV Analysis'!$C$4</f>
        <v>6.9054138741320862E-3</v>
      </c>
      <c r="E105" s="25">
        <f>('Financial Calculations'!$B$1-'Financial Calculations'!$C$10)*B105*(((1/(1+'Financial Calculations'!$B$2))^(1/12))^$A105)</f>
        <v>9.810401715924404E-7</v>
      </c>
      <c r="F105" s="27">
        <f>('Financial Calculations'!$B$1-'Financial Calculations'!$C$11)*C105*(((1/(1+'Financial Calculations'!$B$2))^(1/12))^$A105)</f>
        <v>1.5927475727030213E-6</v>
      </c>
      <c r="G105" s="28">
        <f>('Financial Calculations'!$B$1-'Financial Calculations'!$C$12)*D105*(((1/(1+'Financial Calculations'!$B$2))^(1/12))^$A105)</f>
        <v>7.2925142580409039E-2</v>
      </c>
    </row>
    <row r="106" spans="1:7" x14ac:dyDescent="0.25">
      <c r="A106">
        <v>99</v>
      </c>
      <c r="B106" s="26">
        <f>B105*'CLV Analysis'!$C$2</f>
        <v>1.2107506754475555E-7</v>
      </c>
      <c r="C106" s="29">
        <f>B105*'CLV Analysis'!$C$3</f>
        <v>1.2819713034150588E-7</v>
      </c>
      <c r="D106" s="29">
        <f>D105*'CLV Analysis'!$C$4</f>
        <v>6.5601431804254819E-3</v>
      </c>
      <c r="E106" s="25">
        <f>('Financial Calculations'!$B$1-'Financial Calculations'!$C$10)*B106*(((1/(1+'Financial Calculations'!$B$2))^(1/12))^$A106)</f>
        <v>8.2728724121706923E-7</v>
      </c>
      <c r="F106" s="27">
        <f>('Financial Calculations'!$B$1-'Financial Calculations'!$C$11)*C106*(((1/(1+'Financial Calculations'!$B$2))^(1/12))^$A106)</f>
        <v>1.3431251680935947E-6</v>
      </c>
      <c r="G106" s="28">
        <f>('Financial Calculations'!$B$1-'Financial Calculations'!$C$12)*D106*(((1/(1+'Financial Calculations'!$B$2))^(1/12))^$A106)</f>
        <v>6.8730816270653222E-2</v>
      </c>
    </row>
    <row r="107" spans="1:7" x14ac:dyDescent="0.25">
      <c r="A107">
        <v>100</v>
      </c>
      <c r="B107" s="26">
        <f>B106*'CLV Analysis'!$C$2</f>
        <v>1.0291380741304222E-7</v>
      </c>
      <c r="C107" s="29">
        <f>B106*'CLV Analysis'!$C$3</f>
        <v>1.0896756079028E-7</v>
      </c>
      <c r="D107" s="29">
        <f>D106*'CLV Analysis'!$C$4</f>
        <v>6.2321360214042075E-3</v>
      </c>
      <c r="E107" s="25">
        <f>('Financial Calculations'!$B$1-'Financial Calculations'!$C$10)*B107*(((1/(1+'Financial Calculations'!$B$2))^(1/12))^$A107)</f>
        <v>6.9763114630628532E-7</v>
      </c>
      <c r="F107" s="27">
        <f>('Financial Calculations'!$B$1-'Financial Calculations'!$C$11)*C107*(((1/(1+'Financial Calculations'!$B$2))^(1/12))^$A107)</f>
        <v>1.1326246845913808E-6</v>
      </c>
      <c r="G107" s="28">
        <f>('Financial Calculations'!$B$1-'Financial Calculations'!$C$12)*D107*(((1/(1+'Financial Calculations'!$B$2))^(1/12))^$A107)</f>
        <v>6.4777728751391525E-2</v>
      </c>
    </row>
    <row r="108" spans="1:7" x14ac:dyDescent="0.25">
      <c r="A108">
        <v>101</v>
      </c>
      <c r="B108" s="26">
        <f>B107*'CLV Analysis'!$C$2</f>
        <v>8.7476736301085886E-8</v>
      </c>
      <c r="C108" s="29">
        <f>B107*'CLV Analysis'!$C$3</f>
        <v>9.2622426671738E-8</v>
      </c>
      <c r="D108" s="29">
        <f>D107*'CLV Analysis'!$C$4</f>
        <v>5.9205292203339966E-3</v>
      </c>
      <c r="E108" s="25">
        <f>('Financial Calculations'!$B$1-'Financial Calculations'!$C$10)*B108*(((1/(1+'Financial Calculations'!$B$2))^(1/12))^$A108)</f>
        <v>5.8829532482650852E-7</v>
      </c>
      <c r="F108" s="27">
        <f>('Financial Calculations'!$B$1-'Financial Calculations'!$C$11)*C108*(((1/(1+'Financial Calculations'!$B$2))^(1/12))^$A108)</f>
        <v>9.5511476265950784E-7</v>
      </c>
      <c r="G108" s="28">
        <f>('Financial Calculations'!$B$1-'Financial Calculations'!$C$12)*D108*(((1/(1+'Financial Calculations'!$B$2))^(1/12))^$A108)</f>
        <v>6.1052005052070597E-2</v>
      </c>
    </row>
    <row r="109" spans="1:7" x14ac:dyDescent="0.25">
      <c r="A109">
        <v>102</v>
      </c>
      <c r="B109" s="26">
        <f>B108*'CLV Analysis'!$C$2</f>
        <v>7.4355225855922997E-8</v>
      </c>
      <c r="C109" s="29">
        <f>B108*'CLV Analysis'!$C$3</f>
        <v>7.8729062670977298E-8</v>
      </c>
      <c r="D109" s="29">
        <f>D108*'CLV Analysis'!$C$4</f>
        <v>5.6245027593172965E-3</v>
      </c>
      <c r="E109" s="25">
        <f>('Financial Calculations'!$B$1-'Financial Calculations'!$C$10)*B109*(((1/(1+'Financial Calculations'!$B$2))^(1/12))^$A109)</f>
        <v>4.9609509415564484E-7</v>
      </c>
      <c r="F109" s="27">
        <f>('Financial Calculations'!$B$1-'Financial Calculations'!$C$11)*C109*(((1/(1+'Financial Calculations'!$B$2))^(1/12))^$A109)</f>
        <v>8.0542497639387055E-7</v>
      </c>
      <c r="G109" s="28">
        <f>('Financial Calculations'!$B$1-'Financial Calculations'!$C$12)*D109*(((1/(1+'Financial Calculations'!$B$2))^(1/12))^$A109)</f>
        <v>5.7540568228057608E-2</v>
      </c>
    </row>
    <row r="110" spans="1:7" x14ac:dyDescent="0.25">
      <c r="A110">
        <v>103</v>
      </c>
      <c r="B110" s="26">
        <f>B109*'CLV Analysis'!$C$2</f>
        <v>6.3201941977534543E-8</v>
      </c>
      <c r="C110" s="29">
        <f>B109*'CLV Analysis'!$C$3</f>
        <v>6.6919703270330698E-8</v>
      </c>
      <c r="D110" s="29">
        <f>D109*'CLV Analysis'!$C$4</f>
        <v>5.3432776213514317E-3</v>
      </c>
      <c r="E110" s="25">
        <f>('Financial Calculations'!$B$1-'Financial Calculations'!$C$10)*B110*(((1/(1+'Financial Calculations'!$B$2))^(1/12))^$A110)</f>
        <v>4.1834488913859283E-7</v>
      </c>
      <c r="F110" s="27">
        <f>('Financial Calculations'!$B$1-'Financial Calculations'!$C$11)*C110*(((1/(1+'Financial Calculations'!$B$2))^(1/12))^$A110)</f>
        <v>6.7919523177795069E-7</v>
      </c>
      <c r="G110" s="28">
        <f>('Financial Calculations'!$B$1-'Financial Calculations'!$C$12)*D110*(((1/(1+'Financial Calculations'!$B$2))^(1/12))^$A110)</f>
        <v>5.423109346177752E-2</v>
      </c>
    </row>
    <row r="111" spans="1:7" x14ac:dyDescent="0.25">
      <c r="A111">
        <v>104</v>
      </c>
      <c r="B111" s="26">
        <f>B110*'CLV Analysis'!$C$2</f>
        <v>5.3721650680904359E-8</v>
      </c>
      <c r="C111" s="29">
        <f>B110*'CLV Analysis'!$C$3</f>
        <v>5.6881747779781087E-8</v>
      </c>
      <c r="D111" s="29">
        <f>D110*'CLV Analysis'!$C$4</f>
        <v>5.0761137402838595E-3</v>
      </c>
      <c r="E111" s="25">
        <f>('Financial Calculations'!$B$1-'Financial Calculations'!$C$10)*B111*(((1/(1+'Financial Calculations'!$B$2))^(1/12))^$A111)</f>
        <v>3.5278003820266184E-7</v>
      </c>
      <c r="F111" s="27">
        <f>('Financial Calculations'!$B$1-'Financial Calculations'!$C$11)*C111*(((1/(1+'Financial Calculations'!$B$2))^(1/12))^$A111)</f>
        <v>5.7274876790549804E-7</v>
      </c>
      <c r="G111" s="28">
        <f>('Financial Calculations'!$B$1-'Financial Calculations'!$C$12)*D111*(((1/(1+'Financial Calculations'!$B$2))^(1/12))^$A111)</f>
        <v>5.1111964803746378E-2</v>
      </c>
    </row>
    <row r="112" spans="1:7" x14ac:dyDescent="0.25">
      <c r="A112">
        <v>105</v>
      </c>
      <c r="B112" s="26">
        <f>B111*'CLV Analysis'!$C$2</f>
        <v>4.5663403078768707E-8</v>
      </c>
      <c r="C112" s="29">
        <f>B111*'CLV Analysis'!$C$3</f>
        <v>4.8349485612813922E-8</v>
      </c>
      <c r="D112" s="29">
        <f>D111*'CLV Analysis'!$C$4</f>
        <v>4.8223080532696664E-3</v>
      </c>
      <c r="E112" s="25">
        <f>('Financial Calculations'!$B$1-'Financial Calculations'!$C$10)*B112*(((1/(1+'Financial Calculations'!$B$2))^(1/12))^$A112)</f>
        <v>2.9749079906421763E-7</v>
      </c>
      <c r="F112" s="27">
        <f>('Financial Calculations'!$B$1-'Financial Calculations'!$C$11)*C112*(((1/(1+'Financial Calculations'!$B$2))^(1/12))^$A112)</f>
        <v>4.8298506201014162E-7</v>
      </c>
      <c r="G112" s="28">
        <f>('Financial Calculations'!$B$1-'Financial Calculations'!$C$12)*D112*(((1/(1+'Financial Calculations'!$B$2))^(1/12))^$A112)</f>
        <v>4.8172234401666097E-2</v>
      </c>
    </row>
    <row r="113" spans="1:7" x14ac:dyDescent="0.25">
      <c r="A113">
        <v>106</v>
      </c>
      <c r="B113" s="26">
        <f>B112*'CLV Analysis'!$C$2</f>
        <v>3.8813892616953399E-8</v>
      </c>
      <c r="C113" s="29">
        <f>B112*'CLV Analysis'!$C$3</f>
        <v>4.1097062770891839E-8</v>
      </c>
      <c r="D113" s="29">
        <f>D112*'CLV Analysis'!$C$4</f>
        <v>4.5811926506061831E-3</v>
      </c>
      <c r="E113" s="25">
        <f>('Financial Calculations'!$B$1-'Financial Calculations'!$C$10)*B113*(((1/(1+'Financial Calculations'!$B$2))^(1/12))^$A113)</f>
        <v>2.5086673264949764E-7</v>
      </c>
      <c r="F113" s="27">
        <f>('Financial Calculations'!$B$1-'Financial Calculations'!$C$11)*C113*(((1/(1+'Financial Calculations'!$B$2))^(1/12))^$A113)</f>
        <v>4.0728951888977268E-7</v>
      </c>
      <c r="G113" s="28">
        <f>('Financial Calculations'!$B$1-'Financial Calculations'!$C$12)*D113*(((1/(1+'Financial Calculations'!$B$2))^(1/12))^$A113)</f>
        <v>4.5401584074478224E-2</v>
      </c>
    </row>
    <row r="114" spans="1:7" x14ac:dyDescent="0.25">
      <c r="A114">
        <v>107</v>
      </c>
      <c r="B114" s="26">
        <f>B113*'CLV Analysis'!$C$2</f>
        <v>3.299180872441039E-8</v>
      </c>
      <c r="C114" s="29">
        <f>B113*'CLV Analysis'!$C$3</f>
        <v>3.4932503355258062E-8</v>
      </c>
      <c r="D114" s="29">
        <f>D113*'CLV Analysis'!$C$4</f>
        <v>4.3521330180758735E-3</v>
      </c>
      <c r="E114" s="25">
        <f>('Financial Calculations'!$B$1-'Financial Calculations'!$C$10)*B114*(((1/(1+'Financial Calculations'!$B$2))^(1/12))^$A114)</f>
        <v>2.1154979497920305E-7</v>
      </c>
      <c r="F114" s="27">
        <f>('Financial Calculations'!$B$1-'Financial Calculations'!$C$11)*C114*(((1/(1+'Financial Calculations'!$B$2))^(1/12))^$A114)</f>
        <v>3.4345731420152966E-7</v>
      </c>
      <c r="G114" s="28">
        <f>('Financial Calculations'!$B$1-'Financial Calculations'!$C$12)*D114*(((1/(1+'Financial Calculations'!$B$2))^(1/12))^$A114)</f>
        <v>4.2790289096505389E-2</v>
      </c>
    </row>
    <row r="115" spans="1:7" x14ac:dyDescent="0.25">
      <c r="A115">
        <v>108</v>
      </c>
      <c r="B115" s="26">
        <f>B114*'CLV Analysis'!$C$2</f>
        <v>2.8043037415748831E-8</v>
      </c>
      <c r="C115" s="29">
        <f>B114*'CLV Analysis'!$C$3</f>
        <v>2.9692627851969353E-8</v>
      </c>
      <c r="D115" s="29">
        <f>D114*'CLV Analysis'!$C$4</f>
        <v>4.1345263671720795E-3</v>
      </c>
      <c r="E115" s="25">
        <f>('Financial Calculations'!$B$1-'Financial Calculations'!$C$10)*B115*(((1/(1+'Financial Calculations'!$B$2))^(1/12))^$A115)</f>
        <v>1.7839478069924333E-7</v>
      </c>
      <c r="F115" s="27">
        <f>('Financial Calculations'!$B$1-'Financial Calculations'!$C$11)*C115*(((1/(1+'Financial Calculations'!$B$2))^(1/12))^$A115)</f>
        <v>2.8962917337053625E-7</v>
      </c>
      <c r="G115" s="28">
        <f>('Financial Calculations'!$B$1-'Financial Calculations'!$C$12)*D115*(((1/(1+'Financial Calculations'!$B$2))^(1/12))^$A115)</f>
        <v>4.0329184064566162E-2</v>
      </c>
    </row>
    <row r="116" spans="1:7" x14ac:dyDescent="0.25">
      <c r="A116">
        <v>109</v>
      </c>
      <c r="B116" s="26">
        <f>B115*'CLV Analysis'!$C$2</f>
        <v>2.3836581803386507E-8</v>
      </c>
      <c r="C116" s="29">
        <f>B115*'CLV Analysis'!$C$3</f>
        <v>2.5238733674173947E-8</v>
      </c>
      <c r="D116" s="29">
        <f>D115*'CLV Analysis'!$C$4</f>
        <v>3.9278000488134754E-3</v>
      </c>
      <c r="E116" s="25">
        <f>('Financial Calculations'!$B$1-'Financial Calculations'!$C$10)*B116*(((1/(1+'Financial Calculations'!$B$2))^(1/12))^$A116)</f>
        <v>1.5043596607531448E-7</v>
      </c>
      <c r="F116" s="27">
        <f>('Financial Calculations'!$B$1-'Financial Calculations'!$C$11)*C116*(((1/(1+'Financial Calculations'!$B$2))^(1/12))^$A116)</f>
        <v>2.4423721551051055E-7</v>
      </c>
      <c r="G116" s="28">
        <f>('Financial Calculations'!$B$1-'Financial Calculations'!$C$12)*D116*(((1/(1+'Financial Calculations'!$B$2))^(1/12))^$A116)</f>
        <v>3.8009630728259934E-2</v>
      </c>
    </row>
    <row r="117" spans="1:7" x14ac:dyDescent="0.25">
      <c r="A117">
        <v>110</v>
      </c>
      <c r="B117" s="26">
        <f>B116*'CLV Analysis'!$C$2</f>
        <v>2.0261094532878531E-8</v>
      </c>
      <c r="C117" s="29">
        <f>B116*'CLV Analysis'!$C$3</f>
        <v>2.1452923623047855E-8</v>
      </c>
      <c r="D117" s="29">
        <f>D116*'CLV Analysis'!$C$4</f>
        <v>3.7314100463728015E-3</v>
      </c>
      <c r="E117" s="25">
        <f>('Financial Calculations'!$B$1-'Financial Calculations'!$C$10)*B117*(((1/(1+'Financial Calculations'!$B$2))^(1/12))^$A117)</f>
        <v>1.2685897984407319E-7</v>
      </c>
      <c r="F117" s="27">
        <f>('Financial Calculations'!$B$1-'Financial Calculations'!$C$11)*C117*(((1/(1+'Financial Calculations'!$B$2))^(1/12))^$A117)</f>
        <v>2.0595928492331882E-7</v>
      </c>
      <c r="G117" s="28">
        <f>('Financial Calculations'!$B$1-'Financial Calculations'!$C$12)*D117*(((1/(1+'Financial Calculations'!$B$2))^(1/12))^$A117)</f>
        <v>3.5823487670509184E-2</v>
      </c>
    </row>
    <row r="118" spans="1:7" x14ac:dyDescent="0.25">
      <c r="A118">
        <v>111</v>
      </c>
      <c r="B118" s="26">
        <f>B117*'CLV Analysis'!$C$2</f>
        <v>1.7221930352946752E-8</v>
      </c>
      <c r="C118" s="29">
        <f>B117*'CLV Analysis'!$C$3</f>
        <v>1.8234985079590679E-8</v>
      </c>
      <c r="D118" s="29">
        <f>D117*'CLV Analysis'!$C$4</f>
        <v>3.5448395440541612E-3</v>
      </c>
      <c r="E118" s="25">
        <f>('Financial Calculations'!$B$1-'Financial Calculations'!$C$10)*B118*(((1/(1+'Financial Calculations'!$B$2))^(1/12))^$A118)</f>
        <v>1.0697708258822924E-7</v>
      </c>
      <c r="F118" s="27">
        <f>('Financial Calculations'!$B$1-'Financial Calculations'!$C$11)*C118*(((1/(1+'Financial Calculations'!$B$2))^(1/12))^$A118)</f>
        <v>1.7368043996677221E-7</v>
      </c>
      <c r="G118" s="28">
        <f>('Financial Calculations'!$B$1-'Financial Calculations'!$C$12)*D118*(((1/(1+'Financial Calculations'!$B$2))^(1/12))^$A118)</f>
        <v>3.3763081731940675E-2</v>
      </c>
    </row>
    <row r="119" spans="1:7" x14ac:dyDescent="0.25">
      <c r="A119">
        <v>112</v>
      </c>
      <c r="B119" s="26">
        <f>B118*'CLV Analysis'!$C$2</f>
        <v>1.4638640800004739E-8</v>
      </c>
      <c r="C119" s="29">
        <f>B118*'CLV Analysis'!$C$3</f>
        <v>1.5499737317652078E-8</v>
      </c>
      <c r="D119" s="29">
        <f>D118*'CLV Analysis'!$C$4</f>
        <v>3.3675975668514529E-3</v>
      </c>
      <c r="E119" s="25">
        <f>('Financial Calculations'!$B$1-'Financial Calculations'!$C$10)*B119*(((1/(1+'Financial Calculations'!$B$2))^(1/12))^$A119)</f>
        <v>9.0211163712298165E-8</v>
      </c>
      <c r="F119" s="27">
        <f>('Financial Calculations'!$B$1-'Financial Calculations'!$C$11)*C119*(((1/(1+'Financial Calculations'!$B$2))^(1/12))^$A119)</f>
        <v>1.4646047755643705E-7</v>
      </c>
      <c r="G119" s="28">
        <f>('Financial Calculations'!$B$1-'Financial Calculations'!$C$12)*D119*(((1/(1+'Financial Calculations'!$B$2))^(1/12))^$A119)</f>
        <v>3.1821181078807652E-2</v>
      </c>
    </row>
    <row r="120" spans="1:7" x14ac:dyDescent="0.25">
      <c r="A120">
        <v>113</v>
      </c>
      <c r="B120" s="26">
        <f>B119*'CLV Analysis'!$C$2</f>
        <v>1.2442844680004028E-8</v>
      </c>
      <c r="C120" s="29">
        <f>B119*'CLV Analysis'!$C$3</f>
        <v>1.3174776720004265E-8</v>
      </c>
      <c r="D120" s="29">
        <f>D119*'CLV Analysis'!$C$4</f>
        <v>3.19921768850888E-3</v>
      </c>
      <c r="E120" s="25">
        <f>('Financial Calculations'!$B$1-'Financial Calculations'!$C$10)*B120*(((1/(1+'Financial Calculations'!$B$2))^(1/12))^$A120)</f>
        <v>7.6072873380288807E-8</v>
      </c>
      <c r="F120" s="27">
        <f>('Financial Calculations'!$B$1-'Financial Calculations'!$C$11)*C120*(((1/(1+'Financial Calculations'!$B$2))^(1/12))^$A120)</f>
        <v>1.2350654737035125E-7</v>
      </c>
      <c r="G120" s="28">
        <f>('Financial Calculations'!$B$1-'Financial Calculations'!$C$12)*D120*(((1/(1+'Financial Calculations'!$B$2))^(1/12))^$A120)</f>
        <v>2.9990969819924176E-2</v>
      </c>
    </row>
    <row r="121" spans="1:7" x14ac:dyDescent="0.25">
      <c r="A121">
        <v>114</v>
      </c>
      <c r="B121" s="26">
        <f>B120*'CLV Analysis'!$C$2</f>
        <v>1.0576417978003424E-8</v>
      </c>
      <c r="C121" s="29">
        <f>B120*'CLV Analysis'!$C$3</f>
        <v>1.1198560212003625E-8</v>
      </c>
      <c r="D121" s="29">
        <f>D120*'CLV Analysis'!$C$4</f>
        <v>3.0392568040834358E-3</v>
      </c>
      <c r="E121" s="25">
        <f>('Financial Calculations'!$B$1-'Financial Calculations'!$C$10)*B121*(((1/(1+'Financial Calculations'!$B$2))^(1/12))^$A121)</f>
        <v>6.4150398090303337E-8</v>
      </c>
      <c r="F121" s="27">
        <f>('Financial Calculations'!$B$1-'Financial Calculations'!$C$11)*C121*(((1/(1+'Financial Calculations'!$B$2))^(1/12))^$A121)</f>
        <v>1.0415005807602188E-7</v>
      </c>
      <c r="G121" s="28">
        <f>('Financial Calculations'!$B$1-'Financial Calculations'!$C$12)*D121*(((1/(1+'Financial Calculations'!$B$2))^(1/12))^$A121)</f>
        <v>2.8266024083519217E-2</v>
      </c>
    </row>
    <row r="122" spans="1:7" x14ac:dyDescent="0.25">
      <c r="A122">
        <v>115</v>
      </c>
      <c r="B122" s="26">
        <f>B121*'CLV Analysis'!$C$2</f>
        <v>8.9899552813029095E-9</v>
      </c>
      <c r="C122" s="29">
        <f>B121*'CLV Analysis'!$C$3</f>
        <v>9.518776180203082E-9</v>
      </c>
      <c r="D122" s="29">
        <f>D121*'CLV Analysis'!$C$4</f>
        <v>2.8872939638792637E-3</v>
      </c>
      <c r="E122" s="25">
        <f>('Financial Calculations'!$B$1-'Financial Calculations'!$C$10)*B122*(((1/(1+'Financial Calculations'!$B$2))^(1/12))^$A122)</f>
        <v>5.4096465563645974E-8</v>
      </c>
      <c r="F122" s="27">
        <f>('Financial Calculations'!$B$1-'Financial Calculations'!$C$11)*C122*(((1/(1+'Financial Calculations'!$B$2))^(1/12))^$A122)</f>
        <v>8.7827202915095818E-8</v>
      </c>
      <c r="G122" s="28">
        <f>('Financial Calculations'!$B$1-'Financial Calculations'!$C$12)*D122*(((1/(1+'Financial Calculations'!$B$2))^(1/12))^$A122)</f>
        <v>2.6640289470042489E-2</v>
      </c>
    </row>
    <row r="123" spans="1:7" x14ac:dyDescent="0.25">
      <c r="A123">
        <v>116</v>
      </c>
      <c r="B123" s="26">
        <f>B122*'CLV Analysis'!$C$2</f>
        <v>7.6414619891074727E-9</v>
      </c>
      <c r="C123" s="29">
        <f>B122*'CLV Analysis'!$C$3</f>
        <v>8.0909597531726188E-9</v>
      </c>
      <c r="D123" s="29">
        <f>D122*'CLV Analysis'!$C$4</f>
        <v>2.7429292656853004E-3</v>
      </c>
      <c r="E123" s="25">
        <f>('Financial Calculations'!$B$1-'Financial Calculations'!$C$10)*B123*(((1/(1+'Financial Calculations'!$B$2))^(1/12))^$A123)</f>
        <v>4.5618229560465934E-8</v>
      </c>
      <c r="F123" s="27">
        <f>('Financial Calculations'!$B$1-'Financial Calculations'!$C$11)*C123*(((1/(1+'Financial Calculations'!$B$2))^(1/12))^$A123)</f>
        <v>7.4062537404050579E-8</v>
      </c>
      <c r="G123" s="28">
        <f>('Financial Calculations'!$B$1-'Financial Calculations'!$C$12)*D123*(((1/(1+'Financial Calculations'!$B$2))^(1/12))^$A123)</f>
        <v>2.5108059801783624E-2</v>
      </c>
    </row>
    <row r="124" spans="1:7" x14ac:dyDescent="0.25">
      <c r="A124">
        <v>117</v>
      </c>
      <c r="B124" s="26">
        <f>B123*'CLV Analysis'!$C$2</f>
        <v>6.4952426907413517E-9</v>
      </c>
      <c r="C124" s="29">
        <f>B123*'CLV Analysis'!$C$3</f>
        <v>6.8773157901967259E-9</v>
      </c>
      <c r="D124" s="29">
        <f>D123*'CLV Analysis'!$C$4</f>
        <v>2.6057828024010354E-3</v>
      </c>
      <c r="E124" s="25">
        <f>('Financial Calculations'!$B$1-'Financial Calculations'!$C$10)*B124*(((1/(1+'Financial Calculations'!$B$2))^(1/12))^$A124)</f>
        <v>3.8468739991580203E-8</v>
      </c>
      <c r="F124" s="27">
        <f>('Financial Calculations'!$B$1-'Financial Calculations'!$C$11)*C124*(((1/(1+'Financial Calculations'!$B$2))^(1/12))^$A124)</f>
        <v>6.2455130809859617E-8</v>
      </c>
      <c r="G124" s="28">
        <f>('Financial Calculations'!$B$1-'Financial Calculations'!$C$12)*D124*(((1/(1+'Financial Calculations'!$B$2))^(1/12))^$A124)</f>
        <v>2.3663957094717612E-2</v>
      </c>
    </row>
    <row r="125" spans="1:7" x14ac:dyDescent="0.25">
      <c r="A125">
        <v>118</v>
      </c>
      <c r="B125" s="26">
        <f>B124*'CLV Analysis'!$C$2</f>
        <v>5.5209562871301487E-9</v>
      </c>
      <c r="C125" s="29">
        <f>B124*'CLV Analysis'!$C$3</f>
        <v>5.8457184216672164E-9</v>
      </c>
      <c r="D125" s="29">
        <f>D124*'CLV Analysis'!$C$4</f>
        <v>2.4754936622809836E-3</v>
      </c>
      <c r="E125" s="25">
        <f>('Financial Calculations'!$B$1-'Financial Calculations'!$C$10)*B125*(((1/(1+'Financial Calculations'!$B$2))^(1/12))^$A125)</f>
        <v>3.2439749871886231E-8</v>
      </c>
      <c r="F125" s="27">
        <f>('Financial Calculations'!$B$1-'Financial Calculations'!$C$11)*C125*(((1/(1+'Financial Calculations'!$B$2))^(1/12))^$A125)</f>
        <v>5.2666888027297657E-8</v>
      </c>
      <c r="G125" s="28">
        <f>('Financial Calculations'!$B$1-'Financial Calculations'!$C$12)*D125*(((1/(1+'Financial Calculations'!$B$2))^(1/12))^$A125)</f>
        <v>2.2302912682279651E-2</v>
      </c>
    </row>
    <row r="126" spans="1:7" x14ac:dyDescent="0.25">
      <c r="A126">
        <v>119</v>
      </c>
      <c r="B126" s="26">
        <f>B125*'CLV Analysis'!$C$2</f>
        <v>4.6928128440606266E-9</v>
      </c>
      <c r="C126" s="29">
        <f>B125*'CLV Analysis'!$C$3</f>
        <v>4.9688606584171343E-9</v>
      </c>
      <c r="D126" s="29">
        <f>D125*'CLV Analysis'!$C$4</f>
        <v>2.3517189791669342E-3</v>
      </c>
      <c r="E126" s="25">
        <f>('Financial Calculations'!$B$1-'Financial Calculations'!$C$10)*B126*(((1/(1+'Financial Calculations'!$B$2))^(1/12))^$A126)</f>
        <v>2.7355649599671637E-8</v>
      </c>
      <c r="F126" s="27">
        <f>('Financial Calculations'!$B$1-'Financial Calculations'!$C$11)*C126*(((1/(1+'Financial Calculations'!$B$2))^(1/12))^$A126)</f>
        <v>4.4412701702996301E-8</v>
      </c>
      <c r="G126" s="28">
        <f>('Financial Calculations'!$B$1-'Financial Calculations'!$C$12)*D126*(((1/(1+'Financial Calculations'!$B$2))^(1/12))^$A126)</f>
        <v>2.102014942481565E-2</v>
      </c>
    </row>
    <row r="127" spans="1:7" x14ac:dyDescent="0.25">
      <c r="A127">
        <v>120</v>
      </c>
      <c r="B127" s="26">
        <f>B126*'CLV Analysis'!$C$2</f>
        <v>3.9888909174515325E-9</v>
      </c>
      <c r="C127" s="29">
        <f>B126*'CLV Analysis'!$C$3</f>
        <v>4.2235315596545641E-9</v>
      </c>
      <c r="D127" s="29">
        <f>D126*'CLV Analysis'!$C$4</f>
        <v>2.2341330302085875E-3</v>
      </c>
      <c r="E127" s="25">
        <f>('Financial Calculations'!$B$1-'Financial Calculations'!$C$10)*B127*(((1/(1+'Financial Calculations'!$B$2))^(1/12))^$A127)</f>
        <v>2.3068351882347684E-8</v>
      </c>
      <c r="F127" s="27">
        <f>('Financial Calculations'!$B$1-'Financial Calculations'!$C$11)*C127*(((1/(1+'Financial Calculations'!$B$2))^(1/12))^$A127)</f>
        <v>3.7452147761929185E-8</v>
      </c>
      <c r="G127" s="28">
        <f>('Financial Calculations'!$B$1-'Financial Calculations'!$C$12)*D127*(((1/(1+'Financial Calculations'!$B$2))^(1/12))^$A127)</f>
        <v>1.9811164942265071E-2</v>
      </c>
    </row>
    <row r="128" spans="1:7" x14ac:dyDescent="0.25">
      <c r="A128">
        <v>121</v>
      </c>
      <c r="B128" s="26">
        <f>B127*'CLV Analysis'!$C$2</f>
        <v>3.3905572798338027E-9</v>
      </c>
      <c r="C128" s="29">
        <f>B127*'CLV Analysis'!$C$3</f>
        <v>3.5900018257063791E-9</v>
      </c>
      <c r="D128" s="29">
        <f>D127*'CLV Analysis'!$C$4</f>
        <v>2.1224263786981581E-3</v>
      </c>
      <c r="E128" s="25">
        <f>('Financial Calculations'!$B$1-'Financial Calculations'!$C$10)*B128*(((1/(1+'Financial Calculations'!$B$2))^(1/12))^$A128)</f>
        <v>1.9452978319118464E-8</v>
      </c>
      <c r="F128" s="27">
        <f>('Financial Calculations'!$B$1-'Financial Calculations'!$C$11)*C128*(((1/(1+'Financial Calculations'!$B$2))^(1/12))^$A128)</f>
        <v>3.1582482447509972E-8</v>
      </c>
      <c r="G128" s="28">
        <f>('Financial Calculations'!$B$1-'Financial Calculations'!$C$12)*D128*(((1/(1+'Financial Calculations'!$B$2))^(1/12))^$A128)</f>
        <v>1.867171581122453E-2</v>
      </c>
    </row>
    <row r="129" spans="1:7" x14ac:dyDescent="0.25">
      <c r="A129">
        <v>122</v>
      </c>
      <c r="B129" s="26">
        <f>B128*'CLV Analysis'!$C$2</f>
        <v>2.8819736878587324E-9</v>
      </c>
      <c r="C129" s="29">
        <f>B128*'CLV Analysis'!$C$3</f>
        <v>3.0515015518504226E-9</v>
      </c>
      <c r="D129" s="29">
        <f>D128*'CLV Analysis'!$C$4</f>
        <v>2.0163050597632503E-3</v>
      </c>
      <c r="E129" s="25">
        <f>('Financial Calculations'!$B$1-'Financial Calculations'!$C$10)*B129*(((1/(1+'Financial Calculations'!$B$2))^(1/12))^$A129)</f>
        <v>1.6404222001384737E-8</v>
      </c>
      <c r="F129" s="27">
        <f>('Financial Calculations'!$B$1-'Financial Calculations'!$C$11)*C129*(((1/(1+'Financial Calculations'!$B$2))^(1/12))^$A129)</f>
        <v>2.663273689636581E-8</v>
      </c>
      <c r="G129" s="28">
        <f>('Financial Calculations'!$B$1-'Financial Calculations'!$C$12)*D129*(((1/(1+'Financial Calculations'!$B$2))^(1/12))^$A129)</f>
        <v>1.759780267092521E-2</v>
      </c>
    </row>
    <row r="130" spans="1:7" x14ac:dyDescent="0.25">
      <c r="A130">
        <v>123</v>
      </c>
      <c r="B130" s="26">
        <f>B129*'CLV Analysis'!$C$2</f>
        <v>2.4496776346799225E-9</v>
      </c>
      <c r="C130" s="29">
        <f>B129*'CLV Analysis'!$C$3</f>
        <v>2.593776319072859E-9</v>
      </c>
      <c r="D130" s="29">
        <f>D129*'CLV Analysis'!$C$4</f>
        <v>1.9154898067750877E-3</v>
      </c>
      <c r="E130" s="25">
        <f>('Financial Calculations'!$B$1-'Financial Calculations'!$C$10)*B130*(((1/(1+'Financial Calculations'!$B$2))^(1/12))^$A130)</f>
        <v>1.3833280182410119E-8</v>
      </c>
      <c r="F130" s="27">
        <f>('Financial Calculations'!$B$1-'Financial Calculations'!$C$11)*C130*(((1/(1+'Financial Calculations'!$B$2))^(1/12))^$A130)</f>
        <v>2.2458737237324661E-8</v>
      </c>
      <c r="G130" s="28">
        <f>('Financial Calculations'!$B$1-'Financial Calculations'!$C$12)*D130*(((1/(1+'Financial Calculations'!$B$2))^(1/12))^$A130)</f>
        <v>1.6585656185847487E-2</v>
      </c>
    </row>
    <row r="131" spans="1:7" x14ac:dyDescent="0.25">
      <c r="A131">
        <v>124</v>
      </c>
      <c r="B131" s="26">
        <f>B130*'CLV Analysis'!$C$2</f>
        <v>2.0822259894779339E-9</v>
      </c>
      <c r="C131" s="29">
        <f>B130*'CLV Analysis'!$C$3</f>
        <v>2.2047098712119304E-9</v>
      </c>
      <c r="D131" s="29">
        <f>D130*'CLV Analysis'!$C$4</f>
        <v>1.8197153164363333E-3</v>
      </c>
      <c r="E131" s="25">
        <f>('Financial Calculations'!$B$1-'Financial Calculations'!$C$10)*B131*(((1/(1+'Financial Calculations'!$B$2))^(1/12))^$A131)</f>
        <v>1.1665267672487433E-8</v>
      </c>
      <c r="F131" s="27">
        <f>('Financial Calculations'!$B$1-'Financial Calculations'!$C$11)*C131*(((1/(1+'Financial Calculations'!$B$2))^(1/12))^$A131)</f>
        <v>1.8938905162391365E-8</v>
      </c>
      <c r="G131" s="28">
        <f>('Financial Calculations'!$B$1-'Financial Calculations'!$C$12)*D131*(((1/(1+'Financial Calculations'!$B$2))^(1/12))^$A131)</f>
        <v>1.5631723815702856E-2</v>
      </c>
    </row>
    <row r="132" spans="1:7" x14ac:dyDescent="0.25">
      <c r="A132">
        <v>125</v>
      </c>
      <c r="B132" s="26">
        <f>B131*'CLV Analysis'!$C$2</f>
        <v>1.7698920910562439E-9</v>
      </c>
      <c r="C132" s="29">
        <f>B131*'CLV Analysis'!$C$3</f>
        <v>1.8740033905301404E-9</v>
      </c>
      <c r="D132" s="29">
        <f>D131*'CLV Analysis'!$C$4</f>
        <v>1.7287295506145165E-3</v>
      </c>
      <c r="E132" s="25">
        <f>('Financial Calculations'!$B$1-'Financial Calculations'!$C$10)*B132*(((1/(1+'Financial Calculations'!$B$2))^(1/12))^$A132)</f>
        <v>9.8370356181907394E-9</v>
      </c>
      <c r="F132" s="27">
        <f>('Financial Calculations'!$B$1-'Financial Calculations'!$C$11)*C132*(((1/(1+'Financial Calculations'!$B$2))^(1/12))^$A132)</f>
        <v>1.5970716650709669E-8</v>
      </c>
      <c r="G132" s="28">
        <f>('Financial Calculations'!$B$1-'Financial Calculations'!$C$12)*D132*(((1/(1+'Financial Calculations'!$B$2))^(1/12))^$A132)</f>
        <v>1.4732657346347022E-2</v>
      </c>
    </row>
    <row r="133" spans="1:7" x14ac:dyDescent="0.25">
      <c r="A133">
        <v>126</v>
      </c>
      <c r="B133" s="26">
        <f>B132*'CLV Analysis'!$C$2</f>
        <v>1.5044082773978072E-9</v>
      </c>
      <c r="C133" s="29">
        <f>B132*'CLV Analysis'!$C$3</f>
        <v>1.5929028819506194E-9</v>
      </c>
      <c r="D133" s="29">
        <f>D132*'CLV Analysis'!$C$4</f>
        <v>1.6422930730837905E-3</v>
      </c>
      <c r="E133" s="25">
        <f>('Financial Calculations'!$B$1-'Financial Calculations'!$C$10)*B133*(((1/(1+'Financial Calculations'!$B$2))^(1/12))^$A133)</f>
        <v>8.2953321321360751E-9</v>
      </c>
      <c r="F133" s="27">
        <f>('Financial Calculations'!$B$1-'Financial Calculations'!$C$11)*C133*(((1/(1+'Financial Calculations'!$B$2))^(1/12))^$A133)</f>
        <v>1.3467715696879745E-8</v>
      </c>
      <c r="G133" s="28">
        <f>('Financial Calculations'!$B$1-'Financial Calculations'!$C$12)*D133*(((1/(1+'Financial Calculations'!$B$2))^(1/12))^$A133)</f>
        <v>1.3885301137858764E-2</v>
      </c>
    </row>
    <row r="134" spans="1:7" x14ac:dyDescent="0.25">
      <c r="A134">
        <v>127</v>
      </c>
      <c r="B134" s="26">
        <f>B133*'CLV Analysis'!$C$2</f>
        <v>1.2787470357881361E-9</v>
      </c>
      <c r="C134" s="29">
        <f>B133*'CLV Analysis'!$C$3</f>
        <v>1.3539674496580266E-9</v>
      </c>
      <c r="D134" s="29">
        <f>D133*'CLV Analysis'!$C$4</f>
        <v>1.5601784194296008E-3</v>
      </c>
      <c r="E134" s="25">
        <f>('Financial Calculations'!$B$1-'Financial Calculations'!$C$10)*B134*(((1/(1+'Financial Calculations'!$B$2))^(1/12))^$A134)</f>
        <v>6.9952511969358399E-9</v>
      </c>
      <c r="F134" s="27">
        <f>('Financial Calculations'!$B$1-'Financial Calculations'!$C$11)*C134*(((1/(1+'Financial Calculations'!$B$2))^(1/12))^$A134)</f>
        <v>1.1356996060907601E-8</v>
      </c>
      <c r="G134" s="28">
        <f>('Financial Calculations'!$B$1-'Financial Calculations'!$C$12)*D134*(((1/(1+'Financial Calculations'!$B$2))^(1/12))^$A134)</f>
        <v>1.3086681048536521E-2</v>
      </c>
    </row>
    <row r="135" spans="1:7" x14ac:dyDescent="0.25">
      <c r="A135">
        <v>128</v>
      </c>
      <c r="B135" s="26">
        <f>B134*'CLV Analysis'!$C$2</f>
        <v>1.0869349804199157E-9</v>
      </c>
      <c r="C135" s="29">
        <f>B134*'CLV Analysis'!$C$3</f>
        <v>1.1508723322093225E-9</v>
      </c>
      <c r="D135" s="29">
        <f>D134*'CLV Analysis'!$C$4</f>
        <v>1.4821694984581207E-3</v>
      </c>
      <c r="E135" s="25">
        <f>('Financial Calculations'!$B$1-'Financial Calculations'!$C$10)*B135*(((1/(1+'Financial Calculations'!$B$2))^(1/12))^$A135)</f>
        <v>5.898924663747221E-9</v>
      </c>
      <c r="F135" s="27">
        <f>('Financial Calculations'!$B$1-'Financial Calculations'!$C$11)*C135*(((1/(1+'Financial Calculations'!$B$2))^(1/12))^$A135)</f>
        <v>9.5770776893778399E-9</v>
      </c>
      <c r="G135" s="28">
        <f>('Financial Calculations'!$B$1-'Financial Calculations'!$C$12)*D135*(((1/(1+'Financial Calculations'!$B$2))^(1/12))^$A135)</f>
        <v>1.233399399593684E-2</v>
      </c>
    </row>
    <row r="136" spans="1:7" x14ac:dyDescent="0.25">
      <c r="A136">
        <v>129</v>
      </c>
      <c r="B136" s="26">
        <f>B135*'CLV Analysis'!$C$2</f>
        <v>9.2389473335692834E-10</v>
      </c>
      <c r="C136" s="29">
        <f>B135*'CLV Analysis'!$C$3</f>
        <v>9.7824148237792413E-10</v>
      </c>
      <c r="D136" s="29">
        <f>D135*'CLV Analysis'!$C$4</f>
        <v>1.4080610235352145E-3</v>
      </c>
      <c r="E136" s="25">
        <f>('Financial Calculations'!$B$1-'Financial Calculations'!$C$10)*B136*(((1/(1+'Financial Calculations'!$B$2))^(1/12))^$A136)</f>
        <v>4.9744192465608205E-9</v>
      </c>
      <c r="F136" s="27">
        <f>('Financial Calculations'!$B$1-'Financial Calculations'!$C$11)*C136*(((1/(1+'Financial Calculations'!$B$2))^(1/12))^$A136)</f>
        <v>8.0761159532399196E-9</v>
      </c>
      <c r="G136" s="28">
        <f>('Financial Calculations'!$B$1-'Financial Calculations'!$C$12)*D136*(((1/(1+'Financial Calculations'!$B$2))^(1/12))^$A136)</f>
        <v>1.1624598118314983E-2</v>
      </c>
    </row>
    <row r="137" spans="1:7" x14ac:dyDescent="0.25">
      <c r="A137">
        <v>130</v>
      </c>
      <c r="B137" s="26">
        <f>B136*'CLV Analysis'!$C$2</f>
        <v>7.8531052335338906E-10</v>
      </c>
      <c r="C137" s="29">
        <f>B136*'CLV Analysis'!$C$3</f>
        <v>8.3150526002123552E-10</v>
      </c>
      <c r="D137" s="29">
        <f>D136*'CLV Analysis'!$C$4</f>
        <v>1.3376579723584536E-3</v>
      </c>
      <c r="E137" s="25">
        <f>('Financial Calculations'!$B$1-'Financial Calculations'!$C$10)*B137*(((1/(1+'Financial Calculations'!$B$2))^(1/12))^$A137)</f>
        <v>4.1948063843954652E-9</v>
      </c>
      <c r="F137" s="27">
        <f>('Financial Calculations'!$B$1-'Financial Calculations'!$C$11)*C137*(((1/(1+'Financial Calculations'!$B$2))^(1/12))^$A137)</f>
        <v>6.8103915417244031E-9</v>
      </c>
      <c r="G137" s="28">
        <f>('Financial Calculations'!$B$1-'Financial Calculations'!$C$12)*D137*(((1/(1+'Financial Calculations'!$B$2))^(1/12))^$A137)</f>
        <v>1.0956003501935241E-2</v>
      </c>
    </row>
    <row r="138" spans="1:7" x14ac:dyDescent="0.25">
      <c r="A138">
        <v>131</v>
      </c>
      <c r="B138" s="26">
        <f>B137*'CLV Analysis'!$C$2</f>
        <v>6.6751394485038071E-10</v>
      </c>
      <c r="C138" s="29">
        <f>B137*'CLV Analysis'!$C$3</f>
        <v>7.0677947101805019E-10</v>
      </c>
      <c r="D138" s="29">
        <f>D137*'CLV Analysis'!$C$4</f>
        <v>1.2707750737405309E-3</v>
      </c>
      <c r="E138" s="25">
        <f>('Financial Calculations'!$B$1-'Financial Calculations'!$C$10)*B138*(((1/(1+'Financial Calculations'!$B$2))^(1/12))^$A138)</f>
        <v>3.5373778787806515E-9</v>
      </c>
      <c r="F138" s="27">
        <f>('Financial Calculations'!$B$1-'Financial Calculations'!$C$11)*C138*(((1/(1+'Financial Calculations'!$B$2))^(1/12))^$A138)</f>
        <v>5.7430370267262345E-9</v>
      </c>
      <c r="G138" s="28">
        <f>('Financial Calculations'!$B$1-'Financial Calculations'!$C$12)*D138*(((1/(1+'Financial Calculations'!$B$2))^(1/12))^$A138)</f>
        <v>1.0325863441704641E-2</v>
      </c>
    </row>
    <row r="139" spans="1:7" x14ac:dyDescent="0.25">
      <c r="A139">
        <v>132</v>
      </c>
      <c r="B139" s="26">
        <f>B138*'CLV Analysis'!$C$2</f>
        <v>5.6738685312282361E-10</v>
      </c>
      <c r="C139" s="29">
        <f>B138*'CLV Analysis'!$C$3</f>
        <v>6.0076255036534261E-10</v>
      </c>
      <c r="D139" s="29">
        <f>D138*'CLV Analysis'!$C$4</f>
        <v>1.2072363200535043E-3</v>
      </c>
      <c r="E139" s="25">
        <f>('Financial Calculations'!$B$1-'Financial Calculations'!$C$10)*B139*(((1/(1+'Financial Calculations'!$B$2))^(1/12))^$A139)</f>
        <v>2.9829844599824162E-9</v>
      </c>
      <c r="F139" s="27">
        <f>('Financial Calculations'!$B$1-'Financial Calculations'!$C$11)*C139*(((1/(1+'Financial Calculations'!$B$2))^(1/12))^$A139)</f>
        <v>4.8429630056185107E-9</v>
      </c>
      <c r="G139" s="28">
        <f>('Financial Calculations'!$B$1-'Financial Calculations'!$C$12)*D139*(((1/(1+'Financial Calculations'!$B$2))^(1/12))^$A139)</f>
        <v>9.7319662044557335E-3</v>
      </c>
    </row>
    <row r="140" spans="1:7" x14ac:dyDescent="0.25">
      <c r="A140">
        <v>133</v>
      </c>
      <c r="B140" s="26">
        <f>B139*'CLV Analysis'!$C$2</f>
        <v>4.8227882515440003E-10</v>
      </c>
      <c r="C140" s="29">
        <f>B139*'CLV Analysis'!$C$3</f>
        <v>5.1064816781054123E-10</v>
      </c>
      <c r="D140" s="29">
        <f>D139*'CLV Analysis'!$C$4</f>
        <v>1.1468745040508291E-3</v>
      </c>
      <c r="E140" s="25">
        <f>('Financial Calculations'!$B$1-'Financial Calculations'!$C$10)*B140*(((1/(1+'Financial Calculations'!$B$2))^(1/12))^$A140)</f>
        <v>2.5154780160393351E-9</v>
      </c>
      <c r="F140" s="27">
        <f>('Financial Calculations'!$B$1-'Financial Calculations'!$C$11)*C140*(((1/(1+'Financial Calculations'!$B$2))^(1/12))^$A140)</f>
        <v>4.0839525436873911E-9</v>
      </c>
      <c r="G140" s="28">
        <f>('Financial Calculations'!$B$1-'Financial Calculations'!$C$12)*D140*(((1/(1+'Financial Calculations'!$B$2))^(1/12))^$A140)</f>
        <v>9.1722272659682941E-3</v>
      </c>
    </row>
    <row r="141" spans="1:7" x14ac:dyDescent="0.25">
      <c r="A141">
        <v>134</v>
      </c>
      <c r="B141" s="26">
        <f>B140*'CLV Analysis'!$C$2</f>
        <v>4.0993700138124E-10</v>
      </c>
      <c r="C141" s="29">
        <f>B140*'CLV Analysis'!$C$3</f>
        <v>4.3405094263896006E-10</v>
      </c>
      <c r="D141" s="29">
        <f>D140*'CLV Analysis'!$C$4</f>
        <v>1.0895307788482875E-3</v>
      </c>
      <c r="E141" s="25">
        <f>('Financial Calculations'!$B$1-'Financial Calculations'!$C$10)*B141*(((1/(1+'Financial Calculations'!$B$2))^(1/12))^$A141)</f>
        <v>2.1212412381171075E-9</v>
      </c>
      <c r="F141" s="27">
        <f>('Financial Calculations'!$B$1-'Financial Calculations'!$C$11)*C141*(((1/(1+'Financial Calculations'!$B$2))^(1/12))^$A141)</f>
        <v>3.4438975395313049E-9</v>
      </c>
      <c r="G141" s="28">
        <f>('Financial Calculations'!$B$1-'Financial Calculations'!$C$12)*D141*(((1/(1+'Financial Calculations'!$B$2))^(1/12))^$A141)</f>
        <v>8.644681994482659E-3</v>
      </c>
    </row>
    <row r="142" spans="1:7" x14ac:dyDescent="0.25">
      <c r="A142">
        <v>135</v>
      </c>
      <c r="B142" s="26">
        <f>B141*'CLV Analysis'!$C$2</f>
        <v>3.4844645117405397E-10</v>
      </c>
      <c r="C142" s="29">
        <f>B141*'CLV Analysis'!$C$3</f>
        <v>3.6894330124311601E-10</v>
      </c>
      <c r="D142" s="29">
        <f>D141*'CLV Analysis'!$C$4</f>
        <v>1.035054239905873E-3</v>
      </c>
      <c r="E142" s="25">
        <f>('Financial Calculations'!$B$1-'Financial Calculations'!$C$10)*B142*(((1/(1+'Financial Calculations'!$B$2))^(1/12))^$A142)</f>
        <v>1.78879098191182E-9</v>
      </c>
      <c r="F142" s="27">
        <f>('Financial Calculations'!$B$1-'Financial Calculations'!$C$11)*C142*(((1/(1+'Financial Calculations'!$B$2))^(1/12))^$A142)</f>
        <v>2.9041547706333078E-9</v>
      </c>
      <c r="G142" s="28">
        <f>('Financial Calculations'!$B$1-'Financial Calculations'!$C$12)*D142*(((1/(1+'Financial Calculations'!$B$2))^(1/12))^$A142)</f>
        <v>8.1474787550244506E-3</v>
      </c>
    </row>
    <row r="143" spans="1:7" x14ac:dyDescent="0.25">
      <c r="A143">
        <v>136</v>
      </c>
      <c r="B143" s="26">
        <f>B142*'CLV Analysis'!$C$2</f>
        <v>2.9617948349794587E-10</v>
      </c>
      <c r="C143" s="29">
        <f>B142*'CLV Analysis'!$C$3</f>
        <v>3.1360180605664859E-10</v>
      </c>
      <c r="D143" s="29">
        <f>D142*'CLV Analysis'!$C$4</f>
        <v>9.8330152791057941E-4</v>
      </c>
      <c r="E143" s="25">
        <f>('Financial Calculations'!$B$1-'Financial Calculations'!$C$10)*B143*(((1/(1+'Financial Calculations'!$B$2))^(1/12))^$A143)</f>
        <v>1.5084437919985423E-9</v>
      </c>
      <c r="F143" s="27">
        <f>('Financial Calculations'!$B$1-'Financial Calculations'!$C$11)*C143*(((1/(1+'Financial Calculations'!$B$2))^(1/12))^$A143)</f>
        <v>2.4490028623035161E-9</v>
      </c>
      <c r="G143" s="28">
        <f>('Financial Calculations'!$B$1-'Financial Calculations'!$C$12)*D143*(((1/(1+'Financial Calculations'!$B$2))^(1/12))^$A143)</f>
        <v>7.6788724103375615E-3</v>
      </c>
    </row>
    <row r="144" spans="1:7" x14ac:dyDescent="0.25">
      <c r="A144">
        <v>137</v>
      </c>
      <c r="B144" s="26">
        <f>B143*'CLV Analysis'!$C$2</f>
        <v>2.51752560973254E-10</v>
      </c>
      <c r="C144" s="29">
        <f>B143*'CLV Analysis'!$C$3</f>
        <v>2.6656153514815127E-10</v>
      </c>
      <c r="D144" s="29">
        <f>D143*'CLV Analysis'!$C$4</f>
        <v>9.3413645151505041E-4</v>
      </c>
      <c r="E144" s="25">
        <f>('Financial Calculations'!$B$1-'Financial Calculations'!$C$10)*B144*(((1/(1+'Financial Calculations'!$B$2))^(1/12))^$A144)</f>
        <v>1.2720338466750557E-9</v>
      </c>
      <c r="F144" s="27">
        <f>('Financial Calculations'!$B$1-'Financial Calculations'!$C$11)*C144*(((1/(1+'Financial Calculations'!$B$2))^(1/12))^$A144)</f>
        <v>2.0651843628371489E-9</v>
      </c>
      <c r="G144" s="28">
        <f>('Financial Calculations'!$B$1-'Financial Calculations'!$C$12)*D144*(((1/(1+'Financial Calculations'!$B$2))^(1/12))^$A144)</f>
        <v>7.2372181956142385E-3</v>
      </c>
    </row>
    <row r="145" spans="1:7" x14ac:dyDescent="0.25">
      <c r="A145">
        <v>138</v>
      </c>
      <c r="B145" s="26">
        <f>B144*'CLV Analysis'!$C$2</f>
        <v>2.1398967682726589E-10</v>
      </c>
      <c r="C145" s="29">
        <f>B144*'CLV Analysis'!$C$3</f>
        <v>2.2657730487592862E-10</v>
      </c>
      <c r="D145" s="29">
        <f>D144*'CLV Analysis'!$C$4</f>
        <v>8.8742962893929779E-4</v>
      </c>
      <c r="E145" s="25">
        <f>('Financial Calculations'!$B$1-'Financial Calculations'!$C$10)*B145*(((1/(1+'Financial Calculations'!$B$2))^(1/12))^$A145)</f>
        <v>1.0726751077301674E-9</v>
      </c>
      <c r="F145" s="27">
        <f>('Financial Calculations'!$B$1-'Financial Calculations'!$C$11)*C145*(((1/(1+'Financial Calculations'!$B$2))^(1/12))^$A145)</f>
        <v>1.7415195866678016E-9</v>
      </c>
      <c r="G145" s="28">
        <f>('Financial Calculations'!$B$1-'Financial Calculations'!$C$12)*D145*(((1/(1+'Financial Calculations'!$B$2))^(1/12))^$A145)</f>
        <v>6.8209659455231537E-3</v>
      </c>
    </row>
    <row r="146" spans="1:7" x14ac:dyDescent="0.25">
      <c r="A146">
        <v>139</v>
      </c>
      <c r="B146" s="26">
        <f>B145*'CLV Analysis'!$C$2</f>
        <v>1.81891225303176E-10</v>
      </c>
      <c r="C146" s="29">
        <f>B145*'CLV Analysis'!$C$3</f>
        <v>1.9259070914453931E-10</v>
      </c>
      <c r="D146" s="29">
        <f>D145*'CLV Analysis'!$C$4</f>
        <v>8.4305814749233285E-4</v>
      </c>
      <c r="E146" s="25">
        <f>('Financial Calculations'!$B$1-'Financial Calculations'!$C$10)*B146*(((1/(1+'Financial Calculations'!$B$2))^(1/12))^$A146)</f>
        <v>9.0456074714642268E-10</v>
      </c>
      <c r="F146" s="27">
        <f>('Financial Calculations'!$B$1-'Financial Calculations'!$C$11)*C146*(((1/(1+'Financial Calculations'!$B$2))^(1/12))^$A146)</f>
        <v>1.4685809777200745E-9</v>
      </c>
      <c r="G146" s="28">
        <f>('Financial Calculations'!$B$1-'Financial Calculations'!$C$12)*D146*(((1/(1+'Financial Calculations'!$B$2))^(1/12))^$A146)</f>
        <v>6.4286546532728731E-3</v>
      </c>
    </row>
    <row r="147" spans="1:7" x14ac:dyDescent="0.25">
      <c r="A147">
        <v>140</v>
      </c>
      <c r="B147" s="26">
        <f>B146*'CLV Analysis'!$C$2</f>
        <v>1.5460754150769959E-10</v>
      </c>
      <c r="C147" s="29">
        <f>B146*'CLV Analysis'!$C$3</f>
        <v>1.6370210277285839E-10</v>
      </c>
      <c r="D147" s="29">
        <f>D146*'CLV Analysis'!$C$4</f>
        <v>8.0090524011771616E-4</v>
      </c>
      <c r="E147" s="25">
        <f>('Financial Calculations'!$B$1-'Financial Calculations'!$C$10)*B147*(((1/(1+'Financial Calculations'!$B$2))^(1/12))^$A147)</f>
        <v>7.6279400853209788E-10</v>
      </c>
      <c r="F147" s="27">
        <f>('Financial Calculations'!$B$1-'Financial Calculations'!$C$11)*C147*(((1/(1+'Financial Calculations'!$B$2))^(1/12))^$A147)</f>
        <v>1.2384185079697589E-9</v>
      </c>
      <c r="G147" s="28">
        <f>('Financial Calculations'!$B$1-'Financial Calculations'!$C$12)*D147*(((1/(1+'Financial Calculations'!$B$2))^(1/12))^$A147)</f>
        <v>6.0589073426135127E-3</v>
      </c>
    </row>
    <row r="148" spans="1:7" x14ac:dyDescent="0.25">
      <c r="A148">
        <v>141</v>
      </c>
      <c r="B148" s="26">
        <f>B147*'CLV Analysis'!$C$2</f>
        <v>1.3141641028154465E-10</v>
      </c>
      <c r="C148" s="29">
        <f>B147*'CLV Analysis'!$C$3</f>
        <v>1.3914678735692964E-10</v>
      </c>
      <c r="D148" s="29">
        <f>D147*'CLV Analysis'!$C$4</f>
        <v>7.6085997811183037E-4</v>
      </c>
      <c r="E148" s="25">
        <f>('Financial Calculations'!$B$1-'Financial Calculations'!$C$10)*B148*(((1/(1+'Financial Calculations'!$B$2))^(1/12))^$A148)</f>
        <v>6.4324557669345829E-10</v>
      </c>
      <c r="F148" s="27">
        <f>('Financial Calculations'!$B$1-'Financial Calculations'!$C$11)*C148*(((1/(1+'Financial Calculations'!$B$2))^(1/12))^$A148)</f>
        <v>1.0443281127493795E-9</v>
      </c>
      <c r="G148" s="28">
        <f>('Financial Calculations'!$B$1-'Financial Calculations'!$C$12)*D148*(((1/(1+'Financial Calculations'!$B$2))^(1/12))^$A148)</f>
        <v>5.7104262347778224E-3</v>
      </c>
    </row>
    <row r="149" spans="1:7" x14ac:dyDescent="0.25">
      <c r="A149">
        <v>142</v>
      </c>
      <c r="B149" s="26">
        <f>B148*'CLV Analysis'!$C$2</f>
        <v>1.1170394873931296E-10</v>
      </c>
      <c r="C149" s="29">
        <f>B148*'CLV Analysis'!$C$3</f>
        <v>1.1827476925339019E-10</v>
      </c>
      <c r="D149" s="29">
        <f>D148*'CLV Analysis'!$C$4</f>
        <v>7.2281697920623881E-4</v>
      </c>
      <c r="E149" s="25">
        <f>('Financial Calculations'!$B$1-'Financial Calculations'!$C$10)*B149*(((1/(1+'Financial Calculations'!$B$2))^(1/12))^$A149)</f>
        <v>5.4243330087494892E-10</v>
      </c>
      <c r="F149" s="27">
        <f>('Financial Calculations'!$B$1-'Financial Calculations'!$C$11)*C149*(((1/(1+'Financial Calculations'!$B$2))^(1/12))^$A149)</f>
        <v>8.8065641789109353E-10</v>
      </c>
      <c r="G149" s="28">
        <f>('Financial Calculations'!$B$1-'Financial Calculations'!$C$12)*D149*(((1/(1+'Financial Calculations'!$B$2))^(1/12))^$A149)</f>
        <v>5.3819881933980726E-3</v>
      </c>
    </row>
    <row r="150" spans="1:7" x14ac:dyDescent="0.25">
      <c r="A150">
        <v>143</v>
      </c>
      <c r="B150" s="26">
        <f>B149*'CLV Analysis'!$C$2</f>
        <v>9.4948356428416007E-11</v>
      </c>
      <c r="C150" s="29">
        <f>B149*'CLV Analysis'!$C$3</f>
        <v>1.0053355386538166E-10</v>
      </c>
      <c r="D150" s="29">
        <f>D149*'CLV Analysis'!$C$4</f>
        <v>6.8667613024592689E-4</v>
      </c>
      <c r="E150" s="25">
        <f>('Financial Calculations'!$B$1-'Financial Calculations'!$C$10)*B150*(((1/(1+'Financial Calculations'!$B$2))^(1/12))^$A150)</f>
        <v>4.5742076830216803E-10</v>
      </c>
      <c r="F150" s="27">
        <f>('Financial Calculations'!$B$1-'Financial Calculations'!$C$11)*C150*(((1/(1+'Financial Calculations'!$B$2))^(1/12))^$A150)</f>
        <v>7.4263607089057873E-10</v>
      </c>
      <c r="G150" s="28">
        <f>('Financial Calculations'!$B$1-'Financial Calculations'!$C$12)*D150*(((1/(1+'Financial Calculations'!$B$2))^(1/12))^$A150)</f>
        <v>5.0724404314108499E-3</v>
      </c>
    </row>
    <row r="151" spans="1:7" x14ac:dyDescent="0.25">
      <c r="A151">
        <v>144</v>
      </c>
      <c r="B151" s="26">
        <f>B150*'CLV Analysis'!$C$2</f>
        <v>8.0706102964153602E-11</v>
      </c>
      <c r="C151" s="29">
        <f>B150*'CLV Analysis'!$C$3</f>
        <v>8.5453520785574412E-11</v>
      </c>
      <c r="D151" s="29">
        <f>D150*'CLV Analysis'!$C$4</f>
        <v>6.5234232373363049E-4</v>
      </c>
      <c r="E151" s="25">
        <f>('Financial Calculations'!$B$1-'Financial Calculations'!$C$10)*B151*(((1/(1+'Financial Calculations'!$B$2))^(1/12))^$A151)</f>
        <v>3.8573177372526744E-10</v>
      </c>
      <c r="F151" s="27">
        <f>('Financial Calculations'!$B$1-'Financial Calculations'!$C$11)*C151*(((1/(1+'Financial Calculations'!$B$2))^(1/12))^$A151)</f>
        <v>6.2624687969514015E-10</v>
      </c>
      <c r="G151" s="28">
        <f>('Financial Calculations'!$B$1-'Financial Calculations'!$C$12)*D151*(((1/(1+'Financial Calculations'!$B$2))^(1/12))^$A151)</f>
        <v>4.7806964648813783E-3</v>
      </c>
    </row>
    <row r="152" spans="1:7" x14ac:dyDescent="0.25">
      <c r="A152">
        <v>145</v>
      </c>
      <c r="B152" s="26">
        <f>B151*'CLV Analysis'!$C$2</f>
        <v>6.8600187519530558E-11</v>
      </c>
      <c r="C152" s="29">
        <f>B151*'CLV Analysis'!$C$3</f>
        <v>7.2635492667738243E-11</v>
      </c>
      <c r="D152" s="29">
        <f>D151*'CLV Analysis'!$C$4</f>
        <v>6.1972520754694893E-4</v>
      </c>
      <c r="E152" s="25">
        <f>('Financial Calculations'!$B$1-'Financial Calculations'!$C$10)*B152*(((1/(1+'Financial Calculations'!$B$2))^(1/12))^$A152)</f>
        <v>3.2527819367167921E-10</v>
      </c>
      <c r="F152" s="27">
        <f>('Financial Calculations'!$B$1-'Financial Calculations'!$C$11)*C152*(((1/(1+'Financial Calculations'!$B$2))^(1/12))^$A152)</f>
        <v>5.280987144316675E-10</v>
      </c>
      <c r="G152" s="28">
        <f>('Financial Calculations'!$B$1-'Financial Calculations'!$C$12)*D152*(((1/(1+'Financial Calculations'!$B$2))^(1/12))^$A152)</f>
        <v>4.5057322995456853E-3</v>
      </c>
    </row>
    <row r="153" spans="1:7" x14ac:dyDescent="0.25">
      <c r="A153">
        <v>146</v>
      </c>
      <c r="B153" s="26">
        <f>B152*'CLV Analysis'!$C$2</f>
        <v>5.8310159391600975E-11</v>
      </c>
      <c r="C153" s="29">
        <f>B152*'CLV Analysis'!$C$3</f>
        <v>6.1740168767577498E-11</v>
      </c>
      <c r="D153" s="29">
        <f>D152*'CLV Analysis'!$C$4</f>
        <v>5.8873894716960143E-4</v>
      </c>
      <c r="E153" s="25">
        <f>('Financial Calculations'!$B$1-'Financial Calculations'!$C$10)*B153*(((1/(1+'Financial Calculations'!$B$2))^(1/12))^$A153)</f>
        <v>2.7429916456316962E-10</v>
      </c>
      <c r="F153" s="27">
        <f>('Financial Calculations'!$B$1-'Financial Calculations'!$C$11)*C153*(((1/(1+'Financial Calculations'!$B$2))^(1/12))^$A153)</f>
        <v>4.45332761290793E-10</v>
      </c>
      <c r="G153" s="28">
        <f>('Financial Calculations'!$B$1-'Financial Calculations'!$C$12)*D153*(((1/(1+'Financial Calculations'!$B$2))^(1/12))^$A153)</f>
        <v>4.2465828366856969E-3</v>
      </c>
    </row>
    <row r="154" spans="1:7" x14ac:dyDescent="0.25">
      <c r="A154">
        <v>147</v>
      </c>
      <c r="B154" s="26">
        <f>B153*'CLV Analysis'!$C$2</f>
        <v>4.9563635482860827E-11</v>
      </c>
      <c r="C154" s="29">
        <f>B153*'CLV Analysis'!$C$3</f>
        <v>5.2479143452440878E-11</v>
      </c>
      <c r="D154" s="29">
        <f>D153*'CLV Analysis'!$C$4</f>
        <v>5.5930199981112138E-4</v>
      </c>
      <c r="E154" s="25">
        <f>('Financial Calculations'!$B$1-'Financial Calculations'!$C$10)*B154*(((1/(1+'Financial Calculations'!$B$2))^(1/12))^$A154)</f>
        <v>2.3130979310588714E-10</v>
      </c>
      <c r="F154" s="27">
        <f>('Financial Calculations'!$B$1-'Financial Calculations'!$C$11)*C154*(((1/(1+'Financial Calculations'!$B$2))^(1/12))^$A154)</f>
        <v>3.7553825233661678E-10</v>
      </c>
      <c r="G154" s="28">
        <f>('Financial Calculations'!$B$1-'Financial Calculations'!$C$12)*D154*(((1/(1+'Financial Calculations'!$B$2))^(1/12))^$A154)</f>
        <v>4.0023384857222561E-3</v>
      </c>
    </row>
    <row r="155" spans="1:7" x14ac:dyDescent="0.25">
      <c r="A155">
        <v>148</v>
      </c>
      <c r="B155" s="26">
        <f>B154*'CLV Analysis'!$C$2</f>
        <v>4.2129090160431705E-11</v>
      </c>
      <c r="C155" s="29">
        <f>B154*'CLV Analysis'!$C$3</f>
        <v>4.4607271934574748E-11</v>
      </c>
      <c r="D155" s="29">
        <f>D154*'CLV Analysis'!$C$4</f>
        <v>5.3133689982056526E-4</v>
      </c>
      <c r="E155" s="25">
        <f>('Financial Calculations'!$B$1-'Financial Calculations'!$C$10)*B155*(((1/(1+'Financial Calculations'!$B$2))^(1/12))^$A155)</f>
        <v>1.9505790501365739E-10</v>
      </c>
      <c r="F155" s="27">
        <f>('Financial Calculations'!$B$1-'Financial Calculations'!$C$11)*C155*(((1/(1+'Financial Calculations'!$B$2))^(1/12))^$A155)</f>
        <v>3.1668224578687909E-10</v>
      </c>
      <c r="G155" s="28">
        <f>('Financial Calculations'!$B$1-'Financial Calculations'!$C$12)*D155*(((1/(1+'Financial Calculations'!$B$2))^(1/12))^$A155)</f>
        <v>3.7721419716365513E-3</v>
      </c>
    </row>
    <row r="156" spans="1:7" x14ac:dyDescent="0.25">
      <c r="A156">
        <v>149</v>
      </c>
      <c r="B156" s="26">
        <f>B155*'CLV Analysis'!$C$2</f>
        <v>3.5809726636366951E-11</v>
      </c>
      <c r="C156" s="29">
        <f>B155*'CLV Analysis'!$C$3</f>
        <v>3.7916181144388534E-11</v>
      </c>
      <c r="D156" s="29">
        <f>D155*'CLV Analysis'!$C$4</f>
        <v>5.0477005482953694E-4</v>
      </c>
      <c r="E156" s="25">
        <f>('Financial Calculations'!$B$1-'Financial Calculations'!$C$10)*B156*(((1/(1+'Financial Calculations'!$B$2))^(1/12))^$A156)</f>
        <v>1.6448757226158546E-10</v>
      </c>
      <c r="F156" s="27">
        <f>('Financial Calculations'!$B$1-'Financial Calculations'!$C$11)*C156*(((1/(1+'Financial Calculations'!$B$2))^(1/12))^$A156)</f>
        <v>2.6705041143645635E-10</v>
      </c>
      <c r="G156" s="28">
        <f>('Financial Calculations'!$B$1-'Financial Calculations'!$C$12)*D156*(((1/(1+'Financial Calculations'!$B$2))^(1/12))^$A156)</f>
        <v>3.5551853260143073E-3</v>
      </c>
    </row>
    <row r="157" spans="1:7" x14ac:dyDescent="0.25">
      <c r="A157">
        <v>150</v>
      </c>
      <c r="B157" s="26">
        <f>B156*'CLV Analysis'!$C$2</f>
        <v>3.0438267640911909E-11</v>
      </c>
      <c r="C157" s="29">
        <f>B156*'CLV Analysis'!$C$3</f>
        <v>3.2228753972730259E-11</v>
      </c>
      <c r="D157" s="29">
        <f>D156*'CLV Analysis'!$C$4</f>
        <v>4.7953155208806006E-4</v>
      </c>
      <c r="E157" s="25">
        <f>('Financial Calculations'!$B$1-'Financial Calculations'!$C$10)*B157*(((1/(1+'Financial Calculations'!$B$2))^(1/12))^$A157)</f>
        <v>1.3870835650888336E-10</v>
      </c>
      <c r="F157" s="27">
        <f>('Financial Calculations'!$B$1-'Financial Calculations'!$C$11)*C157*(((1/(1+'Financial Calculations'!$B$2))^(1/12))^$A157)</f>
        <v>2.2519709644971653E-10</v>
      </c>
      <c r="G157" s="28">
        <f>('Financial Calculations'!$B$1-'Financial Calculations'!$C$12)*D157*(((1/(1+'Financial Calculations'!$B$2))^(1/12))^$A157)</f>
        <v>3.3507070511515909E-3</v>
      </c>
    </row>
    <row r="158" spans="1:7" x14ac:dyDescent="0.25">
      <c r="A158">
        <v>151</v>
      </c>
      <c r="B158" s="26">
        <f>B157*'CLV Analysis'!$C$2</f>
        <v>2.5872527494775122E-11</v>
      </c>
      <c r="C158" s="29">
        <f>B157*'CLV Analysis'!$C$3</f>
        <v>2.7394440876820719E-11</v>
      </c>
      <c r="D158" s="29">
        <f>D157*'CLV Analysis'!$C$4</f>
        <v>4.5555497448365701E-4</v>
      </c>
      <c r="E158" s="25">
        <f>('Financial Calculations'!$B$1-'Financial Calculations'!$C$10)*B158*(((1/(1+'Financial Calculations'!$B$2))^(1/12))^$A158)</f>
        <v>1.1696937282774163E-10</v>
      </c>
      <c r="F158" s="27">
        <f>('Financial Calculations'!$B$1-'Financial Calculations'!$C$11)*C158*(((1/(1+'Financial Calculations'!$B$2))^(1/12))^$A158)</f>
        <v>1.8990321706150998E-10</v>
      </c>
      <c r="G158" s="28">
        <f>('Financial Calculations'!$B$1-'Financial Calculations'!$C$12)*D158*(((1/(1+'Financial Calculations'!$B$2))^(1/12))^$A158)</f>
        <v>3.157989447268496E-3</v>
      </c>
    </row>
    <row r="159" spans="1:7" x14ac:dyDescent="0.25">
      <c r="A159">
        <v>152</v>
      </c>
      <c r="B159" s="26">
        <f>B158*'CLV Analysis'!$C$2</f>
        <v>2.1991648370558853E-11</v>
      </c>
      <c r="C159" s="29">
        <f>B158*'CLV Analysis'!$C$3</f>
        <v>2.328527474529761E-11</v>
      </c>
      <c r="D159" s="29">
        <f>D158*'CLV Analysis'!$C$4</f>
        <v>4.3277722575947412E-4</v>
      </c>
      <c r="E159" s="25">
        <f>('Financial Calculations'!$B$1-'Financial Calculations'!$C$10)*B159*(((1/(1+'Financial Calculations'!$B$2))^(1/12))^$A159)</f>
        <v>9.8637418278681689E-11</v>
      </c>
      <c r="F159" s="27">
        <f>('Financial Calculations'!$B$1-'Financial Calculations'!$C$11)*C159*(((1/(1+'Financial Calculations'!$B$2))^(1/12))^$A159)</f>
        <v>1.6014074967597731E-10</v>
      </c>
      <c r="G159" s="28">
        <f>('Financial Calculations'!$B$1-'Financial Calculations'!$C$12)*D159*(((1/(1+'Financial Calculations'!$B$2))^(1/12))^$A159)</f>
        <v>2.9763560934494815E-3</v>
      </c>
    </row>
    <row r="160" spans="1:7" x14ac:dyDescent="0.25">
      <c r="A160">
        <v>153</v>
      </c>
      <c r="B160" s="26">
        <f>B159*'CLV Analysis'!$C$2</f>
        <v>1.8692901114975026E-11</v>
      </c>
      <c r="C160" s="29">
        <f>B159*'CLV Analysis'!$C$3</f>
        <v>1.9792483533502969E-11</v>
      </c>
      <c r="D160" s="29">
        <f>D159*'CLV Analysis'!$C$4</f>
        <v>4.1113836447150042E-4</v>
      </c>
      <c r="E160" s="25">
        <f>('Financial Calculations'!$B$1-'Financial Calculations'!$C$10)*B160*(((1/(1+'Financial Calculations'!$B$2))^(1/12))^$A160)</f>
        <v>8.3178528271770805E-11</v>
      </c>
      <c r="F160" s="27">
        <f>('Financial Calculations'!$B$1-'Financial Calculations'!$C$11)*C160*(((1/(1+'Financial Calculations'!$B$2))^(1/12))^$A160)</f>
        <v>1.3504278707652198E-10</v>
      </c>
      <c r="G160" s="28">
        <f>('Financial Calculations'!$B$1-'Financial Calculations'!$C$12)*D160*(((1/(1+'Financial Calculations'!$B$2))^(1/12))^$A160)</f>
        <v>2.8051694734686945E-3</v>
      </c>
    </row>
    <row r="161" spans="1:7" x14ac:dyDescent="0.25">
      <c r="A161">
        <v>154</v>
      </c>
      <c r="B161" s="26">
        <f>B160*'CLV Analysis'!$C$2</f>
        <v>1.5888965947728771E-11</v>
      </c>
      <c r="C161" s="29">
        <f>B160*'CLV Analysis'!$C$3</f>
        <v>1.6823611003477522E-11</v>
      </c>
      <c r="D161" s="29">
        <f>D160*'CLV Analysis'!$C$4</f>
        <v>3.9058144624792536E-4</v>
      </c>
      <c r="E161" s="25">
        <f>('Financial Calculations'!$B$1-'Financial Calculations'!$C$10)*B161*(((1/(1+'Financial Calculations'!$B$2))^(1/12))^$A161)</f>
        <v>7.014242349602423E-11</v>
      </c>
      <c r="F161" s="27">
        <f>('Financial Calculations'!$B$1-'Financial Calculations'!$C$11)*C161*(((1/(1+'Financial Calculations'!$B$2))^(1/12))^$A161)</f>
        <v>1.138782875582511E-10</v>
      </c>
      <c r="G161" s="28">
        <f>('Financial Calculations'!$B$1-'Financial Calculations'!$C$12)*D161*(((1/(1+'Financial Calculations'!$B$2))^(1/12))^$A161)</f>
        <v>2.6438287381671428E-3</v>
      </c>
    </row>
    <row r="162" spans="1:7" x14ac:dyDescent="0.25">
      <c r="A162">
        <v>155</v>
      </c>
      <c r="B162" s="26">
        <f>B161*'CLV Analysis'!$C$2</f>
        <v>1.3505621055569455E-11</v>
      </c>
      <c r="C162" s="29">
        <f>B161*'CLV Analysis'!$C$3</f>
        <v>1.4300069352955894E-11</v>
      </c>
      <c r="D162" s="29">
        <f>D161*'CLV Analysis'!$C$4</f>
        <v>3.710523739355291E-4</v>
      </c>
      <c r="E162" s="25">
        <f>('Financial Calculations'!$B$1-'Financial Calculations'!$C$10)*B162*(((1/(1+'Financial Calculations'!$B$2))^(1/12))^$A162)</f>
        <v>5.9149394394434764E-11</v>
      </c>
      <c r="F162" s="27">
        <f>('Financial Calculations'!$B$1-'Financial Calculations'!$C$11)*C162*(((1/(1+'Financial Calculations'!$B$2))^(1/12))^$A162)</f>
        <v>9.6030781487435261E-11</v>
      </c>
      <c r="G162" s="28">
        <f>('Financial Calculations'!$B$1-'Financial Calculations'!$C$12)*D162*(((1/(1+'Financial Calculations'!$B$2))^(1/12))^$A162)</f>
        <v>2.4917675965278807E-3</v>
      </c>
    </row>
    <row r="163" spans="1:7" x14ac:dyDescent="0.25">
      <c r="A163">
        <v>156</v>
      </c>
      <c r="B163" s="26">
        <f>B162*'CLV Analysis'!$C$2</f>
        <v>1.1479777897234037E-11</v>
      </c>
      <c r="C163" s="29">
        <f>B162*'CLV Analysis'!$C$3</f>
        <v>1.215505895001251E-11</v>
      </c>
      <c r="D163" s="29">
        <f>D162*'CLV Analysis'!$C$4</f>
        <v>3.5249975523875265E-4</v>
      </c>
      <c r="E163" s="25">
        <f>('Financial Calculations'!$B$1-'Financial Calculations'!$C$10)*B163*(((1/(1+'Financial Calculations'!$B$2))^(1/12))^$A163)</f>
        <v>4.987924116175853E-11</v>
      </c>
      <c r="F163" s="27">
        <f>('Financial Calculations'!$B$1-'Financial Calculations'!$C$11)*C163*(((1/(1+'Financial Calculations'!$B$2))^(1/12))^$A163)</f>
        <v>8.0980415062619732E-11</v>
      </c>
      <c r="G163" s="28">
        <f>('Financial Calculations'!$B$1-'Financial Calculations'!$C$12)*D163*(((1/(1+'Financial Calculations'!$B$2))^(1/12))^$A163)</f>
        <v>2.3484523280470535E-3</v>
      </c>
    </row>
    <row r="164" spans="1:7" x14ac:dyDescent="0.25">
      <c r="A164">
        <v>157</v>
      </c>
      <c r="B164" s="26">
        <f>B163*'CLV Analysis'!$C$2</f>
        <v>9.7578112126489312E-12</v>
      </c>
      <c r="C164" s="29">
        <f>B163*'CLV Analysis'!$C$3</f>
        <v>1.0331800107510634E-11</v>
      </c>
      <c r="D164" s="29">
        <f>D163*'CLV Analysis'!$C$4</f>
        <v>3.3487476747681499E-4</v>
      </c>
      <c r="E164" s="25">
        <f>('Financial Calculations'!$B$1-'Financial Calculations'!$C$10)*B164*(((1/(1+'Financial Calculations'!$B$2))^(1/12))^$A164)</f>
        <v>4.2061947114490677E-11</v>
      </c>
      <c r="F164" s="27">
        <f>('Financial Calculations'!$B$1-'Financial Calculations'!$C$11)*C164*(((1/(1+'Financial Calculations'!$B$2))^(1/12))^$A164)</f>
        <v>6.8288808256467234E-11</v>
      </c>
      <c r="G164" s="28">
        <f>('Financial Calculations'!$B$1-'Financial Calculations'!$C$12)*D164*(((1/(1+'Financial Calculations'!$B$2))^(1/12))^$A164)</f>
        <v>2.2133799094244361E-3</v>
      </c>
    </row>
    <row r="165" spans="1:7" x14ac:dyDescent="0.25">
      <c r="A165">
        <v>158</v>
      </c>
      <c r="B165" s="26">
        <f>B164*'CLV Analysis'!$C$2</f>
        <v>8.2941395307515909E-12</v>
      </c>
      <c r="C165" s="29">
        <f>B164*'CLV Analysis'!$C$3</f>
        <v>8.7820300913840382E-12</v>
      </c>
      <c r="D165" s="29">
        <f>D164*'CLV Analysis'!$C$4</f>
        <v>3.1813102910297424E-4</v>
      </c>
      <c r="E165" s="25">
        <f>('Financial Calculations'!$B$1-'Financial Calculations'!$C$10)*B165*(((1/(1+'Financial Calculations'!$B$2))^(1/12))^$A165)</f>
        <v>3.5469813771317516E-11</v>
      </c>
      <c r="F165" s="27">
        <f>('Financial Calculations'!$B$1-'Financial Calculations'!$C$11)*C165*(((1/(1+'Financial Calculations'!$B$2))^(1/12))^$A165)</f>
        <v>5.7586285887550799E-11</v>
      </c>
      <c r="G165" s="28">
        <f>('Financial Calculations'!$B$1-'Financial Calculations'!$C$12)*D165*(((1/(1+'Financial Calculations'!$B$2))^(1/12))^$A165)</f>
        <v>2.0860762489983008E-3</v>
      </c>
    </row>
    <row r="166" spans="1:7" x14ac:dyDescent="0.25">
      <c r="A166">
        <v>159</v>
      </c>
      <c r="B166" s="26">
        <f>B165*'CLV Analysis'!$C$2</f>
        <v>7.0500186011388519E-12</v>
      </c>
      <c r="C166" s="29">
        <f>B165*'CLV Analysis'!$C$3</f>
        <v>7.4647255776764326E-12</v>
      </c>
      <c r="D166" s="29">
        <f>D165*'CLV Analysis'!$C$4</f>
        <v>3.0222447764782551E-4</v>
      </c>
      <c r="E166" s="25">
        <f>('Financial Calculations'!$B$1-'Financial Calculations'!$C$10)*B166*(((1/(1+'Financial Calculations'!$B$2))^(1/12))^$A166)</f>
        <v>2.9910828558350736E-11</v>
      </c>
      <c r="F166" s="27">
        <f>('Financial Calculations'!$B$1-'Financial Calculations'!$C$11)*C166*(((1/(1+'Financial Calculations'!$B$2))^(1/12))^$A166)</f>
        <v>4.8561109894734145E-11</v>
      </c>
      <c r="G166" s="28">
        <f>('Financial Calculations'!$B$1-'Financial Calculations'!$C$12)*D166*(((1/(1+'Financial Calculations'!$B$2))^(1/12))^$A166)</f>
        <v>1.966094522727657E-3</v>
      </c>
    </row>
    <row r="167" spans="1:7" x14ac:dyDescent="0.25">
      <c r="A167">
        <v>160</v>
      </c>
      <c r="B167" s="26">
        <f>B166*'CLV Analysis'!$C$2</f>
        <v>5.9925158109680239E-12</v>
      </c>
      <c r="C167" s="29">
        <f>B166*'CLV Analysis'!$C$3</f>
        <v>6.3450167410249669E-12</v>
      </c>
      <c r="D167" s="29">
        <f>D166*'CLV Analysis'!$C$4</f>
        <v>2.871132537654342E-4</v>
      </c>
      <c r="E167" s="25">
        <f>('Financial Calculations'!$B$1-'Financial Calculations'!$C$10)*B167*(((1/(1+'Financial Calculations'!$B$2))^(1/12))^$A167)</f>
        <v>2.522307195676653E-11</v>
      </c>
      <c r="F167" s="27">
        <f>('Financial Calculations'!$B$1-'Financial Calculations'!$C$11)*C167*(((1/(1+'Financial Calculations'!$B$2))^(1/12))^$A167)</f>
        <v>4.0950399176868013E-11</v>
      </c>
      <c r="G167" s="28">
        <f>('Financial Calculations'!$B$1-'Financial Calculations'!$C$12)*D167*(((1/(1+'Financial Calculations'!$B$2))^(1/12))^$A167)</f>
        <v>1.8530136058813071E-3</v>
      </c>
    </row>
    <row r="168" spans="1:7" x14ac:dyDescent="0.25">
      <c r="A168">
        <v>161</v>
      </c>
      <c r="B168" s="26">
        <f>B167*'CLV Analysis'!$C$2</f>
        <v>5.0936384393228201E-12</v>
      </c>
      <c r="C168" s="29">
        <f>B167*'CLV Analysis'!$C$3</f>
        <v>5.3932642298712214E-12</v>
      </c>
      <c r="D168" s="29">
        <f>D167*'CLV Analysis'!$C$4</f>
        <v>2.7275759107716247E-4</v>
      </c>
      <c r="E168" s="25">
        <f>('Financial Calculations'!$B$1-'Financial Calculations'!$C$10)*B168*(((1/(1+'Financial Calculations'!$B$2))^(1/12))^$A168)</f>
        <v>2.1270001186864539E-11</v>
      </c>
      <c r="F168" s="27">
        <f>('Financial Calculations'!$B$1-'Financial Calculations'!$C$11)*C168*(((1/(1+'Financial Calculations'!$B$2))^(1/12))^$A168)</f>
        <v>3.4532472515144784E-11</v>
      </c>
      <c r="G168" s="28">
        <f>('Financial Calculations'!$B$1-'Financial Calculations'!$C$12)*D168*(((1/(1+'Financial Calculations'!$B$2))^(1/12))^$A168)</f>
        <v>1.7464365949291004E-3</v>
      </c>
    </row>
    <row r="169" spans="1:7" x14ac:dyDescent="0.25">
      <c r="A169">
        <v>162</v>
      </c>
      <c r="B169" s="26">
        <f>B168*'CLV Analysis'!$C$2</f>
        <v>4.3295926734243973E-12</v>
      </c>
      <c r="C169" s="29">
        <f>B168*'CLV Analysis'!$C$3</f>
        <v>4.5842745953905385E-12</v>
      </c>
      <c r="D169" s="29">
        <f>D168*'CLV Analysis'!$C$4</f>
        <v>2.5911971152330434E-4</v>
      </c>
      <c r="E169" s="25">
        <f>('Financial Calculations'!$B$1-'Financial Calculations'!$C$10)*B169*(((1/(1+'Financial Calculations'!$B$2))^(1/12))^$A169)</f>
        <v>1.7936473053903782E-11</v>
      </c>
      <c r="F169" s="27">
        <f>('Financial Calculations'!$B$1-'Financial Calculations'!$C$11)*C169*(((1/(1+'Financial Calculations'!$B$2))^(1/12))^$A169)</f>
        <v>2.9120391546337904E-11</v>
      </c>
      <c r="G169" s="28">
        <f>('Financial Calculations'!$B$1-'Financial Calculations'!$C$12)*D169*(((1/(1+'Financial Calculations'!$B$2))^(1/12))^$A169)</f>
        <v>1.6459894144473528E-3</v>
      </c>
    </row>
    <row r="170" spans="1:7" x14ac:dyDescent="0.25">
      <c r="A170">
        <v>163</v>
      </c>
      <c r="B170" s="26">
        <f>B169*'CLV Analysis'!$C$2</f>
        <v>3.6801537724107377E-12</v>
      </c>
      <c r="C170" s="29">
        <f>B169*'CLV Analysis'!$C$3</f>
        <v>3.8966334060819578E-12</v>
      </c>
      <c r="D170" s="29">
        <f>D169*'CLV Analysis'!$C$4</f>
        <v>2.4616372594713913E-4</v>
      </c>
      <c r="E170" s="25">
        <f>('Financial Calculations'!$B$1-'Financial Calculations'!$C$10)*B170*(((1/(1+'Financial Calculations'!$B$2))^(1/12))^$A170)</f>
        <v>1.5125390111030901E-11</v>
      </c>
      <c r="F170" s="27">
        <f>('Financial Calculations'!$B$1-'Financial Calculations'!$C$11)*C170*(((1/(1+'Financial Calculations'!$B$2))^(1/12))^$A170)</f>
        <v>2.4556515709673702E-11</v>
      </c>
      <c r="G170" s="28">
        <f>('Financial Calculations'!$B$1-'Financial Calculations'!$C$12)*D170*(((1/(1+'Financial Calculations'!$B$2))^(1/12))^$A170)</f>
        <v>1.5513195041488056E-3</v>
      </c>
    </row>
    <row r="171" spans="1:7" x14ac:dyDescent="0.25">
      <c r="A171">
        <v>164</v>
      </c>
      <c r="B171" s="26">
        <f>B170*'CLV Analysis'!$C$2</f>
        <v>3.1281307065491269E-12</v>
      </c>
      <c r="C171" s="29">
        <f>B170*'CLV Analysis'!$C$3</f>
        <v>3.3121383951696638E-12</v>
      </c>
      <c r="D171" s="29">
        <f>D170*'CLV Analysis'!$C$4</f>
        <v>2.3385553964978215E-4</v>
      </c>
      <c r="E171" s="25">
        <f>('Financial Calculations'!$B$1-'Financial Calculations'!$C$10)*B171*(((1/(1+'Financial Calculations'!$B$2))^(1/12))^$A171)</f>
        <v>1.275487245030478E-11</v>
      </c>
      <c r="F171" s="27">
        <f>('Financial Calculations'!$B$1-'Financial Calculations'!$C$11)*C171*(((1/(1+'Financial Calculations'!$B$2))^(1/12))^$A171)</f>
        <v>2.0707910566377174E-11</v>
      </c>
      <c r="G171" s="28">
        <f>('Financial Calculations'!$B$1-'Financial Calculations'!$C$12)*D171*(((1/(1+'Financial Calculations'!$B$2))^(1/12))^$A171)</f>
        <v>1.4620945814287133E-3</v>
      </c>
    </row>
    <row r="172" spans="1:7" x14ac:dyDescent="0.25">
      <c r="A172">
        <v>165</v>
      </c>
      <c r="B172" s="26">
        <f>B171*'CLV Analysis'!$C$2</f>
        <v>2.6589111005667579E-12</v>
      </c>
      <c r="C172" s="29">
        <f>B171*'CLV Analysis'!$C$3</f>
        <v>2.8153176358942142E-12</v>
      </c>
      <c r="D172" s="29">
        <f>D171*'CLV Analysis'!$C$4</f>
        <v>2.2216276266729304E-4</v>
      </c>
      <c r="E172" s="25">
        <f>('Financial Calculations'!$B$1-'Financial Calculations'!$C$10)*B172*(((1/(1+'Financial Calculations'!$B$2))^(1/12))^$A172)</f>
        <v>1.0755872743070403E-11</v>
      </c>
      <c r="F172" s="27">
        <f>('Financial Calculations'!$B$1-'Financial Calculations'!$C$11)*C172*(((1/(1+'Financial Calculations'!$B$2))^(1/12))^$A172)</f>
        <v>1.7462475747573126E-11</v>
      </c>
      <c r="G172" s="28">
        <f>('Financial Calculations'!$B$1-'Financial Calculations'!$C$12)*D172*(((1/(1+'Financial Calculations'!$B$2))^(1/12))^$A172)</f>
        <v>1.3780014750837237E-3</v>
      </c>
    </row>
    <row r="173" spans="1:7" x14ac:dyDescent="0.25">
      <c r="A173">
        <v>166</v>
      </c>
      <c r="B173" s="26">
        <f>B172*'CLV Analysis'!$C$2</f>
        <v>2.2600744354817441E-12</v>
      </c>
      <c r="C173" s="29">
        <f>B172*'CLV Analysis'!$C$3</f>
        <v>2.3930199905100822E-12</v>
      </c>
      <c r="D173" s="29">
        <f>D172*'CLV Analysis'!$C$4</f>
        <v>2.1105462453392839E-4</v>
      </c>
      <c r="E173" s="25">
        <f>('Financial Calculations'!$B$1-'Financial Calculations'!$C$10)*B173*(((1/(1+'Financial Calculations'!$B$2))^(1/12))^$A173)</f>
        <v>9.0701650616945526E-12</v>
      </c>
      <c r="F173" s="27">
        <f>('Financial Calculations'!$B$1-'Financial Calculations'!$C$11)*C173*(((1/(1+'Financial Calculations'!$B$2))^(1/12))^$A173)</f>
        <v>1.4725679747221745E-11</v>
      </c>
      <c r="G173" s="28">
        <f>('Financial Calculations'!$B$1-'Financial Calculations'!$C$12)*D173*(((1/(1+'Financial Calculations'!$B$2))^(1/12))^$A173)</f>
        <v>1.2987450261099959E-3</v>
      </c>
    </row>
    <row r="174" spans="1:7" x14ac:dyDescent="0.25">
      <c r="A174">
        <v>167</v>
      </c>
      <c r="B174" s="26">
        <f>B173*'CLV Analysis'!$C$2</f>
        <v>1.9210632701594826E-12</v>
      </c>
      <c r="C174" s="29">
        <f>B173*'CLV Analysis'!$C$3</f>
        <v>2.0340669919335697E-12</v>
      </c>
      <c r="D174" s="29">
        <f>D173*'CLV Analysis'!$C$4</f>
        <v>2.0050189330723196E-4</v>
      </c>
      <c r="E174" s="25">
        <f>('Financial Calculations'!$B$1-'Financial Calculations'!$C$10)*B174*(((1/(1+'Financial Calculations'!$B$2))^(1/12))^$A174)</f>
        <v>7.6486489020044068E-12</v>
      </c>
      <c r="F174" s="27">
        <f>('Financial Calculations'!$B$1-'Financial Calculations'!$C$11)*C174*(((1/(1+'Financial Calculations'!$B$2))^(1/12))^$A174)</f>
        <v>1.2417806452665975E-11</v>
      </c>
      <c r="G174" s="28">
        <f>('Financial Calculations'!$B$1-'Financial Calculations'!$C$12)*D174*(((1/(1+'Financial Calculations'!$B$2))^(1/12))^$A174)</f>
        <v>1.2240470517224755E-3</v>
      </c>
    </row>
    <row r="175" spans="1:7" x14ac:dyDescent="0.25">
      <c r="A175">
        <v>168</v>
      </c>
      <c r="B175" s="26">
        <f>B174*'CLV Analysis'!$C$2</f>
        <v>1.6329037796355601E-12</v>
      </c>
      <c r="C175" s="29">
        <f>B174*'CLV Analysis'!$C$3</f>
        <v>1.7289569431435344E-12</v>
      </c>
      <c r="D175" s="29">
        <f>D174*'CLV Analysis'!$C$4</f>
        <v>1.9047679864187035E-4</v>
      </c>
      <c r="E175" s="25">
        <f>('Financial Calculations'!$B$1-'Financial Calculations'!$C$10)*B175*(((1/(1+'Financial Calculations'!$B$2))^(1/12))^$A175)</f>
        <v>6.4499190067885585E-12</v>
      </c>
      <c r="F175" s="27">
        <f>('Financial Calculations'!$B$1-'Financial Calculations'!$C$11)*C175*(((1/(1+'Financial Calculations'!$B$2))^(1/12))^$A175)</f>
        <v>1.0471633211021425E-11</v>
      </c>
      <c r="G175" s="28">
        <f>('Financial Calculations'!$B$1-'Financial Calculations'!$C$12)*D175*(((1/(1+'Financial Calculations'!$B$2))^(1/12))^$A175)</f>
        <v>1.1536453689591174E-3</v>
      </c>
    </row>
    <row r="176" spans="1:7" x14ac:dyDescent="0.25">
      <c r="A176">
        <v>169</v>
      </c>
      <c r="B176" s="26">
        <f>B175*'CLV Analysis'!$C$2</f>
        <v>1.3879682126902261E-12</v>
      </c>
      <c r="C176" s="29">
        <f>B175*'CLV Analysis'!$C$3</f>
        <v>1.4696134016720042E-12</v>
      </c>
      <c r="D176" s="29">
        <f>D175*'CLV Analysis'!$C$4</f>
        <v>1.8095295870977683E-4</v>
      </c>
      <c r="E176" s="25">
        <f>('Financial Calculations'!$B$1-'Financial Calculations'!$C$10)*B176*(((1/(1+'Financial Calculations'!$B$2))^(1/12))^$A176)</f>
        <v>5.4390593328489965E-12</v>
      </c>
      <c r="F176" s="27">
        <f>('Financial Calculations'!$B$1-'Financial Calculations'!$C$11)*C176*(((1/(1+'Financial Calculations'!$B$2))^(1/12))^$A176)</f>
        <v>8.8304727992136647E-12</v>
      </c>
      <c r="G176" s="28">
        <f>('Financial Calculations'!$B$1-'Financial Calculations'!$C$12)*D176*(((1/(1+'Financial Calculations'!$B$2))^(1/12))^$A176)</f>
        <v>1.0872928744430062E-3</v>
      </c>
    </row>
    <row r="177" spans="1:7" x14ac:dyDescent="0.25">
      <c r="A177">
        <v>170</v>
      </c>
      <c r="B177" s="26">
        <f>B176*'CLV Analysis'!$C$2</f>
        <v>1.1797729807866921E-12</v>
      </c>
      <c r="C177" s="29">
        <f>B176*'CLV Analysis'!$C$3</f>
        <v>1.2491713914212035E-12</v>
      </c>
      <c r="D177" s="29">
        <f>D176*'CLV Analysis'!$C$4</f>
        <v>1.7190531077428798E-4</v>
      </c>
      <c r="E177" s="25">
        <f>('Financial Calculations'!$B$1-'Financial Calculations'!$C$10)*B177*(((1/(1+'Financial Calculations'!$B$2))^(1/12))^$A177)</f>
        <v>4.5866260328409068E-12</v>
      </c>
      <c r="F177" s="27">
        <f>('Financial Calculations'!$B$1-'Financial Calculations'!$C$11)*C177*(((1/(1+'Financial Calculations'!$B$2))^(1/12))^$A177)</f>
        <v>7.4465222650828854E-12</v>
      </c>
      <c r="G177" s="28">
        <f>('Financial Calculations'!$B$1-'Financial Calculations'!$C$12)*D177*(((1/(1+'Financial Calculations'!$B$2))^(1/12))^$A177)</f>
        <v>1.0247566770724237E-3</v>
      </c>
    </row>
    <row r="178" spans="1:7" x14ac:dyDescent="0.25">
      <c r="A178">
        <v>171</v>
      </c>
      <c r="B178" s="26">
        <f>B177*'CLV Analysis'!$C$2</f>
        <v>1.0028070336686882E-12</v>
      </c>
      <c r="C178" s="29">
        <f>B177*'CLV Analysis'!$C$3</f>
        <v>1.0617956827080229E-12</v>
      </c>
      <c r="D178" s="29">
        <f>D177*'CLV Analysis'!$C$4</f>
        <v>1.6331004523557357E-4</v>
      </c>
      <c r="E178" s="25">
        <f>('Financial Calculations'!$B$1-'Financial Calculations'!$C$10)*B178*(((1/(1+'Financial Calculations'!$B$2))^(1/12))^$A178)</f>
        <v>3.8677898286714596E-12</v>
      </c>
      <c r="F178" s="27">
        <f>('Financial Calculations'!$B$1-'Financial Calculations'!$C$11)*C178*(((1/(1+'Financial Calculations'!$B$2))^(1/12))^$A178)</f>
        <v>6.2794705453724879E-12</v>
      </c>
      <c r="G178" s="28">
        <f>('Financial Calculations'!$B$1-'Financial Calculations'!$C$12)*D178*(((1/(1+'Financial Calculations'!$B$2))^(1/12))^$A178)</f>
        <v>9.6581728059467857E-4</v>
      </c>
    </row>
    <row r="179" spans="1:7" x14ac:dyDescent="0.25">
      <c r="A179">
        <v>172</v>
      </c>
      <c r="B179" s="26">
        <f>B178*'CLV Analysis'!$C$2</f>
        <v>8.5238597861838493E-13</v>
      </c>
      <c r="C179" s="29">
        <f>B178*'CLV Analysis'!$C$3</f>
        <v>9.0252633030181938E-13</v>
      </c>
      <c r="D179" s="29">
        <f>D178*'CLV Analysis'!$C$4</f>
        <v>1.5514454297379488E-4</v>
      </c>
      <c r="E179" s="25">
        <f>('Financial Calculations'!$B$1-'Financial Calculations'!$C$10)*B179*(((1/(1+'Financial Calculations'!$B$2))^(1/12))^$A179)</f>
        <v>3.2616127959114339E-12</v>
      </c>
      <c r="F179" s="27">
        <f>('Financial Calculations'!$B$1-'Financial Calculations'!$C$11)*C179*(((1/(1+'Financial Calculations'!$B$2))^(1/12))^$A179)</f>
        <v>5.2953243039503272E-12</v>
      </c>
      <c r="G179" s="28">
        <f>('Financial Calculations'!$B$1-'Financial Calculations'!$C$12)*D179*(((1/(1+'Financial Calculations'!$B$2))^(1/12))^$A179)</f>
        <v>9.1026781319461958E-4</v>
      </c>
    </row>
    <row r="180" spans="1:7" x14ac:dyDescent="0.25">
      <c r="A180">
        <v>173</v>
      </c>
      <c r="B180" s="26">
        <f>B179*'CLV Analysis'!$C$2</f>
        <v>7.2452808182562718E-13</v>
      </c>
      <c r="C180" s="29">
        <f>B179*'CLV Analysis'!$C$3</f>
        <v>7.671473807565465E-13</v>
      </c>
      <c r="D180" s="29">
        <f>D179*'CLV Analysis'!$C$4</f>
        <v>1.4738731582510513E-4</v>
      </c>
      <c r="E180" s="25">
        <f>('Financial Calculations'!$B$1-'Financial Calculations'!$C$10)*B180*(((1/(1+'Financial Calculations'!$B$2))^(1/12))^$A180)</f>
        <v>2.7504384937346159E-12</v>
      </c>
      <c r="F180" s="27">
        <f>('Financial Calculations'!$B$1-'Financial Calculations'!$C$11)*C180*(((1/(1+'Financial Calculations'!$B$2))^(1/12))^$A180)</f>
        <v>4.4654177898279658E-12</v>
      </c>
      <c r="G180" s="28">
        <f>('Financial Calculations'!$B$1-'Financial Calculations'!$C$12)*D180*(((1/(1+'Financial Calculations'!$B$2))^(1/12))^$A180)</f>
        <v>8.579133013937502E-4</v>
      </c>
    </row>
    <row r="181" spans="1:7" x14ac:dyDescent="0.25">
      <c r="A181">
        <v>174</v>
      </c>
      <c r="B181" s="26">
        <f>B180*'CLV Analysis'!$C$2</f>
        <v>6.1584886955178308E-13</v>
      </c>
      <c r="C181" s="29">
        <f>B180*'CLV Analysis'!$C$3</f>
        <v>6.5207527364306451E-13</v>
      </c>
      <c r="D181" s="29">
        <f>D180*'CLV Analysis'!$C$4</f>
        <v>1.4001795003384986E-4</v>
      </c>
      <c r="E181" s="25">
        <f>('Financial Calculations'!$B$1-'Financial Calculations'!$C$10)*B181*(((1/(1+'Financial Calculations'!$B$2))^(1/12))^$A181)</f>
        <v>2.3193776763753417E-12</v>
      </c>
      <c r="F181" s="27">
        <f>('Financial Calculations'!$B$1-'Financial Calculations'!$C$11)*C181*(((1/(1+'Financial Calculations'!$B$2))^(1/12))^$A181)</f>
        <v>3.7655778745858493E-12</v>
      </c>
      <c r="G181" s="28">
        <f>('Financial Calculations'!$B$1-'Financial Calculations'!$C$12)*D181*(((1/(1+'Financial Calculations'!$B$2))^(1/12))^$A181)</f>
        <v>8.0856998571140321E-4</v>
      </c>
    </row>
    <row r="182" spans="1:7" x14ac:dyDescent="0.25">
      <c r="A182">
        <v>175</v>
      </c>
      <c r="B182" s="26">
        <f>B181*'CLV Analysis'!$C$2</f>
        <v>5.2347153911901558E-13</v>
      </c>
      <c r="C182" s="29">
        <f>B181*'CLV Analysis'!$C$3</f>
        <v>5.5426398259660478E-13</v>
      </c>
      <c r="D182" s="29">
        <f>D181*'CLV Analysis'!$C$4</f>
        <v>1.3301705253215737E-4</v>
      </c>
      <c r="E182" s="25">
        <f>('Financial Calculations'!$B$1-'Financial Calculations'!$C$10)*B182*(((1/(1+'Financial Calculations'!$B$2))^(1/12))^$A182)</f>
        <v>1.9558746061482873E-12</v>
      </c>
      <c r="F182" s="27">
        <f>('Financial Calculations'!$B$1-'Financial Calculations'!$C$11)*C182*(((1/(1+'Financial Calculations'!$B$2))^(1/12))^$A182)</f>
        <v>3.1754199488054549E-12</v>
      </c>
      <c r="G182" s="28">
        <f>('Financial Calculations'!$B$1-'Financial Calculations'!$C$12)*D182*(((1/(1+'Financial Calculations'!$B$2))^(1/12))^$A182)</f>
        <v>7.6206467568600586E-4</v>
      </c>
    </row>
    <row r="183" spans="1:7" x14ac:dyDescent="0.25">
      <c r="A183">
        <v>176</v>
      </c>
      <c r="B183" s="26">
        <f>B182*'CLV Analysis'!$C$2</f>
        <v>4.4495080825116321E-13</v>
      </c>
      <c r="C183" s="29">
        <f>B182*'CLV Analysis'!$C$3</f>
        <v>4.7112438520711403E-13</v>
      </c>
      <c r="D183" s="29">
        <f>D182*'CLV Analysis'!$C$4</f>
        <v>1.2636619990554949E-4</v>
      </c>
      <c r="E183" s="25">
        <f>('Financial Calculations'!$B$1-'Financial Calculations'!$C$10)*B183*(((1/(1+'Financial Calculations'!$B$2))^(1/12))^$A183)</f>
        <v>1.6493413357991857E-12</v>
      </c>
      <c r="F183" s="27">
        <f>('Financial Calculations'!$B$1-'Financial Calculations'!$C$11)*C183*(((1/(1+'Financial Calculations'!$B$2))^(1/12))^$A183)</f>
        <v>2.6777541687092668E-12</v>
      </c>
      <c r="G183" s="28">
        <f>('Financial Calculations'!$B$1-'Financial Calculations'!$C$12)*D183*(((1/(1+'Financial Calculations'!$B$2))^(1/12))^$A183)</f>
        <v>7.1823414199262327E-4</v>
      </c>
    </row>
    <row r="184" spans="1:7" x14ac:dyDescent="0.25">
      <c r="A184">
        <v>177</v>
      </c>
      <c r="B184" s="26">
        <f>B183*'CLV Analysis'!$C$2</f>
        <v>3.7820818701348873E-13</v>
      </c>
      <c r="C184" s="29">
        <f>B183*'CLV Analysis'!$C$3</f>
        <v>4.0045572742604687E-13</v>
      </c>
      <c r="D184" s="29">
        <f>D183*'CLV Analysis'!$C$4</f>
        <v>1.20047889910272E-4</v>
      </c>
      <c r="E184" s="25">
        <f>('Financial Calculations'!$B$1-'Financial Calculations'!$C$10)*B184*(((1/(1+'Financial Calculations'!$B$2))^(1/12))^$A184)</f>
        <v>1.3908493077339934E-12</v>
      </c>
      <c r="F184" s="27">
        <f>('Financial Calculations'!$B$1-'Financial Calculations'!$C$11)*C184*(((1/(1+'Financial Calculations'!$B$2))^(1/12))^$A184)</f>
        <v>2.2580847584387188E-12</v>
      </c>
      <c r="G184" s="28">
        <f>('Financial Calculations'!$B$1-'Financial Calculations'!$C$12)*D184*(((1/(1+'Financial Calculations'!$B$2))^(1/12))^$A184)</f>
        <v>6.7692454352316666E-4</v>
      </c>
    </row>
    <row r="185" spans="1:7" x14ac:dyDescent="0.25">
      <c r="A185">
        <v>178</v>
      </c>
      <c r="B185" s="26">
        <f>B184*'CLV Analysis'!$C$2</f>
        <v>3.214769589614654E-13</v>
      </c>
      <c r="C185" s="29">
        <f>B184*'CLV Analysis'!$C$3</f>
        <v>3.4038736831213986E-13</v>
      </c>
      <c r="D185" s="29">
        <f>D184*'CLV Analysis'!$C$4</f>
        <v>1.1404549541475839E-4</v>
      </c>
      <c r="E185" s="25">
        <f>('Financial Calculations'!$B$1-'Financial Calculations'!$C$10)*B185*(((1/(1+'Financial Calculations'!$B$2))^(1/12))^$A185)</f>
        <v>1.1728692871732267E-12</v>
      </c>
      <c r="F185" s="27">
        <f>('Financial Calculations'!$B$1-'Financial Calculations'!$C$11)*C185*(((1/(1+'Financial Calculations'!$B$2))^(1/12))^$A185)</f>
        <v>1.9041877838812388E-12</v>
      </c>
      <c r="G185" s="28">
        <f>('Financial Calculations'!$B$1-'Financial Calculations'!$C$12)*D185*(((1/(1+'Financial Calculations'!$B$2))^(1/12))^$A185)</f>
        <v>6.3799088741837333E-4</v>
      </c>
    </row>
    <row r="186" spans="1:7" x14ac:dyDescent="0.25">
      <c r="A186">
        <v>179</v>
      </c>
      <c r="B186" s="26">
        <f>B185*'CLV Analysis'!$C$2</f>
        <v>2.7325541511724557E-13</v>
      </c>
      <c r="C186" s="29">
        <f>B185*'CLV Analysis'!$C$3</f>
        <v>2.8932926306531885E-13</v>
      </c>
      <c r="D186" s="29">
        <f>D185*'CLV Analysis'!$C$4</f>
        <v>1.0834322064402047E-4</v>
      </c>
      <c r="E186" s="25">
        <f>('Financial Calculations'!$B$1-'Financial Calculations'!$C$10)*B186*(((1/(1+'Financial Calculations'!$B$2))^(1/12))^$A186)</f>
        <v>9.890520541261452E-13</v>
      </c>
      <c r="F186" s="27">
        <f>('Financial Calculations'!$B$1-'Financial Calculations'!$C$11)*C186*(((1/(1+'Financial Calculations'!$B$2))^(1/12))^$A186)</f>
        <v>1.6057550996400947E-12</v>
      </c>
      <c r="G186" s="28">
        <f>('Financial Calculations'!$B$1-'Financial Calculations'!$C$12)*D186*(((1/(1+'Financial Calculations'!$B$2))^(1/12))^$A186)</f>
        <v>6.0129652015631708E-4</v>
      </c>
    </row>
    <row r="187" spans="1:7" x14ac:dyDescent="0.25">
      <c r="A187">
        <v>180</v>
      </c>
      <c r="B187" s="26">
        <f>B186*'CLV Analysis'!$C$2</f>
        <v>2.3226710284965874E-13</v>
      </c>
      <c r="C187" s="29">
        <f>B186*'CLV Analysis'!$C$3</f>
        <v>2.4592987360552103E-13</v>
      </c>
      <c r="D187" s="29">
        <f>D186*'CLV Analysis'!$C$4</f>
        <v>1.0292605961181944E-4</v>
      </c>
      <c r="E187" s="25">
        <f>('Financial Calculations'!$B$1-'Financial Calculations'!$C$10)*B187*(((1/(1+'Financial Calculations'!$B$2))^(1/12))^$A187)</f>
        <v>8.3404346628327081E-13</v>
      </c>
      <c r="F187" s="27">
        <f>('Financial Calculations'!$B$1-'Financial Calculations'!$C$11)*C187*(((1/(1+'Financial Calculations'!$B$2))^(1/12))^$A187)</f>
        <v>1.3540940982010751E-12</v>
      </c>
      <c r="G187" s="28">
        <f>('Financial Calculations'!$B$1-'Financial Calculations'!$C$12)*D187*(((1/(1+'Financial Calculations'!$B$2))^(1/12))^$A187)</f>
        <v>5.6671264791122102E-4</v>
      </c>
    </row>
    <row r="188" spans="1:7" x14ac:dyDescent="0.25">
      <c r="A188">
        <v>181</v>
      </c>
      <c r="B188" s="26">
        <f>B187*'CLV Analysis'!$C$2</f>
        <v>1.9742703742220991E-13</v>
      </c>
      <c r="C188" s="29">
        <f>B187*'CLV Analysis'!$C$3</f>
        <v>2.0904039256469288E-13</v>
      </c>
      <c r="D188" s="29">
        <f>D187*'CLV Analysis'!$C$4</f>
        <v>9.7779756631228456E-5</v>
      </c>
      <c r="E188" s="25">
        <f>('Financial Calculations'!$B$1-'Financial Calculations'!$C$10)*B188*(((1/(1+'Financial Calculations'!$B$2))^(1/12))^$A188)</f>
        <v>7.033285060657607E-13</v>
      </c>
      <c r="F188" s="27">
        <f>('Financial Calculations'!$B$1-'Financial Calculations'!$C$11)*C188*(((1/(1+'Financial Calculations'!$B$2))^(1/12))^$A188)</f>
        <v>1.141874515730294E-12</v>
      </c>
      <c r="G188" s="28">
        <f>('Financial Calculations'!$B$1-'Financial Calculations'!$C$12)*D188*(((1/(1+'Financial Calculations'!$B$2))^(1/12))^$A188)</f>
        <v>5.341178844990754E-4</v>
      </c>
    </row>
    <row r="189" spans="1:7" x14ac:dyDescent="0.25">
      <c r="A189">
        <v>182</v>
      </c>
      <c r="B189" s="26">
        <f>B188*'CLV Analysis'!$C$2</f>
        <v>1.6781298180887841E-13</v>
      </c>
      <c r="C189" s="29">
        <f>B188*'CLV Analysis'!$C$3</f>
        <v>1.7768433367998891E-13</v>
      </c>
      <c r="D189" s="29">
        <f>D188*'CLV Analysis'!$C$4</f>
        <v>9.2890768799667035E-5</v>
      </c>
      <c r="E189" s="25">
        <f>('Financial Calculations'!$B$1-'Financial Calculations'!$C$10)*B189*(((1/(1+'Financial Calculations'!$B$2))^(1/12))^$A189)</f>
        <v>5.9309976930709133E-13</v>
      </c>
      <c r="F189" s="27">
        <f>('Financial Calculations'!$B$1-'Financial Calculations'!$C$11)*C189*(((1/(1+'Financial Calculations'!$B$2))^(1/12))^$A189)</f>
        <v>9.6291491958092473E-13</v>
      </c>
      <c r="G189" s="28">
        <f>('Financial Calculations'!$B$1-'Financial Calculations'!$C$12)*D189*(((1/(1+'Financial Calculations'!$B$2))^(1/12))^$A189)</f>
        <v>5.0339782532338813E-4</v>
      </c>
    </row>
    <row r="190" spans="1:7" x14ac:dyDescent="0.25">
      <c r="A190">
        <v>183</v>
      </c>
      <c r="B190" s="26">
        <f>B189*'CLV Analysis'!$C$2</f>
        <v>1.4264103453754665E-13</v>
      </c>
      <c r="C190" s="29">
        <f>B189*'CLV Analysis'!$C$3</f>
        <v>1.5103168362799058E-13</v>
      </c>
      <c r="D190" s="29">
        <f>D189*'CLV Analysis'!$C$4</f>
        <v>8.8246230359683675E-5</v>
      </c>
      <c r="E190" s="25">
        <f>('Financial Calculations'!$B$1-'Financial Calculations'!$C$10)*B190*(((1/(1+'Financial Calculations'!$B$2))^(1/12))^$A190)</f>
        <v>5.0014656496694731E-13</v>
      </c>
      <c r="F190" s="27">
        <f>('Financial Calculations'!$B$1-'Financial Calculations'!$C$11)*C190*(((1/(1+'Financial Calculations'!$B$2))^(1/12))^$A190)</f>
        <v>8.1200265841692643E-13</v>
      </c>
      <c r="G190" s="28">
        <f>('Financial Calculations'!$B$1-'Financial Calculations'!$C$12)*D190*(((1/(1+'Financial Calculations'!$B$2))^(1/12))^$A190)</f>
        <v>4.7444464582566327E-4</v>
      </c>
    </row>
    <row r="191" spans="1:7" x14ac:dyDescent="0.25">
      <c r="A191">
        <v>184</v>
      </c>
      <c r="B191" s="26">
        <f>B190*'CLV Analysis'!$C$2</f>
        <v>1.2124487935691466E-13</v>
      </c>
      <c r="C191" s="29">
        <f>B190*'CLV Analysis'!$C$3</f>
        <v>1.2837693108379198E-13</v>
      </c>
      <c r="D191" s="29">
        <f>D190*'CLV Analysis'!$C$4</f>
        <v>8.3833918841699485E-5</v>
      </c>
      <c r="E191" s="25">
        <f>('Financial Calculations'!$B$1-'Financial Calculations'!$C$10)*B191*(((1/(1+'Financial Calculations'!$B$2))^(1/12))^$A191)</f>
        <v>4.2176139562569561E-13</v>
      </c>
      <c r="F191" s="27">
        <f>('Financial Calculations'!$B$1-'Financial Calculations'!$C$11)*C191*(((1/(1+'Financial Calculations'!$B$2))^(1/12))^$A191)</f>
        <v>6.8474203054524689E-13</v>
      </c>
      <c r="G191" s="28">
        <f>('Financial Calculations'!$B$1-'Financial Calculations'!$C$12)*D191*(((1/(1+'Financial Calculations'!$B$2))^(1/12))^$A191)</f>
        <v>4.4715672303120092E-4</v>
      </c>
    </row>
    <row r="192" spans="1:7" x14ac:dyDescent="0.25">
      <c r="A192">
        <v>185</v>
      </c>
      <c r="B192" s="26">
        <f>B191*'CLV Analysis'!$C$2</f>
        <v>1.0305814745337746E-13</v>
      </c>
      <c r="C192" s="29">
        <f>B191*'CLV Analysis'!$C$3</f>
        <v>1.0912039142122319E-13</v>
      </c>
      <c r="D192" s="29">
        <f>D191*'CLV Analysis'!$C$4</f>
        <v>7.9642222899614504E-5</v>
      </c>
      <c r="E192" s="25">
        <f>('Financial Calculations'!$B$1-'Financial Calculations'!$C$10)*B192*(((1/(1+'Financial Calculations'!$B$2))^(1/12))^$A192)</f>
        <v>3.5566109476707102E-13</v>
      </c>
      <c r="F192" s="27">
        <f>('Financial Calculations'!$B$1-'Financial Calculations'!$C$11)*C192*(((1/(1+'Financial Calculations'!$B$2))^(1/12))^$A192)</f>
        <v>5.7742624797477403E-13</v>
      </c>
      <c r="G192" s="28">
        <f>('Financial Calculations'!$B$1-'Financial Calculations'!$C$12)*D192*(((1/(1+'Financial Calculations'!$B$2))^(1/12))^$A192)</f>
        <v>4.2143827886188069E-4</v>
      </c>
    </row>
    <row r="193" spans="1:7" x14ac:dyDescent="0.25">
      <c r="A193">
        <v>186</v>
      </c>
      <c r="B193" s="26">
        <f>B192*'CLV Analysis'!$C$2</f>
        <v>8.7599425335370844E-14</v>
      </c>
      <c r="C193" s="29">
        <f>B192*'CLV Analysis'!$C$3</f>
        <v>9.2752332708039713E-14</v>
      </c>
      <c r="D193" s="29">
        <f>D192*'CLV Analysis'!$C$4</f>
        <v>7.5660111754633776E-5</v>
      </c>
      <c r="E193" s="25">
        <f>('Financial Calculations'!$B$1-'Financial Calculations'!$C$10)*B193*(((1/(1+'Financial Calculations'!$B$2))^(1/12))^$A193)</f>
        <v>2.999203237727641E-13</v>
      </c>
      <c r="F193" s="27">
        <f>('Financial Calculations'!$B$1-'Financial Calculations'!$C$11)*C193*(((1/(1+'Financial Calculations'!$B$2))^(1/12))^$A193)</f>
        <v>4.869294668310758E-13</v>
      </c>
      <c r="G193" s="28">
        <f>('Financial Calculations'!$B$1-'Financial Calculations'!$C$12)*D193*(((1/(1+'Financial Calculations'!$B$2))^(1/12))^$A193)</f>
        <v>3.9719904396399156E-4</v>
      </c>
    </row>
    <row r="194" spans="1:7" x14ac:dyDescent="0.25">
      <c r="A194">
        <v>187</v>
      </c>
      <c r="B194" s="26">
        <f>B193*'CLV Analysis'!$C$2</f>
        <v>7.4459511535065216E-14</v>
      </c>
      <c r="C194" s="29">
        <f>B193*'CLV Analysis'!$C$3</f>
        <v>7.8839482801833767E-14</v>
      </c>
      <c r="D194" s="29">
        <f>D193*'CLV Analysis'!$C$4</f>
        <v>7.1877106166902082E-5</v>
      </c>
      <c r="E194" s="25">
        <f>('Financial Calculations'!$B$1-'Financial Calculations'!$C$10)*B194*(((1/(1+'Financial Calculations'!$B$2))^(1/12))^$A194)</f>
        <v>2.5291549156050085E-13</v>
      </c>
      <c r="F194" s="27">
        <f>('Financial Calculations'!$B$1-'Financial Calculations'!$C$11)*C194*(((1/(1+'Financial Calculations'!$B$2))^(1/12))^$A194)</f>
        <v>4.1061573923940137E-13</v>
      </c>
      <c r="G194" s="28">
        <f>('Financial Calculations'!$B$1-'Financial Calculations'!$C$12)*D194*(((1/(1+'Financial Calculations'!$B$2))^(1/12))^$A194)</f>
        <v>3.7435394087117168E-4</v>
      </c>
    </row>
    <row r="195" spans="1:7" x14ac:dyDescent="0.25">
      <c r="A195">
        <v>188</v>
      </c>
      <c r="B195" s="26">
        <f>B194*'CLV Analysis'!$C$2</f>
        <v>6.3290584804805434E-14</v>
      </c>
      <c r="C195" s="29">
        <f>B194*'CLV Analysis'!$C$3</f>
        <v>6.7013560381558691E-14</v>
      </c>
      <c r="D195" s="29">
        <f>D194*'CLV Analysis'!$C$4</f>
        <v>6.8283250858556973E-5</v>
      </c>
      <c r="E195" s="25">
        <f>('Financial Calculations'!$B$1-'Financial Calculations'!$C$10)*B195*(((1/(1+'Financial Calculations'!$B$2))^(1/12))^$A195)</f>
        <v>2.1327746338308859E-13</v>
      </c>
      <c r="F195" s="27">
        <f>('Financial Calculations'!$B$1-'Financial Calculations'!$C$11)*C195*(((1/(1+'Financial Calculations'!$B$2))^(1/12))^$A195)</f>
        <v>3.462622346690144E-13</v>
      </c>
      <c r="G195" s="28">
        <f>('Financial Calculations'!$B$1-'Financial Calculations'!$C$12)*D195*(((1/(1+'Financial Calculations'!$B$2))^(1/12))^$A195)</f>
        <v>3.5282278539039311E-4</v>
      </c>
    </row>
    <row r="196" spans="1:7" x14ac:dyDescent="0.25">
      <c r="A196">
        <v>189</v>
      </c>
      <c r="B196" s="26">
        <f>B195*'CLV Analysis'!$C$2</f>
        <v>5.379699708408462E-14</v>
      </c>
      <c r="C196" s="29">
        <f>B195*'CLV Analysis'!$C$3</f>
        <v>5.6961526324324896E-14</v>
      </c>
      <c r="D196" s="29">
        <f>D195*'CLV Analysis'!$C$4</f>
        <v>6.4869088315629121E-5</v>
      </c>
      <c r="E196" s="25">
        <f>('Financial Calculations'!$B$1-'Financial Calculations'!$C$10)*B196*(((1/(1+'Financial Calculations'!$B$2))^(1/12))^$A196)</f>
        <v>1.7985168131246526E-13</v>
      </c>
      <c r="F196" s="27">
        <f>('Financial Calculations'!$B$1-'Financial Calculations'!$C$11)*C196*(((1/(1+'Financial Calculations'!$B$2))^(1/12))^$A196)</f>
        <v>2.9199449436612013E-13</v>
      </c>
      <c r="G196" s="28">
        <f>('Financial Calculations'!$B$1-'Financial Calculations'!$C$12)*D196*(((1/(1+'Financial Calculations'!$B$2))^(1/12))^$A196)</f>
        <v>3.3253000516288058E-4</v>
      </c>
    </row>
    <row r="197" spans="1:7" x14ac:dyDescent="0.25">
      <c r="A197">
        <v>190</v>
      </c>
      <c r="B197" s="26">
        <f>B196*'CLV Analysis'!$C$2</f>
        <v>4.5727447521471929E-14</v>
      </c>
      <c r="C197" s="29">
        <f>B196*'CLV Analysis'!$C$3</f>
        <v>4.841729737567616E-14</v>
      </c>
      <c r="D197" s="29">
        <f>D196*'CLV Analysis'!$C$4</f>
        <v>6.1625633899847659E-5</v>
      </c>
      <c r="E197" s="25">
        <f>('Financial Calculations'!$B$1-'Financial Calculations'!$C$10)*B197*(((1/(1+'Financial Calculations'!$B$2))^(1/12))^$A197)</f>
        <v>1.5166453481688128E-13</v>
      </c>
      <c r="F197" s="27">
        <f>('Financial Calculations'!$B$1-'Financial Calculations'!$C$11)*C197*(((1/(1+'Financial Calculations'!$B$2))^(1/12))^$A197)</f>
        <v>2.46231832996819E-13</v>
      </c>
      <c r="G197" s="28">
        <f>('Financial Calculations'!$B$1-'Financial Calculations'!$C$12)*D197*(((1/(1+'Financial Calculations'!$B$2))^(1/12))^$A197)</f>
        <v>3.1340437441214125E-4</v>
      </c>
    </row>
    <row r="198" spans="1:7" x14ac:dyDescent="0.25">
      <c r="A198">
        <v>191</v>
      </c>
      <c r="B198" s="26">
        <f>B197*'CLV Analysis'!$C$2</f>
        <v>3.8868330393251137E-14</v>
      </c>
      <c r="C198" s="29">
        <f>B197*'CLV Analysis'!$C$3</f>
        <v>4.1154702769324739E-14</v>
      </c>
      <c r="D198" s="29">
        <f>D197*'CLV Analysis'!$C$4</f>
        <v>5.8544352204855274E-5</v>
      </c>
      <c r="E198" s="25">
        <f>('Financial Calculations'!$B$1-'Financial Calculations'!$C$10)*B198*(((1/(1+'Financial Calculations'!$B$2))^(1/12))^$A198)</f>
        <v>1.2789500188913023E-13</v>
      </c>
      <c r="F198" s="27">
        <f>('Financial Calculations'!$B$1-'Financial Calculations'!$C$11)*C198*(((1/(1+'Financial Calculations'!$B$2))^(1/12))^$A198)</f>
        <v>2.0764129718470558E-13</v>
      </c>
      <c r="G198" s="28">
        <f>('Financial Calculations'!$B$1-'Financial Calculations'!$C$12)*D198*(((1/(1+'Financial Calculations'!$B$2))^(1/12))^$A198)</f>
        <v>2.9537876394809608E-4</v>
      </c>
    </row>
    <row r="199" spans="1:7" x14ac:dyDescent="0.25">
      <c r="A199">
        <v>192</v>
      </c>
      <c r="B199" s="26">
        <f>B198*'CLV Analysis'!$C$2</f>
        <v>3.3038080834263469E-14</v>
      </c>
      <c r="C199" s="29">
        <f>B198*'CLV Analysis'!$C$3</f>
        <v>3.4981497353926025E-14</v>
      </c>
      <c r="D199" s="29">
        <f>D198*'CLV Analysis'!$C$4</f>
        <v>5.5617134594612507E-5</v>
      </c>
      <c r="E199" s="25">
        <f>('Financial Calculations'!$B$1-'Financial Calculations'!$C$10)*B199*(((1/(1+'Financial Calculations'!$B$2))^(1/12))^$A199)</f>
        <v>1.0785073470188741E-13</v>
      </c>
      <c r="F199" s="27">
        <f>('Financial Calculations'!$B$1-'Financial Calculations'!$C$11)*C199*(((1/(1+'Financial Calculations'!$B$2))^(1/12))^$A199)</f>
        <v>1.7509883986894664E-13</v>
      </c>
      <c r="G199" s="28">
        <f>('Financial Calculations'!$B$1-'Financial Calculations'!$C$12)*D199*(((1/(1+'Financial Calculations'!$B$2))^(1/12))^$A199)</f>
        <v>2.7838990554984754E-4</v>
      </c>
    </row>
    <row r="200" spans="1:7" x14ac:dyDescent="0.25">
      <c r="A200">
        <v>193</v>
      </c>
      <c r="B200" s="26">
        <f>B199*'CLV Analysis'!$C$2</f>
        <v>2.8082368709123948E-14</v>
      </c>
      <c r="C200" s="29">
        <f>B199*'CLV Analysis'!$C$3</f>
        <v>2.9734272750837126E-14</v>
      </c>
      <c r="D200" s="29">
        <f>D199*'CLV Analysis'!$C$4</f>
        <v>5.2836277864881881E-5</v>
      </c>
      <c r="E200" s="25">
        <f>('Financial Calculations'!$B$1-'Financial Calculations'!$C$10)*B200*(((1/(1+'Financial Calculations'!$B$2))^(1/12))^$A200)</f>
        <v>9.0947893224320639E-14</v>
      </c>
      <c r="F200" s="27">
        <f>('Financial Calculations'!$B$1-'Financial Calculations'!$C$11)*C200*(((1/(1+'Financial Calculations'!$B$2))^(1/12))^$A200)</f>
        <v>1.4765657958772057E-13</v>
      </c>
      <c r="G200" s="28">
        <f>('Financial Calculations'!$B$1-'Financial Calculations'!$C$12)*D200*(((1/(1+'Financial Calculations'!$B$2))^(1/12))^$A200)</f>
        <v>2.6237816990009309E-4</v>
      </c>
    </row>
    <row r="201" spans="1:7" x14ac:dyDescent="0.25">
      <c r="A201">
        <v>194</v>
      </c>
      <c r="B201" s="26">
        <f>B200*'CLV Analysis'!$C$2</f>
        <v>2.3870013402755356E-14</v>
      </c>
      <c r="C201" s="29">
        <f>B200*'CLV Analysis'!$C$3</f>
        <v>2.5274131838211555E-14</v>
      </c>
      <c r="D201" s="29">
        <f>D200*'CLV Analysis'!$C$4</f>
        <v>5.0194463971637783E-5</v>
      </c>
      <c r="E201" s="25">
        <f>('Financial Calculations'!$B$1-'Financial Calculations'!$C$10)*B201*(((1/(1+'Financial Calculations'!$B$2))^(1/12))^$A201)</f>
        <v>7.6694139402999115E-14</v>
      </c>
      <c r="F201" s="27">
        <f>('Financial Calculations'!$B$1-'Financial Calculations'!$C$11)*C201*(((1/(1+'Financial Calculations'!$B$2))^(1/12))^$A201)</f>
        <v>1.2451519103075151E-13</v>
      </c>
      <c r="G201" s="28">
        <f>('Financial Calculations'!$B$1-'Financial Calculations'!$C$12)*D201*(((1/(1+'Financial Calculations'!$B$2))^(1/12))^$A201)</f>
        <v>2.4728735729175148E-4</v>
      </c>
    </row>
    <row r="202" spans="1:7" x14ac:dyDescent="0.25">
      <c r="A202">
        <v>195</v>
      </c>
      <c r="B202" s="26">
        <f>B201*'CLV Analysis'!$C$2</f>
        <v>2.0289511392342051E-14</v>
      </c>
      <c r="C202" s="29">
        <f>B201*'CLV Analysis'!$C$3</f>
        <v>2.148301206247982E-14</v>
      </c>
      <c r="D202" s="29">
        <f>D201*'CLV Analysis'!$C$4</f>
        <v>4.7684740773055892E-5</v>
      </c>
      <c r="E202" s="25">
        <f>('Financial Calculations'!$B$1-'Financial Calculations'!$C$10)*B202*(((1/(1+'Financial Calculations'!$B$2))^(1/12))^$A202)</f>
        <v>6.4674296569562976E-14</v>
      </c>
      <c r="F202" s="27">
        <f>('Financial Calculations'!$B$1-'Financial Calculations'!$C$11)*C202*(((1/(1+'Financial Calculations'!$B$2))^(1/12))^$A202)</f>
        <v>1.0500062266587871E-13</v>
      </c>
      <c r="G202" s="28">
        <f>('Financial Calculations'!$B$1-'Financial Calculations'!$C$12)*D202*(((1/(1+'Financial Calculations'!$B$2))^(1/12))^$A202)</f>
        <v>2.3306450037220366E-4</v>
      </c>
    </row>
    <row r="203" spans="1:7" x14ac:dyDescent="0.25">
      <c r="A203">
        <v>196</v>
      </c>
      <c r="B203" s="26">
        <f>B202*'CLV Analysis'!$C$2</f>
        <v>1.7246084683490745E-14</v>
      </c>
      <c r="C203" s="29">
        <f>B202*'CLV Analysis'!$C$3</f>
        <v>1.8260560253107848E-14</v>
      </c>
      <c r="D203" s="29">
        <f>D202*'CLV Analysis'!$C$4</f>
        <v>4.5300503734403097E-5</v>
      </c>
      <c r="E203" s="25">
        <f>('Financial Calculations'!$B$1-'Financial Calculations'!$C$10)*B203*(((1/(1+'Financial Calculations'!$B$2))^(1/12))^$A203)</f>
        <v>5.4538256369093829E-14</v>
      </c>
      <c r="F203" s="27">
        <f>('Financial Calculations'!$B$1-'Financial Calculations'!$C$11)*C203*(((1/(1+'Financial Calculations'!$B$2))^(1/12))^$A203)</f>
        <v>8.8544463281587628E-14</v>
      </c>
      <c r="G203" s="28">
        <f>('Financial Calculations'!$B$1-'Financial Calculations'!$C$12)*D203*(((1/(1+'Financial Calculations'!$B$2))^(1/12))^$A203)</f>
        <v>2.1965967823279732E-4</v>
      </c>
    </row>
    <row r="204" spans="1:7" x14ac:dyDescent="0.25">
      <c r="A204">
        <v>197</v>
      </c>
      <c r="B204" s="26">
        <f>B203*'CLV Analysis'!$C$2</f>
        <v>1.4659171980967132E-14</v>
      </c>
      <c r="C204" s="29">
        <f>B203*'CLV Analysis'!$C$3</f>
        <v>1.552147621514167E-14</v>
      </c>
      <c r="D204" s="29">
        <f>D203*'CLV Analysis'!$C$4</f>
        <v>4.3035478547682943E-5</v>
      </c>
      <c r="E204" s="25">
        <f>('Financial Calculations'!$B$1-'Financial Calculations'!$C$10)*B204*(((1/(1+'Financial Calculations'!$B$2))^(1/12))^$A204)</f>
        <v>4.5990780967857098E-14</v>
      </c>
      <c r="F204" s="27">
        <f>('Financial Calculations'!$B$1-'Financial Calculations'!$C$11)*C204*(((1/(1+'Financial Calculations'!$B$2))^(1/12))^$A204)</f>
        <v>7.466738557134446E-14</v>
      </c>
      <c r="G204" s="28">
        <f>('Financial Calculations'!$B$1-'Financial Calculations'!$C$12)*D204*(((1/(1+'Financial Calculations'!$B$2))^(1/12))^$A204)</f>
        <v>2.0702584119108779E-4</v>
      </c>
    </row>
    <row r="205" spans="1:7" x14ac:dyDescent="0.25">
      <c r="A205">
        <v>198</v>
      </c>
      <c r="B205" s="26">
        <f>B204*'CLV Analysis'!$C$2</f>
        <v>1.2460296183822063E-14</v>
      </c>
      <c r="C205" s="29">
        <f>B204*'CLV Analysis'!$C$3</f>
        <v>1.319325478287042E-14</v>
      </c>
      <c r="D205" s="29">
        <f>D204*'CLV Analysis'!$C$4</f>
        <v>4.0883704620298796E-5</v>
      </c>
      <c r="E205" s="25">
        <f>('Financial Calculations'!$B$1-'Financial Calculations'!$C$10)*B205*(((1/(1+'Financial Calculations'!$B$2))^(1/12))^$A205)</f>
        <v>3.8782903503897829E-14</v>
      </c>
      <c r="F205" s="27">
        <f>('Financial Calculations'!$B$1-'Financial Calculations'!$C$11)*C205*(((1/(1+'Financial Calculations'!$B$2))^(1/12))^$A205)</f>
        <v>6.2965184512210596E-14</v>
      </c>
      <c r="G205" s="28">
        <f>('Financial Calculations'!$B$1-'Financial Calculations'!$C$12)*D205*(((1/(1+'Financial Calculations'!$B$2))^(1/12))^$A205)</f>
        <v>1.9511864565081627E-4</v>
      </c>
    </row>
    <row r="206" spans="1:7" x14ac:dyDescent="0.25">
      <c r="A206">
        <v>199</v>
      </c>
      <c r="B206" s="26">
        <f>B205*'CLV Analysis'!$C$2</f>
        <v>1.0591251756248753E-14</v>
      </c>
      <c r="C206" s="29">
        <f>B205*'CLV Analysis'!$C$3</f>
        <v>1.1214266565439856E-14</v>
      </c>
      <c r="D206" s="29">
        <f>D205*'CLV Analysis'!$C$4</f>
        <v>3.8839519389283852E-5</v>
      </c>
      <c r="E206" s="25">
        <f>('Financial Calculations'!$B$1-'Financial Calculations'!$C$10)*B206*(((1/(1+'Financial Calculations'!$B$2))^(1/12))^$A206)</f>
        <v>3.2704676296840305E-14</v>
      </c>
      <c r="F206" s="27">
        <f>('Financial Calculations'!$B$1-'Financial Calculations'!$C$11)*C206*(((1/(1+'Financial Calculations'!$B$2))^(1/12))^$A206)</f>
        <v>5.3097003870164267E-14</v>
      </c>
      <c r="G206" s="28">
        <f>('Financial Calculations'!$B$1-'Financial Calculations'!$C$12)*D206*(((1/(1+'Financial Calculations'!$B$2))^(1/12))^$A206)</f>
        <v>1.8389629845999979E-4</v>
      </c>
    </row>
    <row r="207" spans="1:7" x14ac:dyDescent="0.25">
      <c r="A207">
        <v>200</v>
      </c>
      <c r="B207" s="26">
        <f>B206*'CLV Analysis'!$C$2</f>
        <v>9.0025639928114389E-15</v>
      </c>
      <c r="C207" s="29">
        <f>B206*'CLV Analysis'!$C$3</f>
        <v>9.5321265806238773E-15</v>
      </c>
      <c r="D207" s="29">
        <f>D206*'CLV Analysis'!$C$4</f>
        <v>3.6897543419819657E-5</v>
      </c>
      <c r="E207" s="25">
        <f>('Financial Calculations'!$B$1-'Financial Calculations'!$C$10)*B207*(((1/(1+'Financial Calculations'!$B$2))^(1/12))^$A207)</f>
        <v>2.7579055590141924E-14</v>
      </c>
      <c r="F207" s="27">
        <f>('Financial Calculations'!$B$1-'Financial Calculations'!$C$11)*C207*(((1/(1+'Financial Calculations'!$B$2))^(1/12))^$A207)</f>
        <v>4.4775407899289252E-14</v>
      </c>
      <c r="G207" s="28">
        <f>('Financial Calculations'!$B$1-'Financial Calculations'!$C$12)*D207*(((1/(1+'Financial Calculations'!$B$2))^(1/12))^$A207)</f>
        <v>1.7331941022084404E-4</v>
      </c>
    </row>
    <row r="208" spans="1:7" x14ac:dyDescent="0.25">
      <c r="A208">
        <v>201</v>
      </c>
      <c r="B208" s="26">
        <f>B207*'CLV Analysis'!$C$2</f>
        <v>7.652179393889723E-15</v>
      </c>
      <c r="C208" s="29">
        <f>B207*'CLV Analysis'!$C$3</f>
        <v>8.1023075935302955E-15</v>
      </c>
      <c r="D208" s="29">
        <f>D207*'CLV Analysis'!$C$4</f>
        <v>3.5052666248828672E-5</v>
      </c>
      <c r="E208" s="25">
        <f>('Financial Calculations'!$B$1-'Financial Calculations'!$C$10)*B208*(((1/(1+'Financial Calculations'!$B$2))^(1/12))^$A208)</f>
        <v>2.3256744703436274E-14</v>
      </c>
      <c r="F208" s="27">
        <f>('Financial Calculations'!$B$1-'Financial Calculations'!$C$11)*C208*(((1/(1+'Financial Calculations'!$B$2))^(1/12))^$A208)</f>
        <v>3.7758009047931839E-14</v>
      </c>
      <c r="G208" s="28">
        <f>('Financial Calculations'!$B$1-'Financial Calculations'!$C$12)*D208*(((1/(1+'Financial Calculations'!$B$2))^(1/12))^$A208)</f>
        <v>1.6335085703661012E-4</v>
      </c>
    </row>
    <row r="209" spans="1:7" x14ac:dyDescent="0.25">
      <c r="A209">
        <v>202</v>
      </c>
      <c r="B209" s="26">
        <f>B208*'CLV Analysis'!$C$2</f>
        <v>6.5043524848062641E-15</v>
      </c>
      <c r="C209" s="29">
        <f>B208*'CLV Analysis'!$C$3</f>
        <v>6.8869614545007512E-15</v>
      </c>
      <c r="D209" s="29">
        <f>D208*'CLV Analysis'!$C$4</f>
        <v>3.3300032936387236E-5</v>
      </c>
      <c r="E209" s="25">
        <f>('Financial Calculations'!$B$1-'Financial Calculations'!$C$10)*B209*(((1/(1+'Financial Calculations'!$B$2))^(1/12))^$A209)</f>
        <v>1.961184538872122E-14</v>
      </c>
      <c r="F209" s="27">
        <f>('Financial Calculations'!$B$1-'Financial Calculations'!$C$11)*C209*(((1/(1+'Financial Calculations'!$B$2))^(1/12))^$A209)</f>
        <v>3.1840407807570927E-14</v>
      </c>
      <c r="G209" s="28">
        <f>('Financial Calculations'!$B$1-'Financial Calculations'!$C$12)*D209*(((1/(1+'Financial Calculations'!$B$2))^(1/12))^$A209)</f>
        <v>1.5395565021018043E-4</v>
      </c>
    </row>
    <row r="210" spans="1:7" x14ac:dyDescent="0.25">
      <c r="A210">
        <v>203</v>
      </c>
      <c r="B210" s="26">
        <f>B209*'CLV Analysis'!$C$2</f>
        <v>5.528699612085324E-15</v>
      </c>
      <c r="C210" s="29">
        <f>B209*'CLV Analysis'!$C$3</f>
        <v>5.8539172363256381E-15</v>
      </c>
      <c r="D210" s="29">
        <f>D209*'CLV Analysis'!$C$4</f>
        <v>3.1635031289567872E-5</v>
      </c>
      <c r="E210" s="25">
        <f>('Financial Calculations'!$B$1-'Financial Calculations'!$C$10)*B210*(((1/(1+'Financial Calculations'!$B$2))^(1/12))^$A210)</f>
        <v>1.6538190725130848E-14</v>
      </c>
      <c r="F210" s="27">
        <f>('Financial Calculations'!$B$1-'Financial Calculations'!$C$11)*C210*(((1/(1+'Financial Calculations'!$B$2))^(1/12))^$A210)</f>
        <v>2.6850239059624204E-14</v>
      </c>
      <c r="G210" s="28">
        <f>('Financial Calculations'!$B$1-'Financial Calculations'!$C$12)*D210*(((1/(1+'Financial Calculations'!$B$2))^(1/12))^$A210)</f>
        <v>1.4510081343697677E-4</v>
      </c>
    </row>
    <row r="211" spans="1:7" x14ac:dyDescent="0.25">
      <c r="A211">
        <v>204</v>
      </c>
      <c r="B211" s="26">
        <f>B210*'CLV Analysis'!$C$2</f>
        <v>4.6993946702725254E-15</v>
      </c>
      <c r="C211" s="29">
        <f>B210*'CLV Analysis'!$C$3</f>
        <v>4.9758296508767916E-15</v>
      </c>
      <c r="D211" s="29">
        <f>D210*'CLV Analysis'!$C$4</f>
        <v>3.0053279725089478E-5</v>
      </c>
      <c r="E211" s="25">
        <f>('Financial Calculations'!$B$1-'Financial Calculations'!$C$10)*B211*(((1/(1+'Financial Calculations'!$B$2))^(1/12))^$A211)</f>
        <v>1.3946252738566906E-14</v>
      </c>
      <c r="F211" s="27">
        <f>('Financial Calculations'!$B$1-'Financial Calculations'!$C$11)*C211*(((1/(1+'Financial Calculations'!$B$2))^(1/12))^$A211)</f>
        <v>2.2642151504967447E-14</v>
      </c>
      <c r="G211" s="28">
        <f>('Financial Calculations'!$B$1-'Financial Calculations'!$C$12)*D211*(((1/(1+'Financial Calculations'!$B$2))^(1/12))^$A211)</f>
        <v>1.3675526706118977E-4</v>
      </c>
    </row>
    <row r="212" spans="1:7" x14ac:dyDescent="0.25">
      <c r="A212">
        <v>205</v>
      </c>
      <c r="B212" s="26">
        <f>B211*'CLV Analysis'!$C$2</f>
        <v>3.9944854697316469E-15</v>
      </c>
      <c r="C212" s="29">
        <f>B211*'CLV Analysis'!$C$3</f>
        <v>4.2294552032452728E-15</v>
      </c>
      <c r="D212" s="29">
        <f>D211*'CLV Analysis'!$C$4</f>
        <v>2.8550615738835003E-5</v>
      </c>
      <c r="E212" s="25">
        <f>('Financial Calculations'!$B$1-'Financial Calculations'!$C$10)*B212*(((1/(1+'Financial Calculations'!$B$2))^(1/12))^$A212)</f>
        <v>1.1760534672782115E-14</v>
      </c>
      <c r="F212" s="27">
        <f>('Financial Calculations'!$B$1-'Financial Calculations'!$C$11)*C212*(((1/(1+'Financial Calculations'!$B$2))^(1/12))^$A212)</f>
        <v>1.9093573939340374E-14</v>
      </c>
      <c r="G212" s="28">
        <f>('Financial Calculations'!$B$1-'Financial Calculations'!$C$12)*D212*(((1/(1+'Financial Calculations'!$B$2))^(1/12))^$A212)</f>
        <v>1.2888971898906951E-4</v>
      </c>
    </row>
    <row r="213" spans="1:7" x14ac:dyDescent="0.25">
      <c r="A213">
        <v>206</v>
      </c>
      <c r="B213" s="26">
        <f>B212*'CLV Analysis'!$C$2</f>
        <v>3.3953126492718998E-15</v>
      </c>
      <c r="C213" s="29">
        <f>B212*'CLV Analysis'!$C$3</f>
        <v>3.5950369227584824E-15</v>
      </c>
      <c r="D213" s="29">
        <f>D212*'CLV Analysis'!$C$4</f>
        <v>2.7123084951893252E-5</v>
      </c>
      <c r="E213" s="25">
        <f>('Financial Calculations'!$B$1-'Financial Calculations'!$C$10)*B213*(((1/(1+'Financial Calculations'!$B$2))^(1/12))^$A213)</f>
        <v>9.9173719552082933E-15</v>
      </c>
      <c r="F213" s="27">
        <f>('Financial Calculations'!$B$1-'Financial Calculations'!$C$11)*C213*(((1/(1+'Financial Calculations'!$B$2))^(1/12))^$A213)</f>
        <v>1.6101145056691114E-14</v>
      </c>
      <c r="G213" s="28">
        <f>('Financial Calculations'!$B$1-'Financial Calculations'!$C$12)*D213*(((1/(1+'Financial Calculations'!$B$2))^(1/12))^$A213)</f>
        <v>1.2147656187639325E-4</v>
      </c>
    </row>
    <row r="214" spans="1:7" x14ac:dyDescent="0.25">
      <c r="A214">
        <v>207</v>
      </c>
      <c r="B214" s="26">
        <f>B213*'CLV Analysis'!$C$2</f>
        <v>2.8860157518811148E-15</v>
      </c>
      <c r="C214" s="29">
        <f>B213*'CLV Analysis'!$C$3</f>
        <v>3.0557813843447097E-15</v>
      </c>
      <c r="D214" s="29">
        <f>D213*'CLV Analysis'!$C$4</f>
        <v>2.5766930704298589E-5</v>
      </c>
      <c r="E214" s="25">
        <f>('Financial Calculations'!$B$1-'Financial Calculations'!$C$10)*B214*(((1/(1+'Financial Calculations'!$B$2))^(1/12))^$A214)</f>
        <v>8.3630778050914028E-15</v>
      </c>
      <c r="F214" s="27">
        <f>('Financial Calculations'!$B$1-'Financial Calculations'!$C$11)*C214*(((1/(1+'Financial Calculations'!$B$2))^(1/12))^$A214)</f>
        <v>1.3577702789442511E-14</v>
      </c>
      <c r="G214" s="28">
        <f>('Financial Calculations'!$B$1-'Financial Calculations'!$C$12)*D214*(((1/(1+'Financial Calculations'!$B$2))^(1/12))^$A214)</f>
        <v>1.144897762292478E-4</v>
      </c>
    </row>
    <row r="215" spans="1:7" x14ac:dyDescent="0.25">
      <c r="A215">
        <v>208</v>
      </c>
      <c r="B215" s="26">
        <f>B214*'CLV Analysis'!$C$2</f>
        <v>2.4531133890989476E-15</v>
      </c>
      <c r="C215" s="29">
        <f>B214*'CLV Analysis'!$C$3</f>
        <v>2.5974141766930034E-15</v>
      </c>
      <c r="D215" s="29">
        <f>D214*'CLV Analysis'!$C$4</f>
        <v>2.4478584169083659E-5</v>
      </c>
      <c r="E215" s="25">
        <f>('Financial Calculations'!$B$1-'Financial Calculations'!$C$10)*B215*(((1/(1+'Financial Calculations'!$B$2))^(1/12))^$A215)</f>
        <v>7.0523794700753951E-15</v>
      </c>
      <c r="F215" s="27">
        <f>('Financial Calculations'!$B$1-'Financial Calculations'!$C$11)*C215*(((1/(1+'Financial Calculations'!$B$2))^(1/12))^$A215)</f>
        <v>1.1449745492592993E-14</v>
      </c>
      <c r="G215" s="28">
        <f>('Financial Calculations'!$B$1-'Financial Calculations'!$C$12)*D215*(((1/(1+'Financial Calculations'!$B$2))^(1/12))^$A215)</f>
        <v>1.0790483907801904E-4</v>
      </c>
    </row>
    <row r="216" spans="1:7" x14ac:dyDescent="0.25">
      <c r="A216">
        <v>209</v>
      </c>
      <c r="B216" s="26">
        <f>B215*'CLV Analysis'!$C$2</f>
        <v>2.0851463807341055E-15</v>
      </c>
      <c r="C216" s="29">
        <f>B215*'CLV Analysis'!$C$3</f>
        <v>2.207802050189053E-15</v>
      </c>
      <c r="D216" s="29">
        <f>D215*'CLV Analysis'!$C$4</f>
        <v>2.3254654960629475E-5</v>
      </c>
      <c r="E216" s="25">
        <f>('Financial Calculations'!$B$1-'Financial Calculations'!$C$10)*B216*(((1/(1+'Financial Calculations'!$B$2))^(1/12))^$A216)</f>
        <v>5.9470995426661953E-15</v>
      </c>
      <c r="F216" s="27">
        <f>('Financial Calculations'!$B$1-'Financial Calculations'!$C$11)*C216*(((1/(1+'Financial Calculations'!$B$2))^(1/12))^$A216)</f>
        <v>9.655291022211001E-15</v>
      </c>
      <c r="G216" s="28">
        <f>('Financial Calculations'!$B$1-'Financial Calculations'!$C$12)*D216*(((1/(1+'Financial Calculations'!$B$2))^(1/12))^$A216)</f>
        <v>1.01698637904043E-4</v>
      </c>
    </row>
    <row r="217" spans="1:7" x14ac:dyDescent="0.25">
      <c r="A217">
        <v>210</v>
      </c>
      <c r="B217" s="26">
        <f>B216*'CLV Analysis'!$C$2</f>
        <v>1.7723744236239896E-15</v>
      </c>
      <c r="C217" s="29">
        <f>B216*'CLV Analysis'!$C$3</f>
        <v>1.8766317426606949E-15</v>
      </c>
      <c r="D217" s="29">
        <f>D216*'CLV Analysis'!$C$4</f>
        <v>2.2091922212598E-5</v>
      </c>
      <c r="E217" s="25">
        <f>('Financial Calculations'!$B$1-'Financial Calculations'!$C$10)*B217*(((1/(1+'Financial Calculations'!$B$2))^(1/12))^$A217)</f>
        <v>5.0150439465791209E-15</v>
      </c>
      <c r="F217" s="27">
        <f>('Financial Calculations'!$B$1-'Financial Calculations'!$C$11)*C217*(((1/(1+'Financial Calculations'!$B$2))^(1/12))^$A217)</f>
        <v>8.1420713485637493E-15</v>
      </c>
      <c r="G217" s="28">
        <f>('Financial Calculations'!$B$1-'Financial Calculations'!$C$12)*D217*(((1/(1+'Financial Calculations'!$B$2))^(1/12))^$A217)</f>
        <v>9.5849389516809117E-5</v>
      </c>
    </row>
    <row r="218" spans="1:7" x14ac:dyDescent="0.25">
      <c r="A218">
        <v>211</v>
      </c>
      <c r="B218" s="26">
        <f>B217*'CLV Analysis'!$C$2</f>
        <v>1.506518260080391E-15</v>
      </c>
      <c r="C218" s="29">
        <f>B217*'CLV Analysis'!$C$3</f>
        <v>1.5951369812615906E-15</v>
      </c>
      <c r="D218" s="29">
        <f>D217*'CLV Analysis'!$C$4</f>
        <v>2.0987326101968099E-5</v>
      </c>
      <c r="E218" s="25">
        <f>('Financial Calculations'!$B$1-'Financial Calculations'!$C$10)*B218*(((1/(1+'Financial Calculations'!$B$2))^(1/12))^$A218)</f>
        <v>4.229064202756621E-15</v>
      </c>
      <c r="F218" s="27">
        <f>('Financial Calculations'!$B$1-'Financial Calculations'!$C$11)*C218*(((1/(1+'Financial Calculations'!$B$2))^(1/12))^$A218)</f>
        <v>6.8660101174166317E-15</v>
      </c>
      <c r="G218" s="28">
        <f>('Financial Calculations'!$B$1-'Financial Calculations'!$C$12)*D218*(((1/(1+'Financial Calculations'!$B$2))^(1/12))^$A218)</f>
        <v>9.033656359698173E-5</v>
      </c>
    </row>
    <row r="219" spans="1:7" x14ac:dyDescent="0.25">
      <c r="A219">
        <v>212</v>
      </c>
      <c r="B219" s="26">
        <f>B218*'CLV Analysis'!$C$2</f>
        <v>1.2805405210683324E-15</v>
      </c>
      <c r="C219" s="29">
        <f>B218*'CLV Analysis'!$C$3</f>
        <v>1.355866434072352E-15</v>
      </c>
      <c r="D219" s="29">
        <f>D218*'CLV Analysis'!$C$4</f>
        <v>1.9937959796869693E-5</v>
      </c>
      <c r="E219" s="25">
        <f>('Financial Calculations'!$B$1-'Financial Calculations'!$C$10)*B219*(((1/(1+'Financial Calculations'!$B$2))^(1/12))^$A219)</f>
        <v>3.5662666611799609E-15</v>
      </c>
      <c r="F219" s="27">
        <f>('Financial Calculations'!$B$1-'Financial Calculations'!$C$11)*C219*(((1/(1+'Financial Calculations'!$B$2))^(1/12))^$A219)</f>
        <v>5.7899388146215824E-15</v>
      </c>
      <c r="G219" s="28">
        <f>('Financial Calculations'!$B$1-'Financial Calculations'!$C$12)*D219*(((1/(1+'Financial Calculations'!$B$2))^(1/12))^$A219)</f>
        <v>8.5140810636883413E-5</v>
      </c>
    </row>
    <row r="220" spans="1:7" x14ac:dyDescent="0.25">
      <c r="A220">
        <v>213</v>
      </c>
      <c r="B220" s="26">
        <f>B219*'CLV Analysis'!$C$2</f>
        <v>1.0884594429080825E-15</v>
      </c>
      <c r="C220" s="29">
        <f>B219*'CLV Analysis'!$C$3</f>
        <v>1.1524864689614993E-15</v>
      </c>
      <c r="D220" s="29">
        <f>D219*'CLV Analysis'!$C$4</f>
        <v>1.8941061807026206E-5</v>
      </c>
      <c r="E220" s="25">
        <f>('Financial Calculations'!$B$1-'Financial Calculations'!$C$10)*B220*(((1/(1+'Financial Calculations'!$B$2))^(1/12))^$A220)</f>
        <v>3.0073456653492167E-15</v>
      </c>
      <c r="F220" s="27">
        <f>('Financial Calculations'!$B$1-'Financial Calculations'!$C$11)*C220*(((1/(1+'Financial Calculations'!$B$2))^(1/12))^$A220)</f>
        <v>4.8825141390375524E-15</v>
      </c>
      <c r="G220" s="28">
        <f>('Financial Calculations'!$B$1-'Financial Calculations'!$C$12)*D220*(((1/(1+'Financial Calculations'!$B$2))^(1/12))^$A220)</f>
        <v>8.024389402551769E-5</v>
      </c>
    </row>
    <row r="221" spans="1:7" x14ac:dyDescent="0.25">
      <c r="A221">
        <v>214</v>
      </c>
      <c r="B221" s="26">
        <f>B220*'CLV Analysis'!$C$2</f>
        <v>9.2519052647187014E-16</v>
      </c>
      <c r="C221" s="29">
        <f>B220*'CLV Analysis'!$C$3</f>
        <v>9.7961349861727427E-16</v>
      </c>
      <c r="D221" s="29">
        <f>D220*'CLV Analysis'!$C$4</f>
        <v>1.7994008716674895E-5</v>
      </c>
      <c r="E221" s="25">
        <f>('Financial Calculations'!$B$1-'Financial Calculations'!$C$10)*B221*(((1/(1+'Financial Calculations'!$B$2))^(1/12))^$A221)</f>
        <v>2.5360212261587636E-15</v>
      </c>
      <c r="F221" s="27">
        <f>('Financial Calculations'!$B$1-'Financial Calculations'!$C$11)*C221*(((1/(1+'Financial Calculations'!$B$2))^(1/12))^$A221)</f>
        <v>4.1173050495283455E-15</v>
      </c>
      <c r="G221" s="28">
        <f>('Financial Calculations'!$B$1-'Financial Calculations'!$C$12)*D221*(((1/(1+'Financial Calculations'!$B$2))^(1/12))^$A221)</f>
        <v>7.5628626039755722E-5</v>
      </c>
    </row>
    <row r="222" spans="1:7" x14ac:dyDescent="0.25">
      <c r="A222">
        <v>215</v>
      </c>
      <c r="B222" s="26">
        <f>B221*'CLV Analysis'!$C$2</f>
        <v>7.8641194750108955E-16</v>
      </c>
      <c r="C222" s="29">
        <f>B221*'CLV Analysis'!$C$3</f>
        <v>8.3267147382468315E-16</v>
      </c>
      <c r="D222" s="29">
        <f>D221*'CLV Analysis'!$C$4</f>
        <v>1.7094308280841148E-5</v>
      </c>
      <c r="E222" s="25">
        <f>('Financial Calculations'!$B$1-'Financial Calculations'!$C$10)*B222*(((1/(1+'Financial Calculations'!$B$2))^(1/12))^$A222)</f>
        <v>2.1385648259961413E-15</v>
      </c>
      <c r="F222" s="27">
        <f>('Financial Calculations'!$B$1-'Financial Calculations'!$C$11)*C222*(((1/(1+'Financial Calculations'!$B$2))^(1/12))^$A222)</f>
        <v>3.4720228939702062E-15</v>
      </c>
      <c r="G222" s="28">
        <f>('Financial Calculations'!$B$1-'Financial Calculations'!$C$12)*D222*(((1/(1+'Financial Calculations'!$B$2))^(1/12))^$A222)</f>
        <v>7.1278807517022397E-5</v>
      </c>
    </row>
    <row r="223" spans="1:7" x14ac:dyDescent="0.25">
      <c r="A223">
        <v>216</v>
      </c>
      <c r="B223" s="26">
        <f>B222*'CLV Analysis'!$C$2</f>
        <v>6.6845015537592606E-16</v>
      </c>
      <c r="C223" s="29">
        <f>B222*'CLV Analysis'!$C$3</f>
        <v>7.0777075275098066E-16</v>
      </c>
      <c r="D223" s="29">
        <f>D222*'CLV Analysis'!$C$4</f>
        <v>1.6239592866799089E-5</v>
      </c>
      <c r="E223" s="25">
        <f>('Financial Calculations'!$B$1-'Financial Calculations'!$C$10)*B223*(((1/(1+'Financial Calculations'!$B$2))^(1/12))^$A223)</f>
        <v>1.8033995409080986E-15</v>
      </c>
      <c r="F223" s="27">
        <f>('Financial Calculations'!$B$1-'Financial Calculations'!$C$11)*C223*(((1/(1+'Financial Calculations'!$B$2))^(1/12))^$A223)</f>
        <v>2.927872195827267E-15</v>
      </c>
      <c r="G223" s="28">
        <f>('Financial Calculations'!$B$1-'Financial Calculations'!$C$12)*D223*(((1/(1+'Financial Calculations'!$B$2))^(1/12))^$A223)</f>
        <v>6.7179170997737984E-5</v>
      </c>
    </row>
    <row r="224" spans="1:7" x14ac:dyDescent="0.25">
      <c r="A224">
        <v>217</v>
      </c>
      <c r="B224" s="26">
        <f>B223*'CLV Analysis'!$C$2</f>
        <v>5.6818263206953716E-16</v>
      </c>
      <c r="C224" s="29">
        <f>B223*'CLV Analysis'!$C$3</f>
        <v>6.0160513983833342E-16</v>
      </c>
      <c r="D224" s="29">
        <f>D223*'CLV Analysis'!$C$4</f>
        <v>1.5427613223459133E-5</v>
      </c>
      <c r="E224" s="25">
        <f>('Financial Calculations'!$B$1-'Financial Calculations'!$C$10)*B224*(((1/(1+'Financial Calculations'!$B$2))^(1/12))^$A224)</f>
        <v>1.5207628333794586E-15</v>
      </c>
      <c r="F224" s="27">
        <f>('Financial Calculations'!$B$1-'Financial Calculations'!$C$11)*C224*(((1/(1+'Financial Calculations'!$B$2))^(1/12))^$A224)</f>
        <v>2.4690031883101798E-15</v>
      </c>
      <c r="G224" s="28">
        <f>('Financial Calculations'!$B$1-'Financial Calculations'!$C$12)*D224*(((1/(1+'Financial Calculations'!$B$2))^(1/12))^$A224)</f>
        <v>6.3315327137951086E-5</v>
      </c>
    </row>
    <row r="225" spans="1:7" x14ac:dyDescent="0.25">
      <c r="A225">
        <v>218</v>
      </c>
      <c r="B225" s="26">
        <f>B224*'CLV Analysis'!$C$2</f>
        <v>4.8295523725910656E-16</v>
      </c>
      <c r="C225" s="29">
        <f>B224*'CLV Analysis'!$C$3</f>
        <v>5.1136436886258346E-16</v>
      </c>
      <c r="D225" s="29">
        <f>D224*'CLV Analysis'!$C$4</f>
        <v>1.4656232562286176E-5</v>
      </c>
      <c r="E225" s="25">
        <f>('Financial Calculations'!$B$1-'Financial Calculations'!$C$10)*B225*(((1/(1+'Financial Calculations'!$B$2))^(1/12))^$A225)</f>
        <v>1.2824221937107473E-15</v>
      </c>
      <c r="F225" s="27">
        <f>('Financial Calculations'!$B$1-'Financial Calculations'!$C$11)*C225*(((1/(1+'Financial Calculations'!$B$2))^(1/12))^$A225)</f>
        <v>2.0820501497892136E-15</v>
      </c>
      <c r="G225" s="28">
        <f>('Financial Calculations'!$B$1-'Financial Calculations'!$C$12)*D225*(((1/(1+'Financial Calculations'!$B$2))^(1/12))^$A225)</f>
        <v>5.9673714204075956E-5</v>
      </c>
    </row>
    <row r="226" spans="1:7" x14ac:dyDescent="0.25">
      <c r="A226">
        <v>219</v>
      </c>
      <c r="B226" s="26">
        <f>B225*'CLV Analysis'!$C$2</f>
        <v>4.1051195167024058E-16</v>
      </c>
      <c r="C226" s="29">
        <f>B225*'CLV Analysis'!$C$3</f>
        <v>4.3465971353319593E-16</v>
      </c>
      <c r="D226" s="29">
        <f>D225*'CLV Analysis'!$C$4</f>
        <v>1.3923420934171866E-5</v>
      </c>
      <c r="E226" s="25">
        <f>('Financial Calculations'!$B$1-'Financial Calculations'!$C$10)*B226*(((1/(1+'Financial Calculations'!$B$2))^(1/12))^$A226)</f>
        <v>1.0814353473297476E-15</v>
      </c>
      <c r="F226" s="27">
        <f>('Financial Calculations'!$B$1-'Financial Calculations'!$C$11)*C226*(((1/(1+'Financial Calculations'!$B$2))^(1/12))^$A226)</f>
        <v>1.7557420933118255E-15</v>
      </c>
      <c r="G226" s="28">
        <f>('Financial Calculations'!$B$1-'Financial Calculations'!$C$12)*D226*(((1/(1+'Financial Calculations'!$B$2))^(1/12))^$A226)</f>
        <v>5.6241550472465434E-5</v>
      </c>
    </row>
    <row r="227" spans="1:7" x14ac:dyDescent="0.25">
      <c r="A227">
        <v>220</v>
      </c>
      <c r="B227" s="26">
        <f>B226*'CLV Analysis'!$C$2</f>
        <v>3.4893515891970448E-16</v>
      </c>
      <c r="C227" s="29">
        <f>B226*'CLV Analysis'!$C$3</f>
        <v>3.6946075650321652E-16</v>
      </c>
      <c r="D227" s="29">
        <f>D226*'CLV Analysis'!$C$4</f>
        <v>1.3227249887463272E-5</v>
      </c>
      <c r="E227" s="25">
        <f>('Financial Calculations'!$B$1-'Financial Calculations'!$C$10)*B227*(((1/(1+'Financial Calculations'!$B$2))^(1/12))^$A227)</f>
        <v>9.1194804346780918E-16</v>
      </c>
      <c r="F227" s="27">
        <f>('Financial Calculations'!$B$1-'Financial Calculations'!$C$11)*C227*(((1/(1+'Financial Calculations'!$B$2))^(1/12))^$A227)</f>
        <v>1.4805744705712665E-15</v>
      </c>
      <c r="G227" s="28">
        <f>('Financial Calculations'!$B$1-'Financial Calculations'!$C$12)*D227*(((1/(1+'Financial Calculations'!$B$2))^(1/12))^$A227)</f>
        <v>5.30067893667464E-5</v>
      </c>
    </row>
    <row r="228" spans="1:7" x14ac:dyDescent="0.25">
      <c r="A228">
        <v>221</v>
      </c>
      <c r="B228" s="26">
        <f>B227*'CLV Analysis'!$C$2</f>
        <v>2.9659488508174878E-16</v>
      </c>
      <c r="C228" s="29">
        <f>B227*'CLV Analysis'!$C$3</f>
        <v>3.1404164302773406E-16</v>
      </c>
      <c r="D228" s="29">
        <f>D227*'CLV Analysis'!$C$4</f>
        <v>1.2565887393090107E-5</v>
      </c>
      <c r="E228" s="25">
        <f>('Financial Calculations'!$B$1-'Financial Calculations'!$C$10)*B228*(((1/(1+'Financial Calculations'!$B$2))^(1/12))^$A228)</f>
        <v>7.6902353528414984E-16</v>
      </c>
      <c r="F228" s="27">
        <f>('Financial Calculations'!$B$1-'Financial Calculations'!$C$11)*C228*(((1/(1+'Financial Calculations'!$B$2))^(1/12))^$A228)</f>
        <v>1.2485323278730908E-15</v>
      </c>
      <c r="G228" s="28">
        <f>('Financial Calculations'!$B$1-'Financial Calculations'!$C$12)*D228*(((1/(1+'Financial Calculations'!$B$2))^(1/12))^$A228)</f>
        <v>4.9958077175454007E-5</v>
      </c>
    </row>
    <row r="229" spans="1:7" x14ac:dyDescent="0.25">
      <c r="A229">
        <v>222</v>
      </c>
      <c r="B229" s="26">
        <f>B228*'CLV Analysis'!$C$2</f>
        <v>2.5210565231948645E-16</v>
      </c>
      <c r="C229" s="29">
        <f>B228*'CLV Analysis'!$C$3</f>
        <v>2.6693539657357393E-16</v>
      </c>
      <c r="D229" s="29">
        <f>D228*'CLV Analysis'!$C$4</f>
        <v>1.1937593023435601E-5</v>
      </c>
      <c r="E229" s="25">
        <f>('Financial Calculations'!$B$1-'Financial Calculations'!$C$10)*B229*(((1/(1+'Financial Calculations'!$B$2))^(1/12))^$A229)</f>
        <v>6.4849878461503362E-16</v>
      </c>
      <c r="F229" s="27">
        <f>('Financial Calculations'!$B$1-'Financial Calculations'!$C$11)*C229*(((1/(1+'Financial Calculations'!$B$2))^(1/12))^$A229)</f>
        <v>1.0528568503161724E-15</v>
      </c>
      <c r="G229" s="28">
        <f>('Financial Calculations'!$B$1-'Financial Calculations'!$C$12)*D229*(((1/(1+'Financial Calculations'!$B$2))^(1/12))^$A229)</f>
        <v>4.7084713201557415E-5</v>
      </c>
    </row>
    <row r="230" spans="1:7" x14ac:dyDescent="0.25">
      <c r="A230">
        <v>223</v>
      </c>
      <c r="B230" s="26">
        <f>B229*'CLV Analysis'!$C$2</f>
        <v>2.1428980447156347E-16</v>
      </c>
      <c r="C230" s="29">
        <f>B229*'CLV Analysis'!$C$3</f>
        <v>2.2689508708753781E-16</v>
      </c>
      <c r="D230" s="29">
        <f>D229*'CLV Analysis'!$C$4</f>
        <v>1.134071337226382E-5</v>
      </c>
      <c r="E230" s="25">
        <f>('Financial Calculations'!$B$1-'Financial Calculations'!$C$10)*B230*(((1/(1+'Financial Calculations'!$B$2))^(1/12))^$A230)</f>
        <v>5.4686320294707833E-16</v>
      </c>
      <c r="F230" s="27">
        <f>('Financial Calculations'!$B$1-'Financial Calculations'!$C$11)*C230*(((1/(1+'Financial Calculations'!$B$2))^(1/12))^$A230)</f>
        <v>8.8784849419643324E-16</v>
      </c>
      <c r="G230" s="28">
        <f>('Financial Calculations'!$B$1-'Financial Calculations'!$C$12)*D230*(((1/(1+'Financial Calculations'!$B$2))^(1/12))^$A230)</f>
        <v>4.4376612204005782E-5</v>
      </c>
    </row>
    <row r="231" spans="1:7" x14ac:dyDescent="0.25">
      <c r="A231">
        <v>224</v>
      </c>
      <c r="B231" s="26">
        <f>B230*'CLV Analysis'!$C$2</f>
        <v>1.8214633380082895E-16</v>
      </c>
      <c r="C231" s="29">
        <f>B230*'CLV Analysis'!$C$3</f>
        <v>1.9286082402440713E-16</v>
      </c>
      <c r="D231" s="29">
        <f>D230*'CLV Analysis'!$C$4</f>
        <v>1.0773677703650629E-5</v>
      </c>
      <c r="E231" s="25">
        <f>('Financial Calculations'!$B$1-'Financial Calculations'!$C$10)*B231*(((1/(1+'Financial Calculations'!$B$2))^(1/12))^$A231)</f>
        <v>4.6115639663853386E-16</v>
      </c>
      <c r="F231" s="27">
        <f>('Financial Calculations'!$B$1-'Financial Calculations'!$C$11)*C231*(((1/(1+'Financial Calculations'!$B$2))^(1/12))^$A231)</f>
        <v>7.4870097336609013E-16</v>
      </c>
      <c r="G231" s="28">
        <f>('Financial Calculations'!$B$1-'Financial Calculations'!$C$12)*D231*(((1/(1+'Financial Calculations'!$B$2))^(1/12))^$A231)</f>
        <v>4.1824268999467501E-5</v>
      </c>
    </row>
    <row r="232" spans="1:7" x14ac:dyDescent="0.25">
      <c r="A232">
        <v>225</v>
      </c>
      <c r="B232" s="26">
        <f>B231*'CLV Analysis'!$C$2</f>
        <v>1.548243837307046E-16</v>
      </c>
      <c r="C232" s="29">
        <f>B231*'CLV Analysis'!$C$3</f>
        <v>1.6393170042074606E-16</v>
      </c>
      <c r="D232" s="29">
        <f>D231*'CLV Analysis'!$C$4</f>
        <v>1.0234993818468096E-5</v>
      </c>
      <c r="E232" s="25">
        <f>('Financial Calculations'!$B$1-'Financial Calculations'!$C$10)*B232*(((1/(1+'Financial Calculations'!$B$2))^(1/12))^$A232)</f>
        <v>3.8888193795920275E-16</v>
      </c>
      <c r="F232" s="27">
        <f>('Financial Calculations'!$B$1-'Financial Calculations'!$C$11)*C232*(((1/(1+'Financial Calculations'!$B$2))^(1/12))^$A232)</f>
        <v>6.313612639808234E-16</v>
      </c>
      <c r="G232" s="28">
        <f>('Financial Calculations'!$B$1-'Financial Calculations'!$C$12)*D232*(((1/(1+'Financial Calculations'!$B$2))^(1/12))^$A232)</f>
        <v>3.9418725100018231E-5</v>
      </c>
    </row>
    <row r="233" spans="1:7" x14ac:dyDescent="0.25">
      <c r="A233">
        <v>226</v>
      </c>
      <c r="B233" s="26">
        <f>B232*'CLV Analysis'!$C$2</f>
        <v>1.3160072617109892E-16</v>
      </c>
      <c r="C233" s="29">
        <f>B232*'CLV Analysis'!$C$3</f>
        <v>1.3934194535763414E-16</v>
      </c>
      <c r="D233" s="29">
        <f>D232*'CLV Analysis'!$C$4</f>
        <v>9.7232441275446905E-6</v>
      </c>
      <c r="E233" s="25">
        <f>('Financial Calculations'!$B$1-'Financial Calculations'!$C$10)*B233*(((1/(1+'Financial Calculations'!$B$2))^(1/12))^$A233)</f>
        <v>3.2793465031222916E-16</v>
      </c>
      <c r="F233" s="27">
        <f>('Financial Calculations'!$B$1-'Financial Calculations'!$C$11)*C233*(((1/(1+'Financial Calculations'!$B$2))^(1/12))^$A233)</f>
        <v>5.3241154991867793E-16</v>
      </c>
      <c r="G233" s="28">
        <f>('Financial Calculations'!$B$1-'Financial Calculations'!$C$12)*D233*(((1/(1+'Financial Calculations'!$B$2))^(1/12))^$A233)</f>
        <v>3.715153726967923E-5</v>
      </c>
    </row>
    <row r="234" spans="1:7" x14ac:dyDescent="0.25">
      <c r="A234">
        <v>227</v>
      </c>
      <c r="B234" s="26">
        <f>B233*'CLV Analysis'!$C$2</f>
        <v>1.1186061724543409E-16</v>
      </c>
      <c r="C234" s="29">
        <f>B233*'CLV Analysis'!$C$3</f>
        <v>1.1844065355398903E-16</v>
      </c>
      <c r="D234" s="29">
        <f>D233*'CLV Analysis'!$C$4</f>
        <v>9.2370819211674559E-6</v>
      </c>
      <c r="E234" s="25">
        <f>('Financial Calculations'!$B$1-'Financial Calculations'!$C$10)*B234*(((1/(1+'Financial Calculations'!$B$2))^(1/12))^$A234)</f>
        <v>2.765392896357302E-16</v>
      </c>
      <c r="F234" s="27">
        <f>('Financial Calculations'!$B$1-'Financial Calculations'!$C$11)*C234*(((1/(1+'Financial Calculations'!$B$2))^(1/12))^$A234)</f>
        <v>4.489696702321267E-16</v>
      </c>
      <c r="G234" s="28">
        <f>('Financial Calculations'!$B$1-'Financial Calculations'!$C$12)*D234*(((1/(1+'Financial Calculations'!$B$2))^(1/12))^$A234)</f>
        <v>3.5014747889442197E-5</v>
      </c>
    </row>
    <row r="235" spans="1:7" x14ac:dyDescent="0.25">
      <c r="A235">
        <v>228</v>
      </c>
      <c r="B235" s="26">
        <f>B234*'CLV Analysis'!$C$2</f>
        <v>9.5081524658618969E-17</v>
      </c>
      <c r="C235" s="29">
        <f>B234*'CLV Analysis'!$C$3</f>
        <v>1.0067455552089068E-16</v>
      </c>
      <c r="D235" s="29">
        <f>D234*'CLV Analysis'!$C$4</f>
        <v>8.7752278251090825E-6</v>
      </c>
      <c r="E235" s="25">
        <f>('Financial Calculations'!$B$1-'Financial Calculations'!$C$10)*B235*(((1/(1+'Financial Calculations'!$B$2))^(1/12))^$A235)</f>
        <v>2.3319883592484902E-16</v>
      </c>
      <c r="F235" s="27">
        <f>('Financial Calculations'!$B$1-'Financial Calculations'!$C$11)*C235*(((1/(1+'Financial Calculations'!$B$2))^(1/12))^$A235)</f>
        <v>3.7860516891328433E-16</v>
      </c>
      <c r="G235" s="28">
        <f>('Financial Calculations'!$B$1-'Financial Calculations'!$C$12)*D235*(((1/(1+'Financial Calculations'!$B$2))^(1/12))^$A235)</f>
        <v>3.3000857026764486E-5</v>
      </c>
    </row>
    <row r="236" spans="1:7" x14ac:dyDescent="0.25">
      <c r="A236">
        <v>229</v>
      </c>
      <c r="B236" s="26">
        <f>B235*'CLV Analysis'!$C$2</f>
        <v>8.0819295959826123E-17</v>
      </c>
      <c r="C236" s="29">
        <f>B235*'CLV Analysis'!$C$3</f>
        <v>8.557337219275708E-17</v>
      </c>
      <c r="D236" s="29">
        <f>D235*'CLV Analysis'!$C$4</f>
        <v>8.3364664338536273E-6</v>
      </c>
      <c r="E236" s="25">
        <f>('Financial Calculations'!$B$1-'Financial Calculations'!$C$10)*B236*(((1/(1+'Financial Calculations'!$B$2))^(1/12))^$A236)</f>
        <v>1.9665088873388893E-16</v>
      </c>
      <c r="F236" s="27">
        <f>('Financial Calculations'!$B$1-'Financial Calculations'!$C$11)*C236*(((1/(1+'Financial Calculations'!$B$2))^(1/12))^$A236)</f>
        <v>3.1926850170913739E-16</v>
      </c>
      <c r="G236" s="28">
        <f>('Financial Calculations'!$B$1-'Financial Calculations'!$C$12)*D236*(((1/(1+'Financial Calculations'!$B$2))^(1/12))^$A236)</f>
        <v>3.1102796111501586E-5</v>
      </c>
    </row>
    <row r="237" spans="1:7" x14ac:dyDescent="0.25">
      <c r="A237">
        <v>230</v>
      </c>
      <c r="B237" s="26">
        <f>B236*'CLV Analysis'!$C$2</f>
        <v>6.8696401565852197E-17</v>
      </c>
      <c r="C237" s="29">
        <f>B236*'CLV Analysis'!$C$3</f>
        <v>7.2737366363843518E-17</v>
      </c>
      <c r="D237" s="29">
        <f>D236*'CLV Analysis'!$C$4</f>
        <v>7.9196431121609456E-6</v>
      </c>
      <c r="E237" s="25">
        <f>('Financial Calculations'!$B$1-'Financial Calculations'!$C$10)*B237*(((1/(1+'Financial Calculations'!$B$2))^(1/12))^$A237)</f>
        <v>1.6583089656712828E-16</v>
      </c>
      <c r="F237" s="27">
        <f>('Financial Calculations'!$B$1-'Financial Calculations'!$C$11)*C237*(((1/(1+'Financial Calculations'!$B$2))^(1/12))^$A237)</f>
        <v>2.6923133795604359E-16</v>
      </c>
      <c r="G237" s="28">
        <f>('Financial Calculations'!$B$1-'Financial Calculations'!$C$12)*D237*(((1/(1+'Financial Calculations'!$B$2))^(1/12))^$A237)</f>
        <v>2.9313903125881448E-5</v>
      </c>
    </row>
    <row r="238" spans="1:7" x14ac:dyDescent="0.25">
      <c r="A238">
        <v>231</v>
      </c>
      <c r="B238" s="26">
        <f>B237*'CLV Analysis'!$C$2</f>
        <v>5.8391941330974372E-17</v>
      </c>
      <c r="C238" s="29">
        <f>B237*'CLV Analysis'!$C$3</f>
        <v>6.1826761409266976E-17</v>
      </c>
      <c r="D238" s="29">
        <f>D237*'CLV Analysis'!$C$4</f>
        <v>7.5236609565528981E-6</v>
      </c>
      <c r="E238" s="25">
        <f>('Financial Calculations'!$B$1-'Financial Calculations'!$C$10)*B238*(((1/(1+'Financial Calculations'!$B$2))^(1/12))^$A238)</f>
        <v>1.3984114912122713E-16</v>
      </c>
      <c r="F238" s="27">
        <f>('Financial Calculations'!$B$1-'Financial Calculations'!$C$11)*C238*(((1/(1+'Financial Calculations'!$B$2))^(1/12))^$A238)</f>
        <v>2.2703621857328641E-16</v>
      </c>
      <c r="G238" s="28">
        <f>('Financial Calculations'!$B$1-'Financial Calculations'!$C$12)*D238*(((1/(1+'Financial Calculations'!$B$2))^(1/12))^$A238)</f>
        <v>2.7627899221440017E-5</v>
      </c>
    </row>
    <row r="239" spans="1:7" x14ac:dyDescent="0.25">
      <c r="A239">
        <v>232</v>
      </c>
      <c r="B239" s="26">
        <f>B238*'CLV Analysis'!$C$2</f>
        <v>4.9633150131328212E-17</v>
      </c>
      <c r="C239" s="29">
        <f>B238*'CLV Analysis'!$C$3</f>
        <v>5.2552747197876938E-17</v>
      </c>
      <c r="D239" s="29">
        <f>D238*'CLV Analysis'!$C$4</f>
        <v>7.147477908725253E-6</v>
      </c>
      <c r="E239" s="25">
        <f>('Financial Calculations'!$B$1-'Financial Calculations'!$C$10)*B239*(((1/(1+'Financial Calculations'!$B$2))^(1/12))^$A239)</f>
        <v>1.1792462919977763E-16</v>
      </c>
      <c r="F239" s="27">
        <f>('Financial Calculations'!$B$1-'Financial Calculations'!$C$11)*C239*(((1/(1+'Financial Calculations'!$B$2))^(1/12))^$A239)</f>
        <v>1.9145410387728605E-16</v>
      </c>
      <c r="G239" s="28">
        <f>('Financial Calculations'!$B$1-'Financial Calculations'!$C$12)*D239*(((1/(1+'Financial Calculations'!$B$2))^(1/12))^$A239)</f>
        <v>2.6038866680845448E-5</v>
      </c>
    </row>
    <row r="240" spans="1:7" x14ac:dyDescent="0.25">
      <c r="A240">
        <v>233</v>
      </c>
      <c r="B240" s="26">
        <f>B239*'CLV Analysis'!$C$2</f>
        <v>4.2188177611628979E-17</v>
      </c>
      <c r="C240" s="29">
        <f>B239*'CLV Analysis'!$C$3</f>
        <v>4.4669835118195392E-17</v>
      </c>
      <c r="D240" s="29">
        <f>D239*'CLV Analysis'!$C$4</f>
        <v>6.7901040132889903E-6</v>
      </c>
      <c r="E240" s="25">
        <f>('Financial Calculations'!$B$1-'Financial Calculations'!$C$10)*B240*(((1/(1+'Financial Calculations'!$B$2))^(1/12))^$A240)</f>
        <v>9.9442962670807704E-17</v>
      </c>
      <c r="F240" s="27">
        <f>('Financial Calculations'!$B$1-'Financial Calculations'!$C$11)*C240*(((1/(1+'Financial Calculations'!$B$2))^(1/12))^$A240)</f>
        <v>1.6144857468907607E-16</v>
      </c>
      <c r="G240" s="28">
        <f>('Financial Calculations'!$B$1-'Financial Calculations'!$C$12)*D240*(((1/(1+'Financial Calculations'!$B$2))^(1/12))^$A240)</f>
        <v>2.4541228147259163E-5</v>
      </c>
    </row>
    <row r="241" spans="1:7" x14ac:dyDescent="0.25">
      <c r="A241">
        <v>234</v>
      </c>
      <c r="B241" s="26">
        <f>B240*'CLV Analysis'!$C$2</f>
        <v>3.5859950969884634E-17</v>
      </c>
      <c r="C241" s="29">
        <f>B240*'CLV Analysis'!$C$3</f>
        <v>3.796935985046608E-17</v>
      </c>
      <c r="D241" s="29">
        <f>D240*'CLV Analysis'!$C$4</f>
        <v>6.4505988126245403E-6</v>
      </c>
      <c r="E241" s="25">
        <f>('Financial Calculations'!$B$1-'Financial Calculations'!$C$10)*B241*(((1/(1+'Financial Calculations'!$B$2))^(1/12))^$A241)</f>
        <v>8.3857824203922157E-17</v>
      </c>
      <c r="F241" s="27">
        <f>('Financial Calculations'!$B$1-'Financial Calculations'!$C$11)*C241*(((1/(1+'Financial Calculations'!$B$2))^(1/12))^$A241)</f>
        <v>1.3614564400166186E-16</v>
      </c>
      <c r="G241" s="28">
        <f>('Financial Calculations'!$B$1-'Financial Calculations'!$C$12)*D241*(((1/(1+'Financial Calculations'!$B$2))^(1/12))^$A241)</f>
        <v>2.3129727048330603E-5</v>
      </c>
    </row>
    <row r="242" spans="1:7" x14ac:dyDescent="0.25">
      <c r="A242">
        <v>235</v>
      </c>
      <c r="B242" s="26">
        <f>B241*'CLV Analysis'!$C$2</f>
        <v>3.0480958324401941E-17</v>
      </c>
      <c r="C242" s="29">
        <f>B241*'CLV Analysis'!$C$3</f>
        <v>3.227395587289617E-17</v>
      </c>
      <c r="D242" s="29">
        <f>D241*'CLV Analysis'!$C$4</f>
        <v>6.1280688719933131E-6</v>
      </c>
      <c r="E242" s="25">
        <f>('Financial Calculations'!$B$1-'Financial Calculations'!$C$10)*B242*(((1/(1+'Financial Calculations'!$B$2))^(1/12))^$A242)</f>
        <v>7.0715257182097754E-17</v>
      </c>
      <c r="F242" s="27">
        <f>('Financial Calculations'!$B$1-'Financial Calculations'!$C$11)*C242*(((1/(1+'Financial Calculations'!$B$2))^(1/12))^$A242)</f>
        <v>1.1480829989564104E-16</v>
      </c>
      <c r="G242" s="28">
        <f>('Financial Calculations'!$B$1-'Financial Calculations'!$C$12)*D242*(((1/(1+'Financial Calculations'!$B$2))^(1/12))^$A242)</f>
        <v>2.1799409146115817E-5</v>
      </c>
    </row>
    <row r="243" spans="1:7" x14ac:dyDescent="0.25">
      <c r="A243">
        <v>236</v>
      </c>
      <c r="B243" s="26">
        <f>B242*'CLV Analysis'!$C$2</f>
        <v>2.590881457574165E-17</v>
      </c>
      <c r="C243" s="29">
        <f>B242*'CLV Analysis'!$C$3</f>
        <v>2.7432862491961747E-17</v>
      </c>
      <c r="D243" s="29">
        <f>D242*'CLV Analysis'!$C$4</f>
        <v>5.8216654283936468E-6</v>
      </c>
      <c r="E243" s="25">
        <f>('Financial Calculations'!$B$1-'Financial Calculations'!$C$10)*B243*(((1/(1+'Financial Calculations'!$B$2))^(1/12))^$A243)</f>
        <v>5.9632451065864159E-17</v>
      </c>
      <c r="F243" s="27">
        <f>('Financial Calculations'!$B$1-'Financial Calculations'!$C$11)*C243*(((1/(1+'Financial Calculations'!$B$2))^(1/12))^$A243)</f>
        <v>9.6815038201050044E-17</v>
      </c>
      <c r="G243" s="28">
        <f>('Financial Calculations'!$B$1-'Financial Calculations'!$C$12)*D243*(((1/(1+'Financial Calculations'!$B$2))^(1/12))^$A243)</f>
        <v>2.0545605148161772E-5</v>
      </c>
    </row>
    <row r="244" spans="1:7" x14ac:dyDescent="0.25">
      <c r="A244">
        <v>237</v>
      </c>
      <c r="B244" s="26">
        <f>B243*'CLV Analysis'!$C$2</f>
        <v>2.2022492389380401E-17</v>
      </c>
      <c r="C244" s="29">
        <f>B243*'CLV Analysis'!$C$3</f>
        <v>2.3317933118167486E-17</v>
      </c>
      <c r="D244" s="29">
        <f>D243*'CLV Analysis'!$C$4</f>
        <v>5.5305821569739643E-6</v>
      </c>
      <c r="E244" s="25">
        <f>('Financial Calculations'!$B$1-'Financial Calculations'!$C$10)*B244*(((1/(1+'Financial Calculations'!$B$2))^(1/12))^$A244)</f>
        <v>5.0286591067124426E-17</v>
      </c>
      <c r="F244" s="27">
        <f>('Financial Calculations'!$B$1-'Financial Calculations'!$C$11)*C244*(((1/(1+'Financial Calculations'!$B$2))^(1/12))^$A244)</f>
        <v>8.1641759614860847E-17</v>
      </c>
      <c r="G244" s="28">
        <f>('Financial Calculations'!$B$1-'Financial Calculations'!$C$12)*D244*(((1/(1+'Financial Calculations'!$B$2))^(1/12))^$A244)</f>
        <v>1.9363914318722927E-5</v>
      </c>
    </row>
    <row r="245" spans="1:7" x14ac:dyDescent="0.25">
      <c r="A245">
        <v>238</v>
      </c>
      <c r="B245" s="26">
        <f>B244*'CLV Analysis'!$C$2</f>
        <v>1.871911853097334E-17</v>
      </c>
      <c r="C245" s="29">
        <f>B244*'CLV Analysis'!$C$3</f>
        <v>1.9820243150442361E-17</v>
      </c>
      <c r="D245" s="29">
        <f>D244*'CLV Analysis'!$C$4</f>
        <v>5.2540530491252656E-6</v>
      </c>
      <c r="E245" s="25">
        <f>('Financial Calculations'!$B$1-'Financial Calculations'!$C$10)*B245*(((1/(1+'Financial Calculations'!$B$2))^(1/12))^$A245)</f>
        <v>4.2405455351134204E-17</v>
      </c>
      <c r="F245" s="27">
        <f>('Financial Calculations'!$B$1-'Financial Calculations'!$C$11)*C245*(((1/(1+'Financial Calculations'!$B$2))^(1/12))^$A245)</f>
        <v>6.8846503981841413E-17</v>
      </c>
      <c r="G245" s="28">
        <f>('Financial Calculations'!$B$1-'Financial Calculations'!$C$12)*D245*(((1/(1+'Financial Calculations'!$B$2))^(1/12))^$A245)</f>
        <v>1.8250189032586892E-5</v>
      </c>
    </row>
    <row r="246" spans="1:7" x14ac:dyDescent="0.25">
      <c r="A246">
        <v>239</v>
      </c>
      <c r="B246" s="26">
        <f>B245*'CLV Analysis'!$C$2</f>
        <v>1.591125075132734E-17</v>
      </c>
      <c r="C246" s="29">
        <f>B245*'CLV Analysis'!$C$3</f>
        <v>1.6847206677876007E-17</v>
      </c>
      <c r="D246" s="29">
        <f>D245*'CLV Analysis'!$C$4</f>
        <v>4.9913503966690021E-6</v>
      </c>
      <c r="E246" s="25">
        <f>('Financial Calculations'!$B$1-'Financial Calculations'!$C$10)*B246*(((1/(1+'Financial Calculations'!$B$2))^(1/12))^$A246)</f>
        <v>3.5759485886340991E-17</v>
      </c>
      <c r="F246" s="27">
        <f>('Financial Calculations'!$B$1-'Financial Calculations'!$C$11)*C246*(((1/(1+'Financial Calculations'!$B$2))^(1/12))^$A246)</f>
        <v>5.8056577086059489E-17</v>
      </c>
      <c r="G246" s="28">
        <f>('Financial Calculations'!$B$1-'Financial Calculations'!$C$12)*D246*(((1/(1+'Financial Calculations'!$B$2))^(1/12))^$A246)</f>
        <v>1.7200520217294645E-5</v>
      </c>
    </row>
    <row r="247" spans="1:7" x14ac:dyDescent="0.25">
      <c r="A247">
        <v>240</v>
      </c>
      <c r="B247" s="26">
        <f>B246*'CLV Analysis'!$C$2</f>
        <v>1.3524563138628239E-17</v>
      </c>
      <c r="C247" s="29">
        <f>B246*'CLV Analysis'!$C$3</f>
        <v>1.4320125676194607E-17</v>
      </c>
      <c r="D247" s="29">
        <f>D246*'CLV Analysis'!$C$4</f>
        <v>4.7417828768355516E-6</v>
      </c>
      <c r="E247" s="25">
        <f>('Financial Calculations'!$B$1-'Financial Calculations'!$C$10)*B247*(((1/(1+'Financial Calculations'!$B$2))^(1/12))^$A247)</f>
        <v>3.0155101985509478E-17</v>
      </c>
      <c r="F247" s="27">
        <f>('Financial Calculations'!$B$1-'Financial Calculations'!$C$11)*C247*(((1/(1+'Financial Calculations'!$B$2))^(1/12))^$A247)</f>
        <v>4.8957694988238929E-17</v>
      </c>
      <c r="G247" s="28">
        <f>('Financial Calculations'!$B$1-'Financial Calculations'!$C$12)*D247*(((1/(1+'Financial Calculations'!$B$2))^(1/12))^$A247)</f>
        <v>1.6211223632658725E-5</v>
      </c>
    </row>
  </sheetData>
  <mergeCells count="2">
    <mergeCell ref="E6:G6"/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7" workbookViewId="0">
      <selection activeCell="E3" sqref="E3:G15"/>
    </sheetView>
  </sheetViews>
  <sheetFormatPr defaultRowHeight="15" x14ac:dyDescent="0.25"/>
  <cols>
    <col min="1" max="1" width="11" bestFit="1" customWidth="1"/>
    <col min="8" max="8" width="11.28515625" bestFit="1" customWidth="1"/>
  </cols>
  <sheetData>
    <row r="1" spans="1:7" ht="15.75" thickBot="1" x14ac:dyDescent="0.3">
      <c r="A1" t="s">
        <v>3</v>
      </c>
      <c r="B1">
        <v>1</v>
      </c>
      <c r="C1">
        <v>2</v>
      </c>
      <c r="D1">
        <v>3</v>
      </c>
    </row>
    <row r="2" spans="1:7" ht="16.5" thickBot="1" x14ac:dyDescent="0.3">
      <c r="B2" s="1" t="s">
        <v>0</v>
      </c>
      <c r="C2" s="2" t="s">
        <v>1</v>
      </c>
      <c r="D2" s="2" t="s">
        <v>2</v>
      </c>
    </row>
    <row r="3" spans="1:7" ht="16.5" thickBot="1" x14ac:dyDescent="0.3">
      <c r="A3" s="6">
        <v>1</v>
      </c>
      <c r="B3" s="3">
        <v>5.0000000000000001E-3</v>
      </c>
      <c r="C3" s="4">
        <v>3.5000000000000003E-2</v>
      </c>
      <c r="D3" s="4">
        <v>1E-3</v>
      </c>
    </row>
    <row r="4" spans="1:7" ht="16.5" thickBot="1" x14ac:dyDescent="0.3">
      <c r="A4" s="6">
        <v>2</v>
      </c>
      <c r="B4" s="3">
        <v>3.5000000000000003E-2</v>
      </c>
      <c r="C4" s="4">
        <v>0.04</v>
      </c>
      <c r="D4" s="4">
        <v>5.0000000000000001E-3</v>
      </c>
      <c r="E4" s="23"/>
      <c r="F4" s="23"/>
      <c r="G4" s="23"/>
    </row>
    <row r="5" spans="1:7" ht="16.5" thickBot="1" x14ac:dyDescent="0.3">
      <c r="A5" s="6">
        <v>3</v>
      </c>
      <c r="B5" s="3">
        <v>0.04</v>
      </c>
      <c r="C5" s="4">
        <v>4.1000000000000002E-2</v>
      </c>
      <c r="D5" s="4">
        <v>0.01</v>
      </c>
      <c r="E5" s="23"/>
      <c r="F5" s="23"/>
      <c r="G5" s="23"/>
    </row>
    <row r="6" spans="1:7" ht="16.5" thickBot="1" x14ac:dyDescent="0.3">
      <c r="A6" s="6">
        <v>4</v>
      </c>
      <c r="B6" s="3">
        <v>4.4999999999999998E-2</v>
      </c>
      <c r="C6" s="4">
        <v>4.2000000000000003E-2</v>
      </c>
      <c r="D6" s="4">
        <v>1.4999999999999999E-2</v>
      </c>
      <c r="E6" s="23"/>
      <c r="F6" s="23"/>
      <c r="G6" s="23"/>
    </row>
    <row r="7" spans="1:7" ht="16.5" thickBot="1" x14ac:dyDescent="0.3">
      <c r="A7" s="6">
        <v>5</v>
      </c>
      <c r="B7" s="3">
        <v>4.4999999999999998E-2</v>
      </c>
      <c r="C7" s="4">
        <v>4.2000000000000003E-2</v>
      </c>
      <c r="D7" s="4">
        <v>0.02</v>
      </c>
      <c r="E7" s="23"/>
      <c r="F7" s="23"/>
      <c r="G7" s="23"/>
    </row>
    <row r="9" spans="1:7" ht="16.5" thickBot="1" x14ac:dyDescent="0.3">
      <c r="A9" t="s">
        <v>4</v>
      </c>
      <c r="B9" s="5">
        <v>1</v>
      </c>
      <c r="C9" s="5">
        <v>2</v>
      </c>
      <c r="D9" s="5">
        <v>3</v>
      </c>
    </row>
    <row r="10" spans="1:7" ht="16.5" thickBot="1" x14ac:dyDescent="0.3">
      <c r="B10" s="1" t="s">
        <v>0</v>
      </c>
      <c r="C10" s="2" t="s">
        <v>1</v>
      </c>
      <c r="D10" s="2" t="s">
        <v>2</v>
      </c>
    </row>
    <row r="11" spans="1:7" ht="16.5" thickBot="1" x14ac:dyDescent="0.3">
      <c r="A11" s="6">
        <v>2</v>
      </c>
      <c r="B11" s="3">
        <v>0.25</v>
      </c>
      <c r="C11" s="4">
        <v>0.1</v>
      </c>
      <c r="D11" s="4">
        <v>0.05</v>
      </c>
      <c r="F11" s="23"/>
      <c r="G11" s="23"/>
    </row>
    <row r="12" spans="1:7" ht="16.5" thickBot="1" x14ac:dyDescent="0.3">
      <c r="A12" s="6">
        <v>4</v>
      </c>
      <c r="B12" s="3">
        <v>0.22500000000000001</v>
      </c>
      <c r="C12" s="4">
        <v>0.1</v>
      </c>
      <c r="D12" s="4">
        <v>0.05</v>
      </c>
      <c r="E12" s="32"/>
      <c r="F12" s="32"/>
      <c r="G12" s="32"/>
    </row>
    <row r="13" spans="1:7" ht="16.5" thickBot="1" x14ac:dyDescent="0.3">
      <c r="A13" s="6">
        <v>6</v>
      </c>
      <c r="B13" s="3">
        <v>0.2</v>
      </c>
      <c r="C13" s="4">
        <v>0.08</v>
      </c>
      <c r="D13" s="4">
        <v>4.4999999999999998E-2</v>
      </c>
      <c r="E13" s="32"/>
      <c r="F13" s="32"/>
      <c r="G13" s="32"/>
    </row>
    <row r="14" spans="1:7" ht="16.5" thickBot="1" x14ac:dyDescent="0.3">
      <c r="A14" s="6">
        <v>8</v>
      </c>
      <c r="B14" s="3">
        <v>0.17499999999999999</v>
      </c>
      <c r="C14" s="4">
        <v>0.08</v>
      </c>
      <c r="D14" s="4">
        <v>4.4999999999999998E-2</v>
      </c>
      <c r="E14" s="32"/>
      <c r="F14" s="32"/>
      <c r="G14" s="32"/>
    </row>
    <row r="15" spans="1:7" ht="16.5" thickBot="1" x14ac:dyDescent="0.3">
      <c r="A15" s="6">
        <v>10</v>
      </c>
      <c r="B15" s="3">
        <v>0.15</v>
      </c>
      <c r="C15" s="4">
        <v>7.4999999999999997E-2</v>
      </c>
      <c r="D15" s="4">
        <v>4.4999999999999998E-2</v>
      </c>
      <c r="E15" s="32"/>
      <c r="F15" s="32"/>
      <c r="G15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9" workbookViewId="0">
      <selection activeCell="G41" sqref="G41:G43"/>
    </sheetView>
  </sheetViews>
  <sheetFormatPr defaultRowHeight="15" x14ac:dyDescent="0.25"/>
  <cols>
    <col min="2" max="2" width="14.28515625" bestFit="1" customWidth="1"/>
    <col min="3" max="3" width="12.28515625" bestFit="1" customWidth="1"/>
    <col min="4" max="4" width="14" customWidth="1"/>
    <col min="5" max="5" width="10.7109375" bestFit="1" customWidth="1"/>
    <col min="6" max="6" width="11.5703125" bestFit="1" customWidth="1"/>
    <col min="8" max="9" width="10.7109375" bestFit="1" customWidth="1"/>
    <col min="10" max="10" width="11.5703125" bestFit="1" customWidth="1"/>
    <col min="11" max="11" width="12.28515625" bestFit="1" customWidth="1"/>
    <col min="13" max="13" width="12.5703125" bestFit="1" customWidth="1"/>
    <col min="14" max="16" width="12.28515625" bestFit="1" customWidth="1"/>
  </cols>
  <sheetData>
    <row r="1" spans="1:3" x14ac:dyDescent="0.25">
      <c r="A1" t="s">
        <v>30</v>
      </c>
    </row>
    <row r="2" spans="1:3" x14ac:dyDescent="0.25">
      <c r="A2" t="s">
        <v>31</v>
      </c>
      <c r="B2" s="30">
        <v>1007507.6540429629</v>
      </c>
    </row>
    <row r="3" spans="1:3" x14ac:dyDescent="0.25">
      <c r="A3" t="s">
        <v>32</v>
      </c>
      <c r="B3" s="30">
        <v>1400964.3376325509</v>
      </c>
    </row>
    <row r="4" spans="1:3" x14ac:dyDescent="0.25">
      <c r="A4" t="s">
        <v>33</v>
      </c>
      <c r="B4" s="30">
        <v>815287.37370744825</v>
      </c>
    </row>
    <row r="5" spans="1:3" x14ac:dyDescent="0.25">
      <c r="A5" t="s">
        <v>34</v>
      </c>
      <c r="B5" s="30">
        <v>664270.65020163159</v>
      </c>
    </row>
    <row r="7" spans="1:3" x14ac:dyDescent="0.25">
      <c r="A7" t="s">
        <v>35</v>
      </c>
      <c r="B7" s="30">
        <v>948257.96689336537</v>
      </c>
    </row>
    <row r="8" spans="1:3" x14ac:dyDescent="0.25">
      <c r="A8" t="s">
        <v>31</v>
      </c>
      <c r="B8" s="30">
        <v>634106.31736693135</v>
      </c>
      <c r="C8" s="31">
        <f>B8-B7</f>
        <v>-314151.64952643402</v>
      </c>
    </row>
    <row r="9" spans="1:3" x14ac:dyDescent="0.25">
      <c r="A9" t="s">
        <v>32</v>
      </c>
      <c r="B9" s="30">
        <v>1729338.7441518598</v>
      </c>
      <c r="C9" s="31">
        <f t="shared" ref="C9:C11" si="0">B9-B8</f>
        <v>1095232.4267849284</v>
      </c>
    </row>
    <row r="10" spans="1:3" x14ac:dyDescent="0.25">
      <c r="A10" t="s">
        <v>33</v>
      </c>
      <c r="B10" s="30">
        <v>796003.47301943135</v>
      </c>
      <c r="C10" s="31">
        <f t="shared" si="0"/>
        <v>-933335.27113242843</v>
      </c>
    </row>
    <row r="11" spans="1:3" x14ac:dyDescent="0.25">
      <c r="A11" t="s">
        <v>34</v>
      </c>
      <c r="B11" s="30">
        <v>809703.24568061391</v>
      </c>
      <c r="C11" s="31">
        <f t="shared" si="0"/>
        <v>13699.772661182564</v>
      </c>
    </row>
    <row r="13" spans="1:3" x14ac:dyDescent="0.25">
      <c r="A13" t="s">
        <v>36</v>
      </c>
      <c r="B13" s="30">
        <v>804206.98234071187</v>
      </c>
    </row>
    <row r="14" spans="1:3" x14ac:dyDescent="0.25">
      <c r="A14" t="s">
        <v>31</v>
      </c>
      <c r="B14" s="30">
        <v>1291441.3500284925</v>
      </c>
      <c r="C14" s="31">
        <f t="shared" ref="C14:C17" si="1">B14-B13</f>
        <v>487234.36768778064</v>
      </c>
    </row>
    <row r="15" spans="1:3" x14ac:dyDescent="0.25">
      <c r="A15" t="s">
        <v>32</v>
      </c>
      <c r="B15" s="30">
        <v>682458.33762420248</v>
      </c>
      <c r="C15" s="31">
        <f t="shared" si="1"/>
        <v>-608983.01240429003</v>
      </c>
    </row>
    <row r="16" spans="1:3" x14ac:dyDescent="0.25">
      <c r="A16" t="s">
        <v>33</v>
      </c>
      <c r="B16" s="30">
        <v>942199.44905194314</v>
      </c>
      <c r="C16" s="31">
        <f t="shared" si="1"/>
        <v>259741.11142774066</v>
      </c>
    </row>
    <row r="17" spans="1:16" x14ac:dyDescent="0.25">
      <c r="A17" t="s">
        <v>34</v>
      </c>
      <c r="B17" s="30">
        <v>515492.8372355192</v>
      </c>
      <c r="C17" s="31">
        <f t="shared" si="1"/>
        <v>-426706.61181642395</v>
      </c>
    </row>
    <row r="22" spans="1:16" x14ac:dyDescent="0.25">
      <c r="A22" t="s">
        <v>41</v>
      </c>
      <c r="B22">
        <v>1</v>
      </c>
      <c r="C22">
        <v>2</v>
      </c>
      <c r="D22">
        <v>3</v>
      </c>
      <c r="E22">
        <v>4</v>
      </c>
      <c r="F22">
        <v>5</v>
      </c>
      <c r="H22">
        <f>C22-$B22</f>
        <v>1</v>
      </c>
      <c r="I22">
        <f t="shared" ref="I22" si="2">D22-$B22</f>
        <v>2</v>
      </c>
      <c r="J22">
        <f t="shared" ref="J22" si="3">E22-$B22</f>
        <v>3</v>
      </c>
      <c r="K22">
        <f t="shared" ref="K22" si="4">F22-$B22</f>
        <v>4</v>
      </c>
      <c r="M22" t="s">
        <v>37</v>
      </c>
      <c r="N22" t="s">
        <v>39</v>
      </c>
      <c r="O22" t="s">
        <v>40</v>
      </c>
      <c r="P22" t="s">
        <v>42</v>
      </c>
    </row>
    <row r="23" spans="1:16" s="30" customFormat="1" x14ac:dyDescent="0.25">
      <c r="A23" s="30" t="s">
        <v>0</v>
      </c>
      <c r="B23" s="30">
        <v>-138554.72121275149</v>
      </c>
      <c r="C23" s="30">
        <v>280116.95151073963</v>
      </c>
      <c r="D23" s="30">
        <v>141562.23029798805</v>
      </c>
      <c r="E23" s="30">
        <v>3007.5090852365829</v>
      </c>
      <c r="F23" s="30">
        <v>-246992.49091476342</v>
      </c>
      <c r="H23" s="30">
        <f>C23-$B23</f>
        <v>418671.67272349109</v>
      </c>
      <c r="I23" s="30">
        <f t="shared" ref="I23:K23" si="5">D23-$B23</f>
        <v>280116.95151073951</v>
      </c>
      <c r="J23" s="30">
        <f t="shared" si="5"/>
        <v>141562.23029798808</v>
      </c>
      <c r="K23" s="30">
        <f t="shared" si="5"/>
        <v>-108437.76970201192</v>
      </c>
      <c r="M23" s="30">
        <f>H23/H$22</f>
        <v>418671.67272349109</v>
      </c>
      <c r="N23" s="30">
        <f t="shared" ref="N23:P26" si="6">I23/I$22</f>
        <v>140058.47575536976</v>
      </c>
      <c r="O23" s="30">
        <f t="shared" si="6"/>
        <v>47187.410099329361</v>
      </c>
      <c r="P23" s="30">
        <f t="shared" si="6"/>
        <v>-27109.442425502981</v>
      </c>
    </row>
    <row r="24" spans="1:16" s="30" customFormat="1" x14ac:dyDescent="0.25">
      <c r="A24" s="30" t="s">
        <v>1</v>
      </c>
      <c r="B24" s="30">
        <v>904692.26657480607</v>
      </c>
      <c r="C24" s="30">
        <v>733934.01894263527</v>
      </c>
      <c r="D24" s="30">
        <v>419782.36941620125</v>
      </c>
      <c r="E24" s="30">
        <v>105630.71988976724</v>
      </c>
      <c r="F24" s="30">
        <v>-244369.28011023276</v>
      </c>
      <c r="H24" s="30">
        <f t="shared" ref="H24:H26" si="7">C24-$B24</f>
        <v>-170758.24763217079</v>
      </c>
      <c r="I24" s="30">
        <f t="shared" ref="I24:I26" si="8">D24-$B24</f>
        <v>-484909.89715860481</v>
      </c>
      <c r="J24" s="30">
        <f t="shared" ref="J24:J26" si="9">E24-$B24</f>
        <v>-799061.54668503883</v>
      </c>
      <c r="K24" s="30">
        <f t="shared" ref="K24:K26" si="10">F24-$B24</f>
        <v>-1149061.5466850388</v>
      </c>
      <c r="M24" s="30">
        <f t="shared" ref="M24:M26" si="11">H24/H$22</f>
        <v>-170758.24763217079</v>
      </c>
      <c r="N24" s="30">
        <f t="shared" si="6"/>
        <v>-242454.94857930241</v>
      </c>
      <c r="O24" s="30">
        <f t="shared" si="6"/>
        <v>-266353.84889501292</v>
      </c>
      <c r="P24" s="30">
        <f t="shared" si="6"/>
        <v>-287265.38667125971</v>
      </c>
    </row>
    <row r="25" spans="1:16" s="30" customFormat="1" x14ac:dyDescent="0.25">
      <c r="A25" s="30" t="s">
        <v>2</v>
      </c>
      <c r="B25" s="30">
        <v>-241308.66328208239</v>
      </c>
      <c r="C25" s="30">
        <v>-6543.3164104119642</v>
      </c>
      <c r="D25" s="30">
        <v>386913.36717917607</v>
      </c>
      <c r="E25" s="30">
        <v>780370.05076876422</v>
      </c>
      <c r="F25" s="30">
        <v>1173826.7343583521</v>
      </c>
      <c r="H25" s="30">
        <f t="shared" si="7"/>
        <v>234765.34687167042</v>
      </c>
      <c r="I25" s="30">
        <f t="shared" si="8"/>
        <v>628222.03046125849</v>
      </c>
      <c r="J25" s="30">
        <f t="shared" si="9"/>
        <v>1021678.7140508466</v>
      </c>
      <c r="K25" s="30">
        <f t="shared" si="10"/>
        <v>1415135.3976404346</v>
      </c>
      <c r="M25" s="30">
        <f t="shared" si="11"/>
        <v>234765.34687167042</v>
      </c>
      <c r="N25" s="30">
        <f t="shared" si="6"/>
        <v>314111.01523062924</v>
      </c>
      <c r="O25" s="30">
        <f t="shared" si="6"/>
        <v>340559.57135028223</v>
      </c>
      <c r="P25" s="30">
        <f t="shared" si="6"/>
        <v>353783.84941010864</v>
      </c>
    </row>
    <row r="26" spans="1:16" s="33" customFormat="1" x14ac:dyDescent="0.25">
      <c r="A26" s="33" t="s">
        <v>38</v>
      </c>
      <c r="B26" s="33">
        <v>524828.88207997219</v>
      </c>
      <c r="C26" s="33">
        <v>1007507.6540429629</v>
      </c>
      <c r="D26" s="33">
        <v>948257.96689336537</v>
      </c>
      <c r="E26" s="33">
        <v>889008.27974376804</v>
      </c>
      <c r="F26" s="33">
        <v>682464.96333335596</v>
      </c>
      <c r="H26" s="33">
        <f t="shared" si="7"/>
        <v>482678.77196299075</v>
      </c>
      <c r="I26" s="33">
        <f t="shared" si="8"/>
        <v>423429.08481339319</v>
      </c>
      <c r="J26" s="33">
        <f t="shared" si="9"/>
        <v>364179.39766379585</v>
      </c>
      <c r="K26" s="33">
        <f t="shared" si="10"/>
        <v>157636.08125338377</v>
      </c>
      <c r="M26" s="33">
        <f t="shared" si="11"/>
        <v>482678.77196299075</v>
      </c>
      <c r="N26" s="33">
        <f t="shared" si="6"/>
        <v>211714.54240669659</v>
      </c>
      <c r="O26" s="33">
        <f t="shared" si="6"/>
        <v>121393.13255459862</v>
      </c>
      <c r="P26" s="33">
        <f t="shared" si="6"/>
        <v>39409.020313345944</v>
      </c>
    </row>
    <row r="28" spans="1:16" x14ac:dyDescent="0.25">
      <c r="A28" t="s">
        <v>43</v>
      </c>
      <c r="B28">
        <v>2</v>
      </c>
      <c r="C28">
        <v>4</v>
      </c>
      <c r="D28">
        <v>6</v>
      </c>
      <c r="E28">
        <v>8</v>
      </c>
      <c r="F28">
        <v>10</v>
      </c>
      <c r="H28">
        <f>C28-$B28</f>
        <v>2</v>
      </c>
      <c r="I28">
        <f t="shared" ref="I28" si="12">D28-$B28</f>
        <v>4</v>
      </c>
      <c r="J28">
        <f t="shared" ref="J28" si="13">E28-$B28</f>
        <v>6</v>
      </c>
      <c r="K28">
        <f t="shared" ref="K28" si="14">F28-$B28</f>
        <v>8</v>
      </c>
      <c r="M28" t="s">
        <v>37</v>
      </c>
      <c r="N28" t="s">
        <v>39</v>
      </c>
      <c r="O28" t="s">
        <v>40</v>
      </c>
      <c r="P28" t="s">
        <v>42</v>
      </c>
    </row>
    <row r="29" spans="1:16" s="30" customFormat="1" x14ac:dyDescent="0.25">
      <c r="A29" s="30" t="s">
        <v>0</v>
      </c>
      <c r="B29" s="30">
        <v>-138554.72121275149</v>
      </c>
      <c r="C29" s="30">
        <v>-137326.55069925819</v>
      </c>
      <c r="D29" s="30">
        <v>-135803.11017984961</v>
      </c>
      <c r="E29" s="30">
        <v>-133863.37025446026</v>
      </c>
      <c r="F29" s="30">
        <v>-131309.68809772749</v>
      </c>
      <c r="H29" s="30">
        <f>C29-$B29</f>
        <v>1228.1705134932999</v>
      </c>
      <c r="I29" s="30">
        <f t="shared" ref="I29:I32" si="15">D29-$B29</f>
        <v>2751.6110329018848</v>
      </c>
      <c r="J29" s="30">
        <f t="shared" ref="J29:J32" si="16">E29-$B29</f>
        <v>4691.3509582912375</v>
      </c>
      <c r="K29" s="30">
        <f t="shared" ref="K29:K32" si="17">F29-$B29</f>
        <v>7245.033115024009</v>
      </c>
      <c r="M29" s="30">
        <f>H29/H$28</f>
        <v>614.08525674664997</v>
      </c>
      <c r="N29" s="30">
        <f t="shared" ref="N29:N32" si="18">I29/I$28</f>
        <v>687.90275822547119</v>
      </c>
      <c r="O29" s="30">
        <f t="shared" ref="O29:O32" si="19">J29/J$28</f>
        <v>781.89182638187287</v>
      </c>
      <c r="P29" s="30">
        <f t="shared" ref="P29:P32" si="20">K29/K$28</f>
        <v>905.62913937800113</v>
      </c>
    </row>
    <row r="30" spans="1:16" s="30" customFormat="1" x14ac:dyDescent="0.25">
      <c r="A30" s="30" t="s">
        <v>1</v>
      </c>
      <c r="B30" s="30">
        <v>904692.26657480607</v>
      </c>
      <c r="C30" s="30">
        <v>891132.85515461327</v>
      </c>
      <c r="D30" s="30">
        <v>902362.64303500275</v>
      </c>
      <c r="E30" s="30">
        <v>895406.80503135431</v>
      </c>
      <c r="F30" s="30">
        <v>899712.29604967288</v>
      </c>
      <c r="H30" s="30">
        <f t="shared" ref="H30:H32" si="21">C30-$B30</f>
        <v>-13559.411420192802</v>
      </c>
      <c r="I30" s="30">
        <f t="shared" si="15"/>
        <v>-2329.6235398033168</v>
      </c>
      <c r="J30" s="30">
        <f t="shared" si="16"/>
        <v>-9285.4615434517618</v>
      </c>
      <c r="K30" s="30">
        <f t="shared" si="17"/>
        <v>-4979.9705251331907</v>
      </c>
      <c r="M30" s="30">
        <f t="shared" ref="M30:M32" si="22">H30/H$28</f>
        <v>-6779.7057100964012</v>
      </c>
      <c r="N30" s="30">
        <f t="shared" si="18"/>
        <v>-582.4058849508292</v>
      </c>
      <c r="O30" s="30">
        <f t="shared" si="19"/>
        <v>-1547.5769239086269</v>
      </c>
      <c r="P30" s="30">
        <f t="shared" si="20"/>
        <v>-622.49631564164883</v>
      </c>
    </row>
    <row r="31" spans="1:16" s="30" customFormat="1" x14ac:dyDescent="0.25">
      <c r="A31" s="30" t="s">
        <v>2</v>
      </c>
      <c r="B31" s="30">
        <v>-241308.66328208239</v>
      </c>
      <c r="C31" s="30">
        <v>-255107.90995320553</v>
      </c>
      <c r="D31" s="30">
        <v>-256534.11266947581</v>
      </c>
      <c r="E31" s="30">
        <v>-271635.78502005746</v>
      </c>
      <c r="F31" s="30">
        <v>-286737.45737063902</v>
      </c>
      <c r="H31" s="30">
        <f t="shared" si="21"/>
        <v>-13799.246671123139</v>
      </c>
      <c r="I31" s="30">
        <f t="shared" si="15"/>
        <v>-15225.449387393426</v>
      </c>
      <c r="J31" s="30">
        <f t="shared" si="16"/>
        <v>-30327.121737975074</v>
      </c>
      <c r="K31" s="30">
        <f t="shared" si="17"/>
        <v>-45428.794088556635</v>
      </c>
      <c r="M31" s="30">
        <f t="shared" si="22"/>
        <v>-6899.6233355615695</v>
      </c>
      <c r="N31" s="30">
        <f t="shared" si="18"/>
        <v>-3806.3623468483565</v>
      </c>
      <c r="O31" s="30">
        <f t="shared" si="19"/>
        <v>-5054.5202896625124</v>
      </c>
      <c r="P31" s="30">
        <f t="shared" si="20"/>
        <v>-5678.5992610695794</v>
      </c>
    </row>
    <row r="32" spans="1:16" s="33" customFormat="1" x14ac:dyDescent="0.25">
      <c r="A32" s="33" t="s">
        <v>38</v>
      </c>
      <c r="B32" s="33">
        <v>524828.88207997219</v>
      </c>
      <c r="C32" s="33">
        <v>498698.39450214955</v>
      </c>
      <c r="D32" s="33">
        <v>510025.42018567724</v>
      </c>
      <c r="E32" s="33">
        <v>489907.64975683659</v>
      </c>
      <c r="F32" s="33">
        <v>481665.15058130637</v>
      </c>
      <c r="H32" s="33">
        <f t="shared" si="21"/>
        <v>-26130.487577822641</v>
      </c>
      <c r="I32" s="33">
        <f t="shared" si="15"/>
        <v>-14803.461894294946</v>
      </c>
      <c r="J32" s="33">
        <f t="shared" si="16"/>
        <v>-34921.232323135599</v>
      </c>
      <c r="K32" s="33">
        <f t="shared" si="17"/>
        <v>-43163.731498665817</v>
      </c>
      <c r="M32" s="33">
        <f t="shared" si="22"/>
        <v>-13065.243788911321</v>
      </c>
      <c r="N32" s="33">
        <f t="shared" si="18"/>
        <v>-3700.8654735737364</v>
      </c>
      <c r="O32" s="33">
        <f t="shared" si="19"/>
        <v>-5820.2053871892667</v>
      </c>
      <c r="P32" s="33">
        <f t="shared" si="20"/>
        <v>-5395.4664373332271</v>
      </c>
    </row>
    <row r="34" spans="1:7" x14ac:dyDescent="0.25">
      <c r="A34" t="s">
        <v>41</v>
      </c>
      <c r="B34">
        <v>1</v>
      </c>
      <c r="C34">
        <v>2</v>
      </c>
      <c r="D34">
        <v>3</v>
      </c>
      <c r="E34">
        <v>4</v>
      </c>
      <c r="F34">
        <v>5</v>
      </c>
    </row>
    <row r="35" spans="1:7" s="30" customFormat="1" x14ac:dyDescent="0.25">
      <c r="A35" s="30" t="s">
        <v>0</v>
      </c>
      <c r="B35" s="30">
        <v>-277109.44242550299</v>
      </c>
      <c r="C35" s="30">
        <v>560233.90302147926</v>
      </c>
      <c r="D35" s="30">
        <v>283124.4605959761</v>
      </c>
      <c r="E35" s="30">
        <v>6015.0181704731658</v>
      </c>
      <c r="F35" s="30">
        <v>-493984.98182952683</v>
      </c>
      <c r="G35" s="30">
        <v>2</v>
      </c>
    </row>
    <row r="36" spans="1:7" s="30" customFormat="1" x14ac:dyDescent="0.25">
      <c r="A36" s="30" t="s">
        <v>1</v>
      </c>
      <c r="B36" s="30">
        <v>646208.76183914708</v>
      </c>
      <c r="C36" s="30">
        <v>524238.58495902526</v>
      </c>
      <c r="D36" s="30">
        <v>299844.54958300083</v>
      </c>
      <c r="E36" s="30">
        <v>75450.514206976397</v>
      </c>
      <c r="F36" s="30">
        <v>-174549.4857930236</v>
      </c>
      <c r="G36" s="30">
        <v>1</v>
      </c>
    </row>
    <row r="37" spans="1:7" s="30" customFormat="1" x14ac:dyDescent="0.25">
      <c r="A37" s="30" t="s">
        <v>2</v>
      </c>
      <c r="B37" s="30">
        <v>-150817.91455130151</v>
      </c>
      <c r="C37" s="30">
        <v>-4089.5727565074922</v>
      </c>
      <c r="D37" s="30">
        <v>241820.85448698502</v>
      </c>
      <c r="E37" s="30">
        <v>487731.28173047747</v>
      </c>
      <c r="F37" s="30">
        <v>733641.70897397003</v>
      </c>
      <c r="G37" s="30">
        <v>5</v>
      </c>
    </row>
    <row r="38" spans="1:7" s="33" customFormat="1" x14ac:dyDescent="0.25">
      <c r="F38" s="33">
        <v>65107.241351419594</v>
      </c>
    </row>
    <row r="40" spans="1:7" x14ac:dyDescent="0.25">
      <c r="A40" t="s">
        <v>43</v>
      </c>
      <c r="B40">
        <v>2</v>
      </c>
      <c r="C40">
        <v>4</v>
      </c>
      <c r="D40">
        <v>6</v>
      </c>
      <c r="E40">
        <v>8</v>
      </c>
      <c r="F40">
        <v>10</v>
      </c>
    </row>
    <row r="41" spans="1:7" s="30" customFormat="1" x14ac:dyDescent="0.25">
      <c r="A41" s="30" t="s">
        <v>0</v>
      </c>
      <c r="B41" s="30">
        <v>-277109.44242550299</v>
      </c>
      <c r="C41" s="30">
        <v>-274653.10139851639</v>
      </c>
      <c r="D41" s="30">
        <v>-271606.22035969922</v>
      </c>
      <c r="E41" s="30">
        <v>-267726.74050892051</v>
      </c>
      <c r="F41" s="30">
        <v>-262619.37619545497</v>
      </c>
      <c r="G41" s="30">
        <v>10</v>
      </c>
    </row>
    <row r="42" spans="1:7" s="30" customFormat="1" x14ac:dyDescent="0.25">
      <c r="A42" s="30" t="s">
        <v>1</v>
      </c>
      <c r="B42" s="30">
        <v>646208.76183914708</v>
      </c>
      <c r="C42" s="30">
        <v>636523.46796758089</v>
      </c>
      <c r="D42" s="30">
        <v>644544.74502500193</v>
      </c>
      <c r="E42" s="30">
        <v>639576.28930811002</v>
      </c>
      <c r="F42" s="30">
        <v>642651.64003548038</v>
      </c>
      <c r="G42" s="30">
        <v>2</v>
      </c>
    </row>
    <row r="43" spans="1:7" s="30" customFormat="1" x14ac:dyDescent="0.25">
      <c r="A43" s="30" t="s">
        <v>2</v>
      </c>
      <c r="B43" s="30">
        <v>-150817.91455130151</v>
      </c>
      <c r="C43" s="30">
        <v>-159442.44372075345</v>
      </c>
      <c r="D43" s="30">
        <v>-160333.82041842237</v>
      </c>
      <c r="E43" s="30">
        <v>-169772.36563753593</v>
      </c>
      <c r="F43" s="30">
        <v>-179210.9108566494</v>
      </c>
      <c r="G43" s="30">
        <v>2</v>
      </c>
    </row>
    <row r="44" spans="1:7" s="33" customFormat="1" x14ac:dyDescent="0.25"/>
  </sheetData>
  <conditionalFormatting sqref="M32 M2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5 M29:M31">
    <cfRule type="colorScale" priority="30">
      <colorScale>
        <cfvo type="min"/>
        <cfvo type="max"/>
        <color theme="5" tint="0.79998168889431442"/>
        <color theme="6" tint="0.79998168889431442"/>
      </colorScale>
    </cfRule>
  </conditionalFormatting>
  <conditionalFormatting sqref="N32 N2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N25 N29:N31">
    <cfRule type="colorScale" priority="19">
      <colorScale>
        <cfvo type="min"/>
        <cfvo type="max"/>
        <color theme="5" tint="0.79998168889431442"/>
        <color theme="6" tint="0.79998168889431442"/>
      </colorScale>
    </cfRule>
  </conditionalFormatting>
  <conditionalFormatting sqref="O32 O2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O25 O29:O31">
    <cfRule type="colorScale" priority="17">
      <colorScale>
        <cfvo type="min"/>
        <cfvo type="max"/>
        <color theme="5" tint="0.79998168889431442"/>
        <color theme="6" tint="0.79998168889431442"/>
      </colorScale>
    </cfRule>
  </conditionalFormatting>
  <conditionalFormatting sqref="P32 P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:P25 P29:P31">
    <cfRule type="colorScale" priority="15">
      <colorScale>
        <cfvo type="min"/>
        <cfvo type="max"/>
        <color theme="5" tint="0.79998168889431442"/>
        <color theme="6" tint="0.79998168889431442"/>
      </colorScale>
    </cfRule>
  </conditionalFormatting>
  <conditionalFormatting sqref="M44 M3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5:M37 M41:M43">
    <cfRule type="colorScale" priority="13">
      <colorScale>
        <cfvo type="min"/>
        <cfvo type="max"/>
        <color theme="5" tint="0.79998168889431442"/>
        <color theme="6" tint="0.79998168889431442"/>
      </colorScale>
    </cfRule>
  </conditionalFormatting>
  <conditionalFormatting sqref="N44 N3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5:N37 N41:N43">
    <cfRule type="colorScale" priority="11">
      <colorScale>
        <cfvo type="min"/>
        <cfvo type="max"/>
        <color theme="5" tint="0.79998168889431442"/>
        <color theme="6" tint="0.79998168889431442"/>
      </colorScale>
    </cfRule>
  </conditionalFormatting>
  <conditionalFormatting sqref="O44 O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O37 O41:O43">
    <cfRule type="colorScale" priority="9">
      <colorScale>
        <cfvo type="min"/>
        <cfvo type="max"/>
        <color theme="5" tint="0.79998168889431442"/>
        <color theme="6" tint="0.79998168889431442"/>
      </colorScale>
    </cfRule>
  </conditionalFormatting>
  <conditionalFormatting sqref="P44 P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P37 P41:P43">
    <cfRule type="colorScale" priority="7">
      <colorScale>
        <cfvo type="min"/>
        <cfvo type="max"/>
        <color theme="5" tint="0.79998168889431442"/>
        <color theme="6" tint="0.79998168889431442"/>
      </colorScale>
    </cfRule>
  </conditionalFormatting>
  <conditionalFormatting sqref="B35:F3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F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F3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F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F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F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Calculations</vt:lpstr>
      <vt:lpstr>CLV Analysis</vt:lpstr>
      <vt:lpstr>Reference Tables</vt:lpstr>
      <vt:lpstr>Answers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Wymyslowska, Dorota (Agoda)</cp:lastModifiedBy>
  <dcterms:created xsi:type="dcterms:W3CDTF">2015-03-13T13:46:01Z</dcterms:created>
  <dcterms:modified xsi:type="dcterms:W3CDTF">2018-04-09T11:44:11Z</dcterms:modified>
</cp:coreProperties>
</file>