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995"/>
  </bookViews>
  <sheets>
    <sheet name="Read" sheetId="1" r:id="rId1"/>
    <sheet name="Writ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U63" i="1" l="1"/>
  <c r="V63" i="1"/>
  <c r="W63" i="1"/>
  <c r="X63" i="1"/>
  <c r="U64" i="1"/>
  <c r="V64" i="1"/>
  <c r="W64" i="1"/>
  <c r="X64" i="1"/>
  <c r="U65" i="1"/>
  <c r="V65" i="1"/>
  <c r="W65" i="1"/>
  <c r="X65" i="1"/>
  <c r="V62" i="1"/>
  <c r="W62" i="1"/>
  <c r="X62" i="1"/>
  <c r="U62" i="1"/>
  <c r="C4" i="2" l="1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B4" i="2"/>
  <c r="T63" i="1" l="1"/>
  <c r="T64" i="1"/>
  <c r="T65" i="1"/>
  <c r="T62" i="1"/>
  <c r="D65" i="1" l="1"/>
  <c r="E44" i="1"/>
  <c r="G44" i="1" s="1"/>
  <c r="E41" i="1"/>
  <c r="H41" i="1" s="1"/>
  <c r="E42" i="1"/>
  <c r="H42" i="1" s="1"/>
  <c r="E43" i="1"/>
  <c r="G43" i="1" s="1"/>
  <c r="E40" i="1"/>
  <c r="H40" i="1" s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T53" i="1" s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T55" i="1" s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T56" i="1" s="1"/>
  <c r="D47" i="1"/>
  <c r="D48" i="1"/>
  <c r="D49" i="1"/>
  <c r="D50" i="1"/>
  <c r="C50" i="1"/>
  <c r="C49" i="1"/>
  <c r="C48" i="1"/>
  <c r="C47" i="1"/>
  <c r="C62" i="1" l="1"/>
  <c r="S64" i="1"/>
  <c r="O64" i="1"/>
  <c r="K64" i="1"/>
  <c r="G64" i="1"/>
  <c r="AB64" i="1" s="1"/>
  <c r="AF64" i="1" s="1"/>
  <c r="AJ64" i="1" s="1"/>
  <c r="R62" i="1"/>
  <c r="N62" i="1"/>
  <c r="J62" i="1"/>
  <c r="F62" i="1"/>
  <c r="AA62" i="1" s="1"/>
  <c r="AE62" i="1" s="1"/>
  <c r="AI62" i="1" s="1"/>
  <c r="C64" i="1"/>
  <c r="S65" i="1"/>
  <c r="Q65" i="1"/>
  <c r="O65" i="1"/>
  <c r="M65" i="1"/>
  <c r="K65" i="1"/>
  <c r="I65" i="1"/>
  <c r="G65" i="1"/>
  <c r="AB65" i="1" s="1"/>
  <c r="AF65" i="1" s="1"/>
  <c r="AJ65" i="1" s="1"/>
  <c r="E65" i="1"/>
  <c r="R63" i="1"/>
  <c r="P63" i="1"/>
  <c r="N63" i="1"/>
  <c r="L63" i="1"/>
  <c r="J63" i="1"/>
  <c r="H63" i="1"/>
  <c r="F63" i="1"/>
  <c r="AA63" i="1" s="1"/>
  <c r="AE63" i="1" s="1"/>
  <c r="AI63" i="1" s="1"/>
  <c r="D63" i="1"/>
  <c r="G42" i="1"/>
  <c r="Q64" i="1"/>
  <c r="I64" i="1"/>
  <c r="E64" i="1"/>
  <c r="D62" i="1"/>
  <c r="R64" i="1"/>
  <c r="P64" i="1"/>
  <c r="N64" i="1"/>
  <c r="L64" i="1"/>
  <c r="J64" i="1"/>
  <c r="H64" i="1"/>
  <c r="F64" i="1"/>
  <c r="D64" i="1"/>
  <c r="S62" i="1"/>
  <c r="Q62" i="1"/>
  <c r="O62" i="1"/>
  <c r="M62" i="1"/>
  <c r="K62" i="1"/>
  <c r="I62" i="1"/>
  <c r="G62" i="1"/>
  <c r="E62" i="1"/>
  <c r="G41" i="1"/>
  <c r="M64" i="1"/>
  <c r="P62" i="1"/>
  <c r="L62" i="1"/>
  <c r="E63" i="1"/>
  <c r="Z63" i="1" s="1"/>
  <c r="AD63" i="1" s="1"/>
  <c r="AH63" i="1" s="1"/>
  <c r="C63" i="1"/>
  <c r="H62" i="1"/>
  <c r="C65" i="1"/>
  <c r="H43" i="1"/>
  <c r="R65" i="1"/>
  <c r="N65" i="1"/>
  <c r="J65" i="1"/>
  <c r="F65" i="1"/>
  <c r="AA65" i="1" s="1"/>
  <c r="AE65" i="1" s="1"/>
  <c r="AI65" i="1" s="1"/>
  <c r="Q63" i="1"/>
  <c r="M63" i="1"/>
  <c r="H44" i="1"/>
  <c r="G40" i="1"/>
  <c r="P65" i="1"/>
  <c r="L65" i="1"/>
  <c r="H65" i="1"/>
  <c r="S63" i="1"/>
  <c r="O63" i="1"/>
  <c r="K63" i="1"/>
  <c r="I63" i="1"/>
  <c r="G63" i="1"/>
  <c r="AB63" i="1" s="1"/>
  <c r="AF63" i="1" s="1"/>
  <c r="AJ63" i="1" s="1"/>
  <c r="R53" i="1"/>
  <c r="S53" i="1"/>
  <c r="R56" i="1"/>
  <c r="N56" i="1"/>
  <c r="L56" i="1"/>
  <c r="J56" i="1"/>
  <c r="H56" i="1"/>
  <c r="D56" i="1"/>
  <c r="Q54" i="1"/>
  <c r="M54" i="1"/>
  <c r="I54" i="1"/>
  <c r="E54" i="1"/>
  <c r="J53" i="1"/>
  <c r="S54" i="1"/>
  <c r="N53" i="1"/>
  <c r="R55" i="1"/>
  <c r="N55" i="1"/>
  <c r="J55" i="1"/>
  <c r="H55" i="1"/>
  <c r="O56" i="1"/>
  <c r="M56" i="1"/>
  <c r="I56" i="1"/>
  <c r="E56" i="1"/>
  <c r="N54" i="1"/>
  <c r="J54" i="1"/>
  <c r="H54" i="1"/>
  <c r="D54" i="1"/>
  <c r="M55" i="1"/>
  <c r="I55" i="1"/>
  <c r="E55" i="1"/>
  <c r="P53" i="1"/>
  <c r="L53" i="1"/>
  <c r="H53" i="1"/>
  <c r="L55" i="1"/>
  <c r="D55" i="1"/>
  <c r="M53" i="1"/>
  <c r="I53" i="1"/>
  <c r="E53" i="1"/>
  <c r="O55" i="1"/>
  <c r="Y65" i="1" l="1"/>
  <c r="AC65" i="1" s="1"/>
  <c r="AG65" i="1" s="1"/>
  <c r="Z62" i="1"/>
  <c r="AD62" i="1" s="1"/>
  <c r="AH62" i="1" s="1"/>
  <c r="Y64" i="1"/>
  <c r="AC64" i="1" s="1"/>
  <c r="AG64" i="1" s="1"/>
  <c r="Y62" i="1"/>
  <c r="AC62" i="1" s="1"/>
  <c r="AG62" i="1" s="1"/>
  <c r="AB62" i="1"/>
  <c r="AF62" i="1" s="1"/>
  <c r="AJ62" i="1" s="1"/>
  <c r="AA64" i="1"/>
  <c r="AE64" i="1" s="1"/>
  <c r="AI64" i="1" s="1"/>
  <c r="Z64" i="1"/>
  <c r="AD64" i="1" s="1"/>
  <c r="AH64" i="1" s="1"/>
  <c r="Y63" i="1"/>
  <c r="AC63" i="1" s="1"/>
  <c r="AG63" i="1" s="1"/>
  <c r="A63" i="1" s="1"/>
  <c r="Z65" i="1"/>
  <c r="AD65" i="1" s="1"/>
  <c r="AH65" i="1" s="1"/>
  <c r="M59" i="1"/>
  <c r="N59" i="1"/>
  <c r="J59" i="1"/>
  <c r="E59" i="1"/>
  <c r="I59" i="1"/>
  <c r="H59" i="1"/>
  <c r="F53" i="1"/>
  <c r="O54" i="1"/>
  <c r="G55" i="1"/>
  <c r="K55" i="1"/>
  <c r="S55" i="1"/>
  <c r="G54" i="1"/>
  <c r="P54" i="1"/>
  <c r="K54" i="1"/>
  <c r="P56" i="1"/>
  <c r="K53" i="1"/>
  <c r="P55" i="1"/>
  <c r="K56" i="1"/>
  <c r="Q55" i="1"/>
  <c r="D53" i="1"/>
  <c r="D59" i="1" s="1"/>
  <c r="O53" i="1"/>
  <c r="F54" i="1"/>
  <c r="Q56" i="1"/>
  <c r="L54" i="1"/>
  <c r="L59" i="1" s="1"/>
  <c r="Q53" i="1"/>
  <c r="R54" i="1"/>
  <c r="R59" i="1" s="1"/>
  <c r="S56" i="1"/>
  <c r="G53" i="1"/>
  <c r="F55" i="1"/>
  <c r="G56" i="1"/>
  <c r="F56" i="1"/>
  <c r="C55" i="1"/>
  <c r="C54" i="1"/>
  <c r="C56" i="1"/>
  <c r="C53" i="1"/>
  <c r="A64" i="1" l="1"/>
  <c r="A62" i="1"/>
  <c r="A65" i="1"/>
  <c r="G59" i="1"/>
  <c r="K59" i="1"/>
  <c r="P59" i="1"/>
  <c r="S59" i="1"/>
  <c r="Q59" i="1"/>
  <c r="O59" i="1"/>
  <c r="C59" i="1"/>
  <c r="F59" i="1"/>
  <c r="D68" i="1" l="1"/>
  <c r="H68" i="1"/>
  <c r="L68" i="1"/>
  <c r="P68" i="1"/>
  <c r="C68" i="1"/>
  <c r="E68" i="1"/>
  <c r="I68" i="1"/>
  <c r="M68" i="1"/>
  <c r="Q68" i="1"/>
  <c r="F68" i="1"/>
  <c r="N68" i="1"/>
  <c r="R68" i="1"/>
  <c r="G68" i="1"/>
  <c r="K68" i="1"/>
  <c r="O68" i="1"/>
  <c r="S68" i="1"/>
  <c r="J68" i="1"/>
</calcChain>
</file>

<file path=xl/sharedStrings.xml><?xml version="1.0" encoding="utf-8"?>
<sst xmlns="http://schemas.openxmlformats.org/spreadsheetml/2006/main" count="137" uniqueCount="93">
  <si>
    <t>Could not decode message</t>
  </si>
  <si>
    <t xml:space="preserve">Raw (36): -14088 250 -1000 200 -500 250 -300 150 -500 250 -500 200 -250 200 -300 100 -300 150 -550 250 -250 100 -250 250 -250 150 -550 250 -250 100 -550 250 -300 100 -250 250 </t>
  </si>
  <si>
    <t xml:space="preserve">Raw (34): 2636 250 -950 250 -250 100 -250 250 -500 250 -450 250 -300 150 -300 100 -250 200 -500 300 -600 200 -300 200 -250 100 -550 250 -500 200 -300 150 -500 250 </t>
  </si>
  <si>
    <t xml:space="preserve">Raw (36): -24392 200 -1000 250 -250 100 -300 200 -500 250 -500 250 -250 100 -250 300 -250 100 -550 250 -250 100 -250 250 -250 200 -300 150 -500 200 -550 250 -250 100 -550 200 </t>
  </si>
  <si>
    <t xml:space="preserve">Raw (36): -24192 200 -1000 200 -300 150 -250 200 -550 200 -500 200 -300 150 -250 200 -300 150 -550 200 -250 150 -250 200 -300 150 -250 200 -550 200 -500 200 -300 150 -550 150 </t>
  </si>
  <si>
    <t>Could</t>
  </si>
  <si>
    <t>not</t>
  </si>
  <si>
    <t>decode</t>
  </si>
  <si>
    <t>message</t>
  </si>
  <si>
    <t>Raw</t>
  </si>
  <si>
    <t>(36):</t>
  </si>
  <si>
    <t>(34):</t>
  </si>
  <si>
    <t>RAW</t>
  </si>
  <si>
    <t>Leading Gap</t>
  </si>
  <si>
    <t>Converted to table</t>
  </si>
  <si>
    <t>Run1</t>
  </si>
  <si>
    <t>Run2</t>
  </si>
  <si>
    <t>Run3</t>
  </si>
  <si>
    <t>Run4</t>
  </si>
  <si>
    <t>Mark</t>
  </si>
  <si>
    <t>Gap</t>
  </si>
  <si>
    <t>Freq.</t>
  </si>
  <si>
    <t>kHz</t>
  </si>
  <si>
    <t>cycles</t>
  </si>
  <si>
    <t>Low pause</t>
  </si>
  <si>
    <t>High pause</t>
  </si>
  <si>
    <t xml:space="preserve">To ensure correct detection of IR messages six 38 kHz cycles are transmitted as mark. </t>
  </si>
  <si>
    <t>Low bit consists of 6 cycles of IR and 10 “cycles” of pause,</t>
  </si>
  <si>
    <t xml:space="preserve"> high bit of 6 cycles IR and 21 “cycles” of pause and </t>
  </si>
  <si>
    <t>start bit of 6 cycles IR and 39 “cycles” of pause</t>
  </si>
  <si>
    <t>Start pause</t>
  </si>
  <si>
    <t>Low bit length = 16 x 1/38K = 421 us</t>
  </si>
  <si>
    <t>High bit length = 27 x 1/38K = 711 us</t>
  </si>
  <si>
    <t>Start bit length = 45 x 1/38K = 1184 us</t>
  </si>
  <si>
    <t>Stop bit length = 45 x 1/38K = 1184 us</t>
  </si>
  <si>
    <t>Length (µs)</t>
  </si>
  <si>
    <t>stop</t>
  </si>
  <si>
    <t>µs / tick</t>
  </si>
  <si>
    <t>Converted to µs</t>
  </si>
  <si>
    <t>Converted to bits, only gaps</t>
  </si>
  <si>
    <t>Compiled run</t>
  </si>
  <si>
    <t>error width</t>
  </si>
  <si>
    <t>Gap Range</t>
  </si>
  <si>
    <t>Pulse Range</t>
  </si>
  <si>
    <t>Low bit range 316 - 526 us</t>
  </si>
  <si>
    <t>High bit range 526 – 947 us</t>
  </si>
  <si>
    <t>Start/stop bit range 947 – 1579 us</t>
  </si>
  <si>
    <t>start</t>
  </si>
  <si>
    <t>T</t>
  </si>
  <si>
    <t>E</t>
  </si>
  <si>
    <t>C</t>
  </si>
  <si>
    <t>a</t>
  </si>
  <si>
    <t>M</t>
  </si>
  <si>
    <t>D</t>
  </si>
  <si>
    <t>L</t>
  </si>
  <si>
    <t>Start</t>
  </si>
  <si>
    <t>Data</t>
  </si>
  <si>
    <t>LRC</t>
  </si>
  <si>
    <t>Stop</t>
  </si>
  <si>
    <t xml:space="preserve">Toggle </t>
  </si>
  <si>
    <t xml:space="preserve">Escape </t>
  </si>
  <si>
    <t>Channel</t>
  </si>
  <si>
    <t xml:space="preserve">Address </t>
  </si>
  <si>
    <t>Mode</t>
  </si>
  <si>
    <t>Start start Special synchronisation start bit (see description under “Encoding”)</t>
  </si>
  <si>
    <t>Toggle T 0-1 Toggling for every new command</t>
  </si>
  <si>
    <t>Escape E 0 Use “Mode” to select the modes listed below</t>
  </si>
  <si>
    <t>1 Combo PWM mode</t>
  </si>
  <si>
    <t>Channel CC 0-3 Channel switch 1 - 4</t>
  </si>
  <si>
    <t>Address a 0 Default address space (from power up)</t>
  </si>
  <si>
    <t>1 Extra address space</t>
  </si>
  <si>
    <t>Mode MMM 000 Extended mode</t>
  </si>
  <si>
    <t>001 Combo direct mode</t>
  </si>
  <si>
    <t>01x Reserved</t>
  </si>
  <si>
    <t>1xx Single output mode</t>
  </si>
  <si>
    <t>Data DDDD 0-15 Data: different meaning depending on “Mode”</t>
  </si>
  <si>
    <t>LRC LLLL xxxx = 0xF xor Nibble 1 xor Nibble 2 xor Nibble 3</t>
  </si>
  <si>
    <t>Nibble 1</t>
  </si>
  <si>
    <t>Nibble 2</t>
  </si>
  <si>
    <t>Nibble 3</t>
  </si>
  <si>
    <t>Check</t>
  </si>
  <si>
    <t>T1</t>
  </si>
  <si>
    <t>T2</t>
  </si>
  <si>
    <t>T3</t>
  </si>
  <si>
    <t>LRC calc</t>
  </si>
  <si>
    <t>Test</t>
  </si>
  <si>
    <t>Converted to bits, gaps &amp; marks</t>
  </si>
  <si>
    <t>23958 200 -1000 200 -250 200 -250 200 -250 150 -550 200 -250 150 -550 200 -300 150 -250 200 -500 200 -300 150 -250 200 -250 150 -300 150 -250 200 -550 200 -250 150</t>
  </si>
  <si>
    <t>RAW2</t>
  </si>
  <si>
    <t>Hex</t>
  </si>
  <si>
    <t>Raw: 31072 200 -1000 150 -250 200 -250 200 -250 200 -250 150 -300 150 -550 150 -550 150 -600 150 -300 150 -550 150 -250 200 -550 150 -600 150 -550 150 -300 150 -550 150</t>
  </si>
  <si>
    <t>075D</t>
  </si>
  <si>
    <t>0xF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</si>
</sst>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3" fillId="3" borderId="1" xfId="2"/>
    <xf numFmtId="0" fontId="2" fillId="2" borderId="1" xfId="1"/>
    <xf numFmtId="0" fontId="1" fillId="4" borderId="0" xfId="3"/>
    <xf numFmtId="0" fontId="4" fillId="4" borderId="0" xfId="3" applyFont="1"/>
    <xf numFmtId="0" fontId="2" fillId="2" borderId="0" xfId="1" applyBorder="1"/>
    <xf numFmtId="2" fontId="0" fillId="0" borderId="0" xfId="0" applyNumberFormat="1"/>
    <xf numFmtId="1" fontId="0" fillId="0" borderId="0" xfId="0" applyNumberFormat="1"/>
    <xf numFmtId="0" fontId="5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/>
    <xf numFmtId="0" fontId="1" fillId="5" borderId="0" xfId="4" applyAlignment="1">
      <alignment horizontal="center"/>
    </xf>
    <xf numFmtId="0" fontId="1" fillId="6" borderId="0" xfId="5" applyAlignment="1">
      <alignment horizontal="center"/>
    </xf>
    <xf numFmtId="0" fontId="1" fillId="7" borderId="0" xfId="6" applyAlignment="1">
      <alignment horizontal="center"/>
    </xf>
    <xf numFmtId="0" fontId="0" fillId="8" borderId="0" xfId="7" applyFont="1" applyAlignment="1">
      <alignment horizontal="center"/>
    </xf>
    <xf numFmtId="0" fontId="1" fillId="8" borderId="0" xfId="7" applyAlignment="1">
      <alignment horizontal="center"/>
    </xf>
  </cellXfs>
  <cellStyles count="8">
    <cellStyle name="20% - Accent1" xfId="3" builtinId="30"/>
    <cellStyle name="40% - Accent1" xfId="4" builtinId="31"/>
    <cellStyle name="40% - Accent2" xfId="5" builtinId="35"/>
    <cellStyle name="40% - Accent3" xfId="6" builtinId="39"/>
    <cellStyle name="40% - Accent4" xfId="7" builtinId="43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"/>
  <sheetViews>
    <sheetView tabSelected="1" workbookViewId="0">
      <selection activeCell="H1" sqref="H1"/>
    </sheetView>
  </sheetViews>
  <sheetFormatPr defaultRowHeight="15" x14ac:dyDescent="0.25"/>
  <cols>
    <col min="1" max="2" width="5.85546875" customWidth="1"/>
    <col min="3" max="3" width="8" customWidth="1"/>
    <col min="4" max="4" width="5.85546875" customWidth="1"/>
    <col min="5" max="5" width="6.42578125" customWidth="1"/>
    <col min="6" max="38" width="5.85546875" customWidth="1"/>
  </cols>
  <sheetData>
    <row r="1" spans="1:2" x14ac:dyDescent="0.25">
      <c r="A1" t="s">
        <v>88</v>
      </c>
      <c r="B1" t="s">
        <v>87</v>
      </c>
    </row>
    <row r="3" spans="1:2" x14ac:dyDescent="0.25">
      <c r="A3" s="2" t="s">
        <v>12</v>
      </c>
    </row>
    <row r="4" spans="1:2" x14ac:dyDescent="0.25">
      <c r="A4">
        <v>0</v>
      </c>
    </row>
    <row r="5" spans="1:2" x14ac:dyDescent="0.25">
      <c r="A5">
        <v>50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A8">
        <v>0</v>
      </c>
    </row>
    <row r="9" spans="1:2" x14ac:dyDescent="0.25">
      <c r="A9">
        <v>50</v>
      </c>
    </row>
    <row r="10" spans="1:2" x14ac:dyDescent="0.25">
      <c r="A10" t="s">
        <v>0</v>
      </c>
    </row>
    <row r="11" spans="1:2" x14ac:dyDescent="0.25">
      <c r="A11" t="s">
        <v>2</v>
      </c>
    </row>
    <row r="12" spans="1:2" x14ac:dyDescent="0.25">
      <c r="A12">
        <v>0</v>
      </c>
    </row>
    <row r="13" spans="1:2" x14ac:dyDescent="0.25">
      <c r="A13">
        <v>50</v>
      </c>
    </row>
    <row r="14" spans="1:2" x14ac:dyDescent="0.25">
      <c r="A14" t="s">
        <v>0</v>
      </c>
    </row>
    <row r="15" spans="1:2" x14ac:dyDescent="0.25">
      <c r="A15" t="s">
        <v>3</v>
      </c>
    </row>
    <row r="16" spans="1:2" x14ac:dyDescent="0.25">
      <c r="A16">
        <v>0</v>
      </c>
    </row>
    <row r="17" spans="1:38" x14ac:dyDescent="0.25">
      <c r="A17">
        <v>50</v>
      </c>
    </row>
    <row r="18" spans="1:38" x14ac:dyDescent="0.25">
      <c r="A18" t="s">
        <v>0</v>
      </c>
    </row>
    <row r="19" spans="1:38" x14ac:dyDescent="0.25">
      <c r="A19" t="s">
        <v>4</v>
      </c>
    </row>
    <row r="21" spans="1:38" x14ac:dyDescent="0.25">
      <c r="A21" s="1" t="s">
        <v>14</v>
      </c>
    </row>
    <row r="22" spans="1:38" x14ac:dyDescent="0.25">
      <c r="A22">
        <v>0</v>
      </c>
    </row>
    <row r="23" spans="1:38" x14ac:dyDescent="0.25">
      <c r="A23">
        <v>50</v>
      </c>
      <c r="C23" s="4" t="s">
        <v>13</v>
      </c>
    </row>
    <row r="24" spans="1:38" ht="15.75" thickBot="1" x14ac:dyDescent="0.3">
      <c r="A24" t="s">
        <v>5</v>
      </c>
      <c r="B24" t="s">
        <v>6</v>
      </c>
      <c r="C24" s="3" t="s">
        <v>7</v>
      </c>
      <c r="D24" t="s">
        <v>8</v>
      </c>
    </row>
    <row r="25" spans="1:38" ht="15.75" thickBot="1" x14ac:dyDescent="0.3">
      <c r="A25" t="s">
        <v>9</v>
      </c>
      <c r="B25" t="s">
        <v>10</v>
      </c>
      <c r="C25" s="9">
        <v>23958</v>
      </c>
      <c r="D25" s="10">
        <v>200</v>
      </c>
      <c r="E25" s="10">
        <v>-1000</v>
      </c>
      <c r="F25" s="10">
        <v>200</v>
      </c>
      <c r="G25" s="10">
        <v>-250</v>
      </c>
      <c r="H25" s="10">
        <v>200</v>
      </c>
      <c r="I25" s="10">
        <v>-250</v>
      </c>
      <c r="J25" s="10">
        <v>200</v>
      </c>
      <c r="K25" s="10">
        <v>-250</v>
      </c>
      <c r="L25" s="10">
        <v>150</v>
      </c>
      <c r="M25" s="10">
        <v>-550</v>
      </c>
      <c r="N25" s="10">
        <v>200</v>
      </c>
      <c r="O25" s="10">
        <v>-250</v>
      </c>
      <c r="P25" s="10">
        <v>150</v>
      </c>
      <c r="Q25" s="10">
        <v>-550</v>
      </c>
      <c r="R25" s="10">
        <v>200</v>
      </c>
      <c r="S25" s="10">
        <v>-300</v>
      </c>
      <c r="T25" s="10">
        <v>150</v>
      </c>
      <c r="U25" s="10">
        <v>-250</v>
      </c>
      <c r="V25" s="10">
        <v>200</v>
      </c>
      <c r="W25" s="10">
        <v>-500</v>
      </c>
      <c r="X25" s="10">
        <v>200</v>
      </c>
      <c r="Y25" s="10">
        <v>-300</v>
      </c>
      <c r="Z25" s="10">
        <v>150</v>
      </c>
      <c r="AA25" s="10">
        <v>-250</v>
      </c>
      <c r="AB25" s="10">
        <v>200</v>
      </c>
      <c r="AC25" s="10">
        <v>-250</v>
      </c>
      <c r="AD25" s="10">
        <v>150</v>
      </c>
      <c r="AE25" s="10">
        <v>-300</v>
      </c>
      <c r="AF25" s="10">
        <v>150</v>
      </c>
      <c r="AG25" s="10">
        <v>-250</v>
      </c>
      <c r="AH25" s="10">
        <v>200</v>
      </c>
      <c r="AI25" s="10">
        <v>-550</v>
      </c>
      <c r="AJ25" s="10">
        <v>200</v>
      </c>
      <c r="AK25" s="10">
        <v>-250</v>
      </c>
      <c r="AL25" s="10">
        <v>150</v>
      </c>
    </row>
    <row r="26" spans="1:38" x14ac:dyDescent="0.25">
      <c r="A26">
        <v>0</v>
      </c>
      <c r="C26" s="3"/>
    </row>
    <row r="27" spans="1:38" x14ac:dyDescent="0.25">
      <c r="A27">
        <v>50</v>
      </c>
      <c r="C27" s="3"/>
    </row>
    <row r="28" spans="1:38" x14ac:dyDescent="0.25">
      <c r="A28" t="s">
        <v>5</v>
      </c>
      <c r="B28" t="s">
        <v>6</v>
      </c>
      <c r="C28" s="3" t="s">
        <v>7</v>
      </c>
      <c r="D28" t="s">
        <v>8</v>
      </c>
    </row>
    <row r="29" spans="1:38" x14ac:dyDescent="0.25">
      <c r="A29" t="s">
        <v>9</v>
      </c>
      <c r="B29" t="s">
        <v>11</v>
      </c>
      <c r="C29" s="3">
        <v>2636</v>
      </c>
      <c r="D29">
        <v>250</v>
      </c>
      <c r="E29">
        <v>-950</v>
      </c>
      <c r="F29">
        <v>250</v>
      </c>
      <c r="G29">
        <v>-250</v>
      </c>
      <c r="H29">
        <v>100</v>
      </c>
      <c r="I29">
        <v>-250</v>
      </c>
      <c r="J29">
        <v>250</v>
      </c>
      <c r="K29">
        <v>-500</v>
      </c>
      <c r="L29">
        <v>250</v>
      </c>
      <c r="M29">
        <v>-450</v>
      </c>
      <c r="N29">
        <v>250</v>
      </c>
      <c r="O29">
        <v>-300</v>
      </c>
      <c r="P29">
        <v>150</v>
      </c>
      <c r="Q29">
        <v>-300</v>
      </c>
      <c r="R29">
        <v>100</v>
      </c>
      <c r="S29">
        <v>-250</v>
      </c>
      <c r="T29">
        <v>200</v>
      </c>
      <c r="U29">
        <v>-500</v>
      </c>
      <c r="V29">
        <v>300</v>
      </c>
      <c r="W29">
        <v>-250</v>
      </c>
      <c r="X29">
        <v>100</v>
      </c>
      <c r="Y29">
        <v>-250</v>
      </c>
      <c r="Z29">
        <v>200</v>
      </c>
      <c r="AA29">
        <v>-300</v>
      </c>
      <c r="AB29">
        <v>200</v>
      </c>
      <c r="AC29">
        <v>-250</v>
      </c>
      <c r="AD29">
        <v>100</v>
      </c>
      <c r="AE29">
        <v>-550</v>
      </c>
      <c r="AF29">
        <v>250</v>
      </c>
      <c r="AG29">
        <v>-550</v>
      </c>
      <c r="AH29">
        <v>200</v>
      </c>
      <c r="AI29">
        <v>-300</v>
      </c>
      <c r="AJ29">
        <v>150</v>
      </c>
      <c r="AK29">
        <v>-500</v>
      </c>
      <c r="AL29">
        <v>250</v>
      </c>
    </row>
    <row r="30" spans="1:38" x14ac:dyDescent="0.25">
      <c r="A30">
        <v>0</v>
      </c>
      <c r="C30" s="3"/>
    </row>
    <row r="31" spans="1:38" x14ac:dyDescent="0.25">
      <c r="A31">
        <v>50</v>
      </c>
      <c r="C31" s="3"/>
    </row>
    <row r="32" spans="1:38" x14ac:dyDescent="0.25">
      <c r="A32" t="s">
        <v>5</v>
      </c>
      <c r="B32" t="s">
        <v>6</v>
      </c>
      <c r="C32" s="3" t="s">
        <v>7</v>
      </c>
      <c r="D32" t="s">
        <v>8</v>
      </c>
    </row>
    <row r="33" spans="1:38" x14ac:dyDescent="0.25">
      <c r="A33" t="s">
        <v>9</v>
      </c>
      <c r="B33" t="s">
        <v>10</v>
      </c>
      <c r="C33" s="3">
        <v>-24392</v>
      </c>
      <c r="D33">
        <v>200</v>
      </c>
      <c r="E33">
        <v>-1000</v>
      </c>
      <c r="F33">
        <v>250</v>
      </c>
      <c r="G33">
        <v>-250</v>
      </c>
      <c r="H33">
        <v>100</v>
      </c>
      <c r="I33">
        <v>-300</v>
      </c>
      <c r="J33">
        <v>200</v>
      </c>
      <c r="K33">
        <v>-500</v>
      </c>
      <c r="L33">
        <v>250</v>
      </c>
      <c r="M33">
        <v>-500</v>
      </c>
      <c r="N33">
        <v>250</v>
      </c>
      <c r="O33">
        <v>-250</v>
      </c>
      <c r="P33">
        <v>100</v>
      </c>
      <c r="Q33">
        <v>-250</v>
      </c>
      <c r="R33">
        <v>300</v>
      </c>
      <c r="S33">
        <v>-250</v>
      </c>
      <c r="T33">
        <v>100</v>
      </c>
      <c r="U33">
        <v>-550</v>
      </c>
      <c r="V33">
        <v>250</v>
      </c>
      <c r="W33">
        <v>-250</v>
      </c>
      <c r="X33">
        <v>100</v>
      </c>
      <c r="Y33">
        <v>-250</v>
      </c>
      <c r="Z33">
        <v>250</v>
      </c>
      <c r="AA33">
        <v>-250</v>
      </c>
      <c r="AB33">
        <v>200</v>
      </c>
      <c r="AC33">
        <v>-300</v>
      </c>
      <c r="AD33">
        <v>150</v>
      </c>
      <c r="AE33">
        <v>-500</v>
      </c>
      <c r="AF33">
        <v>200</v>
      </c>
      <c r="AG33">
        <v>-550</v>
      </c>
      <c r="AH33">
        <v>250</v>
      </c>
      <c r="AI33">
        <v>-250</v>
      </c>
      <c r="AJ33">
        <v>100</v>
      </c>
      <c r="AK33">
        <v>-550</v>
      </c>
      <c r="AL33">
        <v>200</v>
      </c>
    </row>
    <row r="34" spans="1:38" x14ac:dyDescent="0.25">
      <c r="A34">
        <v>0</v>
      </c>
      <c r="C34" s="3"/>
    </row>
    <row r="35" spans="1:38" x14ac:dyDescent="0.25">
      <c r="A35">
        <v>50</v>
      </c>
      <c r="C35" s="3"/>
    </row>
    <row r="36" spans="1:38" x14ac:dyDescent="0.25">
      <c r="A36" t="s">
        <v>5</v>
      </c>
      <c r="B36" t="s">
        <v>6</v>
      </c>
      <c r="C36" s="3" t="s">
        <v>7</v>
      </c>
      <c r="D36" t="s">
        <v>8</v>
      </c>
    </row>
    <row r="37" spans="1:38" x14ac:dyDescent="0.25">
      <c r="A37" t="s">
        <v>9</v>
      </c>
      <c r="B37" t="s">
        <v>10</v>
      </c>
      <c r="C37" s="3">
        <v>-24192</v>
      </c>
      <c r="D37">
        <v>200</v>
      </c>
      <c r="E37">
        <v>-1000</v>
      </c>
      <c r="F37">
        <v>200</v>
      </c>
      <c r="G37">
        <v>-300</v>
      </c>
      <c r="H37">
        <v>150</v>
      </c>
      <c r="I37">
        <v>-250</v>
      </c>
      <c r="J37">
        <v>200</v>
      </c>
      <c r="K37">
        <v>-550</v>
      </c>
      <c r="L37">
        <v>200</v>
      </c>
      <c r="M37">
        <v>-500</v>
      </c>
      <c r="N37">
        <v>200</v>
      </c>
      <c r="O37">
        <v>-300</v>
      </c>
      <c r="P37">
        <v>150</v>
      </c>
      <c r="Q37">
        <v>-250</v>
      </c>
      <c r="R37">
        <v>200</v>
      </c>
      <c r="S37">
        <v>-300</v>
      </c>
      <c r="T37">
        <v>150</v>
      </c>
      <c r="U37">
        <v>-550</v>
      </c>
      <c r="V37">
        <v>200</v>
      </c>
      <c r="W37">
        <v>-250</v>
      </c>
      <c r="X37">
        <v>150</v>
      </c>
      <c r="Y37">
        <v>-250</v>
      </c>
      <c r="Z37">
        <v>200</v>
      </c>
      <c r="AA37">
        <v>-300</v>
      </c>
      <c r="AB37">
        <v>150</v>
      </c>
      <c r="AC37">
        <v>-250</v>
      </c>
      <c r="AD37">
        <v>200</v>
      </c>
      <c r="AE37">
        <v>-550</v>
      </c>
      <c r="AF37">
        <v>200</v>
      </c>
      <c r="AG37">
        <v>-500</v>
      </c>
      <c r="AH37">
        <v>200</v>
      </c>
      <c r="AI37">
        <v>-300</v>
      </c>
      <c r="AJ37">
        <v>150</v>
      </c>
      <c r="AK37">
        <v>-550</v>
      </c>
      <c r="AL37">
        <v>150</v>
      </c>
    </row>
    <row r="38" spans="1:38" x14ac:dyDescent="0.25">
      <c r="C38" s="3"/>
    </row>
    <row r="39" spans="1:38" x14ac:dyDescent="0.25">
      <c r="B39" t="s">
        <v>21</v>
      </c>
      <c r="C39" s="2">
        <v>38</v>
      </c>
      <c r="D39" t="s">
        <v>22</v>
      </c>
      <c r="E39" t="s">
        <v>35</v>
      </c>
      <c r="G39" t="s">
        <v>42</v>
      </c>
      <c r="J39" t="s">
        <v>43</v>
      </c>
      <c r="N39" t="s">
        <v>37</v>
      </c>
      <c r="O39">
        <v>50</v>
      </c>
      <c r="Q39" t="s">
        <v>41</v>
      </c>
      <c r="S39">
        <v>95</v>
      </c>
    </row>
    <row r="40" spans="1:38" x14ac:dyDescent="0.25">
      <c r="B40" t="s">
        <v>19</v>
      </c>
      <c r="C40" s="2">
        <v>6</v>
      </c>
      <c r="D40" t="s">
        <v>23</v>
      </c>
      <c r="E40" s="7">
        <f>C40/$C$39*1000</f>
        <v>157.89473684210526</v>
      </c>
      <c r="G40" s="7">
        <f>E40-$O$39-$S$39</f>
        <v>12.89473684210526</v>
      </c>
      <c r="H40" s="7">
        <f>E40+$O$39+$S$39</f>
        <v>302.89473684210526</v>
      </c>
      <c r="T40" t="s">
        <v>26</v>
      </c>
    </row>
    <row r="41" spans="1:38" x14ac:dyDescent="0.25">
      <c r="B41" t="s">
        <v>24</v>
      </c>
      <c r="C41" s="2">
        <v>10</v>
      </c>
      <c r="D41" t="s">
        <v>23</v>
      </c>
      <c r="E41" s="7">
        <f t="shared" ref="E41:E44" si="0">C41/$C$39*1000</f>
        <v>263.15789473684208</v>
      </c>
      <c r="G41" s="7">
        <f>E41-$O$39-$S$39</f>
        <v>118.15789473684208</v>
      </c>
      <c r="H41" s="7">
        <f>E41+$O$39+$S$39</f>
        <v>408.15789473684208</v>
      </c>
      <c r="J41">
        <v>316</v>
      </c>
      <c r="K41">
        <v>526</v>
      </c>
      <c r="L41" t="s">
        <v>44</v>
      </c>
      <c r="Q41" t="s">
        <v>31</v>
      </c>
      <c r="T41" t="s">
        <v>27</v>
      </c>
    </row>
    <row r="42" spans="1:38" x14ac:dyDescent="0.25">
      <c r="B42" t="s">
        <v>25</v>
      </c>
      <c r="C42" s="2">
        <v>21</v>
      </c>
      <c r="D42" t="s">
        <v>23</v>
      </c>
      <c r="E42" s="7">
        <f t="shared" si="0"/>
        <v>552.63157894736844</v>
      </c>
      <c r="G42" s="7">
        <f>E42-$O$39-$S$39</f>
        <v>407.63157894736844</v>
      </c>
      <c r="H42" s="7">
        <f>E42+$O$39+$S$39</f>
        <v>697.63157894736844</v>
      </c>
      <c r="J42">
        <v>526</v>
      </c>
      <c r="K42">
        <v>947</v>
      </c>
      <c r="L42" t="s">
        <v>45</v>
      </c>
      <c r="Q42" t="s">
        <v>32</v>
      </c>
      <c r="T42" t="s">
        <v>28</v>
      </c>
    </row>
    <row r="43" spans="1:38" x14ac:dyDescent="0.25">
      <c r="B43" t="s">
        <v>30</v>
      </c>
      <c r="C43" s="5">
        <v>39</v>
      </c>
      <c r="D43" t="s">
        <v>23</v>
      </c>
      <c r="E43" s="7">
        <f t="shared" si="0"/>
        <v>1026.3157894736844</v>
      </c>
      <c r="G43" s="7">
        <f>E43-$O$39-$S$39</f>
        <v>881.31578947368439</v>
      </c>
      <c r="H43" s="7">
        <f>E43+$O$39+$S$39</f>
        <v>1171.3157894736844</v>
      </c>
      <c r="J43">
        <v>947</v>
      </c>
      <c r="K43">
        <v>1579</v>
      </c>
      <c r="L43" t="s">
        <v>46</v>
      </c>
      <c r="Q43" t="s">
        <v>33</v>
      </c>
      <c r="T43" t="s">
        <v>29</v>
      </c>
    </row>
    <row r="44" spans="1:38" x14ac:dyDescent="0.25">
      <c r="B44" t="s">
        <v>36</v>
      </c>
      <c r="C44" s="5">
        <v>39</v>
      </c>
      <c r="D44" t="s">
        <v>23</v>
      </c>
      <c r="E44" s="7">
        <f t="shared" si="0"/>
        <v>1026.3157894736844</v>
      </c>
      <c r="G44" s="7">
        <f>E44-$O$39-$S$39</f>
        <v>881.31578947368439</v>
      </c>
      <c r="H44" s="7">
        <f>E44+$O$39+$S$39</f>
        <v>1171.3157894736844</v>
      </c>
      <c r="Q44" t="s">
        <v>34</v>
      </c>
    </row>
    <row r="46" spans="1:38" x14ac:dyDescent="0.25">
      <c r="A46" s="1" t="s">
        <v>38</v>
      </c>
      <c r="C46" t="s">
        <v>19</v>
      </c>
      <c r="D46" t="s">
        <v>20</v>
      </c>
    </row>
    <row r="47" spans="1:38" x14ac:dyDescent="0.25">
      <c r="B47" t="s">
        <v>15</v>
      </c>
      <c r="C47">
        <f t="shared" ref="C47:AK47" si="1">D25</f>
        <v>200</v>
      </c>
      <c r="D47">
        <f t="shared" si="1"/>
        <v>-1000</v>
      </c>
      <c r="E47">
        <f t="shared" si="1"/>
        <v>200</v>
      </c>
      <c r="F47">
        <f t="shared" si="1"/>
        <v>-250</v>
      </c>
      <c r="G47">
        <f t="shared" si="1"/>
        <v>200</v>
      </c>
      <c r="H47">
        <f t="shared" si="1"/>
        <v>-250</v>
      </c>
      <c r="I47">
        <f t="shared" si="1"/>
        <v>200</v>
      </c>
      <c r="J47">
        <f t="shared" si="1"/>
        <v>-250</v>
      </c>
      <c r="K47">
        <f t="shared" si="1"/>
        <v>150</v>
      </c>
      <c r="L47">
        <f t="shared" si="1"/>
        <v>-550</v>
      </c>
      <c r="M47">
        <f t="shared" si="1"/>
        <v>200</v>
      </c>
      <c r="N47">
        <f t="shared" si="1"/>
        <v>-250</v>
      </c>
      <c r="O47">
        <f t="shared" si="1"/>
        <v>150</v>
      </c>
      <c r="P47">
        <f t="shared" si="1"/>
        <v>-550</v>
      </c>
      <c r="Q47">
        <f t="shared" si="1"/>
        <v>200</v>
      </c>
      <c r="R47">
        <f t="shared" si="1"/>
        <v>-300</v>
      </c>
      <c r="S47">
        <f t="shared" si="1"/>
        <v>150</v>
      </c>
      <c r="T47">
        <f t="shared" si="1"/>
        <v>-250</v>
      </c>
      <c r="U47">
        <f t="shared" si="1"/>
        <v>200</v>
      </c>
      <c r="V47">
        <f t="shared" si="1"/>
        <v>-500</v>
      </c>
      <c r="W47">
        <f t="shared" si="1"/>
        <v>200</v>
      </c>
      <c r="X47">
        <f t="shared" si="1"/>
        <v>-300</v>
      </c>
      <c r="Y47">
        <f t="shared" si="1"/>
        <v>150</v>
      </c>
      <c r="Z47">
        <f t="shared" si="1"/>
        <v>-250</v>
      </c>
      <c r="AA47">
        <f t="shared" si="1"/>
        <v>200</v>
      </c>
      <c r="AB47">
        <f t="shared" si="1"/>
        <v>-250</v>
      </c>
      <c r="AC47">
        <f t="shared" si="1"/>
        <v>150</v>
      </c>
      <c r="AD47">
        <f t="shared" si="1"/>
        <v>-300</v>
      </c>
      <c r="AE47">
        <f t="shared" si="1"/>
        <v>150</v>
      </c>
      <c r="AF47">
        <f t="shared" si="1"/>
        <v>-250</v>
      </c>
      <c r="AG47">
        <f t="shared" si="1"/>
        <v>200</v>
      </c>
      <c r="AH47">
        <f t="shared" si="1"/>
        <v>-550</v>
      </c>
      <c r="AI47">
        <f t="shared" si="1"/>
        <v>200</v>
      </c>
      <c r="AJ47">
        <f t="shared" si="1"/>
        <v>-250</v>
      </c>
      <c r="AK47">
        <f t="shared" si="1"/>
        <v>150</v>
      </c>
    </row>
    <row r="48" spans="1:38" x14ac:dyDescent="0.25">
      <c r="B48" t="s">
        <v>16</v>
      </c>
      <c r="C48">
        <f t="shared" ref="C48:AK48" si="2">D29</f>
        <v>250</v>
      </c>
      <c r="D48">
        <f t="shared" si="2"/>
        <v>-950</v>
      </c>
      <c r="E48">
        <f t="shared" si="2"/>
        <v>250</v>
      </c>
      <c r="F48">
        <f t="shared" si="2"/>
        <v>-250</v>
      </c>
      <c r="G48">
        <f t="shared" si="2"/>
        <v>100</v>
      </c>
      <c r="H48">
        <f t="shared" si="2"/>
        <v>-250</v>
      </c>
      <c r="I48">
        <f t="shared" si="2"/>
        <v>250</v>
      </c>
      <c r="J48">
        <f t="shared" si="2"/>
        <v>-500</v>
      </c>
      <c r="K48">
        <f t="shared" si="2"/>
        <v>250</v>
      </c>
      <c r="L48">
        <f t="shared" si="2"/>
        <v>-450</v>
      </c>
      <c r="M48">
        <f t="shared" si="2"/>
        <v>250</v>
      </c>
      <c r="N48">
        <f t="shared" si="2"/>
        <v>-300</v>
      </c>
      <c r="O48">
        <f t="shared" si="2"/>
        <v>150</v>
      </c>
      <c r="P48">
        <f t="shared" si="2"/>
        <v>-300</v>
      </c>
      <c r="Q48">
        <f t="shared" si="2"/>
        <v>100</v>
      </c>
      <c r="R48">
        <f t="shared" si="2"/>
        <v>-250</v>
      </c>
      <c r="S48">
        <f t="shared" si="2"/>
        <v>200</v>
      </c>
      <c r="T48">
        <f t="shared" si="2"/>
        <v>-500</v>
      </c>
      <c r="U48">
        <f t="shared" si="2"/>
        <v>300</v>
      </c>
      <c r="V48">
        <f t="shared" si="2"/>
        <v>-250</v>
      </c>
      <c r="W48">
        <f t="shared" si="2"/>
        <v>100</v>
      </c>
      <c r="X48">
        <f t="shared" si="2"/>
        <v>-250</v>
      </c>
      <c r="Y48">
        <f t="shared" si="2"/>
        <v>200</v>
      </c>
      <c r="Z48">
        <f t="shared" si="2"/>
        <v>-300</v>
      </c>
      <c r="AA48">
        <f t="shared" si="2"/>
        <v>200</v>
      </c>
      <c r="AB48">
        <f t="shared" si="2"/>
        <v>-250</v>
      </c>
      <c r="AC48">
        <f t="shared" si="2"/>
        <v>100</v>
      </c>
      <c r="AD48">
        <f t="shared" si="2"/>
        <v>-550</v>
      </c>
      <c r="AE48">
        <f t="shared" si="2"/>
        <v>250</v>
      </c>
      <c r="AF48">
        <f t="shared" si="2"/>
        <v>-550</v>
      </c>
      <c r="AG48">
        <f t="shared" si="2"/>
        <v>200</v>
      </c>
      <c r="AH48">
        <f t="shared" si="2"/>
        <v>-300</v>
      </c>
      <c r="AI48">
        <f t="shared" si="2"/>
        <v>150</v>
      </c>
      <c r="AJ48">
        <f t="shared" si="2"/>
        <v>-500</v>
      </c>
      <c r="AK48">
        <f t="shared" si="2"/>
        <v>250</v>
      </c>
    </row>
    <row r="49" spans="1:37" x14ac:dyDescent="0.25">
      <c r="B49" t="s">
        <v>17</v>
      </c>
      <c r="C49">
        <f t="shared" ref="C49:AK49" si="3">D33</f>
        <v>200</v>
      </c>
      <c r="D49">
        <f t="shared" si="3"/>
        <v>-1000</v>
      </c>
      <c r="E49">
        <f t="shared" si="3"/>
        <v>250</v>
      </c>
      <c r="F49">
        <f t="shared" si="3"/>
        <v>-250</v>
      </c>
      <c r="G49">
        <f t="shared" si="3"/>
        <v>100</v>
      </c>
      <c r="H49">
        <f t="shared" si="3"/>
        <v>-300</v>
      </c>
      <c r="I49">
        <f t="shared" si="3"/>
        <v>200</v>
      </c>
      <c r="J49">
        <f t="shared" si="3"/>
        <v>-500</v>
      </c>
      <c r="K49">
        <f t="shared" si="3"/>
        <v>250</v>
      </c>
      <c r="L49">
        <f t="shared" si="3"/>
        <v>-500</v>
      </c>
      <c r="M49">
        <f t="shared" si="3"/>
        <v>250</v>
      </c>
      <c r="N49">
        <f t="shared" si="3"/>
        <v>-250</v>
      </c>
      <c r="O49">
        <f t="shared" si="3"/>
        <v>100</v>
      </c>
      <c r="P49">
        <f t="shared" si="3"/>
        <v>-250</v>
      </c>
      <c r="Q49">
        <f t="shared" si="3"/>
        <v>300</v>
      </c>
      <c r="R49">
        <f t="shared" si="3"/>
        <v>-250</v>
      </c>
      <c r="S49">
        <f t="shared" si="3"/>
        <v>100</v>
      </c>
      <c r="T49">
        <f t="shared" si="3"/>
        <v>-550</v>
      </c>
      <c r="U49">
        <f t="shared" si="3"/>
        <v>250</v>
      </c>
      <c r="V49">
        <f t="shared" si="3"/>
        <v>-250</v>
      </c>
      <c r="W49">
        <f t="shared" si="3"/>
        <v>100</v>
      </c>
      <c r="X49">
        <f t="shared" si="3"/>
        <v>-250</v>
      </c>
      <c r="Y49">
        <f t="shared" si="3"/>
        <v>250</v>
      </c>
      <c r="Z49">
        <f t="shared" si="3"/>
        <v>-250</v>
      </c>
      <c r="AA49">
        <f t="shared" si="3"/>
        <v>200</v>
      </c>
      <c r="AB49">
        <f t="shared" si="3"/>
        <v>-300</v>
      </c>
      <c r="AC49">
        <f t="shared" si="3"/>
        <v>150</v>
      </c>
      <c r="AD49">
        <f t="shared" si="3"/>
        <v>-500</v>
      </c>
      <c r="AE49">
        <f t="shared" si="3"/>
        <v>200</v>
      </c>
      <c r="AF49">
        <f t="shared" si="3"/>
        <v>-550</v>
      </c>
      <c r="AG49">
        <f t="shared" si="3"/>
        <v>250</v>
      </c>
      <c r="AH49">
        <f t="shared" si="3"/>
        <v>-250</v>
      </c>
      <c r="AI49">
        <f t="shared" si="3"/>
        <v>100</v>
      </c>
      <c r="AJ49">
        <f t="shared" si="3"/>
        <v>-550</v>
      </c>
      <c r="AK49">
        <f t="shared" si="3"/>
        <v>200</v>
      </c>
    </row>
    <row r="50" spans="1:37" x14ac:dyDescent="0.25">
      <c r="B50" t="s">
        <v>18</v>
      </c>
      <c r="C50">
        <f t="shared" ref="C50:AK50" si="4">D37</f>
        <v>200</v>
      </c>
      <c r="D50">
        <f t="shared" si="4"/>
        <v>-1000</v>
      </c>
      <c r="E50">
        <f t="shared" si="4"/>
        <v>200</v>
      </c>
      <c r="F50">
        <f t="shared" si="4"/>
        <v>-300</v>
      </c>
      <c r="G50">
        <f t="shared" si="4"/>
        <v>150</v>
      </c>
      <c r="H50">
        <f t="shared" si="4"/>
        <v>-250</v>
      </c>
      <c r="I50">
        <f t="shared" si="4"/>
        <v>200</v>
      </c>
      <c r="J50">
        <f t="shared" si="4"/>
        <v>-550</v>
      </c>
      <c r="K50">
        <f t="shared" si="4"/>
        <v>200</v>
      </c>
      <c r="L50">
        <f t="shared" si="4"/>
        <v>-500</v>
      </c>
      <c r="M50">
        <f t="shared" si="4"/>
        <v>200</v>
      </c>
      <c r="N50">
        <f t="shared" si="4"/>
        <v>-300</v>
      </c>
      <c r="O50">
        <f t="shared" si="4"/>
        <v>150</v>
      </c>
      <c r="P50">
        <f t="shared" si="4"/>
        <v>-250</v>
      </c>
      <c r="Q50">
        <f t="shared" si="4"/>
        <v>200</v>
      </c>
      <c r="R50">
        <f t="shared" si="4"/>
        <v>-300</v>
      </c>
      <c r="S50">
        <f t="shared" si="4"/>
        <v>150</v>
      </c>
      <c r="T50">
        <f t="shared" si="4"/>
        <v>-550</v>
      </c>
      <c r="U50">
        <f t="shared" si="4"/>
        <v>200</v>
      </c>
      <c r="V50">
        <f t="shared" si="4"/>
        <v>-250</v>
      </c>
      <c r="W50">
        <f t="shared" si="4"/>
        <v>150</v>
      </c>
      <c r="X50">
        <f t="shared" si="4"/>
        <v>-250</v>
      </c>
      <c r="Y50">
        <f t="shared" si="4"/>
        <v>200</v>
      </c>
      <c r="Z50">
        <f t="shared" si="4"/>
        <v>-300</v>
      </c>
      <c r="AA50">
        <f t="shared" si="4"/>
        <v>150</v>
      </c>
      <c r="AB50">
        <f t="shared" si="4"/>
        <v>-250</v>
      </c>
      <c r="AC50">
        <f t="shared" si="4"/>
        <v>200</v>
      </c>
      <c r="AD50">
        <f t="shared" si="4"/>
        <v>-550</v>
      </c>
      <c r="AE50">
        <f t="shared" si="4"/>
        <v>200</v>
      </c>
      <c r="AF50">
        <f t="shared" si="4"/>
        <v>-500</v>
      </c>
      <c r="AG50">
        <f t="shared" si="4"/>
        <v>200</v>
      </c>
      <c r="AH50">
        <f t="shared" si="4"/>
        <v>-300</v>
      </c>
      <c r="AI50">
        <f t="shared" si="4"/>
        <v>150</v>
      </c>
      <c r="AJ50">
        <f t="shared" si="4"/>
        <v>-550</v>
      </c>
      <c r="AK50">
        <f t="shared" si="4"/>
        <v>150</v>
      </c>
    </row>
    <row r="52" spans="1:37" x14ac:dyDescent="0.25">
      <c r="A52" s="1" t="s">
        <v>39</v>
      </c>
    </row>
    <row r="53" spans="1:37" x14ac:dyDescent="0.25">
      <c r="B53" t="s">
        <v>15</v>
      </c>
      <c r="C53" t="str">
        <f t="shared" ref="C53" si="5">IF(D47&gt;0,"",IF(-D47&lt;$H$41,0,IF(-D47&lt;$H$42,1,IF(-D47&lt;$H$43,"s","error"))))</f>
        <v>s</v>
      </c>
      <c r="D53">
        <f>IF(F47&gt;0,"",IF(-F47&lt;$H$41,0,IF(-F47&lt;$H$42,1,IF(-F47&lt;$H$43,"s","error"))))</f>
        <v>0</v>
      </c>
      <c r="E53">
        <f>IF(H47&gt;0,"",IF(-H47&lt;$H$41,0,IF(-H47&lt;$H$42,1,IF(-H47&lt;$H$43,"s","error"))))</f>
        <v>0</v>
      </c>
      <c r="F53">
        <f>IF(J47&gt;0,"",IF(-J47&lt;$H$41,0,IF(-J47&lt;$H$42,1,IF(-J47&lt;$H$43,"s","error"))))</f>
        <v>0</v>
      </c>
      <c r="G53">
        <f>IF(L47&gt;0,"",IF(-L47&lt;$H$41,0,IF(-L47&lt;$H$42,1,IF(-L47&lt;$H$43,"s","error"))))</f>
        <v>1</v>
      </c>
      <c r="H53">
        <f>IF(N47&gt;0,"",IF(-N47&lt;$H$41,0,IF(-N47&lt;$H$42,1,IF(-N47&lt;$H$43,"s","error"))))</f>
        <v>0</v>
      </c>
      <c r="I53">
        <f>IF(P47&gt;0,"",IF(-P47&lt;$H$41,0,IF(-P47&lt;$H$42,1,IF(-P47&lt;$H$43,"s","error"))))</f>
        <v>1</v>
      </c>
      <c r="J53">
        <f>IF(R47&gt;0,"",IF(-R47&lt;$H$41,0,IF(-R47&lt;$H$42,1,IF(-R47&lt;$H$43,"s","error"))))</f>
        <v>0</v>
      </c>
      <c r="K53">
        <f>IF(T47&gt;0,"",IF(-T47&lt;$H$41,0,IF(-T47&lt;$H$42,1,IF(-T47&lt;$H$43,"s","error"))))</f>
        <v>0</v>
      </c>
      <c r="L53">
        <f>IF(V47&gt;0,"",IF(-V47&lt;$H$41,0,IF(-V47&lt;$H$42,1,IF(-V47&lt;$H$43,"s","error"))))</f>
        <v>1</v>
      </c>
      <c r="M53">
        <f>IF(X47&gt;0,"",IF(-X47&lt;$H$41,0,IF(-X47&lt;$H$42,1,IF(-X47&lt;$H$43,"s","error"))))</f>
        <v>0</v>
      </c>
      <c r="N53">
        <f>IF(Z47&gt;0,"",IF(-Z47&lt;$H$41,0,IF(-Z47&lt;$H$42,1,IF(-Z47&lt;$H$43,"s","error"))))</f>
        <v>0</v>
      </c>
      <c r="O53">
        <f>IF(AB47&gt;0,"",IF(-AB47&lt;$H$41,0,IF(-AB47&lt;$H$42,1,IF(-AB47&lt;$H$43,"s","error"))))</f>
        <v>0</v>
      </c>
      <c r="P53">
        <f>IF(AD47&gt;0,"",IF(-AD47&lt;$H$41,0,IF(-AD47&lt;$H$42,1,IF(-AD47&lt;$H$43,"s","error"))))</f>
        <v>0</v>
      </c>
      <c r="Q53">
        <f>IF(AF47&gt;0,"",IF(-AF47&lt;$H$41,0,IF(-AF47&lt;$H$42,1,IF(-AF47&lt;$H$43,"s","error"))))</f>
        <v>0</v>
      </c>
      <c r="R53">
        <f>IF(AH47&gt;0,"",IF(-AH47&lt;$H$41,0,IF(-AH47&lt;$H$42,1,IF(-AH47&lt;$H$43,"s","error"))))</f>
        <v>1</v>
      </c>
      <c r="S53">
        <f>IF(AJ47&gt;0,"",IF(-AJ47&lt;$H$41,0,IF(-AJ47&lt;$H$42,1,IF(-AJ47&lt;$H$43,"s","error"))))</f>
        <v>0</v>
      </c>
      <c r="T53" t="str">
        <f>IF(AK47&gt;0,"",IF(-AK47&lt;$H$41,0,IF(-AK47&lt;$H$42,1,IF(-AK47&lt;$H$43,"s","error"))))</f>
        <v/>
      </c>
    </row>
    <row r="54" spans="1:37" x14ac:dyDescent="0.25">
      <c r="B54" t="s">
        <v>16</v>
      </c>
      <c r="C54" t="str">
        <f>IF(D48&gt;0,"",IF(-D48&lt;$H$41,0,IF(-D48&lt;$H$42,1,IF(-D48&lt;$H$43,"s","error"))))</f>
        <v>s</v>
      </c>
      <c r="D54">
        <f>IF(F48&gt;0,"",IF(-F48&lt;$H$41,0,IF(-F48&lt;$H$42,1,IF(-F48&lt;$H$43,"s","error"))))</f>
        <v>0</v>
      </c>
      <c r="E54">
        <f>IF(H48&gt;0,"",IF(-H48&lt;$H$41,0,IF(-H48&lt;$H$42,1,IF(-H48&lt;$H$43,"s","error"))))</f>
        <v>0</v>
      </c>
      <c r="F54">
        <f>IF(J48&gt;0,"",IF(-J48&lt;$H$41,0,IF(-J48&lt;$H$42,1,IF(-J48&lt;$H$43,"s","error"))))</f>
        <v>1</v>
      </c>
      <c r="G54">
        <f>IF(L48&gt;0,"",IF(-L48&lt;$H$41,0,IF(-L48&lt;$H$42,1,IF(-L48&lt;$H$43,"s","error"))))</f>
        <v>1</v>
      </c>
      <c r="H54">
        <f>IF(N48&gt;0,"",IF(-N48&lt;$H$41,0,IF(-N48&lt;$H$42,1,IF(-N48&lt;$H$43,"s","error"))))</f>
        <v>0</v>
      </c>
      <c r="I54">
        <f>IF(P48&gt;0,"",IF(-P48&lt;$H$41,0,IF(-P48&lt;$H$42,1,IF(-P48&lt;$H$43,"s","error"))))</f>
        <v>0</v>
      </c>
      <c r="J54">
        <f>IF(R48&gt;0,"",IF(-R48&lt;$H$41,0,IF(-R48&lt;$H$42,1,IF(-R48&lt;$H$43,"s","error"))))</f>
        <v>0</v>
      </c>
      <c r="K54">
        <f>IF(T48&gt;0,"",IF(-T48&lt;$H$41,0,IF(-T48&lt;$H$42,1,IF(-T48&lt;$H$43,"s","error"))))</f>
        <v>1</v>
      </c>
      <c r="L54">
        <f>IF(V48&gt;0,"",IF(-V48&lt;$H$41,0,IF(-V48&lt;$H$42,1,IF(-V48&lt;$H$43,"s","error"))))</f>
        <v>0</v>
      </c>
      <c r="M54">
        <f>IF(X48&gt;0,"",IF(-X48&lt;$H$41,0,IF(-X48&lt;$H$42,1,IF(-X48&lt;$H$43,"s","error"))))</f>
        <v>0</v>
      </c>
      <c r="N54">
        <f>IF(Z48&gt;0,"",IF(-Z48&lt;$H$41,0,IF(-Z48&lt;$H$42,1,IF(-Z48&lt;$H$43,"s","error"))))</f>
        <v>0</v>
      </c>
      <c r="O54">
        <f>IF(AB48&gt;0,"",IF(-AB48&lt;$H$41,0,IF(-AB48&lt;$H$42,1,IF(-AB48&lt;$H$43,"s","error"))))</f>
        <v>0</v>
      </c>
      <c r="P54">
        <f>IF(AD48&gt;0,"",IF(-AD48&lt;$H$41,0,IF(-AD48&lt;$H$42,1,IF(-AD48&lt;$H$43,"s","error"))))</f>
        <v>1</v>
      </c>
      <c r="Q54">
        <f>IF(AF48&gt;0,"",IF(-AF48&lt;$H$41,0,IF(-AF48&lt;$H$42,1,IF(-AF48&lt;$H$43,"s","error"))))</f>
        <v>1</v>
      </c>
      <c r="R54">
        <f>IF(AH48&gt;0,"",IF(-AH48&lt;$H$41,0,IF(-AH48&lt;$H$42,1,IF(-AH48&lt;$H$43,"s","error"))))</f>
        <v>0</v>
      </c>
      <c r="S54">
        <f>IF(AJ48&gt;0,"",IF(-AJ48&lt;$H$41,0,IF(-AJ48&lt;$H$42,1,IF(-AJ48&lt;$H$43,"s","error"))))</f>
        <v>1</v>
      </c>
    </row>
    <row r="55" spans="1:37" x14ac:dyDescent="0.25">
      <c r="B55" t="s">
        <v>17</v>
      </c>
      <c r="C55" t="str">
        <f>IF(D49&gt;0,"",IF(-D49&lt;$H$41,0,IF(-D49&lt;$H$42,1,IF(-D49&lt;$H$43,"s","error"))))</f>
        <v>s</v>
      </c>
      <c r="D55">
        <f>IF(F49&gt;0,"",IF(-F49&lt;$H$41,0,IF(-F49&lt;$H$42,1,IF(-F49&lt;$H$43,"s","error"))))</f>
        <v>0</v>
      </c>
      <c r="E55">
        <f>IF(H49&gt;0,"",IF(-H49&lt;$H$41,0,IF(-H49&lt;$H$42,1,IF(-H49&lt;$H$43,"s","error"))))</f>
        <v>0</v>
      </c>
      <c r="F55">
        <f>IF(J49&gt;0,"",IF(-J49&lt;$H$41,0,IF(-J49&lt;$H$42,1,IF(-J49&lt;$H$43,"s","error"))))</f>
        <v>1</v>
      </c>
      <c r="G55">
        <f>IF(L49&gt;0,"",IF(-L49&lt;$H$41,0,IF(-L49&lt;$H$42,1,IF(-L49&lt;$H$43,"s","error"))))</f>
        <v>1</v>
      </c>
      <c r="H55">
        <f>IF(N49&gt;0,"",IF(-N49&lt;$H$41,0,IF(-N49&lt;$H$42,1,IF(-N49&lt;$H$43,"s","error"))))</f>
        <v>0</v>
      </c>
      <c r="I55">
        <f>IF(P49&gt;0,"",IF(-P49&lt;$H$41,0,IF(-P49&lt;$H$42,1,IF(-P49&lt;$H$43,"s","error"))))</f>
        <v>0</v>
      </c>
      <c r="J55">
        <f>IF(R49&gt;0,"",IF(-R49&lt;$H$41,0,IF(-R49&lt;$H$42,1,IF(-R49&lt;$H$43,"s","error"))))</f>
        <v>0</v>
      </c>
      <c r="K55">
        <f>IF(T49&gt;0,"",IF(-T49&lt;$H$41,0,IF(-T49&lt;$H$42,1,IF(-T49&lt;$H$43,"s","error"))))</f>
        <v>1</v>
      </c>
      <c r="L55">
        <f>IF(V49&gt;0,"",IF(-V49&lt;$H$41,0,IF(-V49&lt;$H$42,1,IF(-V49&lt;$H$43,"s","error"))))</f>
        <v>0</v>
      </c>
      <c r="M55">
        <f>IF(X49&gt;0,"",IF(-X49&lt;$H$41,0,IF(-X49&lt;$H$42,1,IF(-X49&lt;$H$43,"s","error"))))</f>
        <v>0</v>
      </c>
      <c r="N55">
        <f>IF(Z49&gt;0,"",IF(-Z49&lt;$H$41,0,IF(-Z49&lt;$H$42,1,IF(-Z49&lt;$H$43,"s","error"))))</f>
        <v>0</v>
      </c>
      <c r="O55">
        <f>IF(AB49&gt;0,"",IF(-AB49&lt;$H$41,0,IF(-AB49&lt;$H$42,1,IF(-AB49&lt;$H$43,"s","error"))))</f>
        <v>0</v>
      </c>
      <c r="P55">
        <f>IF(AD49&gt;0,"",IF(-AD49&lt;$H$41,0,IF(-AD49&lt;$H$42,1,IF(-AD49&lt;$H$43,"s","error"))))</f>
        <v>1</v>
      </c>
      <c r="Q55">
        <f>IF(AF49&gt;0,"",IF(-AF49&lt;$H$41,0,IF(-AF49&lt;$H$42,1,IF(-AF49&lt;$H$43,"s","error"))))</f>
        <v>1</v>
      </c>
      <c r="R55">
        <f>IF(AH49&gt;0,"",IF(-AH49&lt;$H$41,0,IF(-AH49&lt;$H$42,1,IF(-AH49&lt;$H$43,"s","error"))))</f>
        <v>0</v>
      </c>
      <c r="S55">
        <f>IF(AJ49&gt;0,"",IF(-AJ49&lt;$H$41,0,IF(-AJ49&lt;$H$42,1,IF(-AJ49&lt;$H$43,"s","error"))))</f>
        <v>1</v>
      </c>
      <c r="T55" t="str">
        <f>IF(AK49&gt;0,"",IF(-AK49&lt;$H$41,0,IF(-AK49&lt;$H$42,1,IF(-AK49&lt;$H$43,"s","error"))))</f>
        <v/>
      </c>
    </row>
    <row r="56" spans="1:37" x14ac:dyDescent="0.25">
      <c r="B56" t="s">
        <v>18</v>
      </c>
      <c r="C56" t="str">
        <f>IF(D50&gt;0,"",IF(-D50&lt;$H$41,0,IF(-D50&lt;$H$42,1,IF(-D50&lt;$H$43,"s","error"))))</f>
        <v>s</v>
      </c>
      <c r="D56">
        <f>IF(F50&gt;0,"",IF(-F50&lt;$H$41,0,IF(-F50&lt;$H$42,1,IF(-F50&lt;$H$43,"s","error"))))</f>
        <v>0</v>
      </c>
      <c r="E56">
        <f>IF(H50&gt;0,"",IF(-H50&lt;$H$41,0,IF(-H50&lt;$H$42,1,IF(-H50&lt;$H$43,"s","error"))))</f>
        <v>0</v>
      </c>
      <c r="F56">
        <f>IF(J50&gt;0,"",IF(-J50&lt;$H$41,0,IF(-J50&lt;$H$42,1,IF(-J50&lt;$H$43,"s","error"))))</f>
        <v>1</v>
      </c>
      <c r="G56">
        <f>IF(L50&gt;0,"",IF(-L50&lt;$H$41,0,IF(-L50&lt;$H$42,1,IF(-L50&lt;$H$43,"s","error"))))</f>
        <v>1</v>
      </c>
      <c r="H56">
        <f>IF(N50&gt;0,"",IF(-N50&lt;$H$41,0,IF(-N50&lt;$H$42,1,IF(-N50&lt;$H$43,"s","error"))))</f>
        <v>0</v>
      </c>
      <c r="I56">
        <f>IF(P50&gt;0,"",IF(-P50&lt;$H$41,0,IF(-P50&lt;$H$42,1,IF(-P50&lt;$H$43,"s","error"))))</f>
        <v>0</v>
      </c>
      <c r="J56">
        <f>IF(R50&gt;0,"",IF(-R50&lt;$H$41,0,IF(-R50&lt;$H$42,1,IF(-R50&lt;$H$43,"s","error"))))</f>
        <v>0</v>
      </c>
      <c r="K56">
        <f>IF(T50&gt;0,"",IF(-T50&lt;$H$41,0,IF(-T50&lt;$H$42,1,IF(-T50&lt;$H$43,"s","error"))))</f>
        <v>1</v>
      </c>
      <c r="L56">
        <f>IF(V50&gt;0,"",IF(-V50&lt;$H$41,0,IF(-V50&lt;$H$42,1,IF(-V50&lt;$H$43,"s","error"))))</f>
        <v>0</v>
      </c>
      <c r="M56">
        <f>IF(X50&gt;0,"",IF(-X50&lt;$H$41,0,IF(-X50&lt;$H$42,1,IF(-X50&lt;$H$43,"s","error"))))</f>
        <v>0</v>
      </c>
      <c r="N56">
        <f>IF(Z50&gt;0,"",IF(-Z50&lt;$H$41,0,IF(-Z50&lt;$H$42,1,IF(-Z50&lt;$H$43,"s","error"))))</f>
        <v>0</v>
      </c>
      <c r="O56">
        <f>IF(AB50&gt;0,"",IF(-AB50&lt;$H$41,0,IF(-AB50&lt;$H$42,1,IF(-AB50&lt;$H$43,"s","error"))))</f>
        <v>0</v>
      </c>
      <c r="P56">
        <f>IF(AD50&gt;0,"",IF(-AD50&lt;$H$41,0,IF(-AD50&lt;$H$42,1,IF(-AD50&lt;$H$43,"s","error"))))</f>
        <v>1</v>
      </c>
      <c r="Q56">
        <f>IF(AF50&gt;0,"",IF(-AF50&lt;$H$41,0,IF(-AF50&lt;$H$42,1,IF(-AF50&lt;$H$43,"s","error"))))</f>
        <v>1</v>
      </c>
      <c r="R56">
        <f>IF(AH50&gt;0,"",IF(-AH50&lt;$H$41,0,IF(-AH50&lt;$H$42,1,IF(-AH50&lt;$H$43,"s","error"))))</f>
        <v>0</v>
      </c>
      <c r="S56">
        <f>IF(AJ50&gt;0,"",IF(-AJ50&lt;$H$41,0,IF(-AJ50&lt;$H$42,1,IF(-AJ50&lt;$H$43,"s","error"))))</f>
        <v>1</v>
      </c>
      <c r="T56" t="str">
        <f>IF(AK50&gt;0,"",IF(-AK50&lt;$H$41,0,IF(-AK50&lt;$H$42,1,IF(-AK50&lt;$H$43,"s","error"))))</f>
        <v/>
      </c>
    </row>
    <row r="58" spans="1:37" x14ac:dyDescent="0.25">
      <c r="B58" t="s">
        <v>40</v>
      </c>
    </row>
    <row r="59" spans="1:37" x14ac:dyDescent="0.25">
      <c r="C59" t="str">
        <f>IF(AND(C53=C54,C53=C55,C53=C56,C53="s"),"s", IF(SUM(C53:C56)&gt;2,1,IF(SUM(C53:C56)=2,"error",0)))</f>
        <v>s</v>
      </c>
      <c r="D59">
        <f t="shared" ref="D59:S59" si="6">IF(AND(D53=D54,D53=D55,D53=D56,D53="s"),"s", IF(SUM(D53:D56)&gt;2,1,IF(SUM(D53:D56)=2,"error",0)))</f>
        <v>0</v>
      </c>
      <c r="E59">
        <f t="shared" si="6"/>
        <v>0</v>
      </c>
      <c r="F59">
        <f t="shared" si="6"/>
        <v>1</v>
      </c>
      <c r="G59">
        <f t="shared" si="6"/>
        <v>1</v>
      </c>
      <c r="H59">
        <f t="shared" si="6"/>
        <v>0</v>
      </c>
      <c r="I59">
        <f t="shared" si="6"/>
        <v>0</v>
      </c>
      <c r="J59">
        <f t="shared" si="6"/>
        <v>0</v>
      </c>
      <c r="K59">
        <f t="shared" si="6"/>
        <v>1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>
        <f t="shared" si="6"/>
        <v>1</v>
      </c>
      <c r="Q59">
        <f t="shared" si="6"/>
        <v>1</v>
      </c>
      <c r="R59">
        <f t="shared" si="6"/>
        <v>0</v>
      </c>
      <c r="S59">
        <f t="shared" si="6"/>
        <v>1</v>
      </c>
      <c r="U59" t="b">
        <v>1</v>
      </c>
    </row>
    <row r="61" spans="1:37" x14ac:dyDescent="0.25">
      <c r="A61" t="s">
        <v>85</v>
      </c>
      <c r="C61" s="1" t="s">
        <v>86</v>
      </c>
      <c r="T61" t="s">
        <v>89</v>
      </c>
      <c r="U61" t="s">
        <v>81</v>
      </c>
      <c r="Y61" t="s">
        <v>82</v>
      </c>
      <c r="AC61" t="s">
        <v>83</v>
      </c>
      <c r="AG61" t="s">
        <v>84</v>
      </c>
    </row>
    <row r="62" spans="1:37" x14ac:dyDescent="0.25">
      <c r="A62" t="b">
        <f>AND(AG62=P62,Q62=AH62,AI62=R62,S62=AJ62)</f>
        <v>1</v>
      </c>
      <c r="B62" t="s">
        <v>15</v>
      </c>
      <c r="C62" t="str">
        <f>IF(D47&gt;0,"",IF(-D47+C47&lt;$K$41,0,IF(-D47+C47&lt;$K$42,1,IF(-D47+C47&lt;$K$43,"s","error"))))</f>
        <v>s</v>
      </c>
      <c r="D62">
        <f>IF(F47&gt;0,"",IF(-F47+E47&lt;$K$41,0,IF(-F47+E47&lt;$K$42,1,IF(-F47+E47&lt;$K$43,"s","error"))))</f>
        <v>0</v>
      </c>
      <c r="E62">
        <f>IF(H47&gt;0,"",IF(-H47+G47&lt;$K$41,0,IF(-H47+G47&lt;$K$42,1,IF(-H47+G47&lt;$K$43,"s","error"))))</f>
        <v>0</v>
      </c>
      <c r="F62">
        <f>IF(J47&gt;0,"",IF(-J47+I47&lt;$K$41,0,IF(-J47+I47&lt;$K$42,1,IF(-J47+I47&lt;$K$43,"s","error"))))</f>
        <v>0</v>
      </c>
      <c r="G62">
        <f>IF(L47&gt;0,"",IF(-L47+K47&lt;$K$41,0,IF(-L47+K47&lt;$K$42,1,IF(-L47+K47&lt;$K$43,"s","error"))))</f>
        <v>1</v>
      </c>
      <c r="H62">
        <f>IF(N47&gt;0,"",IF(-N47+M47&lt;$K$41,0,IF(-N47+M47&lt;$K$42,1,IF(-N47+M47&lt;$K$43,"s","error"))))</f>
        <v>0</v>
      </c>
      <c r="I62">
        <f>IF(P47&gt;0,"",IF(-P47+O47&lt;$K$41,0,IF(-P47+O47&lt;$K$42,1,IF(-P47+O47&lt;$K$43,"s","error"))))</f>
        <v>1</v>
      </c>
      <c r="J62">
        <f>IF(R47&gt;0,"",IF(-R47+Q47&lt;$K$41,0,IF(-R47+Q47&lt;$K$42,1,IF(-R47+Q47&lt;$K$43,"s","error"))))</f>
        <v>0</v>
      </c>
      <c r="K62">
        <f>IF(T47&gt;0,"",IF(-T47+S47&lt;$K$41,0,IF(-T47+S47&lt;$K$42,1,IF(-T47+S47&lt;$K$43,"s","error"))))</f>
        <v>0</v>
      </c>
      <c r="L62">
        <f>IF(V47&gt;0,"",IF(-V47+U47&lt;$K$41,0,IF(-V47+U47&lt;$K$42,1,IF(-V47+U47&lt;$K$43,"s","error"))))</f>
        <v>1</v>
      </c>
      <c r="M62">
        <f>IF(X47&gt;0,"",IF(-X47+W47&lt;$K$41,0,IF(-X47+W47&lt;$K$42,1,IF(-X47+W47&lt;$K$43,"s","error"))))</f>
        <v>0</v>
      </c>
      <c r="N62">
        <f>IF(Z47&gt;0,"",IF(-Z47+Y47&lt;$K$41,0,IF(-Z47+Y47&lt;$K$42,1,IF(-Z47+Y47&lt;$K$43,"s","error"))))</f>
        <v>0</v>
      </c>
      <c r="O62">
        <f>IF(AB47&gt;0,"",IF(-AB47+AA47&lt;$K$41,0,IF(-AB47+AA47&lt;$K$42,1,IF(-AB47+AA47&lt;$K$43,"s","error"))))</f>
        <v>0</v>
      </c>
      <c r="P62">
        <f>IF(AD47&gt;0,"",IF(-AD47+AC47&lt;$K$41,0,IF(-AD47+AC47&lt;$K$42,1,IF(-AD47+AC47&lt;$K$43,"s","error"))))</f>
        <v>0</v>
      </c>
      <c r="Q62">
        <f>IF(AF47&gt;0,"",IF(-AF47+AE47&lt;$K$41,0,IF(-AF47+AE47&lt;$K$42,1,IF(-AF47+AE47&lt;$K$43,"s","error"))))</f>
        <v>0</v>
      </c>
      <c r="R62">
        <f>IF(AH47&gt;0,"",IF(-AH47+AG47&lt;$K$41,0,IF(-AH47+AG47&lt;$K$42,1,IF(-AH47+AG47&lt;$K$43,"s","error"))))</f>
        <v>1</v>
      </c>
      <c r="S62">
        <f>IF(AJ47&gt;0,"",IF(-AJ47+AI47&lt;$K$41,0,IF(-AJ47+AI47&lt;$K$42,1,IF(-AJ47+AI47&lt;$K$43,"s","error"))))</f>
        <v>0</v>
      </c>
      <c r="T62" t="str">
        <f>DEC2HEX(SUM((G62+F62*2+E62*4+D62*8)*(16^3),(K62+J62*2+I62*4+H62*8)*(16^2),(O62+N62*2+M62*4+L62*8)*16,(S62+R62*2+Q62*4+P62*8)*1))</f>
        <v>1482</v>
      </c>
      <c r="U62" t="b">
        <f>AND(OR($U$59,D62),NOT(AND($U$59,D62)))</f>
        <v>1</v>
      </c>
      <c r="V62" t="b">
        <f t="shared" ref="V62:X62" si="7">AND(OR($U$59,E62),NOT(AND($U$59,E62)))</f>
        <v>1</v>
      </c>
      <c r="W62" t="b">
        <f t="shared" si="7"/>
        <v>1</v>
      </c>
      <c r="X62" t="b">
        <f t="shared" si="7"/>
        <v>0</v>
      </c>
      <c r="Y62" t="b">
        <f>AND(OR(U62,H62),NOT(AND(U62,H62)))</f>
        <v>1</v>
      </c>
      <c r="Z62" t="b">
        <f t="shared" ref="Z62:AB62" si="8">AND(OR(V62,I62),NOT(AND(V62,I62)))</f>
        <v>0</v>
      </c>
      <c r="AA62" t="b">
        <f t="shared" si="8"/>
        <v>1</v>
      </c>
      <c r="AB62" t="b">
        <f t="shared" si="8"/>
        <v>0</v>
      </c>
      <c r="AC62" t="b">
        <f t="shared" ref="AC62" si="9">AND(OR(Y62,L62),NOT(AND(Y62,L62)))</f>
        <v>0</v>
      </c>
      <c r="AD62" t="b">
        <f t="shared" ref="AD62" si="10">AND(OR(Z62,M62),NOT(AND(Z62,M62)))</f>
        <v>0</v>
      </c>
      <c r="AE62" t="b">
        <f t="shared" ref="AE62" si="11">AND(OR(AA62,N62),NOT(AND(AA62,N62)))</f>
        <v>1</v>
      </c>
      <c r="AF62" t="b">
        <f t="shared" ref="AF62" si="12">AND(OR(AB62,O62),NOT(AND(AB62,O62)))</f>
        <v>0</v>
      </c>
      <c r="AG62">
        <f>AC62*1</f>
        <v>0</v>
      </c>
      <c r="AH62">
        <f t="shared" ref="AH62:AJ62" si="13">AD62*1</f>
        <v>0</v>
      </c>
      <c r="AI62">
        <f t="shared" si="13"/>
        <v>1</v>
      </c>
      <c r="AJ62">
        <f t="shared" si="13"/>
        <v>0</v>
      </c>
    </row>
    <row r="63" spans="1:37" x14ac:dyDescent="0.25">
      <c r="A63" t="b">
        <f>AND(AG63=P63,Q63=AH63,AI63=R63,S63=AJ63)</f>
        <v>1</v>
      </c>
      <c r="B63" t="s">
        <v>16</v>
      </c>
      <c r="C63" t="str">
        <f t="shared" ref="C63:C65" si="14">IF(D48&gt;0,"",IF(-D48+C48&lt;$K$41,0,IF(-D48+C48&lt;$K$42,1,IF(-D48+C48&lt;$K$43,"s","error"))))</f>
        <v>s</v>
      </c>
      <c r="D63">
        <f t="shared" ref="D63:D65" si="15">IF(F48&gt;0,"",IF(-F48+E48&lt;$K$41,0,IF(-F48+E48&lt;$K$42,1,IF(-F48+E48&lt;$K$43,"s","error"))))</f>
        <v>0</v>
      </c>
      <c r="E63">
        <f>IF(H48&gt;0,"",IF(-H48+G48&lt;$K$41,0,IF(-H48+G48&lt;$K$42,1,IF(-H48+G48&lt;$K$43,"s","error"))))</f>
        <v>0</v>
      </c>
      <c r="F63">
        <f>IF(J48&gt;0,"",IF(-J48+I48&lt;$K$41,0,IF(-J48+I48&lt;$K$42,1,IF(-J48+I48&lt;$K$43,"s","error"))))</f>
        <v>1</v>
      </c>
      <c r="G63">
        <f>IF(L48&gt;0,"",IF(-L48+K48&lt;$K$41,0,IF(-L48+K48&lt;$K$42,1,IF(-L48+K48&lt;$K$43,"s","error"))))</f>
        <v>1</v>
      </c>
      <c r="H63">
        <f>IF(N48&gt;0,"",IF(-N48+M48&lt;$K$41,0,IF(-N48+M48&lt;$K$42,1,IF(-N48+M48&lt;$K$43,"s","error"))))</f>
        <v>1</v>
      </c>
      <c r="I63">
        <f>IF(P48&gt;0,"",IF(-P48+O48&lt;$K$41,0,IF(-P48+O48&lt;$K$42,1,IF(-P48+O48&lt;$K$43,"s","error"))))</f>
        <v>0</v>
      </c>
      <c r="J63">
        <f>IF(R48&gt;0,"",IF(-R48+Q48&lt;$K$41,0,IF(-R48+Q48&lt;$K$42,1,IF(-R48+Q48&lt;$K$43,"s","error"))))</f>
        <v>0</v>
      </c>
      <c r="K63">
        <f>IF(T48&gt;0,"",IF(-T48+S48&lt;$K$41,0,IF(-T48+S48&lt;$K$42,1,IF(-T48+S48&lt;$K$43,"s","error"))))</f>
        <v>1</v>
      </c>
      <c r="L63">
        <f>IF(V48&gt;0,"",IF(-V48+U48&lt;$K$41,0,IF(-V48+U48&lt;$K$42,1,IF(-V48+U48&lt;$K$43,"s","error"))))</f>
        <v>1</v>
      </c>
      <c r="M63">
        <f>IF(X48&gt;0,"",IF(-X48+W48&lt;$K$41,0,IF(-X48+W48&lt;$K$42,1,IF(-X48+W48&lt;$K$43,"s","error"))))</f>
        <v>0</v>
      </c>
      <c r="N63">
        <f>IF(Z48&gt;0,"",IF(-Z48+Y48&lt;$K$41,0,IF(-Z48+Y48&lt;$K$42,1,IF(-Z48+Y48&lt;$K$43,"s","error"))))</f>
        <v>0</v>
      </c>
      <c r="O63">
        <f>IF(AB48&gt;0,"",IF(-AB48+AA48&lt;$K$41,0,IF(-AB48+AA48&lt;$K$42,1,IF(-AB48+AA48&lt;$K$43,"s","error"))))</f>
        <v>0</v>
      </c>
      <c r="P63">
        <f>IF(AD48&gt;0,"",IF(-AD48+AC48&lt;$K$41,0,IF(-AD48+AC48&lt;$K$42,1,IF(-AD48+AC48&lt;$K$43,"s","error"))))</f>
        <v>1</v>
      </c>
      <c r="Q63">
        <f>IF(AF48&gt;0,"",IF(-AF48+AE48&lt;$K$41,0,IF(-AF48+AE48&lt;$K$42,1,IF(-AF48+AE48&lt;$K$43,"s","error"))))</f>
        <v>1</v>
      </c>
      <c r="R63">
        <f>IF(AH48&gt;0,"",IF(-AH48+AG48&lt;$K$41,0,IF(-AH48+AG48&lt;$K$42,1,IF(-AH48+AG48&lt;$K$43,"s","error"))))</f>
        <v>0</v>
      </c>
      <c r="S63">
        <f>IF(AJ48&gt;0,"",IF(-AJ48+AI48&lt;$K$41,0,IF(-AJ48+AI48&lt;$K$42,1,IF(-AJ48+AI48&lt;$K$43,"s","error"))))</f>
        <v>1</v>
      </c>
      <c r="T63" t="str">
        <f t="shared" ref="T63:T65" si="16">DEC2HEX(SUM((G63+F63*2+E63*4+D63*8)*(16^3),(K63+J63*2+I63*4+H63*8)*(16^2),(O63+N63*2+M63*4+L63*8)*16,(S63+R63*2+Q63*4+P63*8)*1))</f>
        <v>398D</v>
      </c>
      <c r="U63" t="b">
        <f t="shared" ref="U63:U65" si="17">AND(OR($U$59,D63),NOT(AND($U$59,D63)))</f>
        <v>1</v>
      </c>
      <c r="V63" t="b">
        <f t="shared" ref="V63:V65" si="18">AND(OR($U$59,E63),NOT(AND($U$59,E63)))</f>
        <v>1</v>
      </c>
      <c r="W63" t="b">
        <f t="shared" ref="W63:W65" si="19">AND(OR($U$59,F63),NOT(AND($U$59,F63)))</f>
        <v>0</v>
      </c>
      <c r="X63" t="b">
        <f t="shared" ref="X63:X65" si="20">AND(OR($U$59,G63),NOT(AND($U$59,G63)))</f>
        <v>0</v>
      </c>
      <c r="Y63" t="b">
        <f t="shared" ref="Y63:Y65" si="21">AND(OR(U63,H63),NOT(AND(U63,H63)))</f>
        <v>0</v>
      </c>
      <c r="Z63" t="b">
        <f t="shared" ref="Z63:Z65" si="22">AND(OR(V63,I63),NOT(AND(V63,I63)))</f>
        <v>1</v>
      </c>
      <c r="AA63" t="b">
        <f t="shared" ref="AA63:AA65" si="23">AND(OR(W63,J63),NOT(AND(W63,J63)))</f>
        <v>0</v>
      </c>
      <c r="AB63" t="b">
        <f t="shared" ref="AB63:AB65" si="24">AND(OR(X63,K63),NOT(AND(X63,K63)))</f>
        <v>1</v>
      </c>
      <c r="AC63" t="b">
        <f t="shared" ref="AC63:AC65" si="25">AND(OR(Y63,L63),NOT(AND(Y63,L63)))</f>
        <v>1</v>
      </c>
      <c r="AD63" t="b">
        <f t="shared" ref="AD63:AD65" si="26">AND(OR(Z63,M63),NOT(AND(Z63,M63)))</f>
        <v>1</v>
      </c>
      <c r="AE63" t="b">
        <f t="shared" ref="AE63:AE65" si="27">AND(OR(AA63,N63),NOT(AND(AA63,N63)))</f>
        <v>0</v>
      </c>
      <c r="AF63" t="b">
        <f t="shared" ref="AF63:AF65" si="28">AND(OR(AB63,O63),NOT(AND(AB63,O63)))</f>
        <v>1</v>
      </c>
      <c r="AG63">
        <f t="shared" ref="AG63:AG65" si="29">AC63*1</f>
        <v>1</v>
      </c>
      <c r="AH63">
        <f t="shared" ref="AH63:AH65" si="30">AD63*1</f>
        <v>1</v>
      </c>
      <c r="AI63">
        <f t="shared" ref="AI63:AI65" si="31">AE63*1</f>
        <v>0</v>
      </c>
      <c r="AJ63">
        <f t="shared" ref="AJ63:AJ65" si="32">AF63*1</f>
        <v>1</v>
      </c>
    </row>
    <row r="64" spans="1:37" x14ac:dyDescent="0.25">
      <c r="A64" t="b">
        <f>AND(AG64=P64,Q64=AH64,AI64=R64,S64=AJ64)</f>
        <v>0</v>
      </c>
      <c r="B64" t="s">
        <v>17</v>
      </c>
      <c r="C64" t="str">
        <f t="shared" si="14"/>
        <v>s</v>
      </c>
      <c r="D64">
        <f t="shared" si="15"/>
        <v>0</v>
      </c>
      <c r="E64">
        <f>IF(H49&gt;0,"",IF(-H49+G49&lt;$K$41,0,IF(-H49+G49&lt;$K$42,1,IF(-H49+G49&lt;$K$43,"s","error"))))</f>
        <v>0</v>
      </c>
      <c r="F64">
        <f>IF(J49&gt;0,"",IF(-J49+I49&lt;$K$41,0,IF(-J49+I49&lt;$K$42,1,IF(-J49+I49&lt;$K$43,"s","error"))))</f>
        <v>1</v>
      </c>
      <c r="G64">
        <f>IF(L49&gt;0,"",IF(-L49+K49&lt;$K$41,0,IF(-L49+K49&lt;$K$42,1,IF(-L49+K49&lt;$K$43,"s","error"))))</f>
        <v>1</v>
      </c>
      <c r="H64">
        <f>IF(N49&gt;0,"",IF(-N49+M49&lt;$K$41,0,IF(-N49+M49&lt;$K$42,1,IF(-N49+M49&lt;$K$43,"s","error"))))</f>
        <v>0</v>
      </c>
      <c r="I64">
        <f>IF(P49&gt;0,"",IF(-P49+O49&lt;$K$41,0,IF(-P49+O49&lt;$K$42,1,IF(-P49+O49&lt;$K$43,"s","error"))))</f>
        <v>0</v>
      </c>
      <c r="J64">
        <f>IF(R49&gt;0,"",IF(-R49+Q49&lt;$K$41,0,IF(-R49+Q49&lt;$K$42,1,IF(-R49+Q49&lt;$K$43,"s","error"))))</f>
        <v>1</v>
      </c>
      <c r="K64">
        <f>IF(T49&gt;0,"",IF(-T49+S49&lt;$K$41,0,IF(-T49+S49&lt;$K$42,1,IF(-T49+S49&lt;$K$43,"s","error"))))</f>
        <v>1</v>
      </c>
      <c r="L64">
        <f>IF(V49&gt;0,"",IF(-V49+U49&lt;$K$41,0,IF(-V49+U49&lt;$K$42,1,IF(-V49+U49&lt;$K$43,"s","error"))))</f>
        <v>0</v>
      </c>
      <c r="M64">
        <f>IF(X49&gt;0,"",IF(-X49+W49&lt;$K$41,0,IF(-X49+W49&lt;$K$42,1,IF(-X49+W49&lt;$K$43,"s","error"))))</f>
        <v>0</v>
      </c>
      <c r="N64">
        <f>IF(Z49&gt;0,"",IF(-Z49+Y49&lt;$K$41,0,IF(-Z49+Y49&lt;$K$42,1,IF(-Z49+Y49&lt;$K$43,"s","error"))))</f>
        <v>0</v>
      </c>
      <c r="O64">
        <f>IF(AB49&gt;0,"",IF(-AB49+AA49&lt;$K$41,0,IF(-AB49+AA49&lt;$K$42,1,IF(-AB49+AA49&lt;$K$43,"s","error"))))</f>
        <v>0</v>
      </c>
      <c r="P64">
        <f>IF(AD49&gt;0,"",IF(-AD49+AC49&lt;$K$41,0,IF(-AD49+AC49&lt;$K$42,1,IF(-AD49+AC49&lt;$K$43,"s","error"))))</f>
        <v>1</v>
      </c>
      <c r="Q64">
        <f>IF(AF49&gt;0,"",IF(-AF49+AE49&lt;$K$41,0,IF(-AF49+AE49&lt;$K$42,1,IF(-AF49+AE49&lt;$K$43,"s","error"))))</f>
        <v>1</v>
      </c>
      <c r="R64">
        <f>IF(AH49&gt;0,"",IF(-AH49+AG49&lt;$K$41,0,IF(-AH49+AG49&lt;$K$42,1,IF(-AH49+AG49&lt;$K$43,"s","error"))))</f>
        <v>0</v>
      </c>
      <c r="S64">
        <f>IF(AJ49&gt;0,"",IF(-AJ49+AI49&lt;$K$41,0,IF(-AJ49+AI49&lt;$K$42,1,IF(-AJ49+AI49&lt;$K$43,"s","error"))))</f>
        <v>1</v>
      </c>
      <c r="T64" t="str">
        <f t="shared" si="16"/>
        <v>330D</v>
      </c>
      <c r="U64" t="b">
        <f t="shared" si="17"/>
        <v>1</v>
      </c>
      <c r="V64" t="b">
        <f t="shared" si="18"/>
        <v>1</v>
      </c>
      <c r="W64" t="b">
        <f t="shared" si="19"/>
        <v>0</v>
      </c>
      <c r="X64" t="b">
        <f t="shared" si="20"/>
        <v>0</v>
      </c>
      <c r="Y64" t="b">
        <f t="shared" si="21"/>
        <v>1</v>
      </c>
      <c r="Z64" t="b">
        <f t="shared" si="22"/>
        <v>1</v>
      </c>
      <c r="AA64" t="b">
        <f t="shared" si="23"/>
        <v>1</v>
      </c>
      <c r="AB64" t="b">
        <f t="shared" si="24"/>
        <v>1</v>
      </c>
      <c r="AC64" t="b">
        <f t="shared" si="25"/>
        <v>1</v>
      </c>
      <c r="AD64" t="b">
        <f t="shared" si="26"/>
        <v>1</v>
      </c>
      <c r="AE64" t="b">
        <f t="shared" si="27"/>
        <v>1</v>
      </c>
      <c r="AF64" t="b">
        <f t="shared" si="28"/>
        <v>1</v>
      </c>
      <c r="AG64">
        <f t="shared" si="29"/>
        <v>1</v>
      </c>
      <c r="AH64">
        <f t="shared" si="30"/>
        <v>1</v>
      </c>
      <c r="AI64">
        <f t="shared" si="31"/>
        <v>1</v>
      </c>
      <c r="AJ64">
        <f t="shared" si="32"/>
        <v>1</v>
      </c>
    </row>
    <row r="65" spans="1:36" x14ac:dyDescent="0.25">
      <c r="A65" t="b">
        <f>AND(AG65=P65,Q65=AH65,AI65=R65,S65=AJ65)</f>
        <v>1</v>
      </c>
      <c r="B65" t="s">
        <v>18</v>
      </c>
      <c r="C65" t="str">
        <f t="shared" si="14"/>
        <v>s</v>
      </c>
      <c r="D65">
        <f t="shared" si="15"/>
        <v>0</v>
      </c>
      <c r="E65">
        <f>IF(H50&gt;0,"",IF(-H50+G50&lt;$K$41,0,IF(-H50+G50&lt;$K$42,1,IF(-H50+G50&lt;$K$43,"s","error"))))</f>
        <v>0</v>
      </c>
      <c r="F65">
        <f>IF(J50&gt;0,"",IF(-J50+I50&lt;$K$41,0,IF(-J50+I50&lt;$K$42,1,IF(-J50+I50&lt;$K$43,"s","error"))))</f>
        <v>1</v>
      </c>
      <c r="G65">
        <f>IF(L50&gt;0,"",IF(-L50+K50&lt;$K$41,0,IF(-L50+K50&lt;$K$42,1,IF(-L50+K50&lt;$K$43,"s","error"))))</f>
        <v>1</v>
      </c>
      <c r="H65">
        <f>IF(N50&gt;0,"",IF(-N50+M50&lt;$K$41,0,IF(-N50+M50&lt;$K$42,1,IF(-N50+M50&lt;$K$43,"s","error"))))</f>
        <v>0</v>
      </c>
      <c r="I65">
        <f>IF(P50&gt;0,"",IF(-P50+O50&lt;$K$41,0,IF(-P50+O50&lt;$K$42,1,IF(-P50+O50&lt;$K$43,"s","error"))))</f>
        <v>0</v>
      </c>
      <c r="J65">
        <f>IF(R50&gt;0,"",IF(-R50+Q50&lt;$K$41,0,IF(-R50+Q50&lt;$K$42,1,IF(-R50+Q50&lt;$K$43,"s","error"))))</f>
        <v>0</v>
      </c>
      <c r="K65">
        <f>IF(T50&gt;0,"",IF(-T50+S50&lt;$K$41,0,IF(-T50+S50&lt;$K$42,1,IF(-T50+S50&lt;$K$43,"s","error"))))</f>
        <v>1</v>
      </c>
      <c r="L65">
        <f>IF(V50&gt;0,"",IF(-V50+U50&lt;$K$41,0,IF(-V50+U50&lt;$K$42,1,IF(-V50+U50&lt;$K$43,"s","error"))))</f>
        <v>0</v>
      </c>
      <c r="M65">
        <f>IF(X50&gt;0,"",IF(-X50+W50&lt;$K$41,0,IF(-X50+W50&lt;$K$42,1,IF(-X50+W50&lt;$K$43,"s","error"))))</f>
        <v>0</v>
      </c>
      <c r="N65">
        <f>IF(Z50&gt;0,"",IF(-Z50+Y50&lt;$K$41,0,IF(-Z50+Y50&lt;$K$42,1,IF(-Z50+Y50&lt;$K$43,"s","error"))))</f>
        <v>0</v>
      </c>
      <c r="O65">
        <f>IF(AB50&gt;0,"",IF(-AB50+AA50&lt;$K$41,0,IF(-AB50+AA50&lt;$K$42,1,IF(-AB50+AA50&lt;$K$43,"s","error"))))</f>
        <v>0</v>
      </c>
      <c r="P65">
        <f>IF(AD50&gt;0,"",IF(-AD50+AC50&lt;$K$41,0,IF(-AD50+AC50&lt;$K$42,1,IF(-AD50+AC50&lt;$K$43,"s","error"))))</f>
        <v>1</v>
      </c>
      <c r="Q65">
        <f>IF(AF50&gt;0,"",IF(-AF50+AE50&lt;$K$41,0,IF(-AF50+AE50&lt;$K$42,1,IF(-AF50+AE50&lt;$K$43,"s","error"))))</f>
        <v>1</v>
      </c>
      <c r="R65">
        <f>IF(AH50&gt;0,"",IF(-AH50+AG50&lt;$K$41,0,IF(-AH50+AG50&lt;$K$42,1,IF(-AH50+AG50&lt;$K$43,"s","error"))))</f>
        <v>0</v>
      </c>
      <c r="S65">
        <f>IF(AJ50&gt;0,"",IF(-AJ50+AI50&lt;$K$41,0,IF(-AJ50+AI50&lt;$K$42,1,IF(-AJ50+AI50&lt;$K$43,"s","error"))))</f>
        <v>1</v>
      </c>
      <c r="T65" t="str">
        <f t="shared" si="16"/>
        <v>310D</v>
      </c>
      <c r="U65" t="b">
        <f t="shared" si="17"/>
        <v>1</v>
      </c>
      <c r="V65" t="b">
        <f t="shared" si="18"/>
        <v>1</v>
      </c>
      <c r="W65" t="b">
        <f t="shared" si="19"/>
        <v>0</v>
      </c>
      <c r="X65" t="b">
        <f t="shared" si="20"/>
        <v>0</v>
      </c>
      <c r="Y65" t="b">
        <f t="shared" si="21"/>
        <v>1</v>
      </c>
      <c r="Z65" t="b">
        <f t="shared" si="22"/>
        <v>1</v>
      </c>
      <c r="AA65" t="b">
        <f t="shared" si="23"/>
        <v>0</v>
      </c>
      <c r="AB65" t="b">
        <f t="shared" si="24"/>
        <v>1</v>
      </c>
      <c r="AC65" t="b">
        <f t="shared" si="25"/>
        <v>1</v>
      </c>
      <c r="AD65" t="b">
        <f t="shared" si="26"/>
        <v>1</v>
      </c>
      <c r="AE65" t="b">
        <f t="shared" si="27"/>
        <v>0</v>
      </c>
      <c r="AF65" t="b">
        <f t="shared" si="28"/>
        <v>1</v>
      </c>
      <c r="AG65">
        <f t="shared" si="29"/>
        <v>1</v>
      </c>
      <c r="AH65">
        <f t="shared" si="30"/>
        <v>1</v>
      </c>
      <c r="AI65">
        <f t="shared" si="31"/>
        <v>0</v>
      </c>
      <c r="AJ65">
        <f t="shared" si="32"/>
        <v>1</v>
      </c>
    </row>
    <row r="66" spans="1:36" x14ac:dyDescent="0.25">
      <c r="C66" s="8">
        <v>3</v>
      </c>
      <c r="D66" s="8">
        <v>4</v>
      </c>
      <c r="E66" s="8">
        <v>5</v>
      </c>
      <c r="F66" s="8">
        <v>6</v>
      </c>
      <c r="G66" s="8">
        <v>7</v>
      </c>
      <c r="H66" s="8">
        <v>8</v>
      </c>
      <c r="I66" s="8">
        <v>9</v>
      </c>
      <c r="J66" s="8">
        <v>10</v>
      </c>
      <c r="K66" s="8">
        <v>11</v>
      </c>
      <c r="L66" s="8">
        <v>12</v>
      </c>
      <c r="M66" s="8">
        <v>13</v>
      </c>
      <c r="N66" s="8">
        <v>14</v>
      </c>
      <c r="O66" s="8">
        <v>15</v>
      </c>
      <c r="P66" s="8">
        <v>16</v>
      </c>
      <c r="Q66" s="8">
        <v>17</v>
      </c>
      <c r="R66" s="8">
        <v>18</v>
      </c>
      <c r="S66" s="8">
        <v>19</v>
      </c>
      <c r="V66" s="6"/>
      <c r="W66" s="6"/>
      <c r="X66" s="6"/>
      <c r="Y66" s="6"/>
    </row>
    <row r="67" spans="1:36" x14ac:dyDescent="0.25">
      <c r="B67" t="s">
        <v>40</v>
      </c>
      <c r="D67" s="12" t="s">
        <v>77</v>
      </c>
      <c r="E67" s="12"/>
      <c r="F67" s="12"/>
      <c r="G67" s="12"/>
      <c r="H67" s="13" t="s">
        <v>78</v>
      </c>
      <c r="I67" s="13"/>
      <c r="J67" s="13"/>
      <c r="K67" s="13"/>
      <c r="L67" s="14" t="s">
        <v>79</v>
      </c>
      <c r="M67" s="14"/>
      <c r="N67" s="14"/>
      <c r="O67" s="14"/>
      <c r="P67" s="15" t="s">
        <v>80</v>
      </c>
      <c r="Q67" s="16"/>
      <c r="R67" s="16"/>
      <c r="S67" s="16"/>
      <c r="V67" s="6"/>
      <c r="W67" s="6"/>
      <c r="X67" s="6"/>
      <c r="Y67" s="6"/>
    </row>
    <row r="68" spans="1:36" x14ac:dyDescent="0.25">
      <c r="C68" t="str">
        <f>VLOOKUP(TRUE,$A$62:$S$65,C66,FALSE)</f>
        <v>s</v>
      </c>
      <c r="D68">
        <f t="shared" ref="D68:S68" si="33">VLOOKUP(TRUE,$A$62:$S$65,D66,FALSE)</f>
        <v>0</v>
      </c>
      <c r="E68">
        <f t="shared" si="33"/>
        <v>0</v>
      </c>
      <c r="F68">
        <f t="shared" si="33"/>
        <v>0</v>
      </c>
      <c r="G68">
        <f t="shared" si="33"/>
        <v>1</v>
      </c>
      <c r="H68">
        <f t="shared" si="33"/>
        <v>0</v>
      </c>
      <c r="I68">
        <f t="shared" si="33"/>
        <v>1</v>
      </c>
      <c r="J68">
        <f t="shared" si="33"/>
        <v>0</v>
      </c>
      <c r="K68">
        <f t="shared" si="33"/>
        <v>0</v>
      </c>
      <c r="L68">
        <f t="shared" si="33"/>
        <v>1</v>
      </c>
      <c r="M68">
        <f t="shared" si="33"/>
        <v>0</v>
      </c>
      <c r="N68">
        <f t="shared" si="33"/>
        <v>0</v>
      </c>
      <c r="O68">
        <f t="shared" si="33"/>
        <v>0</v>
      </c>
      <c r="P68">
        <f t="shared" si="33"/>
        <v>0</v>
      </c>
      <c r="Q68">
        <f t="shared" si="33"/>
        <v>0</v>
      </c>
      <c r="R68">
        <f t="shared" si="33"/>
        <v>1</v>
      </c>
      <c r="S68">
        <f t="shared" si="33"/>
        <v>0</v>
      </c>
      <c r="V68" s="6"/>
      <c r="W68" s="6"/>
      <c r="X68" s="6"/>
      <c r="Y68" s="6"/>
    </row>
    <row r="69" spans="1:36" x14ac:dyDescent="0.25">
      <c r="C69" t="s">
        <v>47</v>
      </c>
      <c r="D69" t="s">
        <v>48</v>
      </c>
      <c r="E69" t="s">
        <v>49</v>
      </c>
      <c r="F69" t="s">
        <v>50</v>
      </c>
      <c r="G69" t="s">
        <v>50</v>
      </c>
      <c r="H69" t="s">
        <v>51</v>
      </c>
      <c r="I69" t="s">
        <v>52</v>
      </c>
      <c r="J69" t="s">
        <v>52</v>
      </c>
      <c r="K69" t="s">
        <v>52</v>
      </c>
      <c r="L69" t="s">
        <v>53</v>
      </c>
      <c r="M69" t="s">
        <v>53</v>
      </c>
      <c r="N69" t="s">
        <v>53</v>
      </c>
      <c r="O69" t="s">
        <v>53</v>
      </c>
      <c r="P69" t="s">
        <v>54</v>
      </c>
      <c r="Q69" t="s">
        <v>54</v>
      </c>
      <c r="R69" t="s">
        <v>54</v>
      </c>
      <c r="S69" t="s">
        <v>54</v>
      </c>
      <c r="T69" t="s">
        <v>36</v>
      </c>
    </row>
    <row r="70" spans="1:36" x14ac:dyDescent="0.25">
      <c r="C70" t="s">
        <v>55</v>
      </c>
      <c r="D70" t="s">
        <v>59</v>
      </c>
      <c r="E70" t="s">
        <v>60</v>
      </c>
      <c r="F70" t="s">
        <v>61</v>
      </c>
      <c r="H70" t="s">
        <v>62</v>
      </c>
      <c r="I70" t="s">
        <v>63</v>
      </c>
      <c r="L70" t="s">
        <v>56</v>
      </c>
      <c r="P70" t="s">
        <v>57</v>
      </c>
      <c r="T70" t="s">
        <v>58</v>
      </c>
    </row>
    <row r="73" spans="1:36" x14ac:dyDescent="0.25">
      <c r="B73" t="s">
        <v>64</v>
      </c>
    </row>
    <row r="74" spans="1:36" x14ac:dyDescent="0.25">
      <c r="B74" t="s">
        <v>65</v>
      </c>
    </row>
    <row r="75" spans="1:36" x14ac:dyDescent="0.25">
      <c r="B75" t="s">
        <v>66</v>
      </c>
      <c r="L75" t="s">
        <v>67</v>
      </c>
    </row>
    <row r="76" spans="1:36" x14ac:dyDescent="0.25">
      <c r="B76" t="s">
        <v>68</v>
      </c>
    </row>
    <row r="78" spans="1:36" x14ac:dyDescent="0.25">
      <c r="B78" t="s">
        <v>69</v>
      </c>
      <c r="L78" t="s">
        <v>70</v>
      </c>
      <c r="Q78" s="6"/>
      <c r="R78" s="6"/>
      <c r="S78" s="6"/>
      <c r="T78" s="6"/>
    </row>
    <row r="79" spans="1:36" x14ac:dyDescent="0.25">
      <c r="B79" t="s">
        <v>71</v>
      </c>
      <c r="L79" t="s">
        <v>72</v>
      </c>
      <c r="Q79" s="6"/>
      <c r="R79" s="6"/>
      <c r="S79" s="6"/>
      <c r="T79" s="6"/>
    </row>
    <row r="80" spans="1:36" x14ac:dyDescent="0.25">
      <c r="L80" t="s">
        <v>73</v>
      </c>
      <c r="Q80" s="6"/>
      <c r="R80" s="6"/>
      <c r="S80" s="6"/>
      <c r="T80" s="6"/>
    </row>
    <row r="81" spans="2:12" x14ac:dyDescent="0.25">
      <c r="L81" t="s">
        <v>74</v>
      </c>
    </row>
    <row r="83" spans="2:12" x14ac:dyDescent="0.25">
      <c r="B83" t="s">
        <v>75</v>
      </c>
    </row>
    <row r="85" spans="2:12" x14ac:dyDescent="0.25">
      <c r="B85" t="s">
        <v>76</v>
      </c>
    </row>
    <row r="87" spans="2:12" x14ac:dyDescent="0.25">
      <c r="J87" t="s">
        <v>92</v>
      </c>
    </row>
  </sheetData>
  <mergeCells count="4">
    <mergeCell ref="D67:G67"/>
    <mergeCell ref="H67:K67"/>
    <mergeCell ref="L67:O67"/>
    <mergeCell ref="P67:S6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AK3" sqref="AK3"/>
    </sheetView>
  </sheetViews>
  <sheetFormatPr defaultRowHeight="15" x14ac:dyDescent="0.25"/>
  <sheetData>
    <row r="1" spans="1:36" x14ac:dyDescent="0.25">
      <c r="A1" s="11" t="s">
        <v>91</v>
      </c>
    </row>
    <row r="2" spans="1:36" ht="15.75" thickBot="1" x14ac:dyDescent="0.3">
      <c r="A2" t="s">
        <v>90</v>
      </c>
    </row>
    <row r="3" spans="1:36" ht="15.75" thickBot="1" x14ac:dyDescent="0.3">
      <c r="A3" s="9">
        <v>31072</v>
      </c>
      <c r="B3" s="10">
        <v>200</v>
      </c>
      <c r="C3" s="10">
        <v>-1000</v>
      </c>
      <c r="D3" s="10">
        <v>150</v>
      </c>
      <c r="E3" s="10">
        <v>-250</v>
      </c>
      <c r="F3" s="10">
        <v>200</v>
      </c>
      <c r="G3" s="10">
        <v>-250</v>
      </c>
      <c r="H3" s="10">
        <v>200</v>
      </c>
      <c r="I3" s="10">
        <v>-250</v>
      </c>
      <c r="J3" s="10">
        <v>200</v>
      </c>
      <c r="K3" s="10">
        <v>-250</v>
      </c>
      <c r="L3" s="10">
        <v>150</v>
      </c>
      <c r="M3" s="10">
        <v>-300</v>
      </c>
      <c r="N3" s="10">
        <v>150</v>
      </c>
      <c r="O3" s="10">
        <v>-550</v>
      </c>
      <c r="P3" s="10">
        <v>150</v>
      </c>
      <c r="Q3" s="10">
        <v>-550</v>
      </c>
      <c r="R3" s="10">
        <v>150</v>
      </c>
      <c r="S3" s="10">
        <v>-600</v>
      </c>
      <c r="T3" s="10">
        <v>150</v>
      </c>
      <c r="U3" s="10">
        <v>-300</v>
      </c>
      <c r="V3" s="10">
        <v>150</v>
      </c>
      <c r="W3" s="10">
        <v>-550</v>
      </c>
      <c r="X3" s="10">
        <v>150</v>
      </c>
      <c r="Y3" s="10">
        <v>-250</v>
      </c>
      <c r="Z3" s="10">
        <v>200</v>
      </c>
      <c r="AA3" s="10">
        <v>-550</v>
      </c>
      <c r="AB3" s="10">
        <v>150</v>
      </c>
      <c r="AC3" s="10">
        <v>-600</v>
      </c>
      <c r="AD3" s="10">
        <v>150</v>
      </c>
      <c r="AE3" s="10">
        <v>-550</v>
      </c>
      <c r="AF3" s="10">
        <v>150</v>
      </c>
      <c r="AG3" s="10">
        <v>-300</v>
      </c>
      <c r="AH3" s="10">
        <v>150</v>
      </c>
      <c r="AI3" s="10">
        <v>-550</v>
      </c>
      <c r="AJ3" s="10">
        <v>150</v>
      </c>
    </row>
    <row r="4" spans="1:36" x14ac:dyDescent="0.25">
      <c r="B4">
        <f>INT(IF(B3&gt;0,Read!$E$40,IF(B3&gt;-Read!$H$41,Read!$E$41,IF(B3&gt;-Read!$H$42,Read!$E$42,Read!$E$43))))</f>
        <v>157</v>
      </c>
      <c r="C4">
        <f>INT(IF(C3&gt;0,Read!$E$40,IF(C3&gt;-Read!$H$41,Read!$E$41,IF(C3&gt;-Read!$H$42,Read!$E$42,Read!$E$43))))</f>
        <v>1026</v>
      </c>
      <c r="D4">
        <f>INT(IF(D3&gt;0,Read!$E$40,IF(D3&gt;-Read!$H$41,Read!$E$41,IF(D3&gt;-Read!$H$42,Read!$E$42,Read!$E$43))))</f>
        <v>157</v>
      </c>
      <c r="E4">
        <f>INT(IF(E3&gt;0,Read!$E$40,IF(E3&gt;-Read!$H$41,Read!$E$41,IF(E3&gt;-Read!$H$42,Read!$E$42,Read!$E$43))))</f>
        <v>263</v>
      </c>
      <c r="F4">
        <f>INT(IF(F3&gt;0,Read!$E$40,IF(F3&gt;-Read!$H$41,Read!$E$41,IF(F3&gt;-Read!$H$42,Read!$E$42,Read!$E$43))))</f>
        <v>157</v>
      </c>
      <c r="G4">
        <f>INT(IF(G3&gt;0,Read!$E$40,IF(G3&gt;-Read!$H$41,Read!$E$41,IF(G3&gt;-Read!$H$42,Read!$E$42,Read!$E$43))))</f>
        <v>263</v>
      </c>
      <c r="H4">
        <f>INT(IF(H3&gt;0,Read!$E$40,IF(H3&gt;-Read!$H$41,Read!$E$41,IF(H3&gt;-Read!$H$42,Read!$E$42,Read!$E$43))))</f>
        <v>157</v>
      </c>
      <c r="I4">
        <f>INT(IF(I3&gt;0,Read!$E$40,IF(I3&gt;-Read!$H$41,Read!$E$41,IF(I3&gt;-Read!$H$42,Read!$E$42,Read!$E$43))))</f>
        <v>263</v>
      </c>
      <c r="J4">
        <f>INT(IF(J3&gt;0,Read!$E$40,IF(J3&gt;-Read!$H$41,Read!$E$41,IF(J3&gt;-Read!$H$42,Read!$E$42,Read!$E$43))))</f>
        <v>157</v>
      </c>
      <c r="K4">
        <f>INT(IF(K3&gt;0,Read!$E$40,IF(K3&gt;-Read!$H$41,Read!$E$41,IF(K3&gt;-Read!$H$42,Read!$E$42,Read!$E$43))))</f>
        <v>263</v>
      </c>
      <c r="L4">
        <f>INT(IF(L3&gt;0,Read!$E$40,IF(L3&gt;-Read!$H$41,Read!$E$41,IF(L3&gt;-Read!$H$42,Read!$E$42,Read!$E$43))))</f>
        <v>157</v>
      </c>
      <c r="M4">
        <f>INT(IF(M3&gt;0,Read!$E$40,IF(M3&gt;-Read!$H$41,Read!$E$41,IF(M3&gt;-Read!$H$42,Read!$E$42,Read!$E$43))))</f>
        <v>263</v>
      </c>
      <c r="N4">
        <f>INT(IF(N3&gt;0,Read!$E$40,IF(N3&gt;-Read!$H$41,Read!$E$41,IF(N3&gt;-Read!$H$42,Read!$E$42,Read!$E$43))))</f>
        <v>157</v>
      </c>
      <c r="O4">
        <f>INT(IF(O3&gt;0,Read!$E$40,IF(O3&gt;-Read!$H$41,Read!$E$41,IF(O3&gt;-Read!$H$42,Read!$E$42,Read!$E$43))))</f>
        <v>552</v>
      </c>
      <c r="P4">
        <f>INT(IF(P3&gt;0,Read!$E$40,IF(P3&gt;-Read!$H$41,Read!$E$41,IF(P3&gt;-Read!$H$42,Read!$E$42,Read!$E$43))))</f>
        <v>157</v>
      </c>
      <c r="Q4">
        <f>INT(IF(Q3&gt;0,Read!$E$40,IF(Q3&gt;-Read!$H$41,Read!$E$41,IF(Q3&gt;-Read!$H$42,Read!$E$42,Read!$E$43))))</f>
        <v>552</v>
      </c>
      <c r="R4">
        <f>INT(IF(R3&gt;0,Read!$E$40,IF(R3&gt;-Read!$H$41,Read!$E$41,IF(R3&gt;-Read!$H$42,Read!$E$42,Read!$E$43))))</f>
        <v>157</v>
      </c>
      <c r="S4">
        <f>INT(IF(S3&gt;0,Read!$E$40,IF(S3&gt;-Read!$H$41,Read!$E$41,IF(S3&gt;-Read!$H$42,Read!$E$42,Read!$E$43))))</f>
        <v>552</v>
      </c>
      <c r="T4">
        <f>INT(IF(T3&gt;0,Read!$E$40,IF(T3&gt;-Read!$H$41,Read!$E$41,IF(T3&gt;-Read!$H$42,Read!$E$42,Read!$E$43))))</f>
        <v>157</v>
      </c>
      <c r="U4">
        <f>INT(IF(U3&gt;0,Read!$E$40,IF(U3&gt;-Read!$H$41,Read!$E$41,IF(U3&gt;-Read!$H$42,Read!$E$42,Read!$E$43))))</f>
        <v>263</v>
      </c>
      <c r="V4">
        <f>INT(IF(V3&gt;0,Read!$E$40,IF(V3&gt;-Read!$H$41,Read!$E$41,IF(V3&gt;-Read!$H$42,Read!$E$42,Read!$E$43))))</f>
        <v>157</v>
      </c>
      <c r="W4">
        <f>INT(IF(W3&gt;0,Read!$E$40,IF(W3&gt;-Read!$H$41,Read!$E$41,IF(W3&gt;-Read!$H$42,Read!$E$42,Read!$E$43))))</f>
        <v>552</v>
      </c>
      <c r="X4">
        <f>INT(IF(X3&gt;0,Read!$E$40,IF(X3&gt;-Read!$H$41,Read!$E$41,IF(X3&gt;-Read!$H$42,Read!$E$42,Read!$E$43))))</f>
        <v>157</v>
      </c>
      <c r="Y4">
        <f>INT(IF(Y3&gt;0,Read!$E$40,IF(Y3&gt;-Read!$H$41,Read!$E$41,IF(Y3&gt;-Read!$H$42,Read!$E$42,Read!$E$43))))</f>
        <v>263</v>
      </c>
      <c r="Z4">
        <f>INT(IF(Z3&gt;0,Read!$E$40,IF(Z3&gt;-Read!$H$41,Read!$E$41,IF(Z3&gt;-Read!$H$42,Read!$E$42,Read!$E$43))))</f>
        <v>157</v>
      </c>
      <c r="AA4">
        <f>INT(IF(AA3&gt;0,Read!$E$40,IF(AA3&gt;-Read!$H$41,Read!$E$41,IF(AA3&gt;-Read!$H$42,Read!$E$42,Read!$E$43))))</f>
        <v>552</v>
      </c>
      <c r="AB4">
        <f>INT(IF(AB3&gt;0,Read!$E$40,IF(AB3&gt;-Read!$H$41,Read!$E$41,IF(AB3&gt;-Read!$H$42,Read!$E$42,Read!$E$43))))</f>
        <v>157</v>
      </c>
      <c r="AC4">
        <f>INT(IF(AC3&gt;0,Read!$E$40,IF(AC3&gt;-Read!$H$41,Read!$E$41,IF(AC3&gt;-Read!$H$42,Read!$E$42,Read!$E$43))))</f>
        <v>552</v>
      </c>
      <c r="AD4">
        <f>INT(IF(AD3&gt;0,Read!$E$40,IF(AD3&gt;-Read!$H$41,Read!$E$41,IF(AD3&gt;-Read!$H$42,Read!$E$42,Read!$E$43))))</f>
        <v>157</v>
      </c>
      <c r="AE4">
        <f>INT(IF(AE3&gt;0,Read!$E$40,IF(AE3&gt;-Read!$H$41,Read!$E$41,IF(AE3&gt;-Read!$H$42,Read!$E$42,Read!$E$43))))</f>
        <v>552</v>
      </c>
      <c r="AF4">
        <f>INT(IF(AF3&gt;0,Read!$E$40,IF(AF3&gt;-Read!$H$41,Read!$E$41,IF(AF3&gt;-Read!$H$42,Read!$E$42,Read!$E$43))))</f>
        <v>157</v>
      </c>
      <c r="AG4">
        <f>INT(IF(AG3&gt;0,Read!$E$40,IF(AG3&gt;-Read!$H$41,Read!$E$41,IF(AG3&gt;-Read!$H$42,Read!$E$42,Read!$E$43))))</f>
        <v>263</v>
      </c>
      <c r="AH4">
        <f>INT(IF(AH3&gt;0,Read!$E$40,IF(AH3&gt;-Read!$H$41,Read!$E$41,IF(AH3&gt;-Read!$H$42,Read!$E$42,Read!$E$43))))</f>
        <v>157</v>
      </c>
      <c r="AI4">
        <f>INT(IF(AI3&gt;0,Read!$E$40,IF(AI3&gt;-Read!$H$41,Read!$E$41,IF(AI3&gt;-Read!$H$42,Read!$E$42,Read!$E$43))))</f>
        <v>552</v>
      </c>
      <c r="AJ4">
        <f>INT(IF(AJ3&gt;0,Read!$E$40,IF(AJ3&gt;-Read!$H$41,Read!$E$41,IF(AJ3&gt;-Read!$H$42,Read!$E$42,Read!$E$43))))</f>
        <v>157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Dorus</dc:creator>
  <cp:lastModifiedBy>Dorus</cp:lastModifiedBy>
  <dcterms:created xsi:type="dcterms:W3CDTF">2012-03-23T14:39:46Z</dcterms:created>
  <dcterms:modified xsi:type="dcterms:W3CDTF">2012-08-18T14:28:44Z</dcterms:modified>
</cp:coreProperties>
</file>