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DorvoG\LNU_RISCRUM-roVer\"/>
    </mc:Choice>
  </mc:AlternateContent>
  <xr:revisionPtr revIDLastSave="0" documentId="13_ncr:1_{978A0270-065C-4C2F-8405-75C2D9206660}" xr6:coauthVersionLast="47" xr6:coauthVersionMax="47" xr10:uidLastSave="{00000000-0000-0000-0000-000000000000}"/>
  <bookViews>
    <workbookView xWindow="-28920" yWindow="3450" windowWidth="29040" windowHeight="17640" xr2:uid="{344D6E5F-A01B-4B4E-8C39-7EE0FFDE0D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  <c r="E18" i="1"/>
  <c r="E19" i="1" s="1"/>
  <c r="D18" i="1"/>
  <c r="F18" i="1" s="1"/>
  <c r="F19" i="1" s="1"/>
  <c r="E13" i="1"/>
  <c r="D13" i="1"/>
  <c r="F13" i="1" s="1"/>
  <c r="D50" i="1"/>
  <c r="F50" i="1" s="1"/>
  <c r="E50" i="1"/>
  <c r="D51" i="1"/>
  <c r="F51" i="1" s="1"/>
  <c r="E51" i="1"/>
  <c r="E60" i="1"/>
  <c r="D60" i="1"/>
  <c r="F60" i="1" s="1"/>
  <c r="D57" i="1"/>
  <c r="F57" i="1" s="1"/>
  <c r="E57" i="1"/>
  <c r="D64" i="1"/>
  <c r="F64" i="1" s="1"/>
  <c r="E64" i="1"/>
  <c r="D63" i="1"/>
  <c r="F63" i="1" s="1"/>
  <c r="E63" i="1"/>
  <c r="E62" i="1"/>
  <c r="D62" i="1"/>
  <c r="F62" i="1" s="1"/>
  <c r="E61" i="1"/>
  <c r="D61" i="1"/>
  <c r="F61" i="1" s="1"/>
  <c r="D27" i="1"/>
  <c r="F27" i="1" s="1"/>
  <c r="E27" i="1"/>
  <c r="D35" i="1"/>
  <c r="F35" i="1" s="1"/>
  <c r="E35" i="1"/>
  <c r="E34" i="1"/>
  <c r="D34" i="1"/>
  <c r="F34" i="1" s="1"/>
  <c r="D44" i="1"/>
  <c r="F44" i="1" s="1"/>
  <c r="E44" i="1"/>
  <c r="E52" i="1"/>
  <c r="D52" i="1"/>
  <c r="F52" i="1" s="1"/>
  <c r="E49" i="1"/>
  <c r="D49" i="1"/>
  <c r="F49" i="1" s="1"/>
  <c r="E43" i="1"/>
  <c r="D43" i="1"/>
  <c r="F43" i="1" s="1"/>
  <c r="E42" i="1"/>
  <c r="D42" i="1"/>
  <c r="F42" i="1" s="1"/>
  <c r="E41" i="1"/>
  <c r="D41" i="1"/>
  <c r="F41" i="1" s="1"/>
  <c r="E40" i="1"/>
  <c r="D40" i="1"/>
  <c r="F40" i="1" s="1"/>
  <c r="E33" i="1"/>
  <c r="D33" i="1"/>
  <c r="F33" i="1" s="1"/>
  <c r="E32" i="1"/>
  <c r="D32" i="1"/>
  <c r="F32" i="1" s="1"/>
  <c r="E58" i="1"/>
  <c r="D58" i="1"/>
  <c r="F58" i="1" s="1"/>
  <c r="E76" i="1"/>
  <c r="D76" i="1"/>
  <c r="F76" i="1" s="1"/>
  <c r="D24" i="1"/>
  <c r="F24" i="1" s="1"/>
  <c r="E24" i="1"/>
  <c r="D25" i="1"/>
  <c r="F25" i="1" s="1"/>
  <c r="E25" i="1"/>
  <c r="D26" i="1"/>
  <c r="F26" i="1" s="1"/>
  <c r="E26" i="1"/>
  <c r="D59" i="1"/>
  <c r="F59" i="1" s="1"/>
  <c r="E59" i="1"/>
  <c r="E8" i="1"/>
  <c r="D8" i="1"/>
  <c r="F8" i="1" s="1"/>
  <c r="E75" i="1"/>
  <c r="D75" i="1"/>
  <c r="F75" i="1" s="1"/>
  <c r="E10" i="1"/>
  <c r="D10" i="1"/>
  <c r="F10" i="1" s="1"/>
  <c r="E74" i="1"/>
  <c r="D74" i="1"/>
  <c r="F74" i="1" s="1"/>
  <c r="E73" i="1"/>
  <c r="D73" i="1"/>
  <c r="F73" i="1" s="1"/>
  <c r="E23" i="1"/>
  <c r="D23" i="1"/>
  <c r="F23" i="1" s="1"/>
  <c r="E11" i="1"/>
  <c r="E12" i="1"/>
  <c r="E72" i="1"/>
  <c r="D11" i="1"/>
  <c r="F11" i="1" s="1"/>
  <c r="D12" i="1"/>
  <c r="F12" i="1" s="1"/>
  <c r="D72" i="1"/>
  <c r="F72" i="1" s="1"/>
  <c r="E9" i="1"/>
  <c r="D9" i="1"/>
  <c r="F9" i="1" s="1"/>
  <c r="G18" i="1" l="1"/>
  <c r="E53" i="1"/>
  <c r="F14" i="1"/>
  <c r="E14" i="1"/>
  <c r="F53" i="1"/>
  <c r="E65" i="1"/>
  <c r="F65" i="1"/>
  <c r="F45" i="1"/>
  <c r="E45" i="1"/>
  <c r="E36" i="1"/>
  <c r="F36" i="1"/>
  <c r="F77" i="1"/>
  <c r="E77" i="1"/>
  <c r="F28" i="1"/>
  <c r="E28" i="1"/>
</calcChain>
</file>

<file path=xl/sharedStrings.xml><?xml version="1.0" encoding="utf-8"?>
<sst xmlns="http://schemas.openxmlformats.org/spreadsheetml/2006/main" count="152" uniqueCount="88">
  <si>
    <t>Name</t>
  </si>
  <si>
    <t>Amount</t>
  </si>
  <si>
    <t>SEK</t>
  </si>
  <si>
    <t>EUR</t>
  </si>
  <si>
    <t>Link</t>
  </si>
  <si>
    <t>Jumper wires 40-pin 30cm female/male</t>
  </si>
  <si>
    <t>https://www.electrokit.com/en/product/jumper-wires-40-pin-30cm-female-female-2/</t>
  </si>
  <si>
    <t>Jumper wires 40-pin 30cm male/male</t>
  </si>
  <si>
    <t>https://www.electrokit.com/en/product/jumper-wires-40-pin-30cm-male-male/</t>
  </si>
  <si>
    <t>Solder wire 1.00 mm lead free 12.5g</t>
  </si>
  <si>
    <t>https://www.electrokit.com/en/product/solder-wire-1-00-mm-lead-free-12-5g/</t>
  </si>
  <si>
    <t>Assorted screws, M2, M3, M4</t>
  </si>
  <si>
    <t>https://www.electrokit.com/en/product/heat-shrink-tube-set-170-pcs-100mm-black/</t>
  </si>
  <si>
    <t>Heat shrink tube set 170 pcs 100mm black</t>
  </si>
  <si>
    <t>https://www.electrokit.com/dc-motor-med-kuggvaxel-1-48-230rpm-6v</t>
  </si>
  <si>
    <t>DC motor with gearbox 1:48 230rpm 6V</t>
  </si>
  <si>
    <t>Total SEK</t>
  </si>
  <si>
    <t>Total EUR</t>
  </si>
  <si>
    <t>https://www.electrokit.com/enkoderskivor-for-dc-motor-/par</t>
  </si>
  <si>
    <t>Encoder discs for DC motor (pair)</t>
  </si>
  <si>
    <t>Motor driver L298 dual H-bridge 5-35V 2A</t>
  </si>
  <si>
    <t>https://www.electrokit.com/en/motordrivare-l298-dubbel-h-brygga-5-35v-2a</t>
  </si>
  <si>
    <t>Motor Platform</t>
  </si>
  <si>
    <t>https://www.electrokit.com/en/olimex-robotplattform-4-hjul</t>
  </si>
  <si>
    <t>Olimex Robotplattform 4 hjul</t>
  </si>
  <si>
    <t>https://www.electrokit.com/en/olimex-robotplattform-4-hjul-extra-basplatta</t>
  </si>
  <si>
    <t>Olimex robot chassis 4 wheel - extra base plate</t>
  </si>
  <si>
    <t>Robot wheels 65mm rubber tires 2-pack</t>
  </si>
  <si>
    <t>https://www.electrokit.com/en/robothjul-65mm-gummidack-2-pack</t>
  </si>
  <si>
    <t>See GitHub for CAD files</t>
  </si>
  <si>
    <t>* Please note that  CAD will have to be modified to fit this chassie</t>
  </si>
  <si>
    <t>Notes</t>
  </si>
  <si>
    <t>Power and Distribution</t>
  </si>
  <si>
    <t>https://www.electrokit.com/en/skarvdon-5-pos-0.2-4mm2-wago</t>
  </si>
  <si>
    <t>Terminal block 5-p 0.2 - 4mm2 Wago</t>
  </si>
  <si>
    <t>https://rcdelar.se/3s-lipo-batteri-111v-2200mah-30c-xt60-kontakt-21769</t>
  </si>
  <si>
    <t>3S LiPo 2200mAh 11.1V 30C XT60-connector</t>
  </si>
  <si>
    <t>https://rcdelar.se/multiladdare-skyrc-s65-laddare-240v-ac-6a-65w-20957</t>
  </si>
  <si>
    <t>Charger LiPo/NiMH/LiFe/ m.fl. SkyRC S65 65W</t>
  </si>
  <si>
    <t>Power connector 2-pole XT60 60A male/female 5-pack</t>
  </si>
  <si>
    <t>https://www.electrokit.com/en/stromkontakt-2-pol-xt60-60a-hona/hane-5-pack</t>
  </si>
  <si>
    <t>https://www.electrokit.com/en/kabel-2x1.5-rod/svart-/m</t>
  </si>
  <si>
    <t>Cable 2x1.5 red/black /m</t>
  </si>
  <si>
    <t>https://www.electrokit.com/en/switchregulator-step-down-0.8v-17v</t>
  </si>
  <si>
    <t>Switch regulator step-down 0.8V - 17V 1.5A</t>
  </si>
  <si>
    <t>Microcontrollers</t>
  </si>
  <si>
    <t>https://www.amazon.se/dp/B0BJF6G67Z?psc=1&amp;ref=ppx_yo2ov_dt_b_product_details</t>
  </si>
  <si>
    <t>Diymore 1262 LoRa V3 ESP32 LX7 dual core 0,95 tum blue Oled Bluetooth, USB type C WIFI Kit 32 module CP2012 IOT development board 863MHZ-928MHz</t>
  </si>
  <si>
    <t>https://www.digikey.se/sv/products/detail/seeed-technology-co-ltd/102991574/15277447</t>
  </si>
  <si>
    <t>SIPEED LONGAN NANO V1.1- RISC-V</t>
  </si>
  <si>
    <t>TFMini - Lidar module 0.3 - 12m</t>
  </si>
  <si>
    <t>https://www.electrokit.com/en/tfmini-avstandsgivare-0.3-12m</t>
  </si>
  <si>
    <t>https://www.electrokit.com/en/avstandsmatare-ultraljud-hc-sr04-2-400cm</t>
  </si>
  <si>
    <t>Distance sensor ultrasound HC-SR04 2 - 400cm</t>
  </si>
  <si>
    <t>https://www.electrokit.com/en/modul-med-optisk-lasgaffel</t>
  </si>
  <si>
    <t>Motor Speed Sensor Module (optical)</t>
  </si>
  <si>
    <t>https://www.electrokit.com/en/mpu-6050-accelerometer-3-axel-gyro-monterad-pa-kort</t>
  </si>
  <si>
    <t>MPU-6050 accelerometer 3-axis &amp; gyro breakout</t>
  </si>
  <si>
    <t>Sensors - Navigation</t>
  </si>
  <si>
    <t>Sensors - Environment</t>
  </si>
  <si>
    <t>https://www.electrokit.com/en/miljosensor-ens160/bme280</t>
  </si>
  <si>
    <t>Miljösensor ENS160/BME280</t>
  </si>
  <si>
    <t>https://www.electrokit.com/en/dammsensor-optisk-gp2y1010au0f</t>
  </si>
  <si>
    <t>Dust sensor optical GP2Y1010AU0F</t>
  </si>
  <si>
    <t>https://www.electrokit.com/en/mg90s-micro-servo</t>
  </si>
  <si>
    <t>https://www.electrokit.com/en/hylslist-2.54mm-1x40p</t>
  </si>
  <si>
    <t>Female header 2.54mm 1x40p</t>
  </si>
  <si>
    <t>https://www.electrokit.com/en/experimentkort-breadboard-pcb-270-hal</t>
  </si>
  <si>
    <t>Protoboard breadboard 270 tie</t>
  </si>
  <si>
    <t>https://www.electrokit.com/en/vagomkopplare-2-pol-on-off-i/o</t>
  </si>
  <si>
    <t xml:space="preserve">Rocker switch 2-p on-off I/O </t>
  </si>
  <si>
    <t>https://www.kjell.com/se/produkter/el-verktyg/elektronik/montering/luxorparts-skruvsortiment-330-delar-p89071</t>
  </si>
  <si>
    <t xml:space="preserve">Assembly </t>
  </si>
  <si>
    <t>Optional Components - Motor Platform Ready Made Kit *</t>
  </si>
  <si>
    <t>Sum Total</t>
  </si>
  <si>
    <t>https://addnorth.se/product/E-PLA/E-PLA%20-%201.75mm%20-%202300g%20-%20Black</t>
  </si>
  <si>
    <t>Add:North E-PLA Black 2300g</t>
  </si>
  <si>
    <t xml:space="preserve">MG90S micro servo </t>
  </si>
  <si>
    <t>Adafruit LTR390 UV Light Sensor</t>
  </si>
  <si>
    <t>Adafruit LTR-303 Light sensor</t>
  </si>
  <si>
    <t>https://www.electrokit.com/en/adafruit-ltr-303-ljussensor</t>
  </si>
  <si>
    <t>https://www.electrokit.com/en/adafruit-ltr390-uv-light-sensor</t>
  </si>
  <si>
    <t>* These parts are not included in the sum total.</t>
  </si>
  <si>
    <t>DC-DC converter step-down 1.25-35V 5A</t>
  </si>
  <si>
    <t>https://www.electrokit.com/en/dc-dc-omvandlare-step-down-1.25-35v-5a</t>
  </si>
  <si>
    <t>Chassis</t>
  </si>
  <si>
    <t>3D-printed chassis base plates</t>
  </si>
  <si>
    <t>3D-printed chassis - Exterior, mounts and cable 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</si>
</sst>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2" fillId="0" borderId="0" xfId="1"/>
    <xf numFmtId="0" fontId="0" fillId="0" borderId="0" xfId="0" applyFont="1"/>
    <xf numFmtId="2" fontId="0" fillId="0" borderId="0" xfId="0" applyNumberFormat="1" applyFont="1"/>
    <xf numFmtId="0" fontId="2" fillId="0" borderId="0" xfId="1" applyFont="1"/>
    <xf numFmtId="0" fontId="0" fillId="0" borderId="0" xfId="0" applyFont="1" applyAlignment="1">
      <alignment wrapText="1"/>
    </xf>
    <xf numFmtId="2" fontId="0" fillId="0" borderId="1" xfId="0" applyNumberFormat="1" applyFont="1" applyBorder="1"/>
    <xf numFmtId="2" fontId="1" fillId="0" borderId="1" xfId="0" applyNumberFormat="1" applyFont="1" applyBorder="1"/>
    <xf numFmtId="2" fontId="0" fillId="0" borderId="0" xfId="0" applyNumberFormat="1" applyFont="1" applyBorder="1"/>
    <xf numFmtId="0" fontId="0" fillId="0" borderId="1" xfId="0" applyFont="1" applyBorder="1"/>
    <xf numFmtId="0" fontId="2" fillId="0" borderId="1" xfId="1" applyFont="1" applyBorder="1"/>
    <xf numFmtId="0" fontId="2" fillId="0" borderId="1" xfId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ectrokit.com/en/dc-dc-omvandlare-step-down-1.25-35v-5a" TargetMode="External"/><Relationship Id="rId13" Type="http://schemas.openxmlformats.org/officeDocument/2006/relationships/hyperlink" Target="https://www.electrokit.com/en/kabel-2x1.5-rod/svart-/m" TargetMode="External"/><Relationship Id="rId18" Type="http://schemas.openxmlformats.org/officeDocument/2006/relationships/hyperlink" Target="https://www.electrokit.com/en/product/jumper-wires-40-pin-30cm-female-female-2/" TargetMode="External"/><Relationship Id="rId26" Type="http://schemas.openxmlformats.org/officeDocument/2006/relationships/hyperlink" Target="https://www.electrokit.com/en/adafruit-ltr-303-ljussensor" TargetMode="External"/><Relationship Id="rId3" Type="http://schemas.openxmlformats.org/officeDocument/2006/relationships/hyperlink" Target="https://www.electrokit.com/enkoderskivor-for-dc-motor-/par" TargetMode="External"/><Relationship Id="rId21" Type="http://schemas.openxmlformats.org/officeDocument/2006/relationships/hyperlink" Target="https://www.electrokit.com/en/vagomkopplare-2-pol-on-off-i/o" TargetMode="External"/><Relationship Id="rId7" Type="http://schemas.openxmlformats.org/officeDocument/2006/relationships/hyperlink" Target="https://www.electrokit.com/en/motordrivare-l298-dubbel-h-brygga-5-35v-2a" TargetMode="External"/><Relationship Id="rId12" Type="http://schemas.openxmlformats.org/officeDocument/2006/relationships/hyperlink" Target="https://www.electrokit.com/en/kabel-2x1.5-rod/svart-/m" TargetMode="External"/><Relationship Id="rId17" Type="http://schemas.openxmlformats.org/officeDocument/2006/relationships/hyperlink" Target="https://www.electrokit.com/en/mpu-6050-accelerometer-3-axel-gyro-monterad-pa-kort" TargetMode="External"/><Relationship Id="rId25" Type="http://schemas.openxmlformats.org/officeDocument/2006/relationships/hyperlink" Target="https://www.electrokit.com/en/stromkontakt-2-pol-xt60-60a-hona/hane-5-pack" TargetMode="External"/><Relationship Id="rId2" Type="http://schemas.openxmlformats.org/officeDocument/2006/relationships/hyperlink" Target="https://www.electrokit.com/dc-motor-med-kuggvaxel-1-48-230rpm-6v" TargetMode="External"/><Relationship Id="rId16" Type="http://schemas.openxmlformats.org/officeDocument/2006/relationships/hyperlink" Target="https://www.electrokit.com/en/tfmini-avstandsgivare-0.3-12m" TargetMode="External"/><Relationship Id="rId20" Type="http://schemas.openxmlformats.org/officeDocument/2006/relationships/hyperlink" Target="https://www.electrokit.com/en/mg90s-micro-servo" TargetMode="External"/><Relationship Id="rId1" Type="http://schemas.openxmlformats.org/officeDocument/2006/relationships/hyperlink" Target="https://www.electrokit.com/en/product/jumper-wires-40-pin-30cm-male-male/" TargetMode="External"/><Relationship Id="rId6" Type="http://schemas.openxmlformats.org/officeDocument/2006/relationships/hyperlink" Target="https://www.electrokit.com/en/olimex-robotplattform-4-hjul-extra-basplatta" TargetMode="External"/><Relationship Id="rId11" Type="http://schemas.openxmlformats.org/officeDocument/2006/relationships/hyperlink" Target="https://rcdelar.se/multiladdare-skyrc-s65-laddare-240v-ac-6a-65w-20957" TargetMode="External"/><Relationship Id="rId24" Type="http://schemas.openxmlformats.org/officeDocument/2006/relationships/hyperlink" Target="https://addnorth.se/product/E-PLA/E-PLA%20-%201.75mm%20-%202300g%20-%20Black" TargetMode="External"/><Relationship Id="rId5" Type="http://schemas.openxmlformats.org/officeDocument/2006/relationships/hyperlink" Target="https://www.electrokit.com/en/olimex-robotplattform-4-hjul" TargetMode="External"/><Relationship Id="rId15" Type="http://schemas.openxmlformats.org/officeDocument/2006/relationships/hyperlink" Target="https://www.digikey.se/sv/products/detail/seeed-technology-co-ltd/102991574/15277447" TargetMode="External"/><Relationship Id="rId23" Type="http://schemas.openxmlformats.org/officeDocument/2006/relationships/hyperlink" Target="https://www.electrokit.com/en/product/heat-shrink-tube-set-170-pcs-100mm-black/" TargetMode="External"/><Relationship Id="rId28" Type="http://schemas.openxmlformats.org/officeDocument/2006/relationships/hyperlink" Target="https://www.electrokit.com/en/dc-dc-omvandlare-step-down-1.25-35v-5a" TargetMode="External"/><Relationship Id="rId10" Type="http://schemas.openxmlformats.org/officeDocument/2006/relationships/hyperlink" Target="https://rcdelar.se/3s-lipo-batteri-111v-2200mah-30c-xt60-kontakt-21769" TargetMode="External"/><Relationship Id="rId19" Type="http://schemas.openxmlformats.org/officeDocument/2006/relationships/hyperlink" Target="https://www.electrokit.com/en/miljosensor-ens160/bme280" TargetMode="External"/><Relationship Id="rId4" Type="http://schemas.openxmlformats.org/officeDocument/2006/relationships/hyperlink" Target="https://www.electrokit.com/en/motordrivare-l298-dubbel-h-brygga-5-35v-2a" TargetMode="External"/><Relationship Id="rId9" Type="http://schemas.openxmlformats.org/officeDocument/2006/relationships/hyperlink" Target="https://www.electrokit.com/en/skarvdon-5-pos-0.2-4mm2-wago" TargetMode="External"/><Relationship Id="rId14" Type="http://schemas.openxmlformats.org/officeDocument/2006/relationships/hyperlink" Target="https://www.electrokit.com/en/switchregulator-step-down-0.8v-17v" TargetMode="External"/><Relationship Id="rId22" Type="http://schemas.openxmlformats.org/officeDocument/2006/relationships/hyperlink" Target="https://www.electrokit.com/en/product/solder-wire-1-00-mm-lead-free-12-5g/" TargetMode="External"/><Relationship Id="rId27" Type="http://schemas.openxmlformats.org/officeDocument/2006/relationships/hyperlink" Target="https://www.electrokit.com/en/adafruit-ltr390-uv-light-sens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7F64-2027-4F5B-A469-BBAF6A18FBA6}">
  <dimension ref="A3:L141"/>
  <sheetViews>
    <sheetView tabSelected="1" zoomScale="145" zoomScaleNormal="145" workbookViewId="0">
      <selection activeCell="L16" sqref="L16"/>
    </sheetView>
  </sheetViews>
  <sheetFormatPr defaultRowHeight="15" x14ac:dyDescent="0.25"/>
  <cols>
    <col min="1" max="1" width="44" customWidth="1"/>
    <col min="3" max="3" width="9.140625" bestFit="1" customWidth="1"/>
    <col min="4" max="6" width="10.42578125" customWidth="1"/>
    <col min="7" max="7" width="0.7109375" customWidth="1"/>
  </cols>
  <sheetData>
    <row r="3" spans="1:12" ht="15.75" thickBot="1" x14ac:dyDescent="0.3">
      <c r="A3" s="17" t="s">
        <v>74</v>
      </c>
      <c r="B3" s="16"/>
      <c r="C3" s="16"/>
      <c r="D3" s="16"/>
      <c r="E3" s="10" t="s">
        <v>16</v>
      </c>
      <c r="F3" s="10" t="s">
        <v>17</v>
      </c>
      <c r="G3" s="16"/>
      <c r="H3" s="16"/>
    </row>
    <row r="4" spans="1:12" x14ac:dyDescent="0.25">
      <c r="E4" s="2">
        <f>E14+E28+E36+E45+E53+E65+E19</f>
        <v>5559.5</v>
      </c>
      <c r="F4" s="2">
        <f>F14+F28+F36+F45+F53+F65+F19</f>
        <v>477.21030042918449</v>
      </c>
    </row>
    <row r="6" spans="1:12" x14ac:dyDescent="0.25">
      <c r="A6" s="1" t="s">
        <v>22</v>
      </c>
      <c r="D6" s="2"/>
      <c r="E6" s="2"/>
      <c r="F6" s="2"/>
      <c r="G6" s="2"/>
    </row>
    <row r="7" spans="1:12" x14ac:dyDescent="0.25">
      <c r="A7" s="1" t="s">
        <v>0</v>
      </c>
      <c r="B7" s="1" t="s">
        <v>1</v>
      </c>
      <c r="C7" s="1" t="s">
        <v>2</v>
      </c>
      <c r="D7" s="3" t="s">
        <v>3</v>
      </c>
      <c r="E7" s="3" t="s">
        <v>16</v>
      </c>
      <c r="F7" s="3" t="s">
        <v>17</v>
      </c>
      <c r="G7" s="3"/>
      <c r="H7" s="1" t="s">
        <v>4</v>
      </c>
      <c r="I7" s="3" t="s">
        <v>31</v>
      </c>
      <c r="J7" s="5"/>
      <c r="K7" s="5"/>
      <c r="L7" s="5"/>
    </row>
    <row r="8" spans="1:12" x14ac:dyDescent="0.25">
      <c r="A8" s="5" t="s">
        <v>86</v>
      </c>
      <c r="B8" s="5">
        <v>2</v>
      </c>
      <c r="C8" s="5">
        <v>50</v>
      </c>
      <c r="D8" s="6">
        <f t="shared" ref="D8" si="0">C8/11.65</f>
        <v>4.2918454935622314</v>
      </c>
      <c r="E8" s="6">
        <f t="shared" ref="E8" si="1">B8*C8</f>
        <v>100</v>
      </c>
      <c r="F8" s="6">
        <f t="shared" ref="F8" si="2">B8*D8</f>
        <v>8.5836909871244629</v>
      </c>
      <c r="G8" s="6"/>
      <c r="I8" s="5" t="s">
        <v>29</v>
      </c>
      <c r="J8" s="5"/>
      <c r="K8" s="5"/>
      <c r="L8" s="5"/>
    </row>
    <row r="9" spans="1:12" x14ac:dyDescent="0.25">
      <c r="A9" s="5" t="s">
        <v>15</v>
      </c>
      <c r="B9" s="5">
        <v>4</v>
      </c>
      <c r="C9" s="5">
        <v>49</v>
      </c>
      <c r="D9" s="6">
        <f>C9/11.65</f>
        <v>4.2060085836909868</v>
      </c>
      <c r="E9" s="6">
        <f>B9*C9</f>
        <v>196</v>
      </c>
      <c r="F9" s="6">
        <f>B9*D9</f>
        <v>16.824034334763947</v>
      </c>
      <c r="G9" s="3"/>
      <c r="H9" s="7" t="s">
        <v>14</v>
      </c>
      <c r="I9" s="5"/>
      <c r="J9" s="5"/>
      <c r="K9" s="5"/>
      <c r="L9" s="5"/>
    </row>
    <row r="10" spans="1:12" x14ac:dyDescent="0.25">
      <c r="A10" s="5" t="s">
        <v>27</v>
      </c>
      <c r="B10" s="5">
        <v>2</v>
      </c>
      <c r="C10" s="5">
        <v>45</v>
      </c>
      <c r="D10" s="6">
        <f t="shared" ref="D10" si="3">C10/11.65</f>
        <v>3.8626609442060085</v>
      </c>
      <c r="E10" s="6">
        <f t="shared" ref="E10" si="4">B10*C10</f>
        <v>90</v>
      </c>
      <c r="F10" s="6">
        <f t="shared" ref="F10" si="5">B10*D10</f>
        <v>7.7253218884120169</v>
      </c>
      <c r="G10" s="3"/>
      <c r="H10" s="7" t="s">
        <v>28</v>
      </c>
      <c r="I10" s="5"/>
      <c r="J10" s="5"/>
      <c r="K10" s="5"/>
      <c r="L10" s="5"/>
    </row>
    <row r="11" spans="1:12" x14ac:dyDescent="0.25">
      <c r="A11" s="5" t="s">
        <v>19</v>
      </c>
      <c r="B11" s="5">
        <v>2</v>
      </c>
      <c r="C11" s="5">
        <v>12</v>
      </c>
      <c r="D11" s="6">
        <f t="shared" ref="D11:D12" si="6">C11/11.65</f>
        <v>1.0300429184549356</v>
      </c>
      <c r="E11" s="6">
        <f t="shared" ref="E11:E13" si="7">B11*C11</f>
        <v>24</v>
      </c>
      <c r="F11" s="6">
        <f t="shared" ref="F11:F13" si="8">B11*D11</f>
        <v>2.0600858369098711</v>
      </c>
      <c r="G11" s="6"/>
      <c r="H11" s="7" t="s">
        <v>18</v>
      </c>
      <c r="I11" s="5"/>
      <c r="J11" s="5"/>
      <c r="K11" s="5"/>
      <c r="L11" s="5"/>
    </row>
    <row r="12" spans="1:12" x14ac:dyDescent="0.25">
      <c r="A12" s="5" t="s">
        <v>20</v>
      </c>
      <c r="B12" s="5">
        <v>1</v>
      </c>
      <c r="C12" s="5">
        <v>79</v>
      </c>
      <c r="D12" s="6">
        <f t="shared" si="6"/>
        <v>6.7811158798283255</v>
      </c>
      <c r="E12" s="6">
        <f t="shared" si="7"/>
        <v>79</v>
      </c>
      <c r="F12" s="6">
        <f t="shared" si="8"/>
        <v>6.7811158798283255</v>
      </c>
      <c r="G12" s="6"/>
      <c r="H12" s="7" t="s">
        <v>21</v>
      </c>
      <c r="I12" s="5"/>
      <c r="J12" s="5"/>
      <c r="K12" s="5"/>
      <c r="L12" s="5"/>
    </row>
    <row r="13" spans="1:12" ht="15.75" thickBot="1" x14ac:dyDescent="0.3">
      <c r="A13" s="12" t="s">
        <v>83</v>
      </c>
      <c r="B13" s="12">
        <v>1</v>
      </c>
      <c r="C13" s="12">
        <v>69</v>
      </c>
      <c r="D13" s="9">
        <f>C13/11.65</f>
        <v>5.9227467811158796</v>
      </c>
      <c r="E13" s="9">
        <f t="shared" si="7"/>
        <v>69</v>
      </c>
      <c r="F13" s="9">
        <f t="shared" si="8"/>
        <v>5.9227467811158796</v>
      </c>
      <c r="G13" s="9"/>
      <c r="H13" s="14" t="s">
        <v>84</v>
      </c>
      <c r="I13" s="12"/>
      <c r="J13" s="5"/>
      <c r="K13" s="5"/>
      <c r="L13" s="5"/>
    </row>
    <row r="14" spans="1:12" x14ac:dyDescent="0.25">
      <c r="B14" s="5"/>
      <c r="C14" s="5"/>
      <c r="D14" s="6"/>
      <c r="E14" s="6">
        <f>SUM(E8:E13)</f>
        <v>558</v>
      </c>
      <c r="F14" s="6">
        <f>SUM(F8:F13)</f>
        <v>47.896995708154506</v>
      </c>
      <c r="G14" s="6"/>
      <c r="H14" s="7"/>
      <c r="J14" s="5"/>
      <c r="K14" s="5"/>
      <c r="L14" s="5"/>
    </row>
    <row r="15" spans="1:12" x14ac:dyDescent="0.25">
      <c r="B15" s="5"/>
      <c r="C15" s="5"/>
      <c r="D15" s="6"/>
      <c r="E15" s="6"/>
      <c r="F15" s="6"/>
      <c r="G15" s="6"/>
      <c r="H15" s="7"/>
      <c r="J15" s="5"/>
      <c r="K15" s="5"/>
      <c r="L15" s="5"/>
    </row>
    <row r="16" spans="1:12" x14ac:dyDescent="0.25">
      <c r="A16" s="1" t="s">
        <v>85</v>
      </c>
      <c r="D16" s="2"/>
      <c r="E16" s="2"/>
      <c r="F16" s="2"/>
      <c r="G16" s="2"/>
      <c r="J16" s="5"/>
      <c r="K16" s="5"/>
      <c r="L16" s="5"/>
    </row>
    <row r="17" spans="1:12" x14ac:dyDescent="0.25">
      <c r="A17" s="1" t="s">
        <v>0</v>
      </c>
      <c r="B17" s="1" t="s">
        <v>1</v>
      </c>
      <c r="C17" s="1" t="s">
        <v>2</v>
      </c>
      <c r="D17" s="3" t="s">
        <v>3</v>
      </c>
      <c r="E17" s="3" t="s">
        <v>16</v>
      </c>
      <c r="F17" s="3" t="s">
        <v>17</v>
      </c>
      <c r="G17" s="3"/>
      <c r="H17" s="1" t="s">
        <v>4</v>
      </c>
      <c r="I17" s="3" t="s">
        <v>31</v>
      </c>
      <c r="J17" s="5"/>
      <c r="K17" s="5"/>
      <c r="L17" s="5"/>
    </row>
    <row r="18" spans="1:12" ht="15.75" thickBot="1" x14ac:dyDescent="0.3">
      <c r="A18" s="12" t="s">
        <v>87</v>
      </c>
      <c r="B18" s="12">
        <v>1</v>
      </c>
      <c r="C18" s="12">
        <v>110</v>
      </c>
      <c r="D18" s="9">
        <f>C18/11.65</f>
        <v>9.4420600858369088</v>
      </c>
      <c r="E18" s="9">
        <f>B18*C18</f>
        <v>110</v>
      </c>
      <c r="F18" s="9">
        <f>B18*D18</f>
        <v>9.4420600858369088</v>
      </c>
      <c r="G18" s="9">
        <f>SUM(E18:F18)</f>
        <v>119.44206008583691</v>
      </c>
      <c r="H18" s="12"/>
      <c r="I18" s="9"/>
      <c r="J18" s="5"/>
      <c r="K18" s="5"/>
      <c r="L18" s="5"/>
    </row>
    <row r="19" spans="1:12" x14ac:dyDescent="0.25">
      <c r="A19" s="1"/>
      <c r="B19" s="1"/>
      <c r="C19" s="1"/>
      <c r="D19" s="3"/>
      <c r="E19" s="6">
        <f>SUM(E18)</f>
        <v>110</v>
      </c>
      <c r="F19" s="6">
        <f>SUM(F18)</f>
        <v>9.4420600858369088</v>
      </c>
      <c r="G19" s="3"/>
      <c r="H19" s="1"/>
      <c r="I19" s="3"/>
      <c r="J19" s="5"/>
      <c r="K19" s="5"/>
      <c r="L19" s="5"/>
    </row>
    <row r="20" spans="1:12" x14ac:dyDescent="0.25">
      <c r="A20" s="1"/>
      <c r="B20" s="1"/>
      <c r="C20" s="1"/>
      <c r="D20" s="3"/>
      <c r="E20" s="3"/>
      <c r="F20" s="3"/>
      <c r="G20" s="3"/>
      <c r="H20" s="1"/>
      <c r="I20" s="3"/>
      <c r="J20" s="5"/>
      <c r="K20" s="5"/>
      <c r="L20" s="5"/>
    </row>
    <row r="21" spans="1:12" x14ac:dyDescent="0.25">
      <c r="A21" s="1" t="s">
        <v>32</v>
      </c>
      <c r="D21" s="2"/>
      <c r="E21" s="2"/>
      <c r="F21" s="2"/>
      <c r="G21" s="2"/>
      <c r="I21" s="5"/>
      <c r="J21" s="5"/>
      <c r="K21" s="5"/>
      <c r="L21" s="5"/>
    </row>
    <row r="22" spans="1:12" x14ac:dyDescent="0.25">
      <c r="A22" s="1" t="s">
        <v>0</v>
      </c>
      <c r="B22" s="1" t="s">
        <v>1</v>
      </c>
      <c r="C22" s="1" t="s">
        <v>2</v>
      </c>
      <c r="D22" s="3" t="s">
        <v>3</v>
      </c>
      <c r="E22" s="3" t="s">
        <v>16</v>
      </c>
      <c r="F22" s="3" t="s">
        <v>17</v>
      </c>
      <c r="G22" s="3"/>
      <c r="H22" s="1" t="s">
        <v>4</v>
      </c>
      <c r="I22" s="3" t="s">
        <v>31</v>
      </c>
      <c r="J22" s="5"/>
      <c r="K22" s="5"/>
      <c r="L22" s="5"/>
    </row>
    <row r="23" spans="1:12" x14ac:dyDescent="0.25">
      <c r="A23" s="5" t="s">
        <v>36</v>
      </c>
      <c r="B23" s="5">
        <v>1</v>
      </c>
      <c r="C23" s="5">
        <v>299</v>
      </c>
      <c r="D23" s="6">
        <f t="shared" ref="D23:D52" si="9">C23/11.65</f>
        <v>25.665236051502145</v>
      </c>
      <c r="E23" s="6">
        <f t="shared" ref="E23" si="10">B23*C23</f>
        <v>299</v>
      </c>
      <c r="F23" s="6">
        <f t="shared" ref="F23" si="11">B23*D23</f>
        <v>25.665236051502145</v>
      </c>
      <c r="G23" s="6"/>
      <c r="H23" s="4" t="s">
        <v>35</v>
      </c>
      <c r="I23" s="5"/>
      <c r="J23" s="5"/>
      <c r="K23" s="5"/>
      <c r="L23" s="5"/>
    </row>
    <row r="24" spans="1:12" x14ac:dyDescent="0.25">
      <c r="A24" s="5" t="s">
        <v>38</v>
      </c>
      <c r="B24" s="5">
        <v>1</v>
      </c>
      <c r="C24" s="5">
        <v>549</v>
      </c>
      <c r="D24" s="6">
        <f t="shared" si="9"/>
        <v>47.124463519313302</v>
      </c>
      <c r="E24" s="6">
        <f t="shared" ref="E24:E27" si="12">B24*C24</f>
        <v>549</v>
      </c>
      <c r="F24" s="6">
        <f t="shared" ref="F24:F27" si="13">B24*D24</f>
        <v>47.124463519313302</v>
      </c>
      <c r="G24" s="6"/>
      <c r="H24" s="4" t="s">
        <v>37</v>
      </c>
      <c r="I24" s="5"/>
      <c r="J24" s="5"/>
      <c r="K24" s="5"/>
      <c r="L24" s="5"/>
    </row>
    <row r="25" spans="1:12" x14ac:dyDescent="0.25">
      <c r="A25" s="5" t="s">
        <v>34</v>
      </c>
      <c r="B25" s="5">
        <v>2</v>
      </c>
      <c r="C25" s="5">
        <v>18</v>
      </c>
      <c r="D25" s="6">
        <f t="shared" si="9"/>
        <v>1.5450643776824033</v>
      </c>
      <c r="E25" s="6">
        <f t="shared" si="12"/>
        <v>36</v>
      </c>
      <c r="F25" s="6">
        <f t="shared" si="13"/>
        <v>3.0901287553648067</v>
      </c>
      <c r="G25" s="6"/>
      <c r="H25" s="4" t="s">
        <v>33</v>
      </c>
      <c r="I25" s="5"/>
      <c r="J25" s="5"/>
      <c r="K25" s="5"/>
      <c r="L25" s="5"/>
    </row>
    <row r="26" spans="1:12" x14ac:dyDescent="0.25">
      <c r="A26" s="5" t="s">
        <v>44</v>
      </c>
      <c r="B26" s="5">
        <v>2</v>
      </c>
      <c r="C26" s="5">
        <v>29</v>
      </c>
      <c r="D26" s="6">
        <f t="shared" si="9"/>
        <v>2.4892703862660945</v>
      </c>
      <c r="E26" s="6">
        <f t="shared" si="12"/>
        <v>58</v>
      </c>
      <c r="F26" s="6">
        <f t="shared" si="13"/>
        <v>4.9785407725321891</v>
      </c>
      <c r="G26" s="6"/>
      <c r="H26" s="4" t="s">
        <v>43</v>
      </c>
      <c r="I26" s="5"/>
      <c r="J26" s="5"/>
      <c r="K26" s="5"/>
      <c r="L26" s="5"/>
    </row>
    <row r="27" spans="1:12" ht="15.75" thickBot="1" x14ac:dyDescent="0.3">
      <c r="A27" s="12" t="s">
        <v>70</v>
      </c>
      <c r="B27" s="12">
        <v>2</v>
      </c>
      <c r="C27" s="12">
        <v>25</v>
      </c>
      <c r="D27" s="9">
        <f t="shared" si="9"/>
        <v>2.1459227467811157</v>
      </c>
      <c r="E27" s="9">
        <f t="shared" si="12"/>
        <v>50</v>
      </c>
      <c r="F27" s="9">
        <f t="shared" si="13"/>
        <v>4.2918454935622314</v>
      </c>
      <c r="G27" s="9"/>
      <c r="H27" s="14" t="s">
        <v>69</v>
      </c>
      <c r="I27" s="5"/>
      <c r="J27" s="5"/>
      <c r="K27" s="5"/>
      <c r="L27" s="5"/>
    </row>
    <row r="28" spans="1:12" x14ac:dyDescent="0.25">
      <c r="A28" s="5"/>
      <c r="B28" s="5"/>
      <c r="C28" s="5"/>
      <c r="D28" s="6"/>
      <c r="E28" s="6">
        <f>SUM(E23:E27)</f>
        <v>992</v>
      </c>
      <c r="F28" s="6">
        <f>SUM(F23:F27)</f>
        <v>85.150214592274665</v>
      </c>
      <c r="G28" s="6"/>
      <c r="H28" s="4"/>
      <c r="J28" s="5"/>
      <c r="K28" s="5"/>
      <c r="L28" s="5"/>
    </row>
    <row r="29" spans="1:12" x14ac:dyDescent="0.25">
      <c r="A29" s="5"/>
      <c r="B29" s="5"/>
      <c r="C29" s="5"/>
      <c r="D29" s="6"/>
      <c r="E29" s="6"/>
      <c r="F29" s="6"/>
      <c r="G29" s="6"/>
      <c r="H29" s="5"/>
      <c r="J29" s="5"/>
      <c r="K29" s="5"/>
      <c r="L29" s="5"/>
    </row>
    <row r="30" spans="1:12" x14ac:dyDescent="0.25">
      <c r="A30" s="1" t="s">
        <v>45</v>
      </c>
      <c r="D30" s="2"/>
      <c r="E30" s="2"/>
      <c r="F30" s="2"/>
      <c r="G30" s="2"/>
      <c r="I30" s="5"/>
      <c r="J30" s="5"/>
      <c r="K30" s="5"/>
      <c r="L30" s="5"/>
    </row>
    <row r="31" spans="1:12" x14ac:dyDescent="0.25">
      <c r="A31" s="1" t="s">
        <v>0</v>
      </c>
      <c r="B31" s="1" t="s">
        <v>1</v>
      </c>
      <c r="C31" s="1" t="s">
        <v>2</v>
      </c>
      <c r="D31" s="3" t="s">
        <v>3</v>
      </c>
      <c r="E31" s="3" t="s">
        <v>16</v>
      </c>
      <c r="F31" s="3" t="s">
        <v>17</v>
      </c>
      <c r="G31" s="3"/>
      <c r="H31" s="1" t="s">
        <v>4</v>
      </c>
      <c r="I31" s="3" t="s">
        <v>31</v>
      </c>
      <c r="J31" s="5"/>
      <c r="K31" s="5"/>
      <c r="L31" s="5"/>
    </row>
    <row r="32" spans="1:12" x14ac:dyDescent="0.25">
      <c r="A32" s="5" t="s">
        <v>47</v>
      </c>
      <c r="B32" s="5">
        <v>1</v>
      </c>
      <c r="C32" s="5">
        <v>370</v>
      </c>
      <c r="D32" s="6">
        <f t="shared" si="9"/>
        <v>31.759656652360515</v>
      </c>
      <c r="E32" s="6">
        <f t="shared" ref="E32:E34" si="14">B32*C32</f>
        <v>370</v>
      </c>
      <c r="F32" s="6">
        <f t="shared" ref="F32:F34" si="15">B32*D32</f>
        <v>31.759656652360515</v>
      </c>
      <c r="G32" s="6"/>
      <c r="H32" s="4" t="s">
        <v>46</v>
      </c>
      <c r="I32" s="5"/>
      <c r="J32" s="5"/>
      <c r="K32" s="5"/>
      <c r="L32" s="5"/>
    </row>
    <row r="33" spans="1:12" x14ac:dyDescent="0.25">
      <c r="A33" s="8" t="s">
        <v>49</v>
      </c>
      <c r="B33" s="5">
        <v>1</v>
      </c>
      <c r="C33" s="5">
        <v>86</v>
      </c>
      <c r="D33" s="6">
        <f t="shared" si="9"/>
        <v>7.3819742489270386</v>
      </c>
      <c r="E33" s="6">
        <f t="shared" si="14"/>
        <v>86</v>
      </c>
      <c r="F33" s="6">
        <f t="shared" si="15"/>
        <v>7.3819742489270386</v>
      </c>
      <c r="G33" s="6"/>
      <c r="H33" s="4" t="s">
        <v>48</v>
      </c>
      <c r="I33" s="5"/>
      <c r="J33" s="5"/>
      <c r="K33" s="5"/>
      <c r="L33" s="5"/>
    </row>
    <row r="34" spans="1:12" x14ac:dyDescent="0.25">
      <c r="A34" s="8" t="s">
        <v>66</v>
      </c>
      <c r="B34" s="5">
        <v>2</v>
      </c>
      <c r="C34" s="5">
        <v>19</v>
      </c>
      <c r="D34" s="6">
        <f t="shared" si="9"/>
        <v>1.6309012875536479</v>
      </c>
      <c r="E34" s="6">
        <f t="shared" si="14"/>
        <v>38</v>
      </c>
      <c r="F34" s="6">
        <f t="shared" si="15"/>
        <v>3.2618025751072959</v>
      </c>
      <c r="G34" s="6"/>
      <c r="H34" s="4" t="s">
        <v>65</v>
      </c>
      <c r="I34" s="5"/>
      <c r="J34" s="5"/>
      <c r="K34" s="5"/>
      <c r="L34" s="5"/>
    </row>
    <row r="35" spans="1:12" ht="15.75" thickBot="1" x14ac:dyDescent="0.3">
      <c r="A35" s="15" t="s">
        <v>68</v>
      </c>
      <c r="B35" s="12">
        <v>2</v>
      </c>
      <c r="C35" s="12">
        <v>35</v>
      </c>
      <c r="D35" s="9">
        <f t="shared" si="9"/>
        <v>3.0042918454935621</v>
      </c>
      <c r="E35" s="9">
        <f t="shared" ref="E35" si="16">B35*C35</f>
        <v>70</v>
      </c>
      <c r="F35" s="9">
        <f t="shared" ref="F35" si="17">B35*D35</f>
        <v>6.0085836909871242</v>
      </c>
      <c r="G35" s="9"/>
      <c r="H35" s="14" t="s">
        <v>67</v>
      </c>
      <c r="I35" s="5"/>
      <c r="J35" s="5"/>
      <c r="K35" s="5"/>
      <c r="L35" s="5"/>
    </row>
    <row r="36" spans="1:12" x14ac:dyDescent="0.25">
      <c r="A36" s="8"/>
      <c r="B36" s="5"/>
      <c r="C36" s="5"/>
      <c r="D36" s="6"/>
      <c r="E36" s="6">
        <f>SUM(E32:E35)</f>
        <v>564</v>
      </c>
      <c r="F36" s="6">
        <f>SUM(F32:F35)</f>
        <v>48.412017167381975</v>
      </c>
      <c r="G36" s="6"/>
      <c r="H36" s="4"/>
      <c r="J36" s="5"/>
      <c r="K36" s="5"/>
      <c r="L36" s="5"/>
    </row>
    <row r="37" spans="1:12" x14ac:dyDescent="0.25">
      <c r="A37" s="5"/>
      <c r="B37" s="5"/>
      <c r="C37" s="5"/>
      <c r="D37" s="6"/>
      <c r="E37" s="6"/>
      <c r="F37" s="6"/>
      <c r="G37" s="6"/>
      <c r="H37" s="5"/>
      <c r="I37" s="3" t="s">
        <v>31</v>
      </c>
      <c r="J37" s="5"/>
      <c r="K37" s="5"/>
      <c r="L37" s="5"/>
    </row>
    <row r="38" spans="1:12" x14ac:dyDescent="0.25">
      <c r="A38" s="1" t="s">
        <v>58</v>
      </c>
      <c r="D38" s="2"/>
      <c r="E38" s="2"/>
      <c r="F38" s="2"/>
      <c r="G38" s="2"/>
      <c r="I38" s="5"/>
      <c r="J38" s="5"/>
      <c r="K38" s="5"/>
      <c r="L38" s="5"/>
    </row>
    <row r="39" spans="1:12" x14ac:dyDescent="0.25">
      <c r="A39" s="1" t="s">
        <v>0</v>
      </c>
      <c r="B39" s="1" t="s">
        <v>1</v>
      </c>
      <c r="C39" s="1" t="s">
        <v>2</v>
      </c>
      <c r="D39" s="3" t="s">
        <v>3</v>
      </c>
      <c r="E39" s="3" t="s">
        <v>16</v>
      </c>
      <c r="F39" s="3" t="s">
        <v>17</v>
      </c>
      <c r="G39" s="3"/>
      <c r="H39" s="1" t="s">
        <v>4</v>
      </c>
      <c r="I39" s="5"/>
      <c r="J39" s="5"/>
      <c r="K39" s="5"/>
      <c r="L39" s="5"/>
    </row>
    <row r="40" spans="1:12" x14ac:dyDescent="0.25">
      <c r="A40" s="5" t="s">
        <v>50</v>
      </c>
      <c r="B40" s="5">
        <v>1</v>
      </c>
      <c r="C40" s="5">
        <v>799</v>
      </c>
      <c r="D40" s="6">
        <f t="shared" si="9"/>
        <v>68.583690987124456</v>
      </c>
      <c r="E40" s="6">
        <f t="shared" ref="E40:E44" si="18">B40*C40</f>
        <v>799</v>
      </c>
      <c r="F40" s="6">
        <f t="shared" ref="F40:F44" si="19">B40*D40</f>
        <v>68.583690987124456</v>
      </c>
      <c r="G40" s="6"/>
      <c r="H40" s="4" t="s">
        <v>51</v>
      </c>
      <c r="I40" s="5"/>
      <c r="J40" s="5"/>
      <c r="K40" s="5"/>
      <c r="L40" s="5"/>
    </row>
    <row r="41" spans="1:12" x14ac:dyDescent="0.25">
      <c r="A41" s="5" t="s">
        <v>53</v>
      </c>
      <c r="B41" s="5">
        <v>4</v>
      </c>
      <c r="C41" s="5">
        <v>59</v>
      </c>
      <c r="D41" s="6">
        <f t="shared" si="9"/>
        <v>5.0643776824034337</v>
      </c>
      <c r="E41" s="6">
        <f t="shared" si="18"/>
        <v>236</v>
      </c>
      <c r="F41" s="6">
        <f t="shared" si="19"/>
        <v>20.257510729613735</v>
      </c>
      <c r="G41" s="6"/>
      <c r="H41" s="4" t="s">
        <v>52</v>
      </c>
      <c r="I41" s="5"/>
      <c r="J41" s="5"/>
      <c r="K41" s="5"/>
      <c r="L41" s="5"/>
    </row>
    <row r="42" spans="1:12" x14ac:dyDescent="0.25">
      <c r="A42" s="5" t="s">
        <v>55</v>
      </c>
      <c r="B42" s="5">
        <v>4</v>
      </c>
      <c r="C42" s="5">
        <v>39</v>
      </c>
      <c r="D42" s="6">
        <f t="shared" si="9"/>
        <v>3.3476394849785405</v>
      </c>
      <c r="E42" s="6">
        <f t="shared" si="18"/>
        <v>156</v>
      </c>
      <c r="F42" s="6">
        <f t="shared" si="19"/>
        <v>13.390557939914162</v>
      </c>
      <c r="G42" s="6"/>
      <c r="H42" s="4" t="s">
        <v>54</v>
      </c>
      <c r="I42" s="5"/>
      <c r="J42" s="5"/>
      <c r="K42" s="5"/>
      <c r="L42" s="5"/>
    </row>
    <row r="43" spans="1:12" x14ac:dyDescent="0.25">
      <c r="A43" s="5" t="s">
        <v>57</v>
      </c>
      <c r="B43" s="5">
        <v>1</v>
      </c>
      <c r="C43" s="5">
        <v>52</v>
      </c>
      <c r="D43" s="6">
        <f t="shared" si="9"/>
        <v>4.4635193133047206</v>
      </c>
      <c r="E43" s="6">
        <f t="shared" si="18"/>
        <v>52</v>
      </c>
      <c r="F43" s="6">
        <f t="shared" si="19"/>
        <v>4.4635193133047206</v>
      </c>
      <c r="G43" s="6"/>
      <c r="H43" s="4" t="s">
        <v>56</v>
      </c>
      <c r="I43" s="5"/>
      <c r="J43" s="5"/>
      <c r="K43" s="5"/>
      <c r="L43" s="5"/>
    </row>
    <row r="44" spans="1:12" ht="15.75" thickBot="1" x14ac:dyDescent="0.3">
      <c r="A44" s="12" t="s">
        <v>77</v>
      </c>
      <c r="B44" s="12">
        <v>1</v>
      </c>
      <c r="C44" s="12">
        <v>99</v>
      </c>
      <c r="D44" s="9">
        <f t="shared" si="9"/>
        <v>8.4978540772532192</v>
      </c>
      <c r="E44" s="9">
        <f t="shared" si="18"/>
        <v>99</v>
      </c>
      <c r="F44" s="9">
        <f t="shared" si="19"/>
        <v>8.4978540772532192</v>
      </c>
      <c r="G44" s="9"/>
      <c r="H44" s="14" t="s">
        <v>64</v>
      </c>
      <c r="I44" s="5"/>
      <c r="J44" s="5"/>
      <c r="K44" s="5"/>
      <c r="L44" s="5"/>
    </row>
    <row r="45" spans="1:12" x14ac:dyDescent="0.25">
      <c r="A45" s="5"/>
      <c r="B45" s="5"/>
      <c r="C45" s="5"/>
      <c r="D45" s="6"/>
      <c r="E45" s="6">
        <f>SUM(E40:E44)</f>
        <v>1342</v>
      </c>
      <c r="F45" s="6">
        <f>SUM(F40:F44)</f>
        <v>115.1931330472103</v>
      </c>
      <c r="G45" s="6"/>
      <c r="H45" s="4"/>
      <c r="I45" s="5"/>
      <c r="J45" s="5"/>
      <c r="K45" s="5"/>
      <c r="L45" s="5"/>
    </row>
    <row r="46" spans="1:12" x14ac:dyDescent="0.25">
      <c r="A46" s="5"/>
      <c r="B46" s="5"/>
      <c r="C46" s="5"/>
      <c r="D46" s="6"/>
      <c r="E46" s="6"/>
      <c r="F46" s="6"/>
      <c r="G46" s="6"/>
      <c r="H46" s="4"/>
      <c r="J46" s="5"/>
      <c r="K46" s="5"/>
      <c r="L46" s="5"/>
    </row>
    <row r="47" spans="1:12" x14ac:dyDescent="0.25">
      <c r="A47" s="1" t="s">
        <v>59</v>
      </c>
      <c r="D47" s="2"/>
      <c r="E47" s="2"/>
      <c r="F47" s="2"/>
      <c r="G47" s="2"/>
      <c r="I47" s="5"/>
      <c r="J47" s="5"/>
      <c r="K47" s="5"/>
      <c r="L47" s="5"/>
    </row>
    <row r="48" spans="1:12" x14ac:dyDescent="0.25">
      <c r="A48" s="1" t="s">
        <v>0</v>
      </c>
      <c r="B48" s="1" t="s">
        <v>1</v>
      </c>
      <c r="C48" s="1" t="s">
        <v>2</v>
      </c>
      <c r="D48" s="3" t="s">
        <v>3</v>
      </c>
      <c r="E48" s="3" t="s">
        <v>16</v>
      </c>
      <c r="F48" s="3" t="s">
        <v>17</v>
      </c>
      <c r="G48" s="3"/>
      <c r="H48" s="1" t="s">
        <v>4</v>
      </c>
      <c r="I48" s="3" t="s">
        <v>31</v>
      </c>
      <c r="J48" s="5"/>
      <c r="K48" s="5"/>
      <c r="L48" s="5"/>
    </row>
    <row r="49" spans="1:12" x14ac:dyDescent="0.25">
      <c r="A49" s="5" t="s">
        <v>61</v>
      </c>
      <c r="B49" s="5">
        <v>1</v>
      </c>
      <c r="C49" s="5">
        <v>555</v>
      </c>
      <c r="D49" s="6">
        <f t="shared" si="9"/>
        <v>47.639484978540771</v>
      </c>
      <c r="E49" s="6">
        <f t="shared" ref="E49:E52" si="20">B49*C49</f>
        <v>555</v>
      </c>
      <c r="F49" s="6">
        <f t="shared" ref="F49:F52" si="21">B49*D49</f>
        <v>47.639484978540771</v>
      </c>
      <c r="G49" s="6"/>
      <c r="H49" s="4" t="s">
        <v>60</v>
      </c>
      <c r="I49" s="5"/>
      <c r="J49" s="5"/>
      <c r="K49" s="5"/>
      <c r="L49" s="5"/>
    </row>
    <row r="50" spans="1:12" x14ac:dyDescent="0.25">
      <c r="A50" s="5" t="s">
        <v>79</v>
      </c>
      <c r="B50" s="5">
        <v>1</v>
      </c>
      <c r="C50" s="5">
        <v>89</v>
      </c>
      <c r="D50" s="6">
        <f t="shared" si="9"/>
        <v>7.6394849785407724</v>
      </c>
      <c r="E50" s="6">
        <f t="shared" ref="E50:E51" si="22">B50*C50</f>
        <v>89</v>
      </c>
      <c r="F50" s="6">
        <f t="shared" ref="F50:F51" si="23">B50*D50</f>
        <v>7.6394849785407724</v>
      </c>
      <c r="G50" s="6"/>
      <c r="H50" s="4" t="s">
        <v>80</v>
      </c>
      <c r="I50" s="5"/>
      <c r="J50" s="5"/>
      <c r="K50" s="5"/>
      <c r="L50" s="5"/>
    </row>
    <row r="51" spans="1:12" x14ac:dyDescent="0.25">
      <c r="A51" s="5" t="s">
        <v>78</v>
      </c>
      <c r="B51" s="5">
        <v>1</v>
      </c>
      <c r="C51" s="5">
        <v>79</v>
      </c>
      <c r="D51" s="6">
        <f t="shared" si="9"/>
        <v>6.7811158798283255</v>
      </c>
      <c r="E51" s="6">
        <f t="shared" si="22"/>
        <v>79</v>
      </c>
      <c r="F51" s="6">
        <f t="shared" si="23"/>
        <v>6.7811158798283255</v>
      </c>
      <c r="G51" s="6"/>
      <c r="H51" s="4" t="s">
        <v>81</v>
      </c>
      <c r="I51" s="5"/>
      <c r="J51" s="5"/>
      <c r="K51" s="5"/>
      <c r="L51" s="5"/>
    </row>
    <row r="52" spans="1:12" ht="15.75" thickBot="1" x14ac:dyDescent="0.3">
      <c r="A52" s="12" t="s">
        <v>63</v>
      </c>
      <c r="B52" s="12">
        <v>1</v>
      </c>
      <c r="C52" s="12">
        <v>179</v>
      </c>
      <c r="D52" s="9">
        <f t="shared" si="9"/>
        <v>15.364806866952788</v>
      </c>
      <c r="E52" s="9">
        <f t="shared" si="20"/>
        <v>179</v>
      </c>
      <c r="F52" s="9">
        <f t="shared" si="21"/>
        <v>15.364806866952788</v>
      </c>
      <c r="G52" s="9"/>
      <c r="H52" s="14" t="s">
        <v>62</v>
      </c>
      <c r="I52" s="5"/>
      <c r="J52" s="5"/>
      <c r="K52" s="5"/>
      <c r="L52" s="5"/>
    </row>
    <row r="53" spans="1:12" x14ac:dyDescent="0.25">
      <c r="A53" s="5"/>
      <c r="B53" s="5"/>
      <c r="C53" s="5"/>
      <c r="D53" s="6"/>
      <c r="E53" s="6">
        <f>SUM(E49:E52)</f>
        <v>902</v>
      </c>
      <c r="F53" s="6">
        <f>SUM(F49:F52)</f>
        <v>77.424892703862653</v>
      </c>
      <c r="G53" s="6"/>
      <c r="H53" s="4"/>
      <c r="I53" s="5"/>
      <c r="J53" s="5"/>
      <c r="K53" s="5"/>
      <c r="L53" s="5"/>
    </row>
    <row r="54" spans="1:12" x14ac:dyDescent="0.25">
      <c r="A54" s="5"/>
      <c r="B54" s="5"/>
      <c r="C54" s="5"/>
      <c r="D54" s="6"/>
      <c r="E54" s="6"/>
      <c r="F54" s="6"/>
      <c r="G54" s="6"/>
      <c r="H54" s="4"/>
      <c r="J54" s="5"/>
      <c r="K54" s="5"/>
      <c r="L54" s="5"/>
    </row>
    <row r="55" spans="1:12" x14ac:dyDescent="0.25">
      <c r="A55" s="1" t="s">
        <v>72</v>
      </c>
      <c r="D55" s="2"/>
      <c r="E55" s="2"/>
      <c r="F55" s="2"/>
      <c r="G55" s="2"/>
      <c r="I55" s="5"/>
      <c r="J55" s="5"/>
      <c r="K55" s="5"/>
      <c r="L55" s="5"/>
    </row>
    <row r="56" spans="1:12" x14ac:dyDescent="0.25">
      <c r="A56" s="1" t="s">
        <v>0</v>
      </c>
      <c r="B56" s="1" t="s">
        <v>1</v>
      </c>
      <c r="C56" s="1" t="s">
        <v>2</v>
      </c>
      <c r="D56" s="3" t="s">
        <v>3</v>
      </c>
      <c r="E56" s="3" t="s">
        <v>16</v>
      </c>
      <c r="F56" s="3" t="s">
        <v>17</v>
      </c>
      <c r="G56" s="3"/>
      <c r="H56" s="1" t="s">
        <v>4</v>
      </c>
      <c r="I56" s="3" t="s">
        <v>31</v>
      </c>
      <c r="J56" s="5"/>
      <c r="K56" s="5"/>
      <c r="L56" s="5"/>
    </row>
    <row r="57" spans="1:12" x14ac:dyDescent="0.25">
      <c r="A57" s="5" t="s">
        <v>76</v>
      </c>
      <c r="B57" s="5">
        <v>1</v>
      </c>
      <c r="C57" s="5">
        <v>649</v>
      </c>
      <c r="D57" s="6">
        <f>C57/11.65</f>
        <v>55.708154506437765</v>
      </c>
      <c r="E57" s="6">
        <f t="shared" ref="E57" si="24">B57*C57</f>
        <v>649</v>
      </c>
      <c r="F57" s="6">
        <f t="shared" ref="F57" si="25">B57*D57</f>
        <v>55.708154506437765</v>
      </c>
      <c r="G57" s="3"/>
      <c r="H57" s="7" t="s">
        <v>75</v>
      </c>
      <c r="I57" s="5"/>
      <c r="J57" s="5"/>
      <c r="K57" s="5"/>
      <c r="L57" s="5"/>
    </row>
    <row r="58" spans="1:12" x14ac:dyDescent="0.25">
      <c r="A58" s="5" t="s">
        <v>42</v>
      </c>
      <c r="B58" s="5">
        <v>1</v>
      </c>
      <c r="C58" s="5">
        <v>27.5</v>
      </c>
      <c r="D58" s="6">
        <f>C58/11.65</f>
        <v>2.3605150214592272</v>
      </c>
      <c r="E58" s="6">
        <f>B58*C58</f>
        <v>27.5</v>
      </c>
      <c r="F58" s="6">
        <f>B58*D58</f>
        <v>2.3605150214592272</v>
      </c>
      <c r="G58" s="6"/>
      <c r="H58" s="4" t="s">
        <v>41</v>
      </c>
      <c r="I58" s="5"/>
      <c r="J58" s="5"/>
      <c r="K58" s="5"/>
      <c r="L58" s="5"/>
    </row>
    <row r="59" spans="1:12" x14ac:dyDescent="0.25">
      <c r="A59" t="s">
        <v>11</v>
      </c>
      <c r="B59" s="5">
        <v>1</v>
      </c>
      <c r="C59" s="5">
        <v>80</v>
      </c>
      <c r="D59" s="6">
        <f>C59/11.65</f>
        <v>6.866952789699571</v>
      </c>
      <c r="E59" s="11">
        <f>B59*C59</f>
        <v>80</v>
      </c>
      <c r="F59" s="11">
        <f>B59*D59</f>
        <v>6.866952789699571</v>
      </c>
      <c r="G59" s="6"/>
      <c r="H59" s="7" t="s">
        <v>71</v>
      </c>
      <c r="I59" s="5"/>
      <c r="J59" s="5"/>
      <c r="K59" s="5"/>
      <c r="L59" s="5"/>
    </row>
    <row r="60" spans="1:12" x14ac:dyDescent="0.25">
      <c r="A60" s="5" t="s">
        <v>39</v>
      </c>
      <c r="B60" s="5">
        <v>1</v>
      </c>
      <c r="C60" s="5">
        <v>109</v>
      </c>
      <c r="D60" s="6">
        <f t="shared" ref="D60" si="26">C60/11.65</f>
        <v>9.3562231759656651</v>
      </c>
      <c r="E60" s="6">
        <f t="shared" ref="E60" si="27">B60*C60</f>
        <v>109</v>
      </c>
      <c r="F60" s="6">
        <f t="shared" ref="F60" si="28">B60*D60</f>
        <v>9.3562231759656651</v>
      </c>
      <c r="G60" s="6"/>
      <c r="H60" s="4" t="s">
        <v>40</v>
      </c>
      <c r="I60" s="5"/>
      <c r="J60" s="5"/>
      <c r="K60" s="5"/>
      <c r="L60" s="5"/>
    </row>
    <row r="61" spans="1:12" x14ac:dyDescent="0.25">
      <c r="A61" t="s">
        <v>9</v>
      </c>
      <c r="B61" s="5">
        <v>1</v>
      </c>
      <c r="C61" s="5">
        <v>49</v>
      </c>
      <c r="D61" s="6">
        <f>C61/11.65</f>
        <v>4.2060085836909868</v>
      </c>
      <c r="E61" s="6">
        <f t="shared" ref="E61:E64" si="29">B61*C61</f>
        <v>49</v>
      </c>
      <c r="F61" s="6">
        <f t="shared" ref="F61:F64" si="30">B61*D61</f>
        <v>4.2060085836909868</v>
      </c>
      <c r="G61" s="6"/>
      <c r="H61" s="7" t="s">
        <v>10</v>
      </c>
      <c r="I61" s="5"/>
      <c r="J61" s="5"/>
      <c r="K61" s="5"/>
      <c r="L61" s="5"/>
    </row>
    <row r="62" spans="1:12" x14ac:dyDescent="0.25">
      <c r="A62" t="s">
        <v>13</v>
      </c>
      <c r="B62" s="5">
        <v>1</v>
      </c>
      <c r="C62" s="5">
        <v>79</v>
      </c>
      <c r="D62" s="6">
        <f>C62/11.65</f>
        <v>6.7811158798283255</v>
      </c>
      <c r="E62" s="6">
        <f t="shared" si="29"/>
        <v>79</v>
      </c>
      <c r="F62" s="6">
        <f t="shared" si="30"/>
        <v>6.7811158798283255</v>
      </c>
      <c r="G62" s="6"/>
      <c r="H62" s="4" t="s">
        <v>12</v>
      </c>
      <c r="I62" s="5"/>
      <c r="J62" s="5"/>
      <c r="K62" s="5"/>
      <c r="L62" s="5"/>
    </row>
    <row r="63" spans="1:12" x14ac:dyDescent="0.25">
      <c r="A63" t="s">
        <v>5</v>
      </c>
      <c r="B63" s="5">
        <v>1</v>
      </c>
      <c r="C63" s="5">
        <v>49</v>
      </c>
      <c r="D63" s="6">
        <f>C63/11.65</f>
        <v>4.2060085836909868</v>
      </c>
      <c r="E63" s="6">
        <f t="shared" si="29"/>
        <v>49</v>
      </c>
      <c r="F63" s="6">
        <f t="shared" si="30"/>
        <v>4.2060085836909868</v>
      </c>
      <c r="G63" s="6"/>
      <c r="H63" s="7" t="s">
        <v>6</v>
      </c>
      <c r="I63" s="5"/>
      <c r="J63" s="5"/>
      <c r="K63" s="5"/>
      <c r="L63" s="5"/>
    </row>
    <row r="64" spans="1:12" ht="15.75" thickBot="1" x14ac:dyDescent="0.3">
      <c r="A64" s="16" t="s">
        <v>7</v>
      </c>
      <c r="B64" s="12">
        <v>1</v>
      </c>
      <c r="C64" s="12">
        <v>49</v>
      </c>
      <c r="D64" s="9">
        <f>C64/11.65</f>
        <v>4.2060085836909868</v>
      </c>
      <c r="E64" s="9">
        <f t="shared" si="29"/>
        <v>49</v>
      </c>
      <c r="F64" s="9">
        <f t="shared" si="30"/>
        <v>4.2060085836909868</v>
      </c>
      <c r="G64" s="9"/>
      <c r="H64" s="13" t="s">
        <v>8</v>
      </c>
      <c r="I64" s="5"/>
      <c r="J64" s="5"/>
      <c r="K64" s="5"/>
      <c r="L64" s="5"/>
    </row>
    <row r="65" spans="1:12" x14ac:dyDescent="0.25">
      <c r="A65" s="1"/>
      <c r="B65" s="1"/>
      <c r="C65" s="1"/>
      <c r="D65" s="3"/>
      <c r="E65" s="6">
        <f>SUM(E57:E64)</f>
        <v>1091.5</v>
      </c>
      <c r="F65" s="6">
        <f>SUM(F57:F64)</f>
        <v>93.690987124463518</v>
      </c>
      <c r="G65" s="3"/>
      <c r="H65" s="1"/>
    </row>
    <row r="66" spans="1:12" x14ac:dyDescent="0.25">
      <c r="A66" s="1"/>
      <c r="D66" s="2"/>
      <c r="E66" s="2"/>
      <c r="F66" s="2"/>
      <c r="G66" s="2"/>
    </row>
    <row r="70" spans="1:12" x14ac:dyDescent="0.25">
      <c r="A70" s="1" t="s">
        <v>73</v>
      </c>
      <c r="D70" s="2"/>
      <c r="E70" s="2"/>
      <c r="F70" s="2"/>
      <c r="G70" s="2"/>
      <c r="J70" s="5"/>
      <c r="K70" s="5"/>
      <c r="L70" s="5"/>
    </row>
    <row r="71" spans="1:12" x14ac:dyDescent="0.25">
      <c r="A71" s="1" t="s">
        <v>0</v>
      </c>
      <c r="B71" s="1" t="s">
        <v>1</v>
      </c>
      <c r="C71" s="1" t="s">
        <v>2</v>
      </c>
      <c r="D71" s="3" t="s">
        <v>3</v>
      </c>
      <c r="E71" s="3" t="s">
        <v>16</v>
      </c>
      <c r="F71" s="3" t="s">
        <v>17</v>
      </c>
      <c r="G71" s="3"/>
      <c r="H71" s="1" t="s">
        <v>4</v>
      </c>
      <c r="I71" s="3" t="s">
        <v>31</v>
      </c>
      <c r="J71" s="5"/>
      <c r="K71" s="5"/>
      <c r="L71" s="5"/>
    </row>
    <row r="72" spans="1:12" x14ac:dyDescent="0.25">
      <c r="A72" s="5" t="s">
        <v>24</v>
      </c>
      <c r="B72" s="5">
        <v>1</v>
      </c>
      <c r="C72" s="5">
        <v>399</v>
      </c>
      <c r="D72" s="6">
        <f>C72/11.65</f>
        <v>34.248927038626611</v>
      </c>
      <c r="E72" s="6">
        <f>B72*C72</f>
        <v>399</v>
      </c>
      <c r="F72" s="6">
        <f>B72*D72</f>
        <v>34.248927038626611</v>
      </c>
      <c r="G72" s="6"/>
      <c r="H72" s="4" t="s">
        <v>23</v>
      </c>
      <c r="I72" t="s">
        <v>30</v>
      </c>
      <c r="J72" s="5"/>
      <c r="K72" s="5"/>
      <c r="L72" s="5"/>
    </row>
    <row r="73" spans="1:12" x14ac:dyDescent="0.25">
      <c r="A73" s="5" t="s">
        <v>26</v>
      </c>
      <c r="B73" s="5">
        <v>1</v>
      </c>
      <c r="C73" s="5">
        <v>68</v>
      </c>
      <c r="D73" s="6">
        <f>C73/11.65</f>
        <v>5.836909871244635</v>
      </c>
      <c r="E73" s="6">
        <f>B73*C73</f>
        <v>68</v>
      </c>
      <c r="F73" s="6">
        <f>B73*D73</f>
        <v>5.836909871244635</v>
      </c>
      <c r="G73" s="6"/>
      <c r="H73" s="4" t="s">
        <v>25</v>
      </c>
      <c r="I73" s="5" t="s">
        <v>82</v>
      </c>
      <c r="J73" s="5"/>
      <c r="K73" s="5"/>
      <c r="L73" s="5"/>
    </row>
    <row r="74" spans="1:12" x14ac:dyDescent="0.25">
      <c r="A74" s="5" t="s">
        <v>20</v>
      </c>
      <c r="B74" s="5">
        <v>1</v>
      </c>
      <c r="C74" s="5">
        <v>79</v>
      </c>
      <c r="D74" s="6">
        <f>C74/11.65</f>
        <v>6.7811158798283255</v>
      </c>
      <c r="E74" s="6">
        <f t="shared" ref="E74:E76" si="31">B74*C74</f>
        <v>79</v>
      </c>
      <c r="F74" s="6">
        <f t="shared" ref="F74:F76" si="32">B74*D74</f>
        <v>6.7811158798283255</v>
      </c>
      <c r="G74" s="6"/>
      <c r="H74" s="7" t="s">
        <v>21</v>
      </c>
      <c r="I74" s="5"/>
      <c r="J74" s="5"/>
      <c r="K74" s="5"/>
      <c r="L74" s="5"/>
    </row>
    <row r="75" spans="1:12" x14ac:dyDescent="0.25">
      <c r="A75" s="5" t="s">
        <v>83</v>
      </c>
      <c r="B75" s="5">
        <v>1</v>
      </c>
      <c r="C75" s="5">
        <v>69</v>
      </c>
      <c r="D75" s="6">
        <f>C75/11.65</f>
        <v>5.9227467811158796</v>
      </c>
      <c r="E75" s="6">
        <f t="shared" si="31"/>
        <v>69</v>
      </c>
      <c r="F75" s="6">
        <f t="shared" si="32"/>
        <v>5.9227467811158796</v>
      </c>
      <c r="G75" s="6"/>
      <c r="H75" s="4" t="s">
        <v>84</v>
      </c>
      <c r="I75" s="5"/>
      <c r="J75" s="5"/>
      <c r="K75" s="5"/>
      <c r="L75" s="5"/>
    </row>
    <row r="76" spans="1:12" ht="15.75" thickBot="1" x14ac:dyDescent="0.3">
      <c r="A76" s="5" t="s">
        <v>42</v>
      </c>
      <c r="B76" s="5">
        <v>1</v>
      </c>
      <c r="C76" s="5">
        <v>27.5</v>
      </c>
      <c r="D76" s="6">
        <f>C76/11.65</f>
        <v>2.3605150214592272</v>
      </c>
      <c r="E76" s="9">
        <f t="shared" si="31"/>
        <v>27.5</v>
      </c>
      <c r="F76" s="9">
        <f t="shared" si="32"/>
        <v>2.3605150214592272</v>
      </c>
      <c r="G76" s="6"/>
      <c r="H76" s="4" t="s">
        <v>41</v>
      </c>
      <c r="I76" s="5"/>
      <c r="J76" s="5"/>
      <c r="K76" s="5"/>
      <c r="L76" s="5"/>
    </row>
    <row r="77" spans="1:12" x14ac:dyDescent="0.25">
      <c r="A77" s="5"/>
      <c r="B77" s="5"/>
      <c r="C77" s="5"/>
      <c r="D77" s="6"/>
      <c r="E77" s="6">
        <f>SUM(E72:E76)</f>
        <v>642.5</v>
      </c>
      <c r="F77" s="6">
        <f>SUM(F72:F76)</f>
        <v>55.150214592274686</v>
      </c>
      <c r="G77" s="6"/>
      <c r="H77" s="4"/>
      <c r="I77" s="5"/>
      <c r="J77" s="5"/>
      <c r="K77" s="5"/>
      <c r="L77" s="5"/>
    </row>
    <row r="78" spans="1:12" x14ac:dyDescent="0.25">
      <c r="A78" s="5"/>
    </row>
    <row r="79" spans="1:12" x14ac:dyDescent="0.25">
      <c r="A79" s="5"/>
    </row>
    <row r="80" spans="1:12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2" x14ac:dyDescent="0.25">
      <c r="A113" s="5"/>
    </row>
    <row r="114" spans="1:12" x14ac:dyDescent="0.25">
      <c r="A114" s="5"/>
    </row>
    <row r="115" spans="1:12" x14ac:dyDescent="0.25">
      <c r="A115" s="5"/>
    </row>
    <row r="116" spans="1:12" x14ac:dyDescent="0.25">
      <c r="A116" s="5"/>
    </row>
    <row r="117" spans="1:12" x14ac:dyDescent="0.25">
      <c r="A117" s="5"/>
    </row>
    <row r="118" spans="1:12" x14ac:dyDescent="0.25">
      <c r="A118" s="5"/>
    </row>
    <row r="119" spans="1:12" x14ac:dyDescent="0.25">
      <c r="A119" s="5"/>
    </row>
    <row r="120" spans="1:12" x14ac:dyDescent="0.25">
      <c r="A120" s="5"/>
    </row>
    <row r="121" spans="1:12" x14ac:dyDescent="0.25">
      <c r="A121" s="5"/>
    </row>
    <row r="122" spans="1:12" x14ac:dyDescent="0.25">
      <c r="A122" s="5"/>
    </row>
    <row r="123" spans="1:12" x14ac:dyDescent="0.25">
      <c r="A123" s="5"/>
    </row>
    <row r="124" spans="1:12" x14ac:dyDescent="0.25">
      <c r="A124" s="5"/>
    </row>
    <row r="125" spans="1:12" x14ac:dyDescent="0.25">
      <c r="A125" s="5"/>
    </row>
    <row r="126" spans="1:12" x14ac:dyDescent="0.25">
      <c r="A126" s="5"/>
    </row>
    <row r="127" spans="1:12" x14ac:dyDescent="0.25">
      <c r="H127" s="5"/>
      <c r="I127" s="5"/>
      <c r="J127" s="5"/>
      <c r="K127" s="5"/>
      <c r="L127" s="5"/>
    </row>
    <row r="128" spans="1:12" x14ac:dyDescent="0.25">
      <c r="D128" s="6"/>
      <c r="E128" s="6"/>
      <c r="F128" s="6"/>
      <c r="H128" s="5"/>
      <c r="I128" s="5"/>
      <c r="J128" s="5"/>
      <c r="K128" s="5"/>
      <c r="L128" s="5"/>
    </row>
    <row r="129" spans="4:12" x14ac:dyDescent="0.25">
      <c r="D129" s="6"/>
      <c r="E129" s="6"/>
      <c r="F129" s="6"/>
      <c r="H129" s="5"/>
      <c r="I129" s="5"/>
      <c r="J129" s="5"/>
      <c r="K129" s="5"/>
      <c r="L129" s="5"/>
    </row>
    <row r="130" spans="4:12" x14ac:dyDescent="0.25">
      <c r="H130" s="5"/>
      <c r="I130" s="5"/>
      <c r="J130" s="5"/>
      <c r="K130" s="5"/>
      <c r="L130" s="5"/>
    </row>
    <row r="131" spans="4:12" x14ac:dyDescent="0.25">
      <c r="H131" s="5"/>
      <c r="I131" s="5"/>
      <c r="J131" s="5"/>
      <c r="K131" s="5"/>
      <c r="L131" s="5"/>
    </row>
    <row r="132" spans="4:12" x14ac:dyDescent="0.25">
      <c r="H132" s="5"/>
      <c r="I132" s="5"/>
      <c r="J132" s="5"/>
      <c r="K132" s="5"/>
      <c r="L132" s="5"/>
    </row>
    <row r="133" spans="4:12" x14ac:dyDescent="0.25">
      <c r="H133" s="5"/>
      <c r="I133" s="5"/>
      <c r="J133" s="5"/>
      <c r="K133" s="5"/>
      <c r="L133" s="5"/>
    </row>
    <row r="134" spans="4:12" x14ac:dyDescent="0.25">
      <c r="H134" s="5"/>
      <c r="I134" s="5"/>
      <c r="J134" s="5"/>
      <c r="K134" s="5"/>
      <c r="L134" s="5"/>
    </row>
    <row r="135" spans="4:12" x14ac:dyDescent="0.25">
      <c r="H135" s="5"/>
      <c r="I135" s="5"/>
      <c r="J135" s="5"/>
      <c r="K135" s="5"/>
      <c r="L135" s="5"/>
    </row>
    <row r="136" spans="4:12" x14ac:dyDescent="0.25">
      <c r="H136" s="5"/>
      <c r="I136" s="5"/>
      <c r="J136" s="5"/>
      <c r="K136" s="5"/>
      <c r="L136" s="5"/>
    </row>
    <row r="137" spans="4:12" x14ac:dyDescent="0.25">
      <c r="H137" s="5"/>
      <c r="I137" s="5"/>
      <c r="J137" s="5"/>
      <c r="K137" s="5"/>
      <c r="L137" s="5"/>
    </row>
    <row r="138" spans="4:12" x14ac:dyDescent="0.25">
      <c r="H138" s="5"/>
      <c r="I138" s="5"/>
      <c r="J138" s="5"/>
      <c r="K138" s="5"/>
      <c r="L138" s="5"/>
    </row>
    <row r="139" spans="4:12" x14ac:dyDescent="0.25">
      <c r="H139" s="5"/>
      <c r="I139" s="5"/>
      <c r="J139" s="5"/>
      <c r="K139" s="5"/>
      <c r="L139" s="5"/>
    </row>
    <row r="140" spans="4:12" x14ac:dyDescent="0.25">
      <c r="H140" s="5"/>
      <c r="I140" s="5"/>
      <c r="J140" s="5"/>
      <c r="K140" s="5"/>
      <c r="L140" s="5"/>
    </row>
    <row r="141" spans="4:12" x14ac:dyDescent="0.25">
      <c r="H141" s="5"/>
      <c r="I141" s="5"/>
      <c r="J141" s="5"/>
      <c r="K141" s="5"/>
      <c r="L141" s="5"/>
    </row>
  </sheetData>
  <hyperlinks>
    <hyperlink ref="H64" r:id="rId1" xr:uid="{AB03C1DD-851D-4F1E-AAA3-2EE12BB9FD90}"/>
    <hyperlink ref="H9" r:id="rId2" xr:uid="{F4EA1354-1E7A-4987-B4FD-BF6218E412AC}"/>
    <hyperlink ref="H11" r:id="rId3" xr:uid="{FF1CA494-DB0C-4F37-8EA0-821B0A40A3FC}"/>
    <hyperlink ref="H12" r:id="rId4" xr:uid="{BF7C3528-0FF2-4D0A-B819-36827AEAA4DB}"/>
    <hyperlink ref="H72" r:id="rId5" xr:uid="{D6AC7A21-B786-4CE8-B28F-3492FBC368DE}"/>
    <hyperlink ref="H73" r:id="rId6" xr:uid="{E949FCEE-CD34-4BB7-B79B-39D4FB29BFA6}"/>
    <hyperlink ref="H74" r:id="rId7" xr:uid="{3AE6327E-F0A8-470B-8798-C9A7DF439ECC}"/>
    <hyperlink ref="H75" r:id="rId8" xr:uid="{BDF8983D-C4DC-4CDA-94EF-C64BF70791BF}"/>
    <hyperlink ref="H25" r:id="rId9" xr:uid="{D939D43A-7E81-43CB-AD28-22EEDC349E87}"/>
    <hyperlink ref="H23" r:id="rId10" xr:uid="{2E904E21-1628-4649-9EDD-0A818BA997C6}"/>
    <hyperlink ref="H24" r:id="rId11" xr:uid="{FCADFB3B-0860-4759-B95A-ECAEC5965485}"/>
    <hyperlink ref="H76" r:id="rId12" xr:uid="{574E09D7-AF47-429D-A6CE-31AA4E85E87B}"/>
    <hyperlink ref="H58" r:id="rId13" xr:uid="{38076196-65EE-4307-BDDB-5DE61DC00748}"/>
    <hyperlink ref="H26" r:id="rId14" xr:uid="{A057DC83-2C11-413A-8E32-10BEB51D1BB6}"/>
    <hyperlink ref="H33" r:id="rId15" xr:uid="{51EA66C9-D437-4EFF-99C5-4F3DF69959D3}"/>
    <hyperlink ref="H40" r:id="rId16" xr:uid="{0A4117B1-839C-4EC4-A25B-577577805207}"/>
    <hyperlink ref="H43" r:id="rId17" xr:uid="{1567EE89-83C5-48C3-9E3E-03CAC551FDF4}"/>
    <hyperlink ref="H63" r:id="rId18" xr:uid="{28612F9F-A105-46EE-8CD2-66B982D523BB}"/>
    <hyperlink ref="H49" r:id="rId19" xr:uid="{C1CFA996-FC39-4D45-8F97-64AA675A8A89}"/>
    <hyperlink ref="H44" r:id="rId20" xr:uid="{985B5998-27E0-438D-BC48-7316748B4942}"/>
    <hyperlink ref="H27" r:id="rId21" xr:uid="{3090A7C9-E20D-43F7-AE29-FB6A13CE2ACE}"/>
    <hyperlink ref="H61" r:id="rId22" xr:uid="{755FB381-DA5F-4CAC-BFD7-7ED5F2C8F023}"/>
    <hyperlink ref="H62" r:id="rId23" xr:uid="{4E31D9AB-FD32-4032-A67E-205CAC601304}"/>
    <hyperlink ref="H57" r:id="rId24" xr:uid="{A06FD00B-9385-4C96-9AFB-64893DF145C3}"/>
    <hyperlink ref="H60" r:id="rId25" xr:uid="{F13C247F-108A-4D38-876F-F2928503A076}"/>
    <hyperlink ref="H50" r:id="rId26" xr:uid="{9FA4E84B-8B04-4DD4-BF11-2AEB7931577D}"/>
    <hyperlink ref="H51" r:id="rId27" xr:uid="{98544B0E-E381-4F17-B500-B0A5DCF90C56}"/>
    <hyperlink ref="H13" r:id="rId28" xr:uid="{E318AD74-8E97-462A-A6AC-2FD9014681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Johan Grevby</dc:creator>
  <cp:lastModifiedBy>Carl Johan Grevby</cp:lastModifiedBy>
  <dcterms:created xsi:type="dcterms:W3CDTF">2023-07-09T13:35:33Z</dcterms:created>
  <dcterms:modified xsi:type="dcterms:W3CDTF">2024-05-06T10:13:19Z</dcterms:modified>
</cp:coreProperties>
</file>