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6381989F-0210-4AEC-8C0C-699989CEE358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3" i="1"/>
  <c r="C19" i="1"/>
  <c r="F10" i="1"/>
  <c r="F9" i="1"/>
  <c r="F13" i="1" s="1"/>
  <c r="F8" i="1"/>
  <c r="F12" i="1" s="1"/>
  <c r="E8" i="1"/>
  <c r="E10" i="1"/>
  <c r="F14" i="1" l="1"/>
  <c r="G21" i="1"/>
  <c r="E9" i="1"/>
  <c r="E25" i="1" l="1"/>
  <c r="C28" i="1" l="1"/>
  <c r="D27" i="1"/>
  <c r="D28" i="1"/>
  <c r="C25" i="1" l="1"/>
  <c r="D25" i="1"/>
  <c r="L19" i="1" l="1"/>
  <c r="K18" i="1"/>
  <c r="K19" i="1" s="1"/>
  <c r="L21" i="1" l="1"/>
  <c r="M19" i="1"/>
  <c r="E24" i="1" l="1"/>
  <c r="K10" i="1"/>
  <c r="K9" i="1"/>
  <c r="D19" i="1"/>
  <c r="C20" i="1"/>
  <c r="D8" i="1"/>
  <c r="C21" i="1"/>
  <c r="C22" i="1" s="1"/>
  <c r="D18" i="1"/>
  <c r="D20" i="1" s="1"/>
  <c r="C8" i="1"/>
</calcChain>
</file>

<file path=xl/sharedStrings.xml><?xml version="1.0" encoding="utf-8"?>
<sst xmlns="http://schemas.openxmlformats.org/spreadsheetml/2006/main" count="22" uniqueCount="19">
  <si>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</si>
  <si>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</si>
  <si>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</si>
  <si>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</si>
  <si>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</si>
  <si>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</si>
  <si>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</si>
  <si>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</si>
  <si>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</si>
  <si>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</si>
  <si>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</si>
  <si>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</si>
  <si>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</si>
  <si>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</si>
  <si>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</si>
  <si>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</si>
  <si>
    <t>Emissions reduction</t>
  </si>
  <si>
    <t>OS Imports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</si>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</sst>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30"/>
  <sheetViews>
    <sheetView tabSelected="1" workbookViewId="0">
      <selection activeCell="O24" sqref="O24"/>
    </sheetView>
  </sheetViews>
  <sheetFormatPr defaultRowHeight="14.4" x14ac:dyDescent="0.3"/>
  <cols>
    <col min="2" max="2" width="18.6640625" bestFit="1" customWidth="1"/>
    <col min="6" max="6" width="7" bestFit="1" customWidth="1"/>
  </cols>
  <sheetData>
    <row r="1" spans="2:11" x14ac:dyDescent="0.3">
      <c r="C1" s="5" t="s">
        <v>1</v>
      </c>
      <c r="D1" s="5" t="s">
        <v>7</v>
      </c>
      <c r="E1" s="5" t="s">
        <v>14</v>
      </c>
    </row>
    <row r="2" spans="2:11" x14ac:dyDescent="0.3">
      <c r="B2" s="5" t="s">
        <v>0</v>
      </c>
      <c r="C2">
        <v>-0.9</v>
      </c>
      <c r="D2">
        <v>-0.44</v>
      </c>
    </row>
    <row r="3" spans="2:11" x14ac:dyDescent="0.3">
      <c r="B3" s="5" t="s">
        <v>2</v>
      </c>
      <c r="C3">
        <v>-0.48</v>
      </c>
      <c r="D3">
        <v>-0.18</v>
      </c>
    </row>
    <row r="4" spans="2:11" x14ac:dyDescent="0.3">
      <c r="B4" s="5" t="s">
        <v>3</v>
      </c>
      <c r="C4">
        <v>-0.74</v>
      </c>
      <c r="D4">
        <v>-0.43</v>
      </c>
    </row>
    <row r="5" spans="2:11" x14ac:dyDescent="0.3">
      <c r="B5" s="5" t="s">
        <v>4</v>
      </c>
      <c r="C5">
        <v>-0.84</v>
      </c>
      <c r="D5">
        <v>-0.62</v>
      </c>
    </row>
    <row r="6" spans="2:11" x14ac:dyDescent="0.3">
      <c r="B6" s="5" t="s">
        <v>5</v>
      </c>
      <c r="C6">
        <v>-0.56999999999999995</v>
      </c>
      <c r="D6">
        <v>-0.36</v>
      </c>
    </row>
    <row r="7" spans="2:11" x14ac:dyDescent="0.3">
      <c r="B7" s="5" t="s">
        <v>6</v>
      </c>
      <c r="C7">
        <v>0.21</v>
      </c>
      <c r="D7">
        <v>0.14000000000000001</v>
      </c>
    </row>
    <row r="8" spans="2:11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(1-0.85)*(1-E8)</f>
        <v>6.4608433734939782E-2</v>
      </c>
    </row>
    <row r="9" spans="2:11" x14ac:dyDescent="0.3">
      <c r="B9" s="5" t="s">
        <v>16</v>
      </c>
      <c r="C9">
        <v>0.41399999999999998</v>
      </c>
      <c r="D9">
        <v>0.28299999999999997</v>
      </c>
      <c r="E9" s="2">
        <f>D9/C9</f>
        <v>0.68357487922705307</v>
      </c>
      <c r="F9" s="3">
        <f t="shared" ref="F9" si="0">(1-0.85)*(1-E9)</f>
        <v>4.7463768115942044E-2</v>
      </c>
      <c r="K9">
        <f>0.15*1.57</f>
        <v>0.23549999999999999</v>
      </c>
    </row>
    <row r="10" spans="2:11" x14ac:dyDescent="0.3">
      <c r="C10">
        <v>96.3</v>
      </c>
      <c r="D10">
        <v>73.2</v>
      </c>
      <c r="E10" s="2">
        <f>D10/C10</f>
        <v>0.7601246105919004</v>
      </c>
      <c r="F10" s="3">
        <f>(1-0.85)*(1-E10)</f>
        <v>3.5981308411214948E-2</v>
      </c>
      <c r="K10">
        <f>1-K9</f>
        <v>0.76449999999999996</v>
      </c>
    </row>
    <row r="12" spans="2:11" x14ac:dyDescent="0.3">
      <c r="F12" s="3">
        <f>0.85+F8</f>
        <v>0.91460843373493972</v>
      </c>
      <c r="G12" t="s">
        <v>11</v>
      </c>
    </row>
    <row r="13" spans="2:11" x14ac:dyDescent="0.3">
      <c r="F13" s="3">
        <f>0.85+F9</f>
        <v>0.89746376811594197</v>
      </c>
      <c r="G13" t="s">
        <v>11</v>
      </c>
    </row>
    <row r="14" spans="2:11" x14ac:dyDescent="0.3">
      <c r="F14" s="3">
        <f>0.85+F10</f>
        <v>0.88598130841121492</v>
      </c>
      <c r="G14" t="s">
        <v>11</v>
      </c>
    </row>
    <row r="16" spans="2:11" x14ac:dyDescent="0.3">
      <c r="B16" s="5" t="s">
        <v>8</v>
      </c>
      <c r="C16" s="6">
        <v>43877</v>
      </c>
      <c r="D16" s="6">
        <v>43846</v>
      </c>
      <c r="E16" s="6">
        <v>43800</v>
      </c>
    </row>
    <row r="17" spans="2:13" x14ac:dyDescent="0.3">
      <c r="B17" s="5" t="s">
        <v>9</v>
      </c>
      <c r="C17" s="4">
        <v>43916</v>
      </c>
      <c r="D17" s="4">
        <v>43918</v>
      </c>
      <c r="E17" s="7">
        <v>43853</v>
      </c>
      <c r="K17">
        <v>50</v>
      </c>
      <c r="L17">
        <v>50</v>
      </c>
    </row>
    <row r="18" spans="2:13" x14ac:dyDescent="0.3">
      <c r="B18" s="5" t="s">
        <v>10</v>
      </c>
      <c r="C18" s="4">
        <v>43943</v>
      </c>
      <c r="D18" s="4">
        <f>D17+90</f>
        <v>44008</v>
      </c>
      <c r="E18" s="4">
        <v>43929</v>
      </c>
      <c r="K18">
        <f>L18*0.33</f>
        <v>24.75</v>
      </c>
      <c r="L18">
        <v>75</v>
      </c>
    </row>
    <row r="19" spans="2:13" x14ac:dyDescent="0.3">
      <c r="B19" s="5" t="s">
        <v>13</v>
      </c>
      <c r="C19">
        <f>C17-C16</f>
        <v>39</v>
      </c>
      <c r="D19">
        <f>D17-D16</f>
        <v>72</v>
      </c>
      <c r="K19">
        <f>K17*K18</f>
        <v>1237.5</v>
      </c>
      <c r="L19">
        <f>L17*L18</f>
        <v>3750</v>
      </c>
      <c r="M19">
        <f>SUM(K19:L19)</f>
        <v>4987.5</v>
      </c>
    </row>
    <row r="20" spans="2:13" x14ac:dyDescent="0.3">
      <c r="B20" s="5" t="s">
        <v>12</v>
      </c>
      <c r="C20">
        <f>C18-C17</f>
        <v>27</v>
      </c>
      <c r="D20">
        <f>D18-D17</f>
        <v>90</v>
      </c>
    </row>
    <row r="21" spans="2:13" x14ac:dyDescent="0.3">
      <c r="C21" s="4">
        <f>C17+90</f>
        <v>44006</v>
      </c>
      <c r="G21">
        <f>28.3/41.4 * 0.15</f>
        <v>0.10253623188405797</v>
      </c>
      <c r="L21">
        <f>SUM(K19:L19)</f>
        <v>4987.5</v>
      </c>
    </row>
    <row r="22" spans="2:13" x14ac:dyDescent="0.3">
      <c r="C22">
        <f>C21-C17</f>
        <v>90</v>
      </c>
    </row>
    <row r="23" spans="2:13" x14ac:dyDescent="0.3">
      <c r="C23">
        <f>SUM(C22,C19)</f>
        <v>129</v>
      </c>
    </row>
    <row r="24" spans="2:13" x14ac:dyDescent="0.3">
      <c r="C24" s="4">
        <v>43936</v>
      </c>
      <c r="D24" s="4">
        <v>43937</v>
      </c>
      <c r="E24" s="4">
        <f>E17+76</f>
        <v>43929</v>
      </c>
      <c r="K24" t="s">
        <v>17</v>
      </c>
      <c r="L24" t="s">
        <v>18</v>
      </c>
      <c r="M24" s="8">
        <v>0.6</v>
      </c>
    </row>
    <row r="25" spans="2:13" x14ac:dyDescent="0.3">
      <c r="C25">
        <f>C24-C16</f>
        <v>59</v>
      </c>
      <c r="D25">
        <f>D24-D16</f>
        <v>91</v>
      </c>
      <c r="E25">
        <f>E18-E16</f>
        <v>129</v>
      </c>
      <c r="L25" t="s">
        <v>1</v>
      </c>
      <c r="M25" s="8">
        <v>0.4</v>
      </c>
    </row>
    <row r="26" spans="2:13" x14ac:dyDescent="0.3">
      <c r="C26" s="4">
        <v>44014</v>
      </c>
      <c r="D26" s="4">
        <v>44015</v>
      </c>
    </row>
    <row r="27" spans="2:13" x14ac:dyDescent="0.3">
      <c r="C27" t="s">
        <v>15</v>
      </c>
      <c r="D27">
        <f>D26-D16</f>
        <v>169</v>
      </c>
    </row>
    <row r="28" spans="2:13" x14ac:dyDescent="0.3">
      <c r="C28" s="4">
        <f>C17+98</f>
        <v>44014</v>
      </c>
      <c r="D28" s="4">
        <f>D17+100</f>
        <v>44018</v>
      </c>
    </row>
    <row r="30" spans="2:13" x14ac:dyDescent="0.3">
      <c r="C30" s="4">
        <f>C17+60</f>
        <v>43976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2020-06-01T09:23:19Z</dcterms:modified>
</cp:coreProperties>
</file>