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9464A342-0449-4A7B-A5D3-FEA8D34D7C7D}" xr6:coauthVersionLast="44" xr6:coauthVersionMax="44" xr10:uidLastSave="{00000000-0000-0000-0000-000000000000}"/>
  <bookViews>
    <workbookView xWindow="3072" yWindow="3072" windowWidth="19200" windowHeight="8520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F11" i="1"/>
  <c r="F9" i="1"/>
  <c r="F10" i="1"/>
  <c r="E9" i="1"/>
  <c r="F8" i="1"/>
  <c r="E8" i="1"/>
  <c r="E22" i="1" l="1"/>
  <c r="C25" i="1" l="1"/>
  <c r="D24" i="1"/>
  <c r="D25" i="1"/>
  <c r="C19" i="1" l="1"/>
  <c r="C16" i="1"/>
  <c r="C22" i="1" l="1"/>
  <c r="D22" i="1"/>
  <c r="C20" i="1"/>
  <c r="L16" i="1" l="1"/>
  <c r="K15" i="1"/>
  <c r="K16" i="1" s="1"/>
  <c r="L18" i="1" l="1"/>
  <c r="M16" i="1"/>
  <c r="E21" i="1" l="1"/>
  <c r="K10" i="1"/>
  <c r="K9" i="1"/>
  <c r="D17" i="1"/>
  <c r="D16" i="1"/>
  <c r="C17" i="1"/>
  <c r="D8" i="1"/>
  <c r="C18" i="1"/>
  <c r="D15" i="1"/>
  <c r="C8" i="1"/>
</calcChain>
</file>

<file path=xl/sharedStrings.xml><?xml version="1.0" encoding="utf-8"?>
<sst xmlns="http://schemas.openxmlformats.org/spreadsheetml/2006/main" count="18" uniqueCount="17">
  <si>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</si>
  <si>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</si>
  <si>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</si>
  <si>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</si>
  <si>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</si>
  <si>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</si>
  <si>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</si>
  <si>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</si>
  <si>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</si>
  <si>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</si>
  <si>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</si>
  <si>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</si>
  <si>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</si>
  <si>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</si>
  <si>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</si>
  <si>
    <t xml:space="preserve"> </t>
  </si>
  <si>
    <t>Emissions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</si>
</sst>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25"/>
  <sheetViews>
    <sheetView tabSelected="1" workbookViewId="0">
      <selection activeCell="G19" sqref="G19"/>
    </sheetView>
  </sheetViews>
  <sheetFormatPr defaultRowHeight="14.4" x14ac:dyDescent="0.3"/>
  <cols>
    <col min="2" max="2" width="18.6640625" bestFit="1" customWidth="1"/>
    <col min="6" max="6" width="6" bestFit="1" customWidth="1"/>
  </cols>
  <sheetData>
    <row r="1" spans="2:13" x14ac:dyDescent="0.3">
      <c r="C1" s="5" t="s">
        <v>1</v>
      </c>
      <c r="D1" s="5" t="s">
        <v>7</v>
      </c>
      <c r="E1" s="5" t="s">
        <v>14</v>
      </c>
    </row>
    <row r="2" spans="2:13" x14ac:dyDescent="0.3">
      <c r="B2" s="5" t="s">
        <v>0</v>
      </c>
      <c r="C2">
        <v>-0.9</v>
      </c>
      <c r="D2">
        <v>-0.44</v>
      </c>
    </row>
    <row r="3" spans="2:13" x14ac:dyDescent="0.3">
      <c r="B3" s="5" t="s">
        <v>2</v>
      </c>
      <c r="C3">
        <v>-0.48</v>
      </c>
      <c r="D3">
        <v>-0.18</v>
      </c>
    </row>
    <row r="4" spans="2:13" x14ac:dyDescent="0.3">
      <c r="B4" s="5" t="s">
        <v>3</v>
      </c>
      <c r="C4">
        <v>-0.74</v>
      </c>
      <c r="D4">
        <v>-0.43</v>
      </c>
    </row>
    <row r="5" spans="2:13" x14ac:dyDescent="0.3">
      <c r="B5" s="5" t="s">
        <v>4</v>
      </c>
      <c r="C5">
        <v>-0.84</v>
      </c>
      <c r="D5">
        <v>-0.62</v>
      </c>
    </row>
    <row r="6" spans="2:13" x14ac:dyDescent="0.3">
      <c r="B6" s="5" t="s">
        <v>5</v>
      </c>
      <c r="C6">
        <v>-0.56999999999999995</v>
      </c>
      <c r="D6">
        <v>-0.36</v>
      </c>
    </row>
    <row r="7" spans="2:13" x14ac:dyDescent="0.3">
      <c r="B7" s="5" t="s">
        <v>6</v>
      </c>
      <c r="C7">
        <v>0.21</v>
      </c>
      <c r="D7">
        <v>0.14000000000000001</v>
      </c>
    </row>
    <row r="8" spans="2:13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(1-0.85)*E8</f>
        <v>8.539156626506024E-2</v>
      </c>
    </row>
    <row r="9" spans="2:13" x14ac:dyDescent="0.3">
      <c r="B9" s="5" t="s">
        <v>16</v>
      </c>
      <c r="C9">
        <v>0.41399999999999998</v>
      </c>
      <c r="D9">
        <v>0.28299999999999997</v>
      </c>
      <c r="E9" s="2">
        <f>D9/C9</f>
        <v>0.68357487922705307</v>
      </c>
      <c r="F9" s="3">
        <f>(1-0.85)*E9</f>
        <v>0.10253623188405797</v>
      </c>
      <c r="K9">
        <f>0.15*1.57</f>
        <v>0.23549999999999999</v>
      </c>
    </row>
    <row r="10" spans="2:13" x14ac:dyDescent="0.3">
      <c r="F10" s="3">
        <f>0.85+F8</f>
        <v>0.93539156626506026</v>
      </c>
      <c r="G10" t="s">
        <v>11</v>
      </c>
      <c r="K10">
        <f>1-K9</f>
        <v>0.76449999999999996</v>
      </c>
    </row>
    <row r="11" spans="2:13" x14ac:dyDescent="0.3">
      <c r="F11" s="3">
        <f>0.85+F9</f>
        <v>0.952536231884058</v>
      </c>
      <c r="G11" t="s">
        <v>11</v>
      </c>
    </row>
    <row r="12" spans="2:13" x14ac:dyDescent="0.3">
      <c r="F12" s="3"/>
    </row>
    <row r="13" spans="2:13" x14ac:dyDescent="0.3">
      <c r="B13" s="5" t="s">
        <v>8</v>
      </c>
      <c r="C13" s="6">
        <v>43877</v>
      </c>
      <c r="D13" s="6">
        <v>43846</v>
      </c>
      <c r="E13" s="6">
        <v>43800</v>
      </c>
    </row>
    <row r="14" spans="2:13" x14ac:dyDescent="0.3">
      <c r="B14" s="5" t="s">
        <v>9</v>
      </c>
      <c r="C14" s="4">
        <v>43916</v>
      </c>
      <c r="D14" s="4">
        <v>43918</v>
      </c>
      <c r="E14" s="7">
        <v>43853</v>
      </c>
      <c r="K14">
        <v>50</v>
      </c>
      <c r="L14">
        <v>50</v>
      </c>
    </row>
    <row r="15" spans="2:13" x14ac:dyDescent="0.3">
      <c r="B15" s="5" t="s">
        <v>10</v>
      </c>
      <c r="C15" s="4">
        <v>43943</v>
      </c>
      <c r="D15" s="4">
        <f>D14+90</f>
        <v>44008</v>
      </c>
      <c r="E15" s="4">
        <v>43929</v>
      </c>
      <c r="K15">
        <f>L15*0.33</f>
        <v>24.75</v>
      </c>
      <c r="L15">
        <v>75</v>
      </c>
    </row>
    <row r="16" spans="2:13" x14ac:dyDescent="0.3">
      <c r="B16" s="5" t="s">
        <v>13</v>
      </c>
      <c r="C16">
        <f>C14-C13</f>
        <v>39</v>
      </c>
      <c r="D16">
        <f>D14-D13</f>
        <v>72</v>
      </c>
      <c r="K16">
        <f>K14*K15</f>
        <v>1237.5</v>
      </c>
      <c r="L16">
        <f>L14*L15</f>
        <v>3750</v>
      </c>
      <c r="M16">
        <f>SUM(K16:L16)</f>
        <v>4987.5</v>
      </c>
    </row>
    <row r="17" spans="2:12" x14ac:dyDescent="0.3">
      <c r="B17" s="5" t="s">
        <v>12</v>
      </c>
      <c r="C17">
        <f>C15-C14</f>
        <v>27</v>
      </c>
      <c r="D17">
        <f>D15-D14</f>
        <v>90</v>
      </c>
    </row>
    <row r="18" spans="2:12" x14ac:dyDescent="0.3">
      <c r="C18" s="4">
        <f>C14+90</f>
        <v>44006</v>
      </c>
      <c r="G18">
        <f>28.3/41.4 * 0.15</f>
        <v>0.10253623188405797</v>
      </c>
      <c r="L18">
        <f>SUM(K16:L16)</f>
        <v>4987.5</v>
      </c>
    </row>
    <row r="19" spans="2:12" x14ac:dyDescent="0.3">
      <c r="C19">
        <f>C18-C14</f>
        <v>90</v>
      </c>
    </row>
    <row r="20" spans="2:12" x14ac:dyDescent="0.3">
      <c r="C20">
        <f>SUM(C19,C16)</f>
        <v>129</v>
      </c>
    </row>
    <row r="21" spans="2:12" x14ac:dyDescent="0.3">
      <c r="C21" s="4">
        <v>43936</v>
      </c>
      <c r="D21" s="4">
        <v>43937</v>
      </c>
      <c r="E21" s="4">
        <f>E14+76</f>
        <v>43929</v>
      </c>
    </row>
    <row r="22" spans="2:12" x14ac:dyDescent="0.3">
      <c r="C22">
        <f>C21-C13</f>
        <v>59</v>
      </c>
      <c r="D22">
        <f>D21-D13</f>
        <v>91</v>
      </c>
      <c r="E22">
        <f>E15-E13</f>
        <v>129</v>
      </c>
    </row>
    <row r="23" spans="2:12" x14ac:dyDescent="0.3">
      <c r="C23" s="4">
        <v>44014</v>
      </c>
      <c r="D23" s="4">
        <v>44015</v>
      </c>
    </row>
    <row r="24" spans="2:12" x14ac:dyDescent="0.3">
      <c r="C24" t="s">
        <v>15</v>
      </c>
      <c r="D24">
        <f>D23-D13</f>
        <v>169</v>
      </c>
    </row>
    <row r="25" spans="2:12" x14ac:dyDescent="0.3">
      <c r="C25" s="4">
        <f>C14+98</f>
        <v>44014</v>
      </c>
      <c r="D25" s="4">
        <f>D14+100</f>
        <v>44018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2020-05-28T11:59:16Z</dcterms:modified>
</cp:coreProperties>
</file>