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pson3\Dropbox\COVIDModel\"/>
    </mc:Choice>
  </mc:AlternateContent>
  <xr:revisionPtr revIDLastSave="0" documentId="13_ncr:1_{27DF7586-D464-4D0C-84D5-4CCDAF2E9D35}" xr6:coauthVersionLast="44" xr6:coauthVersionMax="44" xr10:uidLastSave="{00000000-0000-0000-0000-000000000000}"/>
  <bookViews>
    <workbookView xWindow="-108" yWindow="-108" windowWidth="23256" windowHeight="12576" xr2:uid="{0C8A0A87-FDC0-44D0-A9C4-C2E3091A8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4" i="1" l="1"/>
  <c r="D24" i="1"/>
  <c r="C18" i="1" l="1"/>
  <c r="C15" i="1"/>
  <c r="C21" i="1" l="1"/>
  <c r="D21" i="1"/>
  <c r="C19" i="1"/>
  <c r="L15" i="1" l="1"/>
  <c r="K14" i="1"/>
  <c r="K15" i="1" s="1"/>
  <c r="L17" i="1" l="1"/>
  <c r="M15" i="1"/>
  <c r="C22" i="1"/>
  <c r="E20" i="1" l="1"/>
  <c r="E21" i="1"/>
  <c r="K10" i="1"/>
  <c r="K9" i="1"/>
  <c r="F9" i="1"/>
  <c r="D16" i="1"/>
  <c r="D15" i="1"/>
  <c r="C16" i="1"/>
  <c r="D8" i="1"/>
  <c r="E8" i="1"/>
  <c r="F8" i="1" s="1"/>
  <c r="C17" i="1"/>
  <c r="D14" i="1"/>
  <c r="C8" i="1"/>
</calcChain>
</file>

<file path=xl/sharedStrings.xml><?xml version="1.0" encoding="utf-8"?>
<sst xmlns="http://schemas.openxmlformats.org/spreadsheetml/2006/main" count="15" uniqueCount="15">
  <si>
    <t>Retail and Recreation</t>
  </si>
  <si>
    <t>NZ</t>
  </si>
  <si>
    <t>Grocery &amp; Pharmacy</t>
  </si>
  <si>
    <t>Parks</t>
  </si>
  <si>
    <t>Transit Stations</t>
  </si>
  <si>
    <t>Workplaces</t>
  </si>
  <si>
    <t>Residential</t>
  </si>
  <si>
    <t>Aus</t>
  </si>
  <si>
    <t xml:space="preserve">Day 0 </t>
  </si>
  <si>
    <t>SD restrictions</t>
  </si>
  <si>
    <t>End of restrictions</t>
  </si>
  <si>
    <t>NZ distancing time %</t>
  </si>
  <si>
    <t>Decay Window</t>
  </si>
  <si>
    <t xml:space="preserve">Days after case 0 </t>
  </si>
  <si>
    <t>Wuhan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</si>
</sst>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9" fontId="0" fillId="0" borderId="0" xfId="1" applyFont="1"/>
    <xf numFmtId="164" fontId="0" fillId="0" borderId="0" xfId="1" applyNumberFormat="1" applyFont="1"/>
    <xf numFmtId="16" fontId="0" fillId="0" borderId="0" xfId="0" applyNumberForma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F3349-7A93-4850-ABCA-927D8E447EAD}">
  <dimension ref="B1:M24"/>
  <sheetViews>
    <sheetView tabSelected="1" workbookViewId="0">
      <selection activeCell="M24" sqref="M24"/>
    </sheetView>
  </sheetViews>
  <sheetFormatPr defaultRowHeight="14.4" x14ac:dyDescent="0.3"/>
  <cols>
    <col min="2" max="2" width="18.6640625" bestFit="1" customWidth="1"/>
    <col min="6" max="6" width="6" bestFit="1" customWidth="1"/>
  </cols>
  <sheetData>
    <row r="1" spans="2:13" x14ac:dyDescent="0.3">
      <c r="C1" s="5" t="s">
        <v>1</v>
      </c>
      <c r="D1" s="5" t="s">
        <v>7</v>
      </c>
      <c r="E1" s="5" t="s">
        <v>14</v>
      </c>
    </row>
    <row r="2" spans="2:13" x14ac:dyDescent="0.3">
      <c r="B2" s="5" t="s">
        <v>0</v>
      </c>
      <c r="C2">
        <v>-0.9</v>
      </c>
      <c r="D2">
        <v>-0.44</v>
      </c>
    </row>
    <row r="3" spans="2:13" x14ac:dyDescent="0.3">
      <c r="B3" s="5" t="s">
        <v>2</v>
      </c>
      <c r="C3">
        <v>-0.48</v>
      </c>
      <c r="D3">
        <v>-0.18</v>
      </c>
    </row>
    <row r="4" spans="2:13" x14ac:dyDescent="0.3">
      <c r="B4" s="5" t="s">
        <v>3</v>
      </c>
      <c r="C4">
        <v>-0.74</v>
      </c>
      <c r="D4">
        <v>-0.43</v>
      </c>
    </row>
    <row r="5" spans="2:13" x14ac:dyDescent="0.3">
      <c r="B5" s="5" t="s">
        <v>4</v>
      </c>
      <c r="C5">
        <v>-0.84</v>
      </c>
      <c r="D5">
        <v>-0.62</v>
      </c>
    </row>
    <row r="6" spans="2:13" x14ac:dyDescent="0.3">
      <c r="B6" s="5" t="s">
        <v>5</v>
      </c>
      <c r="C6">
        <v>-0.56999999999999995</v>
      </c>
      <c r="D6">
        <v>-0.36</v>
      </c>
    </row>
    <row r="7" spans="2:13" x14ac:dyDescent="0.3">
      <c r="B7" s="5" t="s">
        <v>6</v>
      </c>
      <c r="C7">
        <v>0.21</v>
      </c>
      <c r="D7">
        <v>0.14000000000000001</v>
      </c>
    </row>
    <row r="8" spans="2:13" x14ac:dyDescent="0.3">
      <c r="C8" s="1">
        <f>AVERAGE(C2:C7)</f>
        <v>-0.55333333333333334</v>
      </c>
      <c r="D8" s="1">
        <f>AVERAGE(D2:D7)</f>
        <v>-0.31499999999999995</v>
      </c>
      <c r="E8" s="2">
        <f>D8/C8</f>
        <v>0.5692771084337348</v>
      </c>
      <c r="F8" s="3">
        <f>(1-0.8)*E8</f>
        <v>0.11385542168674694</v>
      </c>
    </row>
    <row r="9" spans="2:13" x14ac:dyDescent="0.3">
      <c r="F9" s="3">
        <f>0.8+F8</f>
        <v>0.91385542168674694</v>
      </c>
      <c r="G9" t="s">
        <v>11</v>
      </c>
      <c r="K9">
        <f>0.15*1.57</f>
        <v>0.23549999999999999</v>
      </c>
    </row>
    <row r="10" spans="2:13" x14ac:dyDescent="0.3">
      <c r="K10">
        <f>1-K9</f>
        <v>0.76449999999999996</v>
      </c>
    </row>
    <row r="12" spans="2:13" x14ac:dyDescent="0.3">
      <c r="B12" s="5" t="s">
        <v>8</v>
      </c>
      <c r="C12" s="6">
        <v>43877</v>
      </c>
      <c r="D12" s="6">
        <v>43846</v>
      </c>
      <c r="E12" s="6">
        <v>43800</v>
      </c>
    </row>
    <row r="13" spans="2:13" x14ac:dyDescent="0.3">
      <c r="B13" s="5" t="s">
        <v>9</v>
      </c>
      <c r="C13" s="4">
        <v>43916</v>
      </c>
      <c r="D13" s="4">
        <v>43918</v>
      </c>
      <c r="E13" s="7">
        <v>43853</v>
      </c>
      <c r="K13">
        <v>50</v>
      </c>
      <c r="L13">
        <v>50</v>
      </c>
    </row>
    <row r="14" spans="2:13" x14ac:dyDescent="0.3">
      <c r="B14" s="5" t="s">
        <v>10</v>
      </c>
      <c r="C14" s="4">
        <v>43943</v>
      </c>
      <c r="D14" s="4">
        <f>D13+90</f>
        <v>44008</v>
      </c>
      <c r="E14" s="4">
        <v>43929</v>
      </c>
      <c r="K14">
        <f>L14*0.33</f>
        <v>24.75</v>
      </c>
      <c r="L14">
        <v>75</v>
      </c>
    </row>
    <row r="15" spans="2:13" x14ac:dyDescent="0.3">
      <c r="B15" s="5" t="s">
        <v>13</v>
      </c>
      <c r="C15">
        <f>C13-C12</f>
        <v>39</v>
      </c>
      <c r="D15">
        <f>D13-D12</f>
        <v>72</v>
      </c>
      <c r="K15">
        <f>K13*K14</f>
        <v>1237.5</v>
      </c>
      <c r="L15">
        <f>L13*L14</f>
        <v>3750</v>
      </c>
      <c r="M15">
        <f>SUM(K15:L15)</f>
        <v>4987.5</v>
      </c>
    </row>
    <row r="16" spans="2:13" x14ac:dyDescent="0.3">
      <c r="B16" s="5" t="s">
        <v>12</v>
      </c>
      <c r="C16">
        <f>C14-C13</f>
        <v>27</v>
      </c>
      <c r="D16">
        <f>D14-D13</f>
        <v>90</v>
      </c>
    </row>
    <row r="17" spans="3:12" x14ac:dyDescent="0.3">
      <c r="C17" s="4">
        <f>C13+90</f>
        <v>44006</v>
      </c>
      <c r="L17">
        <f>SUM(K15:L15)</f>
        <v>4987.5</v>
      </c>
    </row>
    <row r="18" spans="3:12" x14ac:dyDescent="0.3">
      <c r="C18">
        <f>C17-C13</f>
        <v>90</v>
      </c>
    </row>
    <row r="19" spans="3:12" x14ac:dyDescent="0.3">
      <c r="C19">
        <f>SUM(C18,C15)</f>
        <v>129</v>
      </c>
    </row>
    <row r="20" spans="3:12" x14ac:dyDescent="0.3">
      <c r="C20" s="4">
        <v>43936</v>
      </c>
      <c r="D20" s="4">
        <v>43937</v>
      </c>
      <c r="E20" s="4">
        <f>E13+76</f>
        <v>43929</v>
      </c>
    </row>
    <row r="21" spans="3:12" x14ac:dyDescent="0.3">
      <c r="C21">
        <f>C20-C12</f>
        <v>59</v>
      </c>
      <c r="D21">
        <f>D20-D12</f>
        <v>91</v>
      </c>
      <c r="E21">
        <f>E13-E12</f>
        <v>53</v>
      </c>
    </row>
    <row r="22" spans="3:12" x14ac:dyDescent="0.3">
      <c r="C22" s="4">
        <f>C12+147.507</f>
        <v>44024.506999999998</v>
      </c>
    </row>
    <row r="24" spans="3:12" x14ac:dyDescent="0.3">
      <c r="C24" s="4">
        <f>C13+114</f>
        <v>44030</v>
      </c>
      <c r="D24" s="4">
        <f>D13+60</f>
        <v>43978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Thompson</dc:creator>
  <cp:lastModifiedBy>Jason Thompson</cp:lastModifiedBy>
  <dcterms:created xsi:type="dcterms:W3CDTF">2020-04-14T06:46:17Z</dcterms:created>
  <dcterms:modified xsi:type="dcterms:W3CDTF">2020-04-20T23:17:34Z</dcterms:modified>
</cp:coreProperties>
</file>