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xel\"/>
    </mc:Choice>
  </mc:AlternateContent>
  <xr:revisionPtr revIDLastSave="0" documentId="8_{D4C92336-B3AF-4420-A2AE-C2CDA7457AAE}" xr6:coauthVersionLast="47" xr6:coauthVersionMax="47" xr10:uidLastSave="{00000000-0000-0000-0000-000000000000}"/>
  <bookViews>
    <workbookView xWindow="-108" yWindow="-108" windowWidth="23256" windowHeight="12720" xr2:uid="{E17C91A7-3EEC-45AC-AF9D-B3796940E290}"/>
  </bookViews>
  <sheets>
    <sheet name="Sheet1" sheetId="1" r:id="rId1"/>
    <sheet name="Sheet2" sheetId="2" r:id="rId2"/>
    <sheet name="Sheet3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3" i="1"/>
  <c r="I3" i="1"/>
  <c r="B6" i="1"/>
  <c r="H4" i="1"/>
  <c r="B5" i="1"/>
  <c r="C5" i="1"/>
  <c r="D5" i="1"/>
  <c r="E5" i="1"/>
  <c r="F5" i="1"/>
  <c r="G5" i="1"/>
  <c r="F38" i="2"/>
  <c r="A26" i="2"/>
  <c r="G37" i="2"/>
  <c r="G11" i="2"/>
  <c r="G7" i="2"/>
  <c r="G27" i="2"/>
  <c r="G15" i="2"/>
  <c r="G3" i="2"/>
  <c r="G16" i="2"/>
  <c r="G31" i="2"/>
  <c r="G20" i="2"/>
  <c r="G12" i="2"/>
  <c r="G8" i="2"/>
  <c r="G28" i="2"/>
  <c r="G17" i="2"/>
  <c r="G4" i="2"/>
  <c r="G23" i="2"/>
  <c r="G32" i="2"/>
  <c r="G21" i="2"/>
  <c r="G13" i="2"/>
  <c r="G9" i="2"/>
  <c r="G29" i="2"/>
  <c r="G18" i="2"/>
  <c r="G5" i="2"/>
  <c r="G33" i="2"/>
  <c r="G34" i="2"/>
  <c r="G22" i="2"/>
  <c r="G14" i="2"/>
  <c r="G10" i="2"/>
  <c r="G30" i="2"/>
  <c r="G19" i="2"/>
  <c r="G6" i="2"/>
  <c r="G24" i="2"/>
  <c r="G35" i="2"/>
  <c r="G25" i="2"/>
  <c r="G36" i="2"/>
  <c r="G26" i="2"/>
  <c r="A11" i="2"/>
  <c r="A7" i="2"/>
  <c r="A27" i="2"/>
  <c r="A15" i="2"/>
  <c r="A3" i="2"/>
  <c r="A16" i="2"/>
  <c r="A31" i="2"/>
  <c r="A20" i="2"/>
  <c r="A12" i="2"/>
  <c r="A8" i="2"/>
  <c r="A28" i="2"/>
  <c r="A17" i="2"/>
  <c r="A4" i="2"/>
  <c r="A23" i="2"/>
  <c r="A32" i="2"/>
  <c r="A21" i="2"/>
  <c r="A13" i="2"/>
  <c r="A9" i="2"/>
  <c r="A29" i="2"/>
  <c r="A18" i="2"/>
  <c r="A5" i="2"/>
  <c r="A33" i="2"/>
  <c r="A34" i="2"/>
  <c r="A22" i="2"/>
  <c r="A14" i="2"/>
  <c r="A10" i="2"/>
  <c r="A30" i="2"/>
  <c r="A19" i="2"/>
  <c r="A6" i="2"/>
  <c r="A24" i="2"/>
  <c r="A35" i="2"/>
  <c r="A25" i="2"/>
  <c r="A36" i="2"/>
</calcChain>
</file>

<file path=xl/sharedStrings.xml><?xml version="1.0" encoding="utf-8"?>
<sst xmlns="http://schemas.openxmlformats.org/spreadsheetml/2006/main" count="59" uniqueCount="33">
  <si>
    <t>فروش</t>
  </si>
  <si>
    <t>هزینه ها</t>
  </si>
  <si>
    <t>سود</t>
  </si>
  <si>
    <t>jan</t>
  </si>
  <si>
    <t>feb</t>
  </si>
  <si>
    <t>mar</t>
  </si>
  <si>
    <t>apr</t>
  </si>
  <si>
    <t>may</t>
  </si>
  <si>
    <t>jun</t>
  </si>
  <si>
    <t>مجموع</t>
  </si>
  <si>
    <t>میانگین</t>
  </si>
  <si>
    <t>آمار فروش محصولات و هزینه ها در سال 2016</t>
  </si>
  <si>
    <t>پاكن</t>
  </si>
  <si>
    <t>خودكار</t>
  </si>
  <si>
    <t>مته</t>
  </si>
  <si>
    <t>چكش</t>
  </si>
  <si>
    <t>مداد</t>
  </si>
  <si>
    <t>سيم چين</t>
  </si>
  <si>
    <t>آچار</t>
  </si>
  <si>
    <t>قيچي</t>
  </si>
  <si>
    <t>تعداد خريداري شده</t>
  </si>
  <si>
    <t>قيمت خريد</t>
  </si>
  <si>
    <t>نام كالا</t>
  </si>
  <si>
    <t>تاریخ</t>
  </si>
  <si>
    <t>رديف</t>
  </si>
  <si>
    <t>شماره</t>
  </si>
  <si>
    <t>ثبت اطلاعات</t>
  </si>
  <si>
    <t>Column1</t>
  </si>
  <si>
    <t>Total</t>
  </si>
  <si>
    <t>تال</t>
  </si>
  <si>
    <t>حنت</t>
  </si>
  <si>
    <t>سود تجمعی</t>
  </si>
  <si>
    <t>درصد افزایش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</si>
</sst>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0&quot;/&quot;00&quot;/&quot;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0 Farnaz"/>
      <charset val="178"/>
    </font>
    <font>
      <b/>
      <sz val="12"/>
      <name val="B Nazanin"/>
      <charset val="178"/>
    </font>
    <font>
      <b/>
      <sz val="20"/>
      <name val="B Nazanin"/>
      <charset val="178"/>
    </font>
    <font>
      <b/>
      <sz val="9"/>
      <name val="B Nazanin"/>
      <charset val="178"/>
    </font>
    <font>
      <sz val="9"/>
      <color theme="1"/>
      <name val="B Homa"/>
      <charset val="178"/>
    </font>
    <font>
      <sz val="8"/>
      <color theme="1"/>
      <name val="B Homa"/>
      <charset val="178"/>
    </font>
    <font>
      <sz val="11"/>
      <color theme="1"/>
      <name val="B Homa"/>
      <charset val="17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" xfId="0" applyNumberFormat="1" applyBorder="1"/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readingOrder="2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0" fillId="5" borderId="0" xfId="0" applyFill="1"/>
    <xf numFmtId="1" fontId="4" fillId="4" borderId="6" xfId="0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5" xfId="2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42" fontId="0" fillId="0" borderId="1" xfId="1" applyNumberFormat="1" applyFont="1" applyBorder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charset val="178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charset val="178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charset val="178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charset val="178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charset val="178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charset val="178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charset val="178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charset val="178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charset val="178"/>
        <scheme val="none"/>
      </font>
      <numFmt numFmtId="164" formatCode="00&quot;/&quot;00&quot;/&quot;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charset val="178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charset val="178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charset val="178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charset val="178"/>
        <scheme val="none"/>
      </font>
      <fill>
        <patternFill patternType="solid">
          <fgColor indexed="64"/>
          <bgColor rgb="FF66FFF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charset val="178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charset val="178"/>
        <scheme val="none"/>
      </font>
      <fill>
        <patternFill patternType="solid">
          <fgColor indexed="64"/>
          <bgColor rgb="FFFF99FF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66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D8DE43-BF51-44B3-B68F-145E4215CA6F}" name="Table3" displayName="Table3" ref="A2:G38" totalsRowCount="1" headerRowDxfId="17" dataDxfId="15" headerRowBorderDxfId="16" tableBorderDxfId="14" totalsRowBorderDxfId="13">
  <autoFilter ref="A2:G37" xr:uid="{70D8DE43-BF51-44B3-B68F-145E4215CA6F}"/>
  <tableColumns count="7">
    <tableColumn id="1" xr3:uid="{AA5B1132-994E-4F66-A4DE-9B67B7A2BD5B}" name="شماره" totalsRowLabel="Total" dataDxfId="12" totalsRowDxfId="11">
      <calculatedColumnFormula>IF(AND(C3&gt;=#REF!,C3&lt;=#REF!,COUNTIF($D$3:D3,D3)=1),MAX($A$2:A2)+1,"")</calculatedColumnFormula>
    </tableColumn>
    <tableColumn id="2" xr3:uid="{AD330647-44DE-42A9-8820-1FD371B75B10}" name="رديف" dataDxfId="10" totalsRowDxfId="9"/>
    <tableColumn id="3" xr3:uid="{9BD7334E-6BFB-41B2-BB16-B124C7015677}" name="تاریخ" dataDxfId="8" totalsRowDxfId="7"/>
    <tableColumn id="4" xr3:uid="{E7158F4A-35F6-42D0-862E-2C99C22BD6A3}" name="نام كالا" dataDxfId="6" totalsRowDxfId="5"/>
    <tableColumn id="5" xr3:uid="{715E6B4E-FEA6-4C9D-84A9-D0AAEE82F188}" name="قيمت خريد" dataDxfId="4" totalsRowDxfId="3"/>
    <tableColumn id="6" xr3:uid="{1C4A177A-54C0-4BEB-A3F2-30719BF94F01}" name="تعداد خريداري شده" totalsRowFunction="sum" dataDxfId="2" totalsRowDxfId="1"/>
    <tableColumn id="7" xr3:uid="{3D4AEF1A-4CDC-4101-8CFC-A4AC8C727A3A}" name="تال" dataDxfId="0">
      <calculatedColumnFormula>Table3[[#This Row],[تعداد خريداري شده]]*0.2</calculatedColumnFormula>
    </tableColumn>
  </tableColumns>
  <tableStyleInfo name="TableStyleLight7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020E46-F7E8-4F7D-AE63-0AA32C47B763}" name="Table4" displayName="Table4" ref="L3:L4" insertRow="1" totalsRowShown="0">
  <autoFilter ref="L3:L4" xr:uid="{63020E46-F7E8-4F7D-AE63-0AA32C47B763}"/>
  <tableColumns count="1">
    <tableColumn id="1" xr3:uid="{A999C257-2263-496F-BB13-09670FFBE1B7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80DB-3D5F-4794-A9B7-45FD7F8CE61C}">
  <dimension ref="A1:I9"/>
  <sheetViews>
    <sheetView rightToLeft="1" tabSelected="1" zoomScale="213" zoomScaleNormal="213" workbookViewId="0">
      <selection activeCell="I5" sqref="I5"/>
    </sheetView>
  </sheetViews>
  <sheetFormatPr defaultRowHeight="14.4" x14ac:dyDescent="0.3"/>
  <cols>
    <col min="1" max="1" width="9.77734375" customWidth="1"/>
    <col min="6" max="6" width="14.88671875" bestFit="1" customWidth="1"/>
    <col min="7" max="7" width="15.5546875" bestFit="1" customWidth="1"/>
  </cols>
  <sheetData>
    <row r="1" spans="1:9" ht="16.2" x14ac:dyDescent="0.45">
      <c r="A1" s="36" t="s">
        <v>11</v>
      </c>
      <c r="B1" s="36"/>
      <c r="C1" s="36"/>
      <c r="D1" s="36"/>
      <c r="E1" s="36"/>
      <c r="F1" s="36"/>
      <c r="G1" s="36"/>
      <c r="H1" s="36"/>
    </row>
    <row r="2" spans="1:9" ht="22.2" x14ac:dyDescent="0.75">
      <c r="A2" s="30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5" t="s">
        <v>9</v>
      </c>
      <c r="I2" s="34" t="s">
        <v>10</v>
      </c>
    </row>
    <row r="3" spans="1:9" ht="17.399999999999999" x14ac:dyDescent="0.55000000000000004">
      <c r="A3" s="31" t="s">
        <v>0</v>
      </c>
      <c r="B3" s="2">
        <v>120</v>
      </c>
      <c r="C3" s="2">
        <v>180</v>
      </c>
      <c r="D3" s="2">
        <v>250</v>
      </c>
      <c r="E3" s="2">
        <v>240</v>
      </c>
      <c r="F3" s="2">
        <v>300</v>
      </c>
      <c r="G3" s="2">
        <v>450</v>
      </c>
      <c r="H3" s="2">
        <f>SUM(B3:G3)</f>
        <v>1540</v>
      </c>
      <c r="I3" s="8">
        <f>AVERAGE(B3:G3)</f>
        <v>256.66666666666669</v>
      </c>
    </row>
    <row r="4" spans="1:9" ht="18" thickBot="1" x14ac:dyDescent="0.6">
      <c r="A4" s="32" t="s">
        <v>1</v>
      </c>
      <c r="B4" s="5">
        <v>100</v>
      </c>
      <c r="C4" s="5">
        <v>130</v>
      </c>
      <c r="D4" s="5">
        <v>120</v>
      </c>
      <c r="E4" s="5">
        <v>220</v>
      </c>
      <c r="F4" s="5">
        <v>260</v>
      </c>
      <c r="G4" s="5">
        <v>350</v>
      </c>
      <c r="H4" s="2">
        <f>SUM(B4:G4)</f>
        <v>1180</v>
      </c>
      <c r="I4" s="8">
        <f>AVERAGE(B4:G4)</f>
        <v>196.66666666666666</v>
      </c>
    </row>
    <row r="5" spans="1:9" ht="19.8" x14ac:dyDescent="0.7">
      <c r="A5" s="33" t="s">
        <v>2</v>
      </c>
      <c r="B5" s="4">
        <f>B3-B4</f>
        <v>20</v>
      </c>
      <c r="C5" s="4">
        <f t="shared" ref="C5:G5" si="0">C3-C4</f>
        <v>50</v>
      </c>
      <c r="D5" s="4">
        <f t="shared" si="0"/>
        <v>130</v>
      </c>
      <c r="E5" s="4">
        <f t="shared" si="0"/>
        <v>20</v>
      </c>
      <c r="F5" s="4">
        <f t="shared" si="0"/>
        <v>40</v>
      </c>
      <c r="G5" s="4">
        <f t="shared" si="0"/>
        <v>100</v>
      </c>
      <c r="H5" s="1"/>
      <c r="I5" s="1"/>
    </row>
    <row r="6" spans="1:9" ht="19.8" x14ac:dyDescent="0.7">
      <c r="A6" s="34" t="s">
        <v>31</v>
      </c>
      <c r="B6" s="4">
        <f>B4-B5</f>
        <v>80</v>
      </c>
      <c r="C6" s="4"/>
      <c r="D6" s="4"/>
      <c r="E6" s="4"/>
      <c r="F6" s="4"/>
      <c r="G6" s="4"/>
      <c r="H6" s="1"/>
      <c r="I6" s="1"/>
    </row>
    <row r="7" spans="1:9" ht="19.8" x14ac:dyDescent="0.7">
      <c r="A7" s="34" t="s">
        <v>32</v>
      </c>
      <c r="B7" s="4"/>
      <c r="C7" s="1"/>
      <c r="D7" s="1"/>
      <c r="E7" s="1"/>
      <c r="F7" s="29"/>
      <c r="G7" s="6"/>
      <c r="H7" s="1"/>
      <c r="I7" s="1"/>
    </row>
    <row r="9" spans="1:9" x14ac:dyDescent="0.3">
      <c r="F9" s="3"/>
      <c r="G9" s="3"/>
      <c r="H9" s="3"/>
    </row>
  </sheetData>
  <mergeCells count="1">
    <mergeCell ref="A1:H1"/>
  </mergeCells>
  <phoneticPr fontId="2" type="noConversion"/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B836-3F66-4684-832C-FC8960735AC2}">
  <dimension ref="A1:L38"/>
  <sheetViews>
    <sheetView workbookViewId="0">
      <selection activeCell="A2" sqref="A2:G20"/>
    </sheetView>
  </sheetViews>
  <sheetFormatPr defaultRowHeight="14.4" x14ac:dyDescent="0.3"/>
  <cols>
    <col min="1" max="1" width="8.88671875" style="22"/>
    <col min="5" max="5" width="21.21875" customWidth="1"/>
    <col min="6" max="6" width="14.33203125" customWidth="1"/>
    <col min="7" max="7" width="11.21875" style="7" bestFit="1" customWidth="1"/>
    <col min="12" max="12" width="10.109375" customWidth="1"/>
  </cols>
  <sheetData>
    <row r="1" spans="1:12" ht="33" thickBot="1" x14ac:dyDescent="0.35">
      <c r="A1" s="37" t="s">
        <v>26</v>
      </c>
      <c r="B1" s="38"/>
      <c r="C1" s="38"/>
      <c r="D1" s="38"/>
      <c r="E1" s="38"/>
      <c r="F1" s="39"/>
    </row>
    <row r="2" spans="1:12" ht="21" thickBot="1" x14ac:dyDescent="0.35">
      <c r="A2" s="19" t="s">
        <v>25</v>
      </c>
      <c r="B2" s="16" t="s">
        <v>24</v>
      </c>
      <c r="C2" s="17" t="s">
        <v>23</v>
      </c>
      <c r="D2" s="16" t="s">
        <v>22</v>
      </c>
      <c r="E2" s="16" t="s">
        <v>21</v>
      </c>
      <c r="F2" s="18" t="s">
        <v>20</v>
      </c>
      <c r="G2" s="23" t="s">
        <v>29</v>
      </c>
    </row>
    <row r="3" spans="1:12" ht="21" thickBot="1" x14ac:dyDescent="0.35">
      <c r="A3" s="20" t="e">
        <f>IF(AND(C3&gt;=#REF!,C3&lt;=#REF!,COUNTIF($D$3:D3,D3)=1),MAX($A$2:A2)+1,"")</f>
        <v>#REF!</v>
      </c>
      <c r="B3" s="9">
        <v>5</v>
      </c>
      <c r="C3" s="10">
        <v>940101</v>
      </c>
      <c r="D3" s="9" t="s">
        <v>14</v>
      </c>
      <c r="E3" s="9">
        <v>28500</v>
      </c>
      <c r="F3" s="11">
        <v>45</v>
      </c>
      <c r="G3" s="24">
        <f>Table3[[#This Row],[تعداد خريداري شده]]*0.2</f>
        <v>9</v>
      </c>
      <c r="L3" t="s">
        <v>27</v>
      </c>
    </row>
    <row r="4" spans="1:12" ht="21" thickBot="1" x14ac:dyDescent="0.35">
      <c r="A4" s="20" t="e">
        <f>IF(AND(C4&gt;=#REF!,C4&lt;=#REF!,COUNTIF($D$3:D4,D4)=1),MAX($A$2:A3)+1,"")</f>
        <v>#REF!</v>
      </c>
      <c r="B4" s="9">
        <v>13</v>
      </c>
      <c r="C4" s="10">
        <v>940103</v>
      </c>
      <c r="D4" s="9" t="s">
        <v>14</v>
      </c>
      <c r="E4" s="9">
        <v>28500</v>
      </c>
      <c r="F4" s="11">
        <v>54</v>
      </c>
      <c r="G4" s="26">
        <f>Table3[[#This Row],[تعداد خريداري شده]]*0.2</f>
        <v>10.8</v>
      </c>
    </row>
    <row r="5" spans="1:12" ht="21" thickBot="1" x14ac:dyDescent="0.35">
      <c r="A5" s="20" t="e">
        <f>IF(AND(C5&gt;=#REF!,C5&lt;=#REF!,COUNTIF($D$3:D5,D5)=1),MAX($A$2:A4)+1,"")</f>
        <v>#REF!</v>
      </c>
      <c r="B5" s="9">
        <v>21</v>
      </c>
      <c r="C5" s="10">
        <v>940106</v>
      </c>
      <c r="D5" s="9" t="s">
        <v>14</v>
      </c>
      <c r="E5" s="9">
        <v>28500</v>
      </c>
      <c r="F5" s="11">
        <v>315</v>
      </c>
      <c r="G5" s="26">
        <f>Table3[[#This Row],[تعداد خريداري شده]]*0.2</f>
        <v>63</v>
      </c>
    </row>
    <row r="6" spans="1:12" ht="21" thickBot="1" x14ac:dyDescent="0.35">
      <c r="A6" s="20" t="e">
        <f>IF(AND(C6&gt;=#REF!,C6&lt;=#REF!,COUNTIF($D$3:D6,D6)=1),MAX($A$2:A5)+1,"")</f>
        <v>#REF!</v>
      </c>
      <c r="B6" s="9">
        <v>29</v>
      </c>
      <c r="C6" s="10">
        <v>940109</v>
      </c>
      <c r="D6" s="9" t="s">
        <v>14</v>
      </c>
      <c r="E6" s="9">
        <v>28500</v>
      </c>
      <c r="F6" s="11">
        <v>13</v>
      </c>
      <c r="G6" s="26">
        <f>Table3[[#This Row],[تعداد خريداري شده]]*0.2</f>
        <v>2.6</v>
      </c>
    </row>
    <row r="7" spans="1:12" ht="21" thickBot="1" x14ac:dyDescent="0.35">
      <c r="A7" s="20" t="e">
        <f>IF(AND(C7&gt;=#REF!,C7&lt;=#REF!,COUNTIF($D$3:D7,D7)=1),MAX($A$2:A6)+1,"")</f>
        <v>#REF!</v>
      </c>
      <c r="B7" s="9">
        <v>2</v>
      </c>
      <c r="C7" s="10">
        <v>940101</v>
      </c>
      <c r="D7" s="9" t="s">
        <v>17</v>
      </c>
      <c r="E7" s="9">
        <v>11850</v>
      </c>
      <c r="F7" s="11">
        <v>70</v>
      </c>
      <c r="G7" s="25">
        <f>Table3[[#This Row],[تعداد خريداري شده]]*0.2</f>
        <v>14</v>
      </c>
    </row>
    <row r="8" spans="1:12" ht="21" thickBot="1" x14ac:dyDescent="0.35">
      <c r="A8" s="20" t="e">
        <f>IF(AND(C8&gt;=#REF!,C8&lt;=#REF!,COUNTIF($D$3:D8,D8)=1),MAX($A$2:A7)+1,"")</f>
        <v>#REF!</v>
      </c>
      <c r="B8" s="9">
        <v>10</v>
      </c>
      <c r="C8" s="10">
        <v>940102</v>
      </c>
      <c r="D8" s="9" t="s">
        <v>17</v>
      </c>
      <c r="E8" s="9">
        <v>11850</v>
      </c>
      <c r="F8" s="11">
        <v>45</v>
      </c>
      <c r="G8" s="26">
        <f>Table3[[#This Row],[تعداد خريداري شده]]*0.2</f>
        <v>9</v>
      </c>
    </row>
    <row r="9" spans="1:12" ht="21" thickBot="1" x14ac:dyDescent="0.35">
      <c r="A9" s="20" t="e">
        <f>IF(AND(C9&gt;=#REF!,C9&lt;=#REF!,COUNTIF($D$3:D9,D9)=1),MAX($A$2:A8)+1,"")</f>
        <v>#REF!</v>
      </c>
      <c r="B9" s="9">
        <v>18</v>
      </c>
      <c r="C9" s="10">
        <v>940104</v>
      </c>
      <c r="D9" s="9" t="s">
        <v>17</v>
      </c>
      <c r="E9" s="9">
        <v>11850</v>
      </c>
      <c r="F9" s="11">
        <v>45</v>
      </c>
      <c r="G9" s="26">
        <f>Table3[[#This Row],[تعداد خريداري شده]]*0.2</f>
        <v>9</v>
      </c>
    </row>
    <row r="10" spans="1:12" ht="21" thickBot="1" x14ac:dyDescent="0.35">
      <c r="A10" s="20" t="e">
        <f>IF(AND(C10&gt;=#REF!,C10&lt;=#REF!,COUNTIF($D$3:D10,D10)=1),MAX($A$2:A9)+1,"")</f>
        <v>#REF!</v>
      </c>
      <c r="B10" s="9">
        <v>26</v>
      </c>
      <c r="C10" s="10">
        <v>940108</v>
      </c>
      <c r="D10" s="9" t="s">
        <v>17</v>
      </c>
      <c r="E10" s="9">
        <v>11850</v>
      </c>
      <c r="F10" s="11">
        <v>554</v>
      </c>
      <c r="G10" s="26">
        <f>Table3[[#This Row],[تعداد خريداري شده]]*0.2</f>
        <v>110.80000000000001</v>
      </c>
    </row>
    <row r="11" spans="1:12" ht="21" thickBot="1" x14ac:dyDescent="0.35">
      <c r="A11" s="20" t="e">
        <f>IF(AND(C11&gt;=#REF!,C11&lt;=#REF!,COUNTIF($D$3:D11,D11)=1),MAX($A$2:A10)+1,"")</f>
        <v>#REF!</v>
      </c>
      <c r="B11" s="9">
        <v>1</v>
      </c>
      <c r="C11" s="10">
        <v>940101</v>
      </c>
      <c r="D11" s="9" t="s">
        <v>18</v>
      </c>
      <c r="E11" s="9">
        <v>7500</v>
      </c>
      <c r="F11" s="11">
        <v>78</v>
      </c>
      <c r="G11" s="26">
        <f>Table3[[#This Row],[تعداد خريداري شده]]*0.2</f>
        <v>15.600000000000001</v>
      </c>
    </row>
    <row r="12" spans="1:12" ht="21" thickBot="1" x14ac:dyDescent="0.35">
      <c r="A12" s="20" t="e">
        <f>IF(AND(C12&gt;=#REF!,C12&lt;=#REF!,COUNTIF($D$3:D12,D12)=1),MAX($A$2:A11)+1,"")</f>
        <v>#REF!</v>
      </c>
      <c r="B12" s="9">
        <v>9</v>
      </c>
      <c r="C12" s="10">
        <v>940102</v>
      </c>
      <c r="D12" s="9" t="s">
        <v>18</v>
      </c>
      <c r="E12" s="9">
        <v>7500</v>
      </c>
      <c r="F12" s="11">
        <v>235</v>
      </c>
      <c r="G12" s="26">
        <f>Table3[[#This Row],[تعداد خريداري شده]]*0.2</f>
        <v>47</v>
      </c>
    </row>
    <row r="13" spans="1:12" ht="21" thickBot="1" x14ac:dyDescent="0.35">
      <c r="A13" s="20" t="e">
        <f>IF(AND(C13&gt;=#REF!,C13&lt;=#REF!,COUNTIF($D$3:D13,D13)=1),MAX($A$2:A12)+1,"")</f>
        <v>#REF!</v>
      </c>
      <c r="B13" s="9">
        <v>17</v>
      </c>
      <c r="C13" s="10">
        <v>940104</v>
      </c>
      <c r="D13" s="9" t="s">
        <v>18</v>
      </c>
      <c r="E13" s="9">
        <v>7500</v>
      </c>
      <c r="F13" s="11">
        <v>458</v>
      </c>
      <c r="G13" s="26">
        <f>Table3[[#This Row],[تعداد خريداري شده]]*0.2</f>
        <v>91.600000000000009</v>
      </c>
    </row>
    <row r="14" spans="1:12" ht="21" thickBot="1" x14ac:dyDescent="0.35">
      <c r="A14" s="20" t="e">
        <f>IF(AND(C14&gt;=#REF!,C14&lt;=#REF!,COUNTIF($D$3:D14,D14)=1),MAX($A$2:A13)+1,"")</f>
        <v>#REF!</v>
      </c>
      <c r="B14" s="9">
        <v>25</v>
      </c>
      <c r="C14" s="10">
        <v>940107</v>
      </c>
      <c r="D14" s="9" t="s">
        <v>18</v>
      </c>
      <c r="E14" s="9">
        <v>7500</v>
      </c>
      <c r="F14" s="11">
        <v>554</v>
      </c>
      <c r="G14" s="26">
        <f>Table3[[#This Row],[تعداد خريداري شده]]*0.2</f>
        <v>110.80000000000001</v>
      </c>
    </row>
    <row r="15" spans="1:12" ht="21" thickBot="1" x14ac:dyDescent="0.35">
      <c r="A15" s="20" t="e">
        <f>IF(AND(C15&gt;=#REF!,C15&lt;=#REF!,COUNTIF($D$3:D15,D15)=1),MAX($A$2:A14)+1,"")</f>
        <v>#REF!</v>
      </c>
      <c r="B15" s="9">
        <v>4</v>
      </c>
      <c r="C15" s="10">
        <v>940101</v>
      </c>
      <c r="D15" s="9" t="s">
        <v>15</v>
      </c>
      <c r="E15" s="9">
        <v>3375</v>
      </c>
      <c r="F15" s="11">
        <v>120</v>
      </c>
      <c r="G15" s="26">
        <f>Table3[[#This Row],[تعداد خريداري شده]]*0.2</f>
        <v>24</v>
      </c>
    </row>
    <row r="16" spans="1:12" ht="21" thickBot="1" x14ac:dyDescent="0.35">
      <c r="A16" s="20" t="e">
        <f>IF(AND(C16&gt;=#REF!,C16&lt;=#REF!,COUNTIF($D$3:D16,D16)=1),MAX($A$2:A15)+1,"")</f>
        <v>#REF!</v>
      </c>
      <c r="B16" s="9">
        <v>6</v>
      </c>
      <c r="C16" s="10">
        <v>940102</v>
      </c>
      <c r="D16" s="9" t="s">
        <v>15</v>
      </c>
      <c r="E16" s="9">
        <v>3375</v>
      </c>
      <c r="F16" s="11">
        <v>56</v>
      </c>
      <c r="G16" s="26">
        <f>Table3[[#This Row],[تعداد خريداري شده]]*0.2</f>
        <v>11.200000000000001</v>
      </c>
    </row>
    <row r="17" spans="1:7" ht="21" thickBot="1" x14ac:dyDescent="0.35">
      <c r="A17" s="20" t="e">
        <f>IF(AND(C17&gt;=#REF!,C17&lt;=#REF!,COUNTIF($D$3:D17,D17)=1),MAX($A$2:A16)+1,"")</f>
        <v>#REF!</v>
      </c>
      <c r="B17" s="9">
        <v>12</v>
      </c>
      <c r="C17" s="10">
        <v>940103</v>
      </c>
      <c r="D17" s="9" t="s">
        <v>15</v>
      </c>
      <c r="E17" s="9">
        <v>3375</v>
      </c>
      <c r="F17" s="11">
        <v>5454</v>
      </c>
      <c r="G17" s="26">
        <f>Table3[[#This Row],[تعداد خريداري شده]]*0.2</f>
        <v>1090.8</v>
      </c>
    </row>
    <row r="18" spans="1:7" ht="21" thickBot="1" x14ac:dyDescent="0.35">
      <c r="A18" s="20" t="e">
        <f>IF(AND(C18&gt;=#REF!,C18&lt;=#REF!,COUNTIF($D$3:D18,D18)=1),MAX($A$2:A17)+1,"")</f>
        <v>#REF!</v>
      </c>
      <c r="B18" s="9">
        <v>20</v>
      </c>
      <c r="C18" s="10">
        <v>940105</v>
      </c>
      <c r="D18" s="9" t="s">
        <v>15</v>
      </c>
      <c r="E18" s="9">
        <v>3375</v>
      </c>
      <c r="F18" s="11">
        <v>8714</v>
      </c>
      <c r="G18" s="26">
        <f>Table3[[#This Row],[تعداد خريداري شده]]*0.2</f>
        <v>1742.8000000000002</v>
      </c>
    </row>
    <row r="19" spans="1:7" ht="21" thickBot="1" x14ac:dyDescent="0.35">
      <c r="A19" s="20" t="e">
        <f>IF(AND(C19&gt;=#REF!,C19&lt;=#REF!,COUNTIF($D$3:D19,D19)=1),MAX($A$2:A18)+1,"")</f>
        <v>#REF!</v>
      </c>
      <c r="B19" s="9">
        <v>28</v>
      </c>
      <c r="C19" s="10">
        <v>940108</v>
      </c>
      <c r="D19" s="9" t="s">
        <v>15</v>
      </c>
      <c r="E19" s="9">
        <v>3375</v>
      </c>
      <c r="F19" s="11">
        <v>9987</v>
      </c>
      <c r="G19" s="26">
        <f>Table3[[#This Row],[تعداد خريداري شده]]*0.2</f>
        <v>1997.4</v>
      </c>
    </row>
    <row r="20" spans="1:7" ht="21" thickBot="1" x14ac:dyDescent="0.35">
      <c r="A20" s="20" t="e">
        <f>IF(AND(C20&gt;=#REF!,C20&lt;=#REF!,COUNTIF($D$3:D20,D20)=1),MAX($A$2:A19)+1,"")</f>
        <v>#REF!</v>
      </c>
      <c r="B20" s="9">
        <v>8</v>
      </c>
      <c r="C20" s="10">
        <v>940102</v>
      </c>
      <c r="D20" s="9" t="s">
        <v>19</v>
      </c>
      <c r="E20" s="9">
        <v>1875</v>
      </c>
      <c r="F20" s="11">
        <v>120</v>
      </c>
      <c r="G20" s="26">
        <f>Table3[[#This Row],[تعداد خريداري شده]]*0.2</f>
        <v>24</v>
      </c>
    </row>
    <row r="21" spans="1:7" ht="21" thickBot="1" x14ac:dyDescent="0.35">
      <c r="A21" s="20" t="e">
        <f>IF(AND(C21&gt;=#REF!,C21&lt;=#REF!,COUNTIF($D$3:D21,D21)=1),MAX($A$2:A20)+1,"")</f>
        <v>#REF!</v>
      </c>
      <c r="B21" s="9">
        <v>16</v>
      </c>
      <c r="C21" s="10">
        <v>940104</v>
      </c>
      <c r="D21" s="9" t="s">
        <v>19</v>
      </c>
      <c r="E21" s="9">
        <v>1875</v>
      </c>
      <c r="F21" s="11">
        <v>54</v>
      </c>
      <c r="G21" s="26">
        <f>Table3[[#This Row],[تعداد خريداري شده]]*0.2</f>
        <v>10.8</v>
      </c>
    </row>
    <row r="22" spans="1:7" ht="21" thickBot="1" x14ac:dyDescent="0.35">
      <c r="A22" s="20" t="e">
        <f>IF(AND(C22&gt;=#REF!,C22&lt;=#REF!,COUNTIF($D$3:D22,D22)=1),MAX($A$2:A21)+1,"")</f>
        <v>#REF!</v>
      </c>
      <c r="B22" s="9">
        <v>24</v>
      </c>
      <c r="C22" s="10">
        <v>940107</v>
      </c>
      <c r="D22" s="9" t="s">
        <v>19</v>
      </c>
      <c r="E22" s="9">
        <v>1875</v>
      </c>
      <c r="F22" s="11">
        <v>55</v>
      </c>
      <c r="G22" s="26">
        <f>Table3[[#This Row],[تعداد خريداري شده]]*0.2</f>
        <v>11</v>
      </c>
    </row>
    <row r="23" spans="1:7" ht="21" thickBot="1" x14ac:dyDescent="0.35">
      <c r="A23" s="20" t="e">
        <f>IF(AND(C23&gt;=#REF!,C23&lt;=#REF!,COUNTIF($D$3:D23,D23)=1),MAX($A$2:A22)+1,"")</f>
        <v>#REF!</v>
      </c>
      <c r="B23" s="9">
        <v>14</v>
      </c>
      <c r="C23" s="10">
        <v>940103</v>
      </c>
      <c r="D23" s="9" t="s">
        <v>13</v>
      </c>
      <c r="E23" s="9">
        <v>337.5</v>
      </c>
      <c r="F23" s="11">
        <v>544</v>
      </c>
      <c r="G23" s="26">
        <f>Table3[[#This Row],[تعداد خريداري شده]]*0.2</f>
        <v>108.80000000000001</v>
      </c>
    </row>
    <row r="24" spans="1:7" ht="21" thickBot="1" x14ac:dyDescent="0.35">
      <c r="A24" s="20" t="e">
        <f>IF(AND(C24&gt;=#REF!,C24&lt;=#REF!,COUNTIF($D$3:D24,D24)=1),MAX($A$2:A23)+1,"")</f>
        <v>#REF!</v>
      </c>
      <c r="B24" s="9">
        <v>30</v>
      </c>
      <c r="C24" s="10">
        <v>940109</v>
      </c>
      <c r="D24" s="9" t="s">
        <v>13</v>
      </c>
      <c r="E24" s="9">
        <v>337.5</v>
      </c>
      <c r="F24" s="11">
        <v>1431</v>
      </c>
      <c r="G24" s="26">
        <f>Table3[[#This Row],[تعداد خريداري شده]]*0.2</f>
        <v>286.2</v>
      </c>
    </row>
    <row r="25" spans="1:7" ht="21" thickBot="1" x14ac:dyDescent="0.35">
      <c r="A25" s="20" t="e">
        <f>IF(AND(C25&gt;=#REF!,C25&lt;=#REF!,COUNTIF($D$3:D25,D25)=1),MAX($A$2:A24)+1,"")</f>
        <v>#REF!</v>
      </c>
      <c r="B25" s="9">
        <v>32</v>
      </c>
      <c r="C25" s="10">
        <v>940110</v>
      </c>
      <c r="D25" s="9" t="s">
        <v>13</v>
      </c>
      <c r="E25" s="9">
        <v>337.5</v>
      </c>
      <c r="F25" s="11">
        <v>57</v>
      </c>
      <c r="G25" s="26">
        <f>Table3[[#This Row],[تعداد خريداري شده]]*0.2</f>
        <v>11.4</v>
      </c>
    </row>
    <row r="26" spans="1:7" ht="21" thickBot="1" x14ac:dyDescent="0.35">
      <c r="A26" s="28" t="e">
        <f>IF(AND(C26&gt;=#REF!,C26&lt;=#REF!,COUNTIF($D$3:D27,D26)=1),MAX($A$2:A25)+1,"")</f>
        <v>#REF!</v>
      </c>
      <c r="B26" s="9">
        <v>34</v>
      </c>
      <c r="C26" s="10">
        <v>940110</v>
      </c>
      <c r="D26" s="9" t="s">
        <v>13</v>
      </c>
      <c r="E26" s="9">
        <v>337.5</v>
      </c>
      <c r="F26" s="11">
        <v>58</v>
      </c>
      <c r="G26" s="26">
        <f>Table3[[#This Row],[تعداد خريداري شده]]*0.2</f>
        <v>11.600000000000001</v>
      </c>
    </row>
    <row r="27" spans="1:7" ht="21" thickBot="1" x14ac:dyDescent="0.35">
      <c r="A27" s="20" t="e">
        <f>IF(AND(C27&gt;=#REF!,C27&lt;=#REF!,COUNTIF($D$3:D27,D27)=1),MAX($A$2:A26)+1,"")</f>
        <v>#REF!</v>
      </c>
      <c r="B27" s="9">
        <v>3</v>
      </c>
      <c r="C27" s="10">
        <v>940101</v>
      </c>
      <c r="D27" s="9" t="s">
        <v>16</v>
      </c>
      <c r="E27" s="9">
        <v>90</v>
      </c>
      <c r="F27" s="11">
        <v>50</v>
      </c>
      <c r="G27" s="26">
        <f>Table3[[#This Row],[تعداد خريداري شده]]*0.2</f>
        <v>10</v>
      </c>
    </row>
    <row r="28" spans="1:7" ht="21" thickBot="1" x14ac:dyDescent="0.35">
      <c r="A28" s="20" t="e">
        <f>IF(AND(C28&gt;=#REF!,C28&lt;=#REF!,COUNTIF($D$3:D28,D28)=1),MAX($A$2:A27)+1,"")</f>
        <v>#REF!</v>
      </c>
      <c r="B28" s="9">
        <v>11</v>
      </c>
      <c r="C28" s="10">
        <v>940102</v>
      </c>
      <c r="D28" s="9" t="s">
        <v>16</v>
      </c>
      <c r="E28" s="9">
        <v>90</v>
      </c>
      <c r="F28" s="11">
        <v>4000</v>
      </c>
      <c r="G28" s="26">
        <f>Table3[[#This Row],[تعداد خريداري شده]]*0.2</f>
        <v>800</v>
      </c>
    </row>
    <row r="29" spans="1:7" ht="21" thickBot="1" x14ac:dyDescent="0.35">
      <c r="A29" s="20" t="e">
        <f>IF(AND(C29&gt;=#REF!,C29&lt;=#REF!,COUNTIF($D$3:D29,D29)=1),MAX($A$2:A28)+1,"")</f>
        <v>#REF!</v>
      </c>
      <c r="B29" s="9">
        <v>19</v>
      </c>
      <c r="C29" s="10">
        <v>940105</v>
      </c>
      <c r="D29" s="9" t="s">
        <v>16</v>
      </c>
      <c r="E29" s="9">
        <v>90</v>
      </c>
      <c r="F29" s="11">
        <v>554</v>
      </c>
      <c r="G29" s="26">
        <f>Table3[[#This Row],[تعداد خريداري شده]]*0.2</f>
        <v>110.80000000000001</v>
      </c>
    </row>
    <row r="30" spans="1:7" ht="21" thickBot="1" x14ac:dyDescent="0.35">
      <c r="A30" s="20" t="e">
        <f>IF(AND(C30&gt;=#REF!,C30&lt;=#REF!,COUNTIF($D$3:D30,D30)=1),MAX($A$2:A29)+1,"")</f>
        <v>#REF!</v>
      </c>
      <c r="B30" s="9">
        <v>27</v>
      </c>
      <c r="C30" s="10">
        <v>940108</v>
      </c>
      <c r="D30" s="9" t="s">
        <v>16</v>
      </c>
      <c r="E30" s="9">
        <v>90</v>
      </c>
      <c r="F30" s="11">
        <v>877</v>
      </c>
      <c r="G30" s="26">
        <f>Table3[[#This Row],[تعداد خريداري شده]]*0.2</f>
        <v>175.4</v>
      </c>
    </row>
    <row r="31" spans="1:7" ht="21" thickBot="1" x14ac:dyDescent="0.35">
      <c r="A31" s="20" t="e">
        <f>IF(AND(C31&gt;=#REF!,C31&lt;=#REF!,COUNTIF($D$3:D31,D31)=1),MAX($A$2:A30)+1,"")</f>
        <v>#REF!</v>
      </c>
      <c r="B31" s="9">
        <v>7</v>
      </c>
      <c r="C31" s="10">
        <v>940102</v>
      </c>
      <c r="D31" s="9" t="s">
        <v>12</v>
      </c>
      <c r="E31" s="9">
        <v>60</v>
      </c>
      <c r="F31" s="11">
        <v>89</v>
      </c>
      <c r="G31" s="26">
        <f>Table3[[#This Row],[تعداد خريداري شده]]*0.2</f>
        <v>17.8</v>
      </c>
    </row>
    <row r="32" spans="1:7" ht="21" thickBot="1" x14ac:dyDescent="0.35">
      <c r="A32" s="20" t="e">
        <f>IF(AND(C32&gt;=#REF!,C32&lt;=#REF!,COUNTIF($D$3:D32,D32)=1),MAX($A$2:A31)+1,"")</f>
        <v>#REF!</v>
      </c>
      <c r="B32" s="9">
        <v>15</v>
      </c>
      <c r="C32" s="10">
        <v>940104</v>
      </c>
      <c r="D32" s="9" t="s">
        <v>12</v>
      </c>
      <c r="E32" s="9">
        <v>60</v>
      </c>
      <c r="F32" s="11">
        <v>54</v>
      </c>
      <c r="G32" s="26">
        <f>Table3[[#This Row],[تعداد خريداري شده]]*0.2</f>
        <v>10.8</v>
      </c>
    </row>
    <row r="33" spans="1:7" ht="21" thickBot="1" x14ac:dyDescent="0.35">
      <c r="A33" s="20" t="e">
        <f>IF(AND(C33&gt;=#REF!,C33&lt;=#REF!,COUNTIF($D$3:D33,D33)=1),MAX($A$2:A32)+1,"")</f>
        <v>#REF!</v>
      </c>
      <c r="B33" s="9">
        <v>22</v>
      </c>
      <c r="C33" s="10">
        <v>940106</v>
      </c>
      <c r="D33" s="9" t="s">
        <v>12</v>
      </c>
      <c r="E33" s="9">
        <v>60</v>
      </c>
      <c r="F33" s="11">
        <v>675</v>
      </c>
      <c r="G33" s="26">
        <f>Table3[[#This Row],[تعداد خريداري شده]]*0.2</f>
        <v>135</v>
      </c>
    </row>
    <row r="34" spans="1:7" ht="21" thickBot="1" x14ac:dyDescent="0.35">
      <c r="A34" s="20" t="e">
        <f>IF(AND(C34&gt;=#REF!,C34&lt;=#REF!,COUNTIF($D$3:D34,D34)=1),MAX($A$2:A33)+1,"")</f>
        <v>#REF!</v>
      </c>
      <c r="B34" s="9">
        <v>23</v>
      </c>
      <c r="C34" s="10">
        <v>940106</v>
      </c>
      <c r="D34" s="9" t="s">
        <v>12</v>
      </c>
      <c r="E34" s="9">
        <v>60</v>
      </c>
      <c r="F34" s="11">
        <v>5454</v>
      </c>
      <c r="G34" s="26">
        <f>Table3[[#This Row],[تعداد خريداري شده]]*0.2</f>
        <v>1090.8</v>
      </c>
    </row>
    <row r="35" spans="1:7" ht="21" thickBot="1" x14ac:dyDescent="0.35">
      <c r="A35" s="20" t="e">
        <f>IF(AND(C35&gt;=#REF!,C35&lt;=#REF!,COUNTIF($D$3:D35,D35)=1),MAX($A$2:A34)+1,"")</f>
        <v>#REF!</v>
      </c>
      <c r="B35" s="9">
        <v>31</v>
      </c>
      <c r="C35" s="10">
        <v>940109</v>
      </c>
      <c r="D35" s="9" t="s">
        <v>12</v>
      </c>
      <c r="E35" s="9">
        <v>60</v>
      </c>
      <c r="F35" s="11">
        <v>7554</v>
      </c>
      <c r="G35" s="26">
        <f>Table3[[#This Row],[تعداد خريداري شده]]*0.2</f>
        <v>1510.8000000000002</v>
      </c>
    </row>
    <row r="36" spans="1:7" ht="21" thickBot="1" x14ac:dyDescent="0.35">
      <c r="A36" s="21" t="e">
        <f>IF(AND(C36&gt;=#REF!,C36&lt;=#REF!,COUNTIF($D$3:D36,D36)=1),MAX($A$2:A35)+1,"")</f>
        <v>#REF!</v>
      </c>
      <c r="B36" s="13">
        <v>33</v>
      </c>
      <c r="C36" s="14">
        <v>940110</v>
      </c>
      <c r="D36" s="13" t="s">
        <v>12</v>
      </c>
      <c r="E36" s="13">
        <v>60</v>
      </c>
      <c r="F36" s="15">
        <v>54547</v>
      </c>
      <c r="G36" s="27">
        <f>Table3[[#This Row],[تعداد خريداري شده]]*0.2</f>
        <v>10909.400000000001</v>
      </c>
    </row>
    <row r="37" spans="1:7" ht="21" thickBot="1" x14ac:dyDescent="0.35">
      <c r="A37" s="21" t="s">
        <v>30</v>
      </c>
      <c r="B37" s="13"/>
      <c r="C37" s="14"/>
      <c r="D37" s="13"/>
      <c r="E37" s="13"/>
      <c r="F37" s="15"/>
      <c r="G37" s="27">
        <f>Table3[[#This Row],[تعداد خريداري شده]]*0.2</f>
        <v>0</v>
      </c>
    </row>
    <row r="38" spans="1:7" ht="20.399999999999999" x14ac:dyDescent="0.3">
      <c r="A38" s="12" t="s">
        <v>28</v>
      </c>
      <c r="B38" s="13"/>
      <c r="C38" s="13"/>
      <c r="D38" s="13"/>
      <c r="E38" s="13"/>
      <c r="F38" s="15">
        <f>SUBTOTAL(109,Table3[تعداد خريداري شده])</f>
        <v>102970</v>
      </c>
      <c r="G38"/>
    </row>
  </sheetData>
  <mergeCells count="1">
    <mergeCell ref="A1:F1"/>
  </mergeCells>
  <dataValidations count="2">
    <dataValidation allowBlank="1" showInputMessage="1" showErrorMessage="1" promptTitle="توجه :" prompt="در این قسمت اطلاعاتی تایپ نشود." sqref="A3:A37" xr:uid="{00000000-0002-0000-0000-000002000000}"/>
    <dataValidation type="textLength" operator="equal" allowBlank="1" showInputMessage="1" showErrorMessage="1" promptTitle="توجه :" prompt="تاریخ را مانند مثال زیر بدون نشانه &quot;/&quot; وارد کنید :_x000a_940101" sqref="C3:C37" xr:uid="{00000000-0002-0000-0000-000000000000}">
      <formula1>6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8B3AD-FDD6-4D32-BFC0-BB5BD2927C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2021-07-18T14:26:27Z</dcterms:created>
  <dcterms:modified xsi:type="dcterms:W3CDTF">2021-07-27T18:36:35Z</dcterms:modified>
</cp:coreProperties>
</file>