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  <sheet state="visible" name="Semanas" sheetId="2" r:id="rId5"/>
  </sheets>
  <definedNames/>
  <calcPr/>
  <extLst>
    <ext uri="GoogleSheetsCustomDataVersion1">
      <go:sheetsCustomData xmlns:go="http://customooxmlschemas.google.com/" r:id="rId6" roundtripDataSignature="AMtx7mhGiUzZLvyRGZhtcVFpSaW3JfrAzA=="/>
    </ext>
  </extLst>
</workbook>
</file>

<file path=xl/sharedStrings.xml><?xml version="1.0" encoding="utf-8"?>
<sst xmlns="http://schemas.openxmlformats.org/spreadsheetml/2006/main" count="195" uniqueCount="145">
  <si>
    <t>Formato de Planeación y Seguimiento - Tareas</t>
  </si>
  <si>
    <t>Grupo:</t>
  </si>
  <si>
    <t>Blast Code</t>
  </si>
  <si>
    <t>Líder:</t>
  </si>
  <si>
    <t>Sebastián Orozco</t>
  </si>
  <si>
    <t>Horas de trabajo semanal:</t>
  </si>
  <si>
    <t>Admon. de planeación:</t>
  </si>
  <si>
    <t>Daniel Cuartas</t>
  </si>
  <si>
    <t>Admon. de calidad:</t>
  </si>
  <si>
    <t>Emilio Maya</t>
  </si>
  <si>
    <t>Camilo Vargas</t>
  </si>
  <si>
    <t>Admon.  de soporte:</t>
  </si>
  <si>
    <t>Lucas Bohorquez</t>
  </si>
  <si>
    <t>Admon.  de desarrollo:</t>
  </si>
  <si>
    <t>Jose Daniel Cruz</t>
  </si>
  <si>
    <t>Ciclo:</t>
  </si>
  <si>
    <t>Total horas semana grupo:</t>
  </si>
  <si>
    <t>Fecha inicio:</t>
  </si>
  <si>
    <t>Fecha fin:</t>
  </si>
  <si>
    <t>Cantidad semanas:</t>
  </si>
  <si>
    <t>Total horas ciclo total:</t>
  </si>
  <si>
    <t>Lo Planeado (Estimado)</t>
  </si>
  <si>
    <t>Lo real</t>
  </si>
  <si>
    <t>Tarea</t>
  </si>
  <si>
    <t>Minutos Líder</t>
  </si>
  <si>
    <t>Minutos Admin. Planeación</t>
  </si>
  <si>
    <t>Minutos Admin. Calidad(emilio)</t>
  </si>
  <si>
    <t>Minutos Admin. Soporte</t>
  </si>
  <si>
    <t>Minutos Admin. Desarrollo</t>
  </si>
  <si>
    <t>Minutos totales tarea</t>
  </si>
  <si>
    <t>Semana planeada terminación</t>
  </si>
  <si>
    <t>Valor planeado (VP)</t>
  </si>
  <si>
    <t>Minutos Admin. Calidad</t>
  </si>
  <si>
    <t>Semana real terminación</t>
  </si>
  <si>
    <t>Valor ganado (VG)</t>
  </si>
  <si>
    <t>Generales</t>
  </si>
  <si>
    <t>Instalar herramientas de desarrollo</t>
  </si>
  <si>
    <t>Reunión de coordinación semanal tutor</t>
  </si>
  <si>
    <t>Gestión Requisitos</t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</si>
  <si>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"Repartir propina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</si>
  <si>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"Repartir propina"</t>
    </r>
  </si>
  <si>
    <r>
      <rPr>
        <rFont val="Calibri"/>
        <color theme="1"/>
        <sz val="11.0"/>
      </rPr>
      <t>Recolección/validación de Información de stakeholders</t>
    </r>
    <r>
      <rPr>
        <rFont val="Calibri"/>
        <i/>
        <color rgb="FF4F81BD"/>
        <sz val="11.0"/>
      </rPr>
      <t xml:space="preserve"> "Repartir propina"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</si>
  <si>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"Repartir propina"</t>
    </r>
  </si>
  <si>
    <t>Análisis Requisitos</t>
  </si>
  <si>
    <r>
      <rPr>
        <rFont val="Calibri"/>
        <color theme="1"/>
        <sz val="11.0"/>
      </rPr>
      <t xml:space="preserve">Elaborar el diagrama de clase del análisis </t>
    </r>
    <r>
      <rPr>
        <rFont val="Calibri"/>
        <i/>
        <color theme="4"/>
        <sz val="11.0"/>
      </rPr>
      <t>"Repartir propina"</t>
    </r>
  </si>
  <si>
    <r>
      <rPr>
        <rFont val="Calibri"/>
        <color theme="1"/>
        <sz val="11.0"/>
      </rPr>
      <t xml:space="preserve">Elaborar el diagrama de secuencia </t>
    </r>
    <r>
      <rPr>
        <rFont val="Calibri"/>
        <i/>
        <color rgb="FF4F81BD"/>
        <sz val="11.0"/>
      </rPr>
      <t>"Repartir propina"</t>
    </r>
  </si>
  <si>
    <r>
      <rPr>
        <rFont val="Calibri"/>
        <color theme="1"/>
        <sz val="11.0"/>
      </rPr>
      <t xml:space="preserve">Revisión diagrama de clases del análisis </t>
    </r>
    <r>
      <rPr>
        <rFont val="Calibri"/>
        <i/>
        <color theme="4"/>
        <sz val="11.0"/>
      </rPr>
      <t>"Repartir propina"</t>
    </r>
  </si>
  <si>
    <t>Diseño de Software</t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</si>
  <si>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"Repartir propina"</t>
    </r>
  </si>
  <si>
    <t>Construcción y pruebas de Software</t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</si>
  <si>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"Repartir propina"</t>
    </r>
  </si>
  <si>
    <r>
      <rPr>
        <rFont val="Calibri"/>
        <color theme="1"/>
        <sz val="11.0"/>
      </rPr>
      <t xml:space="preserve">Pruebas unitarias clases de control  </t>
    </r>
    <r>
      <rPr>
        <rFont val="Calibri"/>
        <i/>
        <color theme="4"/>
        <sz val="11.0"/>
      </rPr>
      <t>"Repartir propina"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</si>
  <si>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"Repartir propina"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</si>
  <si>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"Repartir propina"</t>
    </r>
  </si>
  <si>
    <r>
      <rPr>
        <rFont val="Calibri"/>
        <color theme="1"/>
        <sz val="11.0"/>
      </rPr>
      <t xml:space="preserve">Pruebas de integración </t>
    </r>
    <r>
      <rPr>
        <rFont val="Calibri"/>
        <i/>
        <color theme="4"/>
        <sz val="11.0"/>
      </rPr>
      <t>"Repartir propina"</t>
    </r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</si>
  <si>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"Crear categorias y subcategorias de gastos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</si>
  <si>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</si>
  <si>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 xml:space="preserve">Recolección/Validación de Información de stakeholders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</si>
  <si>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</si>
  <si>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 xml:space="preserve">Elaborar el diagrama de clase del análisis </t>
    </r>
    <r>
      <rPr>
        <rFont val="Calibri"/>
        <i/>
        <color theme="4"/>
        <sz val="11.0"/>
      </rPr>
      <t>"Crear categorias y subcategorias de gastos"</t>
    </r>
  </si>
  <si>
    <r>
      <rPr>
        <rFont val="Calibri"/>
        <color theme="1"/>
        <sz val="11.0"/>
      </rPr>
      <t xml:space="preserve">Elaborar el diagrama de secuencia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</si>
  <si>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 xml:space="preserve">Revisión diagrama de clases del análisis </t>
    </r>
    <r>
      <rPr>
        <rFont val="Calibri"/>
        <i/>
        <color theme="4"/>
        <sz val="11.0"/>
      </rPr>
      <t>"Crear categorias y subcategorias de gastos"</t>
    </r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</si>
  <si>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</si>
  <si>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</si>
  <si>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 xml:space="preserve">Pruebas unitarias clases de control </t>
    </r>
    <r>
      <rPr>
        <rFont val="Calibri"/>
        <i/>
        <color theme="4"/>
        <sz val="11.0"/>
      </rPr>
      <t>"Crear categorias y subcategorias de gastos"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</si>
  <si>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</si>
  <si>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</si>
  <si>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>Pruebas de integración</t>
    </r>
    <r>
      <rPr>
        <rFont val="Calibri"/>
        <i/>
        <color theme="4"/>
        <sz val="11.0"/>
      </rPr>
      <t xml:space="preserve"> "Crear categorias y subcategorias de gastos"</t>
    </r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</si>
  <si>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"Modificar categorías y subcategorías de gastos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</si>
  <si>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</si>
  <si>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Recolección/Validación de Información de stakeholders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</si>
  <si>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</si>
  <si>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Elaborar el diagrama de clase del análisis </t>
    </r>
    <r>
      <rPr>
        <rFont val="Calibri"/>
        <i/>
        <color theme="4"/>
        <sz val="11.0"/>
      </rPr>
      <t>"Modificar categorías y subcategorías de gastos"</t>
    </r>
  </si>
  <si>
    <r>
      <rPr>
        <rFont val="Calibri"/>
        <color theme="1"/>
        <sz val="11.0"/>
      </rPr>
      <t xml:space="preserve">Elaborar el diagrama de secuencia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</si>
  <si>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Revisión diagrama de clases del análisis </t>
    </r>
    <r>
      <rPr>
        <rFont val="Calibri"/>
        <i/>
        <color theme="4"/>
        <sz val="11.0"/>
      </rPr>
      <t>"Modificar categorías y subcategorías de gastos"</t>
    </r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</si>
  <si>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</si>
  <si>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</si>
  <si>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Pruebas unitarias clases de control </t>
    </r>
    <r>
      <rPr>
        <rFont val="Calibri"/>
        <i/>
        <color theme="4"/>
        <sz val="11.0"/>
      </rPr>
      <t>"Modificar categorías y subcategorías de gastos"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</si>
  <si>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</si>
  <si>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</si>
  <si>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>Pruebas de integración</t>
    </r>
    <r>
      <rPr>
        <rFont val="Calibri"/>
        <i/>
        <color theme="4"/>
        <sz val="11.0"/>
      </rPr>
      <t xml:space="preserve"> "Modificar categorías y subcategorías de gastos"</t>
    </r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</si>
  <si>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i/>
        <color theme="4"/>
        <sz val="11.0"/>
      </rPr>
      <t>"Registrar venta mostrador"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</si>
  <si>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"Registrar venta mostrador"</t>
    </r>
  </si>
  <si>
    <r>
      <rPr>
        <rFont val="Calibri"/>
        <color theme="1"/>
        <sz val="11.0"/>
      </rPr>
      <t xml:space="preserve">Recolección/Validación de Información de stakeholders </t>
    </r>
    <r>
      <rPr>
        <rFont val="Calibri"/>
        <i/>
        <color rgb="FF4F81BD"/>
        <sz val="11.0"/>
      </rPr>
      <t>"Registrar venta mostrador"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</si>
  <si>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"Registrar venta mostrador"</t>
    </r>
  </si>
  <si>
    <r>
      <rPr>
        <rFont val="Calibri"/>
        <color theme="1"/>
        <sz val="11.0"/>
      </rPr>
      <t xml:space="preserve">Elaborar el diagrama de clase del análisis </t>
    </r>
    <r>
      <rPr>
        <rFont val="Calibri"/>
        <i/>
        <color theme="4"/>
        <sz val="11.0"/>
      </rPr>
      <t>"Registrar venta mostrador"</t>
    </r>
  </si>
  <si>
    <r>
      <rPr>
        <rFont val="Calibri"/>
        <color theme="1"/>
        <sz val="11.0"/>
      </rPr>
      <t xml:space="preserve">Elaborar el diagrama de secuencia </t>
    </r>
    <r>
      <rPr>
        <rFont val="Calibri"/>
        <i/>
        <color rgb="FF4F81BD"/>
        <sz val="11.0"/>
      </rPr>
      <t>"Registrar venta mostrador"</t>
    </r>
  </si>
  <si>
    <r>
      <rPr>
        <rFont val="Calibri"/>
        <color theme="1"/>
        <sz val="11.0"/>
      </rPr>
      <t xml:space="preserve">Revisión diagrama de clases del análisis </t>
    </r>
    <r>
      <rPr>
        <rFont val="Calibri"/>
        <i/>
        <color theme="4"/>
        <sz val="11.0"/>
      </rPr>
      <t>"Registrar venta mostrador"</t>
    </r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</si>
  <si>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theme="4"/>
        <sz val="11.0"/>
      </rPr>
      <t>"Registrar venta mostrador"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</si>
  <si>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"Registrar venta mostrador"</t>
    </r>
  </si>
  <si>
    <r>
      <rPr>
        <rFont val="Calibri"/>
        <color theme="1"/>
        <sz val="11.0"/>
      </rPr>
      <t xml:space="preserve">Pruebas unitarias clases de control </t>
    </r>
    <r>
      <rPr>
        <rFont val="Calibri"/>
        <i/>
        <color theme="4"/>
        <sz val="11.0"/>
      </rPr>
      <t>"Registrar venta mostrador"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</si>
  <si>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"Registrar venta mostrador"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</si>
  <si>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"Registrar venta mostrador"</t>
    </r>
  </si>
  <si>
    <r>
      <rPr>
        <rFont val="Calibri"/>
        <color theme="1"/>
        <sz val="11.0"/>
      </rPr>
      <t xml:space="preserve">Pruebas de integración </t>
    </r>
    <r>
      <rPr>
        <rFont val="Calibri"/>
        <i/>
        <color theme="4"/>
        <sz val="11.0"/>
      </rPr>
      <t>"Registrar venta mostrador"</t>
    </r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</si>
  <si>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i/>
        <color theme="4"/>
        <sz val="11.0"/>
      </rPr>
      <t>"Registrar venta mesa"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</si>
  <si>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"Registrar venta mesa"</t>
    </r>
  </si>
  <si>
    <r>
      <rPr>
        <rFont val="Calibri"/>
        <color theme="1"/>
        <sz val="11.0"/>
      </rPr>
      <t xml:space="preserve">Recolección/Validación de Información de stakeholders </t>
    </r>
    <r>
      <rPr>
        <rFont val="Calibri"/>
        <i/>
        <color rgb="FF4F81BD"/>
        <sz val="11.0"/>
      </rPr>
      <t>"Registrar venta mesa"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</si>
  <si>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"Registrar venta mesa"</t>
    </r>
  </si>
  <si>
    <r>
      <rPr>
        <rFont val="Calibri"/>
        <color theme="1"/>
        <sz val="11.0"/>
      </rPr>
      <t>Elaborar el diagrama de clase del análisis</t>
    </r>
    <r>
      <rPr>
        <rFont val="Calibri"/>
        <i/>
        <color theme="4"/>
        <sz val="11.0"/>
      </rPr>
      <t xml:space="preserve"> "Registrar venta mesa"</t>
    </r>
  </si>
  <si>
    <r>
      <rPr>
        <rFont val="Calibri"/>
        <color theme="1"/>
        <sz val="11.0"/>
      </rPr>
      <t>Elaborar el diagrama de secuencia</t>
    </r>
    <r>
      <rPr>
        <rFont val="Calibri"/>
        <i/>
        <color rgb="FF4F81BD"/>
        <sz val="11.0"/>
      </rPr>
      <t xml:space="preserve"> "Registrar venta mesa"</t>
    </r>
  </si>
  <si>
    <r>
      <rPr>
        <rFont val="Calibri"/>
        <color theme="1"/>
        <sz val="11.0"/>
      </rPr>
      <t xml:space="preserve">Revisión diagrama de clases del análisis </t>
    </r>
    <r>
      <rPr>
        <rFont val="Calibri"/>
        <i/>
        <color theme="4"/>
        <sz val="11.0"/>
      </rPr>
      <t>"Registrar venta mesa"</t>
    </r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</si>
  <si>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"Registrar venta mesa"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</si>
  <si>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"Registrar venta mesa"</t>
    </r>
  </si>
  <si>
    <r>
      <rPr>
        <rFont val="Calibri"/>
        <color theme="1"/>
        <sz val="11.0"/>
      </rPr>
      <t xml:space="preserve">Pruebas unitarias clases de control </t>
    </r>
    <r>
      <rPr>
        <rFont val="Calibri"/>
        <i/>
        <color theme="4"/>
        <sz val="11.0"/>
      </rPr>
      <t>"Registrar venta mesa"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</si>
  <si>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"Registrar venta mesa"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</si>
  <si>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"Registrar venta mesa"</t>
    </r>
  </si>
  <si>
    <r>
      <rPr>
        <rFont val="Calibri"/>
        <color theme="1"/>
        <sz val="11.0"/>
      </rPr>
      <t xml:space="preserve">Pruebas de integración </t>
    </r>
    <r>
      <rPr>
        <rFont val="Calibri"/>
        <i/>
        <color theme="4"/>
        <sz val="11.0"/>
      </rPr>
      <t>"Registrar venta mesa"</t>
    </r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</si>
  <si>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"Asignar ventas a clientes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</si>
  <si>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</si>
  <si>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Recolección/Validación de Información de stakeholders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</si>
  <si>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</si>
  <si>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>Elaborar el diagrama de clase del análisis</t>
    </r>
    <r>
      <rPr>
        <rFont val="Calibri"/>
        <i/>
        <color theme="4"/>
        <sz val="11.0"/>
      </rPr>
      <t xml:space="preserve"> "Asignar ventas a clientes"</t>
    </r>
  </si>
  <si>
    <r>
      <rPr>
        <rFont val="Calibri"/>
        <color theme="1"/>
        <sz val="11.0"/>
      </rPr>
      <t>Elaborar el diagrama de secuencia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</si>
  <si>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Revisión diagrama de clases del análisis </t>
    </r>
    <r>
      <rPr>
        <rFont val="Calibri"/>
        <i/>
        <color theme="4"/>
        <sz val="11.0"/>
      </rPr>
      <t>"Asignar ventas a clientes"</t>
    </r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</si>
  <si>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</si>
  <si>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</si>
  <si>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>Pruebas unitarias clases de control</t>
    </r>
    <r>
      <rPr>
        <rFont val="Calibri"/>
        <i/>
        <color theme="4"/>
        <sz val="11.0"/>
      </rPr>
      <t xml:space="preserve"> "Asignar ventas a clientes"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</si>
  <si>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</si>
  <si>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</si>
  <si>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Pruebas de integración </t>
    </r>
    <r>
      <rPr>
        <rFont val="Calibri"/>
        <i/>
        <color theme="4"/>
        <sz val="11.0"/>
      </rPr>
      <t>"Asignar ventas a clientes"</t>
    </r>
  </si>
  <si>
    <t>Consolidar informe semanal</t>
  </si>
  <si>
    <t>Consolidar datos planeación semanal</t>
  </si>
  <si>
    <t>Consolidar datos calidad semanal</t>
  </si>
  <si>
    <t>Reporte avance implementación</t>
  </si>
  <si>
    <t>Total minutos por rol</t>
  </si>
  <si>
    <t>Total horas por rol</t>
  </si>
  <si>
    <t>Total min.:</t>
  </si>
  <si>
    <t>VP total:</t>
  </si>
  <si>
    <t>Esto siempre debe dar 100%</t>
  </si>
  <si>
    <t>Total horas:</t>
  </si>
  <si>
    <r>
      <rPr>
        <rFont val="Calibri"/>
        <i/>
        <color rgb="FF1F497D"/>
        <sz val="11.0"/>
      </rPr>
      <t xml:space="preserve">Verificar que las horas totales </t>
    </r>
    <r>
      <rPr>
        <rFont val="Calibri"/>
        <b/>
        <i/>
        <color rgb="FF1F497D"/>
        <sz val="11.0"/>
      </rPr>
      <t>planeadas</t>
    </r>
  </si>
  <si>
    <t>no excedan las horas de trabajo del grupo en el ciclo</t>
  </si>
  <si>
    <t>Formato de Planeación y Seguimiento - Semanas</t>
  </si>
  <si>
    <t>Las casillas en gris tienen fórmulas para realizar los cálculos automáticamente. No deben ingresarse allí datos manuales.</t>
  </si>
  <si>
    <t>BLASTCODE</t>
  </si>
  <si>
    <t>Semana</t>
  </si>
  <si>
    <t>Horas</t>
  </si>
  <si>
    <t>Valor planeado</t>
  </si>
  <si>
    <t>Valor planeado acumulado</t>
  </si>
  <si>
    <t>Valor ganado</t>
  </si>
  <si>
    <t>Valor ganado acumulado</t>
  </si>
  <si>
    <t>%</t>
  </si>
  <si>
    <t>Las horas de cada semana no pueden superar las horas de trabajo del grupo por semana</t>
  </si>
  <si>
    <r>
      <rPr>
        <rFont val="Calibri"/>
        <color theme="1"/>
        <sz val="11.0"/>
      </rPr>
      <t xml:space="preserve">Recolección de Información de stakeholders </t>
    </r>
    <r>
      <rPr>
        <rFont val="Calibri"/>
        <i/>
        <color theme="4"/>
        <sz val="11.0"/>
      </rPr>
      <t>"Asignar ventas a clientes"</t>
    </r>
  </si>
  <si>
    <r>
      <rPr>
        <rFont val="Calibri"/>
        <color theme="1"/>
        <sz val="11.0"/>
      </rPr>
      <t xml:space="preserve">Recolección de Información de stakeholders </t>
    </r>
    <r>
      <rPr>
        <rFont val="Calibri"/>
        <i/>
        <color theme="4"/>
        <sz val="11.0"/>
      </rPr>
      <t>"Registrar venta mesa"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</si>
</sst>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11">
    <font>
      <sz val="11.0"/>
      <color theme="1"/>
      <name val="Arial"/>
    </font>
    <font>
      <b/>
      <sz val="20.0"/>
      <color theme="1"/>
      <name val="Calibri"/>
    </font>
    <font>
      <i/>
      <sz val="11.0"/>
      <color rgb="FF1F497D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b/>
      <sz val="11.0"/>
      <color rgb="FFFF0000"/>
      <name val="Calibri"/>
    </font>
    <font>
      <i/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7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1" fillId="0" fontId="4" numFmtId="0" xfId="0" applyBorder="1" applyFont="1"/>
    <xf borderId="0" fillId="0" fontId="4" numFmtId="0" xfId="0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3" fillId="2" fontId="5" numFmtId="0" xfId="0" applyAlignment="1" applyBorder="1" applyFill="1" applyFont="1">
      <alignment readingOrder="0"/>
    </xf>
    <xf borderId="0" fillId="0" fontId="6" numFmtId="0" xfId="0" applyFont="1"/>
    <xf borderId="1" fillId="0" fontId="4" numFmtId="14" xfId="0" applyBorder="1" applyFont="1" applyNumberFormat="1"/>
    <xf borderId="0" fillId="0" fontId="4" numFmtId="14" xfId="0" applyFont="1" applyNumberFormat="1"/>
    <xf borderId="2" fillId="0" fontId="4" numFmtId="0" xfId="0" applyAlignment="1" applyBorder="1" applyFont="1">
      <alignment horizontal="center"/>
    </xf>
    <xf borderId="4" fillId="2" fontId="4" numFmtId="0" xfId="0" applyBorder="1" applyFont="1"/>
    <xf borderId="5" fillId="3" fontId="3" numFmtId="0" xfId="0" applyAlignment="1" applyBorder="1" applyFill="1" applyFont="1">
      <alignment horizontal="center"/>
    </xf>
    <xf borderId="2" fillId="0" fontId="7" numFmtId="0" xfId="0" applyBorder="1" applyFont="1"/>
    <xf borderId="6" fillId="0" fontId="7" numFmtId="0" xfId="0" applyBorder="1" applyFont="1"/>
    <xf borderId="7" fillId="4" fontId="3" numFmtId="0" xfId="0" applyAlignment="1" applyBorder="1" applyFill="1" applyFont="1">
      <alignment horizontal="center"/>
    </xf>
    <xf borderId="8" fillId="0" fontId="7" numFmtId="0" xfId="0" applyBorder="1" applyFont="1"/>
    <xf borderId="0" fillId="0" fontId="6" numFmtId="0" xfId="0" applyAlignment="1" applyFont="1">
      <alignment shrinkToFit="0" wrapText="1"/>
    </xf>
    <xf borderId="9" fillId="0" fontId="6" numFmtId="0" xfId="0" applyAlignment="1" applyBorder="1" applyFont="1">
      <alignment horizontal="center" shrinkToFit="0" wrapText="1"/>
    </xf>
    <xf borderId="10" fillId="0" fontId="6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center" shrinkToFit="0" wrapText="1"/>
    </xf>
    <xf borderId="12" fillId="0" fontId="6" numFmtId="0" xfId="0" applyAlignment="1" applyBorder="1" applyFont="1">
      <alignment horizontal="center" shrinkToFit="0" wrapText="1"/>
    </xf>
    <xf borderId="10" fillId="0" fontId="6" numFmtId="0" xfId="0" applyAlignment="1" applyBorder="1" applyFont="1">
      <alignment horizontal="center" readingOrder="0" shrinkToFit="0" wrapText="1"/>
    </xf>
    <xf borderId="13" fillId="5" fontId="4" numFmtId="0" xfId="0" applyAlignment="1" applyBorder="1" applyFill="1" applyFont="1">
      <alignment horizontal="center" vertical="center"/>
    </xf>
    <xf borderId="9" fillId="0" fontId="4" numFmtId="0" xfId="0" applyAlignment="1" applyBorder="1" applyFont="1">
      <alignment shrinkToFit="0" wrapText="1"/>
    </xf>
    <xf borderId="9" fillId="6" fontId="4" numFmtId="0" xfId="0" applyAlignment="1" applyBorder="1" applyFill="1" applyFont="1">
      <alignment readingOrder="0"/>
    </xf>
    <xf borderId="9" fillId="2" fontId="4" numFmtId="1" xfId="0" applyBorder="1" applyFont="1" applyNumberFormat="1"/>
    <xf borderId="14" fillId="2" fontId="4" numFmtId="164" xfId="0" applyBorder="1" applyFont="1" applyNumberFormat="1"/>
    <xf borderId="8" fillId="0" fontId="4" numFmtId="0" xfId="0" applyAlignment="1" applyBorder="1" applyFont="1">
      <alignment readingOrder="0"/>
    </xf>
    <xf borderId="9" fillId="2" fontId="4" numFmtId="0" xfId="0" applyBorder="1" applyFont="1"/>
    <xf borderId="9" fillId="0" fontId="4" numFmtId="0" xfId="0" applyAlignment="1" applyBorder="1" applyFont="1">
      <alignment readingOrder="0"/>
    </xf>
    <xf borderId="9" fillId="2" fontId="4" numFmtId="164" xfId="0" applyBorder="1" applyFont="1" applyNumberFormat="1"/>
    <xf borderId="15" fillId="0" fontId="7" numFmtId="0" xfId="0" applyBorder="1" applyFont="1"/>
    <xf borderId="9" fillId="6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3" fillId="7" fontId="4" numFmtId="0" xfId="0" applyAlignment="1" applyBorder="1" applyFill="1" applyFont="1">
      <alignment horizontal="center" shrinkToFit="0" vertical="center" wrapText="1"/>
    </xf>
    <xf borderId="9" fillId="7" fontId="4" numFmtId="0" xfId="0" applyAlignment="1" applyBorder="1" applyFont="1">
      <alignment readingOrder="0" shrinkToFit="0" wrapText="1"/>
    </xf>
    <xf borderId="9" fillId="7" fontId="4" numFmtId="0" xfId="0" applyAlignment="1" applyBorder="1" applyFont="1">
      <alignment readingOrder="0"/>
    </xf>
    <xf borderId="9" fillId="7" fontId="4" numFmtId="0" xfId="0" applyBorder="1" applyFont="1"/>
    <xf borderId="8" fillId="7" fontId="4" numFmtId="0" xfId="0" applyBorder="1" applyFont="1"/>
    <xf borderId="0" fillId="7" fontId="8" numFmtId="0" xfId="0" applyFont="1"/>
    <xf borderId="13" fillId="3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readingOrder="0" shrinkToFit="0" wrapText="1"/>
    </xf>
    <xf borderId="16" fillId="0" fontId="7" numFmtId="0" xfId="0" applyBorder="1" applyFont="1"/>
    <xf borderId="10" fillId="0" fontId="7" numFmtId="0" xfId="0" applyBorder="1" applyFont="1"/>
    <xf borderId="17" fillId="3" fontId="4" numFmtId="0" xfId="0" applyAlignment="1" applyBorder="1" applyFont="1">
      <alignment horizontal="center" shrinkToFit="0" vertical="center" wrapText="1"/>
    </xf>
    <xf borderId="18" fillId="0" fontId="7" numFmtId="0" xfId="0" applyBorder="1" applyFont="1"/>
    <xf borderId="19" fillId="0" fontId="7" numFmtId="0" xfId="0" applyBorder="1" applyFont="1"/>
    <xf borderId="20" fillId="3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4" fillId="7" fontId="0" numFmtId="0" xfId="0" applyBorder="1" applyFont="1"/>
    <xf borderId="9" fillId="7" fontId="9" numFmtId="0" xfId="0" applyAlignment="1" applyBorder="1" applyFont="1">
      <alignment horizontal="center" shrinkToFit="0" wrapText="1"/>
    </xf>
    <xf borderId="21" fillId="7" fontId="4" numFmtId="0" xfId="0" applyBorder="1" applyFont="1"/>
    <xf borderId="9" fillId="8" fontId="4" numFmtId="0" xfId="0" applyAlignment="1" applyBorder="1" applyFill="1" applyFont="1">
      <alignment readingOrder="0" shrinkToFit="0" wrapText="1"/>
    </xf>
    <xf borderId="9" fillId="9" fontId="4" numFmtId="0" xfId="0" applyAlignment="1" applyBorder="1" applyFill="1" applyFont="1">
      <alignment readingOrder="0" shrinkToFit="0" wrapText="1"/>
    </xf>
    <xf borderId="9" fillId="9" fontId="4" numFmtId="0" xfId="0" applyAlignment="1" applyBorder="1" applyFont="1">
      <alignment readingOrder="0"/>
    </xf>
    <xf borderId="17" fillId="4" fontId="4" numFmtId="0" xfId="0" applyAlignment="1" applyBorder="1" applyFont="1">
      <alignment horizontal="center"/>
    </xf>
    <xf borderId="13" fillId="0" fontId="4" numFmtId="0" xfId="0" applyBorder="1" applyFont="1"/>
    <xf borderId="0" fillId="0" fontId="4" numFmtId="0" xfId="0" applyAlignment="1" applyFont="1">
      <alignment horizontal="right"/>
    </xf>
    <xf borderId="0" fillId="0" fontId="4" numFmtId="164" xfId="0" applyFont="1" applyNumberFormat="1"/>
    <xf borderId="22" fillId="2" fontId="4" numFmtId="164" xfId="0" applyBorder="1" applyFont="1" applyNumberFormat="1"/>
    <xf borderId="9" fillId="2" fontId="4" numFmtId="165" xfId="0" applyBorder="1" applyFont="1" applyNumberFormat="1"/>
    <xf borderId="9" fillId="2" fontId="4" numFmtId="9" xfId="0" applyBorder="1" applyFont="1" applyNumberFormat="1"/>
    <xf borderId="0" fillId="0" fontId="10" numFmtId="0" xfId="0" applyFont="1"/>
    <xf borderId="0" fillId="0" fontId="4" numFmtId="0" xfId="0" applyAlignment="1" applyFont="1">
      <alignment horizontal="center"/>
    </xf>
    <xf borderId="23" fillId="0" fontId="7" numFmtId="0" xfId="0" applyBorder="1" applyFont="1"/>
    <xf borderId="24" fillId="0" fontId="6" numFmtId="0" xfId="0" applyAlignment="1" applyBorder="1" applyFont="1">
      <alignment horizontal="center" shrinkToFit="0" wrapText="1"/>
    </xf>
    <xf borderId="25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 shrinkToFit="0" wrapText="1"/>
    </xf>
    <xf borderId="26" fillId="2" fontId="4" numFmtId="164" xfId="0" applyBorder="1" applyFont="1" applyNumberFormat="1"/>
    <xf borderId="4" fillId="6" fontId="4" numFmtId="2" xfId="0" applyBorder="1" applyFont="1" applyNumberFormat="1"/>
    <xf borderId="4" fillId="6" fontId="4" numFmtId="165" xfId="0" applyBorder="1" applyFont="1" applyNumberFormat="1"/>
    <xf borderId="0" fillId="0" fontId="4" numFmtId="0" xfId="0" applyAlignment="1" applyFont="1">
      <alignment readingOrder="0" shrinkToFit="0" wrapText="1"/>
    </xf>
    <xf borderId="0" fillId="6" fontId="4" numFmtId="0" xfId="0" applyFont="1"/>
    <xf borderId="0" fillId="6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Valor planeado vs.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planeado acumulado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Semanas!$A$10:$A$14</c:f>
            </c:strRef>
          </c:cat>
          <c:val>
            <c:numRef>
              <c:f>Semanas!$D$10:$D$14</c:f>
              <c:numCache/>
            </c:numRef>
          </c:val>
          <c:smooth val="0"/>
        </c:ser>
        <c:ser>
          <c:idx val="1"/>
          <c:order val="1"/>
          <c:tx>
            <c:v>Valor ganado acumulado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Semanas!$A$10:$A$14</c:f>
            </c:strRef>
          </c:cat>
          <c:val>
            <c:numRef>
              <c:f>Semanas!$G$10:$G$14</c:f>
              <c:numCache/>
            </c:numRef>
          </c:val>
          <c:smooth val="0"/>
        </c:ser>
        <c:axId val="2100673697"/>
        <c:axId val="1615520203"/>
      </c:lineChart>
      <c:catAx>
        <c:axId val="2100673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5520203"/>
      </c:catAx>
      <c:valAx>
        <c:axId val="1615520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0673697"/>
        <c:majorUnit val="0.05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4</xdr:row>
      <xdr:rowOff>180975</xdr:rowOff>
    </xdr:from>
    <xdr:ext cx="4572000" cy="3667125"/>
    <xdr:graphicFrame>
      <xdr:nvGraphicFramePr>
        <xdr:cNvPr id="18642710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49.25"/>
    <col customWidth="1" min="3" max="3" width="10.63"/>
    <col customWidth="1" min="4" max="9" width="10.0"/>
    <col customWidth="1" min="10" max="10" width="10.63"/>
    <col customWidth="1" min="11" max="18" width="10.0"/>
    <col customWidth="1" min="19" max="19" width="12.38"/>
    <col customWidth="1" min="20" max="29" width="10.0"/>
  </cols>
  <sheetData>
    <row r="1">
      <c r="B1" s="1" t="s">
        <v>0</v>
      </c>
    </row>
    <row r="2">
      <c r="D2" s="2"/>
    </row>
    <row r="3">
      <c r="D3" s="2"/>
    </row>
    <row r="4">
      <c r="D4" s="2"/>
    </row>
    <row r="5">
      <c r="B5" s="3" t="s">
        <v>1</v>
      </c>
      <c r="C5" s="4" t="s">
        <v>2</v>
      </c>
      <c r="D5" s="4"/>
      <c r="E5" s="5"/>
      <c r="F5" s="5"/>
      <c r="G5" s="5"/>
      <c r="H5" s="5"/>
      <c r="I5" s="5"/>
      <c r="J5" s="5"/>
      <c r="K5" s="5"/>
      <c r="L5" s="5"/>
    </row>
    <row r="6">
      <c r="B6" s="3" t="s">
        <v>3</v>
      </c>
      <c r="C6" s="6" t="s">
        <v>4</v>
      </c>
      <c r="D6" s="4"/>
      <c r="E6" s="5" t="s">
        <v>5</v>
      </c>
      <c r="F6" s="5"/>
      <c r="G6" s="5"/>
      <c r="H6" s="5"/>
      <c r="I6" s="6">
        <v>5.0</v>
      </c>
      <c r="J6" s="5"/>
      <c r="K6" s="5"/>
      <c r="L6" s="5"/>
    </row>
    <row r="7">
      <c r="B7" s="3" t="s">
        <v>6</v>
      </c>
      <c r="C7" s="6" t="s">
        <v>7</v>
      </c>
      <c r="D7" s="4"/>
      <c r="E7" s="5" t="s">
        <v>5</v>
      </c>
      <c r="F7" s="5"/>
      <c r="G7" s="5"/>
      <c r="H7" s="5"/>
      <c r="I7" s="6">
        <v>5.0</v>
      </c>
      <c r="J7" s="5"/>
      <c r="K7" s="5"/>
      <c r="L7" s="5"/>
    </row>
    <row r="8">
      <c r="B8" s="3" t="s">
        <v>8</v>
      </c>
      <c r="C8" s="6" t="s">
        <v>9</v>
      </c>
      <c r="D8" s="4"/>
      <c r="E8" s="5" t="s">
        <v>5</v>
      </c>
      <c r="F8" s="5"/>
      <c r="G8" s="5"/>
      <c r="H8" s="5"/>
      <c r="I8" s="6">
        <v>5.0</v>
      </c>
      <c r="J8" s="5"/>
      <c r="K8" s="5"/>
      <c r="L8" s="5"/>
    </row>
    <row r="9">
      <c r="B9" s="3" t="s">
        <v>8</v>
      </c>
      <c r="C9" s="6" t="s">
        <v>10</v>
      </c>
      <c r="D9" s="4"/>
      <c r="E9" s="5" t="s">
        <v>5</v>
      </c>
      <c r="F9" s="5"/>
      <c r="G9" s="5"/>
      <c r="H9" s="5"/>
      <c r="I9" s="6">
        <v>5.0</v>
      </c>
      <c r="J9" s="5"/>
      <c r="K9" s="5"/>
      <c r="L9" s="5"/>
    </row>
    <row r="10">
      <c r="B10" s="3" t="s">
        <v>11</v>
      </c>
      <c r="C10" s="7" t="s">
        <v>12</v>
      </c>
      <c r="D10" s="4"/>
      <c r="E10" s="5" t="s">
        <v>5</v>
      </c>
      <c r="F10" s="5"/>
      <c r="G10" s="5"/>
      <c r="H10" s="5"/>
      <c r="I10" s="6">
        <v>5.0</v>
      </c>
      <c r="J10" s="5"/>
      <c r="K10" s="5"/>
      <c r="L10" s="5"/>
    </row>
    <row r="11">
      <c r="B11" s="3" t="s">
        <v>13</v>
      </c>
      <c r="C11" s="7" t="s">
        <v>14</v>
      </c>
      <c r="D11" s="4"/>
      <c r="E11" s="5" t="s">
        <v>5</v>
      </c>
      <c r="F11" s="5"/>
      <c r="G11" s="5"/>
      <c r="H11" s="5"/>
      <c r="I11" s="6">
        <v>5.0</v>
      </c>
      <c r="J11" s="5"/>
      <c r="K11" s="5"/>
      <c r="L11" s="5"/>
    </row>
    <row r="12"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>
      <c r="B13" s="3" t="s">
        <v>15</v>
      </c>
      <c r="C13" s="8">
        <v>1.0</v>
      </c>
      <c r="D13" s="3"/>
      <c r="E13" s="9" t="s">
        <v>16</v>
      </c>
      <c r="F13" s="9"/>
      <c r="G13" s="3"/>
      <c r="H13" s="3"/>
      <c r="I13" s="10">
        <v>30.0</v>
      </c>
      <c r="J13" s="3"/>
      <c r="K13" s="11" t="s">
        <v>17</v>
      </c>
      <c r="L13" s="12">
        <v>44270.0</v>
      </c>
      <c r="N13" s="11"/>
      <c r="O13" s="11" t="s">
        <v>18</v>
      </c>
      <c r="P13" s="12">
        <v>44310.0</v>
      </c>
      <c r="Q13" s="13"/>
    </row>
    <row r="14">
      <c r="B14" s="3" t="s">
        <v>19</v>
      </c>
      <c r="C14" s="14">
        <v>5.0</v>
      </c>
      <c r="E14" s="5" t="s">
        <v>20</v>
      </c>
      <c r="F14" s="5"/>
      <c r="I14" s="15">
        <f>I13*C14</f>
        <v>150</v>
      </c>
    </row>
    <row r="15">
      <c r="J15" s="2"/>
    </row>
    <row r="16">
      <c r="C16" s="16" t="s">
        <v>21</v>
      </c>
      <c r="D16" s="17"/>
      <c r="E16" s="17"/>
      <c r="F16" s="17"/>
      <c r="G16" s="17"/>
      <c r="H16" s="17"/>
      <c r="I16" s="17"/>
      <c r="J16" s="17"/>
      <c r="K16" s="18"/>
      <c r="L16" s="19" t="s">
        <v>22</v>
      </c>
      <c r="M16" s="17"/>
      <c r="N16" s="17"/>
      <c r="O16" s="17"/>
      <c r="P16" s="17"/>
      <c r="Q16" s="17"/>
      <c r="R16" s="17"/>
      <c r="S16" s="17"/>
      <c r="T16" s="20"/>
    </row>
    <row r="17">
      <c r="A17" s="21"/>
      <c r="B17" s="22" t="s">
        <v>23</v>
      </c>
      <c r="C17" s="23" t="s">
        <v>24</v>
      </c>
      <c r="D17" s="23" t="s">
        <v>25</v>
      </c>
      <c r="E17" s="23" t="s">
        <v>26</v>
      </c>
      <c r="F17" s="23" t="s">
        <v>26</v>
      </c>
      <c r="G17" s="23" t="s">
        <v>27</v>
      </c>
      <c r="H17" s="23" t="s">
        <v>28</v>
      </c>
      <c r="I17" s="23" t="s">
        <v>29</v>
      </c>
      <c r="J17" s="23" t="s">
        <v>30</v>
      </c>
      <c r="K17" s="24" t="s">
        <v>31</v>
      </c>
      <c r="L17" s="25" t="s">
        <v>24</v>
      </c>
      <c r="M17" s="23" t="s">
        <v>25</v>
      </c>
      <c r="N17" s="23" t="s">
        <v>32</v>
      </c>
      <c r="O17" s="23" t="s">
        <v>32</v>
      </c>
      <c r="P17" s="23" t="s">
        <v>27</v>
      </c>
      <c r="Q17" s="26" t="s">
        <v>28</v>
      </c>
      <c r="R17" s="23" t="s">
        <v>29</v>
      </c>
      <c r="S17" s="22" t="s">
        <v>33</v>
      </c>
      <c r="T17" s="22" t="s">
        <v>34</v>
      </c>
      <c r="U17" s="21"/>
      <c r="V17" s="21"/>
      <c r="W17" s="21"/>
      <c r="X17" s="21"/>
      <c r="Y17" s="21"/>
      <c r="Z17" s="21"/>
      <c r="AA17" s="21"/>
      <c r="AB17" s="21"/>
      <c r="AC17" s="21"/>
    </row>
    <row r="18">
      <c r="A18" s="27" t="s">
        <v>35</v>
      </c>
      <c r="B18" s="28" t="s">
        <v>36</v>
      </c>
      <c r="C18" s="29">
        <v>30.0</v>
      </c>
      <c r="D18" s="29">
        <v>30.0</v>
      </c>
      <c r="E18" s="29">
        <v>30.0</v>
      </c>
      <c r="F18" s="29">
        <v>30.0</v>
      </c>
      <c r="G18" s="29">
        <v>30.0</v>
      </c>
      <c r="H18" s="29">
        <v>30.0</v>
      </c>
      <c r="I18" s="30">
        <f t="shared" ref="I18:I112" si="1">SUM(C18:H18)</f>
        <v>180</v>
      </c>
      <c r="J18" s="29">
        <v>1.0</v>
      </c>
      <c r="K18" s="31">
        <f t="shared" ref="K18:K112" si="2">I18/$I$116</f>
        <v>0.02</v>
      </c>
      <c r="L18" s="32">
        <v>35.0</v>
      </c>
      <c r="M18" s="32">
        <v>35.0</v>
      </c>
      <c r="N18" s="32">
        <v>35.0</v>
      </c>
      <c r="O18" s="32">
        <v>35.0</v>
      </c>
      <c r="P18" s="32">
        <v>35.0</v>
      </c>
      <c r="Q18" s="32">
        <v>35.0</v>
      </c>
      <c r="R18" s="33">
        <f t="shared" ref="R18:R112" si="3">SUM(L18:Q18)</f>
        <v>210</v>
      </c>
      <c r="S18" s="34">
        <v>1.0</v>
      </c>
      <c r="T18" s="35">
        <f t="shared" ref="T18:T113" si="4">IF(S18&gt;0,K18,0)</f>
        <v>0.02</v>
      </c>
    </row>
    <row r="19">
      <c r="A19" s="36"/>
      <c r="B19" s="28" t="s">
        <v>37</v>
      </c>
      <c r="C19" s="37">
        <v>30.0</v>
      </c>
      <c r="D19" s="37">
        <v>30.0</v>
      </c>
      <c r="E19" s="37">
        <v>30.0</v>
      </c>
      <c r="F19" s="37">
        <v>30.0</v>
      </c>
      <c r="G19" s="37">
        <v>30.0</v>
      </c>
      <c r="H19" s="37">
        <v>30.0</v>
      </c>
      <c r="I19" s="30">
        <f t="shared" si="1"/>
        <v>180</v>
      </c>
      <c r="J19" s="29">
        <v>5.0</v>
      </c>
      <c r="K19" s="31">
        <f t="shared" si="2"/>
        <v>0.02</v>
      </c>
      <c r="L19" s="38"/>
      <c r="M19" s="39"/>
      <c r="N19" s="39"/>
      <c r="O19" s="39"/>
      <c r="P19" s="39"/>
      <c r="Q19" s="39"/>
      <c r="R19" s="33">
        <f t="shared" si="3"/>
        <v>0</v>
      </c>
      <c r="S19" s="39"/>
      <c r="T19" s="35">
        <f t="shared" si="4"/>
        <v>0</v>
      </c>
    </row>
    <row r="20">
      <c r="A20" s="40"/>
      <c r="B20" s="41"/>
      <c r="C20" s="42"/>
      <c r="D20" s="43"/>
      <c r="E20" s="43"/>
      <c r="F20" s="43"/>
      <c r="G20" s="43"/>
      <c r="H20" s="43"/>
      <c r="I20" s="30">
        <f t="shared" si="1"/>
        <v>0</v>
      </c>
      <c r="J20" s="42"/>
      <c r="K20" s="31">
        <f t="shared" si="2"/>
        <v>0</v>
      </c>
      <c r="L20" s="44"/>
      <c r="M20" s="43"/>
      <c r="N20" s="43"/>
      <c r="O20" s="43"/>
      <c r="P20" s="43"/>
      <c r="Q20" s="43"/>
      <c r="R20" s="33">
        <f t="shared" si="3"/>
        <v>0</v>
      </c>
      <c r="S20" s="43"/>
      <c r="T20" s="35">
        <f t="shared" si="4"/>
        <v>0</v>
      </c>
      <c r="U20" s="45"/>
      <c r="V20" s="45"/>
      <c r="W20" s="45"/>
      <c r="X20" s="45"/>
      <c r="Y20" s="45"/>
      <c r="Z20" s="45"/>
      <c r="AA20" s="45"/>
      <c r="AB20" s="45"/>
      <c r="AC20" s="45"/>
    </row>
    <row r="21" ht="30.0" customHeight="1">
      <c r="A21" s="46" t="s">
        <v>38</v>
      </c>
      <c r="B21" s="47" t="s">
        <v>39</v>
      </c>
      <c r="C21" s="29">
        <v>60.0</v>
      </c>
      <c r="D21" s="37"/>
      <c r="E21" s="37"/>
      <c r="F21" s="37"/>
      <c r="G21" s="37"/>
      <c r="H21" s="37"/>
      <c r="I21" s="30">
        <f t="shared" si="1"/>
        <v>60</v>
      </c>
      <c r="J21" s="29">
        <v>1.0</v>
      </c>
      <c r="K21" s="31">
        <f t="shared" si="2"/>
        <v>0.006666666667</v>
      </c>
      <c r="L21" s="38"/>
      <c r="M21" s="39"/>
      <c r="N21" s="39"/>
      <c r="O21" s="39"/>
      <c r="P21" s="39"/>
      <c r="Q21" s="39"/>
      <c r="R21" s="33">
        <f t="shared" si="3"/>
        <v>0</v>
      </c>
      <c r="S21" s="39"/>
      <c r="T21" s="35">
        <f t="shared" si="4"/>
        <v>0</v>
      </c>
    </row>
    <row r="22" ht="30.0" customHeight="1">
      <c r="A22" s="48"/>
      <c r="B22" s="47" t="s">
        <v>40</v>
      </c>
      <c r="C22" s="34">
        <v>30.0</v>
      </c>
      <c r="D22" s="37"/>
      <c r="E22" s="37"/>
      <c r="F22" s="37"/>
      <c r="G22" s="37"/>
      <c r="H22" s="37"/>
      <c r="I22" s="30">
        <f t="shared" si="1"/>
        <v>30</v>
      </c>
      <c r="J22" s="29">
        <v>1.0</v>
      </c>
      <c r="K22" s="31">
        <f t="shared" si="2"/>
        <v>0.003333333333</v>
      </c>
      <c r="L22" s="32">
        <v>65.0</v>
      </c>
      <c r="M22" s="39"/>
      <c r="N22" s="39"/>
      <c r="O22" s="39"/>
      <c r="P22" s="39"/>
      <c r="Q22" s="39"/>
      <c r="R22" s="33">
        <f t="shared" si="3"/>
        <v>65</v>
      </c>
      <c r="S22" s="34">
        <v>1.0</v>
      </c>
      <c r="T22" s="35">
        <f t="shared" si="4"/>
        <v>0.003333333333</v>
      </c>
    </row>
    <row r="23" ht="29.25" customHeight="1">
      <c r="A23" s="48"/>
      <c r="B23" s="47" t="s">
        <v>41</v>
      </c>
      <c r="C23" s="29">
        <v>60.0</v>
      </c>
      <c r="D23" s="39"/>
      <c r="E23" s="39"/>
      <c r="F23" s="39"/>
      <c r="G23" s="39"/>
      <c r="H23" s="39"/>
      <c r="I23" s="30">
        <f t="shared" si="1"/>
        <v>60</v>
      </c>
      <c r="J23" s="29">
        <v>1.0</v>
      </c>
      <c r="K23" s="31">
        <f t="shared" si="2"/>
        <v>0.006666666667</v>
      </c>
      <c r="L23" s="32">
        <v>35.0</v>
      </c>
      <c r="M23" s="39"/>
      <c r="N23" s="39"/>
      <c r="O23" s="39"/>
      <c r="P23" s="39"/>
      <c r="Q23" s="39"/>
      <c r="R23" s="33">
        <f t="shared" si="3"/>
        <v>35</v>
      </c>
      <c r="S23" s="34">
        <v>1.0</v>
      </c>
      <c r="T23" s="35">
        <f t="shared" si="4"/>
        <v>0.006666666667</v>
      </c>
    </row>
    <row r="24" ht="29.25" customHeight="1">
      <c r="A24" s="49"/>
      <c r="B24" s="47" t="s">
        <v>42</v>
      </c>
      <c r="C24" s="39">
        <v>30.0</v>
      </c>
      <c r="D24" s="39">
        <v>30.0</v>
      </c>
      <c r="E24" s="39">
        <v>30.0</v>
      </c>
      <c r="F24" s="39">
        <v>30.0</v>
      </c>
      <c r="G24" s="39">
        <v>30.0</v>
      </c>
      <c r="H24" s="39">
        <v>30.0</v>
      </c>
      <c r="I24" s="30">
        <f t="shared" si="1"/>
        <v>180</v>
      </c>
      <c r="J24" s="29">
        <v>2.0</v>
      </c>
      <c r="K24" s="31">
        <f t="shared" si="2"/>
        <v>0.02</v>
      </c>
      <c r="L24" s="38"/>
      <c r="M24" s="39"/>
      <c r="N24" s="39"/>
      <c r="O24" s="39"/>
      <c r="P24" s="39"/>
      <c r="Q24" s="39"/>
      <c r="R24" s="33">
        <f t="shared" si="3"/>
        <v>0</v>
      </c>
      <c r="S24" s="39"/>
      <c r="T24" s="35">
        <f t="shared" si="4"/>
        <v>0</v>
      </c>
    </row>
    <row r="25" ht="31.5" customHeight="1">
      <c r="A25" s="50" t="s">
        <v>43</v>
      </c>
      <c r="B25" s="47" t="s">
        <v>44</v>
      </c>
      <c r="C25" s="39">
        <v>60.0</v>
      </c>
      <c r="D25" s="39"/>
      <c r="E25" s="39"/>
      <c r="F25" s="39"/>
      <c r="G25" s="39"/>
      <c r="H25" s="39"/>
      <c r="I25" s="30">
        <f t="shared" si="1"/>
        <v>60</v>
      </c>
      <c r="J25" s="29">
        <v>2.0</v>
      </c>
      <c r="K25" s="31">
        <f t="shared" si="2"/>
        <v>0.006666666667</v>
      </c>
      <c r="L25" s="32">
        <v>40.0</v>
      </c>
      <c r="M25" s="39"/>
      <c r="N25" s="39"/>
      <c r="O25" s="39"/>
      <c r="P25" s="39"/>
      <c r="Q25" s="39"/>
      <c r="R25" s="33">
        <f t="shared" si="3"/>
        <v>40</v>
      </c>
      <c r="S25" s="34">
        <v>1.0</v>
      </c>
      <c r="T25" s="35">
        <f t="shared" si="4"/>
        <v>0.006666666667</v>
      </c>
    </row>
    <row r="26" ht="30.75" customHeight="1">
      <c r="A26" s="51"/>
      <c r="B26" s="47" t="s">
        <v>45</v>
      </c>
      <c r="C26" s="34">
        <v>30.0</v>
      </c>
      <c r="D26" s="39"/>
      <c r="E26" s="39"/>
      <c r="F26" s="39"/>
      <c r="G26" s="39"/>
      <c r="H26" s="39"/>
      <c r="I26" s="30">
        <f t="shared" si="1"/>
        <v>30</v>
      </c>
      <c r="J26" s="29">
        <v>2.0</v>
      </c>
      <c r="K26" s="31">
        <f t="shared" si="2"/>
        <v>0.003333333333</v>
      </c>
      <c r="L26" s="32"/>
      <c r="M26" s="39"/>
      <c r="N26" s="39"/>
      <c r="O26" s="39"/>
      <c r="P26" s="39"/>
      <c r="Q26" s="39"/>
      <c r="R26" s="33">
        <f t="shared" si="3"/>
        <v>0</v>
      </c>
      <c r="S26" s="34"/>
      <c r="T26" s="35">
        <f t="shared" si="4"/>
        <v>0</v>
      </c>
    </row>
    <row r="27" ht="29.25" customHeight="1">
      <c r="A27" s="52"/>
      <c r="B27" s="47" t="s">
        <v>46</v>
      </c>
      <c r="C27" s="39">
        <v>30.0</v>
      </c>
      <c r="D27" s="39">
        <v>30.0</v>
      </c>
      <c r="E27" s="39">
        <v>30.0</v>
      </c>
      <c r="F27" s="39">
        <v>30.0</v>
      </c>
      <c r="G27" s="39">
        <v>30.0</v>
      </c>
      <c r="H27" s="39">
        <v>30.0</v>
      </c>
      <c r="I27" s="30">
        <f t="shared" si="1"/>
        <v>180</v>
      </c>
      <c r="J27" s="29">
        <v>2.0</v>
      </c>
      <c r="K27" s="31">
        <f t="shared" si="2"/>
        <v>0.02</v>
      </c>
      <c r="L27" s="38"/>
      <c r="M27" s="39"/>
      <c r="N27" s="39"/>
      <c r="O27" s="39"/>
      <c r="P27" s="39"/>
      <c r="Q27" s="39"/>
      <c r="R27" s="33">
        <f t="shared" si="3"/>
        <v>0</v>
      </c>
      <c r="S27" s="39"/>
      <c r="T27" s="35">
        <f t="shared" si="4"/>
        <v>0</v>
      </c>
    </row>
    <row r="28" ht="36.0" customHeight="1">
      <c r="A28" s="53" t="s">
        <v>47</v>
      </c>
      <c r="B28" s="54" t="s">
        <v>48</v>
      </c>
      <c r="C28" s="34">
        <v>60.0</v>
      </c>
      <c r="D28" s="39"/>
      <c r="E28" s="39"/>
      <c r="F28" s="39"/>
      <c r="G28" s="39"/>
      <c r="H28" s="39"/>
      <c r="I28" s="30">
        <f t="shared" si="1"/>
        <v>60</v>
      </c>
      <c r="J28" s="29">
        <v>3.0</v>
      </c>
      <c r="K28" s="31">
        <f t="shared" si="2"/>
        <v>0.006666666667</v>
      </c>
      <c r="L28" s="38"/>
      <c r="M28" s="39"/>
      <c r="N28" s="39"/>
      <c r="O28" s="39"/>
      <c r="P28" s="39"/>
      <c r="Q28" s="39"/>
      <c r="R28" s="33">
        <f t="shared" si="3"/>
        <v>0</v>
      </c>
      <c r="S28" s="39"/>
      <c r="T28" s="35">
        <f t="shared" si="4"/>
        <v>0</v>
      </c>
    </row>
    <row r="29">
      <c r="A29" s="46" t="s">
        <v>49</v>
      </c>
      <c r="B29" s="47" t="s">
        <v>50</v>
      </c>
      <c r="C29" s="34">
        <v>45.0</v>
      </c>
      <c r="D29" s="39"/>
      <c r="E29" s="39"/>
      <c r="F29" s="39"/>
      <c r="G29" s="39"/>
      <c r="H29" s="39"/>
      <c r="I29" s="30">
        <f t="shared" si="1"/>
        <v>45</v>
      </c>
      <c r="J29" s="29">
        <v>3.0</v>
      </c>
      <c r="K29" s="31">
        <f t="shared" si="2"/>
        <v>0.005</v>
      </c>
      <c r="L29" s="38"/>
      <c r="M29" s="39"/>
      <c r="N29" s="39"/>
      <c r="O29" s="39"/>
      <c r="P29" s="39"/>
      <c r="Q29" s="39"/>
      <c r="R29" s="33">
        <f t="shared" si="3"/>
        <v>0</v>
      </c>
      <c r="S29" s="39"/>
      <c r="T29" s="35">
        <f t="shared" si="4"/>
        <v>0</v>
      </c>
    </row>
    <row r="30" ht="30.75" customHeight="1">
      <c r="A30" s="48"/>
      <c r="B30" s="47" t="s">
        <v>51</v>
      </c>
      <c r="C30" s="34">
        <v>90.0</v>
      </c>
      <c r="D30" s="39"/>
      <c r="E30" s="39"/>
      <c r="F30" s="39"/>
      <c r="G30" s="39"/>
      <c r="H30" s="39"/>
      <c r="I30" s="30">
        <f t="shared" si="1"/>
        <v>90</v>
      </c>
      <c r="J30" s="29">
        <v>3.0</v>
      </c>
      <c r="K30" s="31">
        <f t="shared" si="2"/>
        <v>0.01</v>
      </c>
      <c r="L30" s="38"/>
      <c r="M30" s="39"/>
      <c r="N30" s="39"/>
      <c r="O30" s="39"/>
      <c r="P30" s="39"/>
      <c r="Q30" s="39"/>
      <c r="R30" s="33">
        <f t="shared" si="3"/>
        <v>0</v>
      </c>
      <c r="S30" s="39"/>
      <c r="T30" s="35">
        <f t="shared" si="4"/>
        <v>0</v>
      </c>
    </row>
    <row r="31">
      <c r="A31" s="48"/>
      <c r="B31" s="47" t="s">
        <v>52</v>
      </c>
      <c r="C31" s="34">
        <v>45.0</v>
      </c>
      <c r="D31" s="39"/>
      <c r="E31" s="39"/>
      <c r="F31" s="39"/>
      <c r="G31" s="39"/>
      <c r="H31" s="39"/>
      <c r="I31" s="30">
        <f t="shared" si="1"/>
        <v>45</v>
      </c>
      <c r="J31" s="29">
        <v>3.0</v>
      </c>
      <c r="K31" s="31">
        <f t="shared" si="2"/>
        <v>0.005</v>
      </c>
      <c r="L31" s="38"/>
      <c r="M31" s="39"/>
      <c r="N31" s="39"/>
      <c r="O31" s="39"/>
      <c r="P31" s="39"/>
      <c r="Q31" s="39"/>
      <c r="R31" s="33">
        <f t="shared" si="3"/>
        <v>0</v>
      </c>
      <c r="S31" s="39"/>
      <c r="T31" s="35">
        <f t="shared" si="4"/>
        <v>0</v>
      </c>
    </row>
    <row r="32" ht="28.5" customHeight="1">
      <c r="A32" s="48"/>
      <c r="B32" s="47" t="s">
        <v>53</v>
      </c>
      <c r="C32" s="34">
        <v>30.0</v>
      </c>
      <c r="D32" s="34">
        <v>30.0</v>
      </c>
      <c r="E32" s="34">
        <v>30.0</v>
      </c>
      <c r="F32" s="34">
        <v>30.0</v>
      </c>
      <c r="G32" s="34">
        <v>30.0</v>
      </c>
      <c r="H32" s="34">
        <v>30.0</v>
      </c>
      <c r="I32" s="30">
        <f t="shared" si="1"/>
        <v>180</v>
      </c>
      <c r="J32" s="29">
        <v>4.0</v>
      </c>
      <c r="K32" s="31">
        <f t="shared" si="2"/>
        <v>0.02</v>
      </c>
      <c r="L32" s="38"/>
      <c r="M32" s="39"/>
      <c r="N32" s="39"/>
      <c r="O32" s="39"/>
      <c r="P32" s="39"/>
      <c r="Q32" s="39"/>
      <c r="R32" s="33">
        <f t="shared" si="3"/>
        <v>0</v>
      </c>
      <c r="S32" s="39"/>
      <c r="T32" s="35">
        <f t="shared" si="4"/>
        <v>0</v>
      </c>
    </row>
    <row r="33" ht="28.5" customHeight="1">
      <c r="A33" s="49"/>
      <c r="B33" s="47" t="s">
        <v>54</v>
      </c>
      <c r="C33" s="34">
        <v>60.0</v>
      </c>
      <c r="D33" s="34">
        <v>60.0</v>
      </c>
      <c r="E33" s="34">
        <v>60.0</v>
      </c>
      <c r="F33" s="34">
        <v>60.0</v>
      </c>
      <c r="G33" s="34">
        <v>60.0</v>
      </c>
      <c r="H33" s="34">
        <v>60.0</v>
      </c>
      <c r="I33" s="30">
        <f t="shared" si="1"/>
        <v>360</v>
      </c>
      <c r="J33" s="29">
        <v>5.0</v>
      </c>
      <c r="K33" s="31">
        <f t="shared" si="2"/>
        <v>0.04</v>
      </c>
      <c r="L33" s="38"/>
      <c r="M33" s="39"/>
      <c r="N33" s="39"/>
      <c r="O33" s="39"/>
      <c r="P33" s="39"/>
      <c r="Q33" s="39"/>
      <c r="R33" s="33">
        <f t="shared" si="3"/>
        <v>0</v>
      </c>
      <c r="S33" s="39"/>
      <c r="T33" s="35">
        <f t="shared" si="4"/>
        <v>0</v>
      </c>
    </row>
    <row r="34" ht="15.75" customHeight="1">
      <c r="A34" s="55"/>
      <c r="B34" s="56"/>
      <c r="C34" s="43"/>
      <c r="D34" s="43"/>
      <c r="E34" s="43"/>
      <c r="F34" s="43"/>
      <c r="G34" s="43"/>
      <c r="H34" s="43"/>
      <c r="I34" s="30">
        <f t="shared" si="1"/>
        <v>0</v>
      </c>
      <c r="J34" s="43"/>
      <c r="K34" s="31">
        <f t="shared" si="2"/>
        <v>0</v>
      </c>
      <c r="L34" s="57"/>
      <c r="M34" s="43"/>
      <c r="N34" s="43"/>
      <c r="O34" s="43"/>
      <c r="P34" s="43"/>
      <c r="Q34" s="43"/>
      <c r="R34" s="33">
        <f t="shared" si="3"/>
        <v>0</v>
      </c>
      <c r="S34" s="43"/>
      <c r="T34" s="35">
        <f t="shared" si="4"/>
        <v>0</v>
      </c>
      <c r="U34" s="55"/>
      <c r="V34" s="55"/>
      <c r="W34" s="55"/>
      <c r="X34" s="55"/>
      <c r="Y34" s="55"/>
      <c r="Z34" s="55"/>
      <c r="AA34" s="55"/>
      <c r="AB34" s="55"/>
      <c r="AC34" s="55"/>
    </row>
    <row r="35" ht="31.5" customHeight="1">
      <c r="A35" s="46" t="s">
        <v>38</v>
      </c>
      <c r="B35" s="47" t="s">
        <v>55</v>
      </c>
      <c r="C35" s="37"/>
      <c r="D35" s="37"/>
      <c r="E35" s="37"/>
      <c r="F35" s="29">
        <v>60.0</v>
      </c>
      <c r="G35" s="37"/>
      <c r="H35" s="37"/>
      <c r="I35" s="30">
        <f t="shared" si="1"/>
        <v>60</v>
      </c>
      <c r="J35" s="29">
        <v>1.0</v>
      </c>
      <c r="K35" s="31">
        <f t="shared" si="2"/>
        <v>0.006666666667</v>
      </c>
      <c r="L35" s="38"/>
      <c r="M35" s="39"/>
      <c r="N35" s="39"/>
      <c r="O35" s="39"/>
      <c r="P35" s="39"/>
      <c r="Q35" s="39"/>
      <c r="R35" s="33">
        <f t="shared" si="3"/>
        <v>0</v>
      </c>
      <c r="S35" s="39"/>
      <c r="T35" s="35">
        <f t="shared" si="4"/>
        <v>0</v>
      </c>
    </row>
    <row r="36" ht="30.0" customHeight="1">
      <c r="A36" s="48"/>
      <c r="B36" s="47" t="s">
        <v>56</v>
      </c>
      <c r="C36" s="39"/>
      <c r="D36" s="39"/>
      <c r="E36" s="39"/>
      <c r="F36" s="34">
        <v>30.0</v>
      </c>
      <c r="G36" s="37"/>
      <c r="H36" s="37"/>
      <c r="I36" s="30">
        <f t="shared" si="1"/>
        <v>30</v>
      </c>
      <c r="J36" s="29">
        <v>1.0</v>
      </c>
      <c r="K36" s="31">
        <f t="shared" si="2"/>
        <v>0.003333333333</v>
      </c>
      <c r="L36" s="38"/>
      <c r="M36" s="39"/>
      <c r="N36" s="39"/>
      <c r="O36" s="32">
        <v>65.0</v>
      </c>
      <c r="P36" s="39"/>
      <c r="Q36" s="39"/>
      <c r="R36" s="33">
        <f t="shared" si="3"/>
        <v>65</v>
      </c>
      <c r="S36" s="34">
        <v>1.0</v>
      </c>
      <c r="T36" s="35">
        <f t="shared" si="4"/>
        <v>0.003333333333</v>
      </c>
    </row>
    <row r="37" ht="27.0" customHeight="1">
      <c r="A37" s="48"/>
      <c r="B37" s="47" t="s">
        <v>57</v>
      </c>
      <c r="C37" s="37"/>
      <c r="D37" s="37"/>
      <c r="E37" s="37"/>
      <c r="F37" s="29">
        <v>60.0</v>
      </c>
      <c r="G37" s="39"/>
      <c r="H37" s="39"/>
      <c r="I37" s="30">
        <f t="shared" si="1"/>
        <v>60</v>
      </c>
      <c r="J37" s="29">
        <v>1.0</v>
      </c>
      <c r="K37" s="31">
        <f t="shared" si="2"/>
        <v>0.006666666667</v>
      </c>
      <c r="L37" s="38"/>
      <c r="M37" s="39"/>
      <c r="N37" s="39"/>
      <c r="O37" s="32">
        <v>35.0</v>
      </c>
      <c r="P37" s="39"/>
      <c r="Q37" s="39"/>
      <c r="R37" s="33">
        <f t="shared" si="3"/>
        <v>35</v>
      </c>
      <c r="S37" s="34">
        <v>1.0</v>
      </c>
      <c r="T37" s="35">
        <f t="shared" si="4"/>
        <v>0.006666666667</v>
      </c>
    </row>
    <row r="38" ht="32.25" customHeight="1">
      <c r="A38" s="49"/>
      <c r="B38" s="47" t="s">
        <v>58</v>
      </c>
      <c r="C38" s="34">
        <v>30.0</v>
      </c>
      <c r="D38" s="34">
        <v>30.0</v>
      </c>
      <c r="E38" s="34">
        <v>30.0</v>
      </c>
      <c r="F38" s="39">
        <v>30.0</v>
      </c>
      <c r="G38" s="34">
        <v>30.0</v>
      </c>
      <c r="H38" s="34">
        <v>30.0</v>
      </c>
      <c r="I38" s="30">
        <f t="shared" si="1"/>
        <v>180</v>
      </c>
      <c r="J38" s="29">
        <v>2.0</v>
      </c>
      <c r="K38" s="31">
        <f t="shared" si="2"/>
        <v>0.02</v>
      </c>
      <c r="L38" s="38"/>
      <c r="M38" s="39"/>
      <c r="N38" s="39"/>
      <c r="O38" s="38"/>
      <c r="P38" s="39"/>
      <c r="Q38" s="39"/>
      <c r="R38" s="33">
        <f t="shared" si="3"/>
        <v>0</v>
      </c>
      <c r="S38" s="39"/>
      <c r="T38" s="35">
        <f t="shared" si="4"/>
        <v>0</v>
      </c>
    </row>
    <row r="39" ht="27.0" customHeight="1">
      <c r="A39" s="50" t="s">
        <v>43</v>
      </c>
      <c r="B39" s="47" t="s">
        <v>59</v>
      </c>
      <c r="C39" s="39"/>
      <c r="D39" s="39"/>
      <c r="E39" s="39"/>
      <c r="F39" s="39">
        <v>60.0</v>
      </c>
      <c r="G39" s="39"/>
      <c r="H39" s="39"/>
      <c r="I39" s="30">
        <f t="shared" si="1"/>
        <v>60</v>
      </c>
      <c r="J39" s="29">
        <v>2.0</v>
      </c>
      <c r="K39" s="31">
        <f t="shared" si="2"/>
        <v>0.006666666667</v>
      </c>
      <c r="L39" s="38"/>
      <c r="M39" s="39"/>
      <c r="N39" s="39"/>
      <c r="O39" s="32">
        <v>40.0</v>
      </c>
      <c r="P39" s="39"/>
      <c r="Q39" s="39"/>
      <c r="R39" s="33">
        <f t="shared" si="3"/>
        <v>40</v>
      </c>
      <c r="S39" s="34">
        <v>1.0</v>
      </c>
      <c r="T39" s="35">
        <f t="shared" si="4"/>
        <v>0.006666666667</v>
      </c>
    </row>
    <row r="40" ht="35.25" customHeight="1">
      <c r="A40" s="51"/>
      <c r="B40" s="47" t="s">
        <v>60</v>
      </c>
      <c r="C40" s="34"/>
      <c r="D40" s="34"/>
      <c r="E40" s="34"/>
      <c r="F40" s="34">
        <v>30.0</v>
      </c>
      <c r="G40" s="34"/>
      <c r="H40" s="34"/>
      <c r="I40" s="30">
        <f t="shared" si="1"/>
        <v>30</v>
      </c>
      <c r="J40" s="29">
        <v>2.0</v>
      </c>
      <c r="K40" s="31">
        <f t="shared" si="2"/>
        <v>0.003333333333</v>
      </c>
      <c r="L40" s="38"/>
      <c r="M40" s="39"/>
      <c r="N40" s="39"/>
      <c r="O40" s="39"/>
      <c r="P40" s="39"/>
      <c r="Q40" s="39"/>
      <c r="R40" s="33">
        <f t="shared" si="3"/>
        <v>0</v>
      </c>
      <c r="S40" s="39"/>
      <c r="T40" s="35">
        <f t="shared" si="4"/>
        <v>0</v>
      </c>
    </row>
    <row r="41" ht="31.5" customHeight="1">
      <c r="A41" s="52"/>
      <c r="B41" s="47" t="s">
        <v>61</v>
      </c>
      <c r="C41" s="34">
        <v>30.0</v>
      </c>
      <c r="D41" s="34">
        <v>30.0</v>
      </c>
      <c r="E41" s="34">
        <v>30.0</v>
      </c>
      <c r="F41" s="39">
        <v>30.0</v>
      </c>
      <c r="G41" s="34">
        <v>30.0</v>
      </c>
      <c r="H41" s="34">
        <v>30.0</v>
      </c>
      <c r="I41" s="30">
        <f t="shared" si="1"/>
        <v>180</v>
      </c>
      <c r="J41" s="29">
        <v>2.0</v>
      </c>
      <c r="K41" s="31">
        <f t="shared" si="2"/>
        <v>0.02</v>
      </c>
      <c r="L41" s="38"/>
      <c r="M41" s="39"/>
      <c r="N41" s="39"/>
      <c r="O41" s="39"/>
      <c r="P41" s="39"/>
      <c r="Q41" s="39"/>
      <c r="R41" s="33">
        <f t="shared" si="3"/>
        <v>0</v>
      </c>
      <c r="S41" s="39"/>
      <c r="T41" s="35">
        <f t="shared" si="4"/>
        <v>0</v>
      </c>
    </row>
    <row r="42" ht="41.25" customHeight="1">
      <c r="A42" s="53" t="s">
        <v>47</v>
      </c>
      <c r="B42" s="54" t="s">
        <v>62</v>
      </c>
      <c r="C42" s="39"/>
      <c r="D42" s="39"/>
      <c r="E42" s="39"/>
      <c r="F42" s="34">
        <v>60.0</v>
      </c>
      <c r="G42" s="39"/>
      <c r="H42" s="39"/>
      <c r="I42" s="30">
        <f t="shared" si="1"/>
        <v>60</v>
      </c>
      <c r="J42" s="29">
        <v>3.0</v>
      </c>
      <c r="K42" s="31">
        <f t="shared" si="2"/>
        <v>0.006666666667</v>
      </c>
      <c r="L42" s="38"/>
      <c r="M42" s="39"/>
      <c r="N42" s="39"/>
      <c r="O42" s="39"/>
      <c r="P42" s="39"/>
      <c r="Q42" s="39"/>
      <c r="R42" s="33">
        <f t="shared" si="3"/>
        <v>0</v>
      </c>
      <c r="S42" s="39"/>
      <c r="T42" s="35">
        <f t="shared" si="4"/>
        <v>0</v>
      </c>
    </row>
    <row r="43" ht="30.0" customHeight="1">
      <c r="A43" s="46" t="s">
        <v>49</v>
      </c>
      <c r="B43" s="47" t="s">
        <v>63</v>
      </c>
      <c r="C43" s="39"/>
      <c r="D43" s="39"/>
      <c r="E43" s="39"/>
      <c r="F43" s="34">
        <v>45.0</v>
      </c>
      <c r="G43" s="39"/>
      <c r="H43" s="39"/>
      <c r="I43" s="30">
        <f t="shared" si="1"/>
        <v>45</v>
      </c>
      <c r="J43" s="29">
        <v>3.0</v>
      </c>
      <c r="K43" s="31">
        <f t="shared" si="2"/>
        <v>0.005</v>
      </c>
      <c r="L43" s="38"/>
      <c r="M43" s="39"/>
      <c r="N43" s="39"/>
      <c r="O43" s="39"/>
      <c r="P43" s="39"/>
      <c r="Q43" s="39"/>
      <c r="R43" s="33">
        <f t="shared" si="3"/>
        <v>0</v>
      </c>
      <c r="S43" s="39"/>
      <c r="T43" s="35">
        <f t="shared" si="4"/>
        <v>0</v>
      </c>
    </row>
    <row r="44" ht="27.75" customHeight="1">
      <c r="A44" s="48"/>
      <c r="B44" s="47" t="s">
        <v>64</v>
      </c>
      <c r="C44" s="39"/>
      <c r="D44" s="39"/>
      <c r="E44" s="39"/>
      <c r="F44" s="34">
        <v>90.0</v>
      </c>
      <c r="G44" s="39"/>
      <c r="H44" s="39"/>
      <c r="I44" s="30">
        <f t="shared" si="1"/>
        <v>90</v>
      </c>
      <c r="J44" s="29">
        <v>3.0</v>
      </c>
      <c r="K44" s="31">
        <f t="shared" si="2"/>
        <v>0.01</v>
      </c>
      <c r="L44" s="38"/>
      <c r="M44" s="39"/>
      <c r="N44" s="39"/>
      <c r="O44" s="39"/>
      <c r="P44" s="39"/>
      <c r="Q44" s="39"/>
      <c r="R44" s="33">
        <f t="shared" si="3"/>
        <v>0</v>
      </c>
      <c r="S44" s="39"/>
      <c r="T44" s="35">
        <f t="shared" si="4"/>
        <v>0</v>
      </c>
    </row>
    <row r="45" ht="28.5" customHeight="1">
      <c r="A45" s="48"/>
      <c r="B45" s="47" t="s">
        <v>65</v>
      </c>
      <c r="C45" s="39"/>
      <c r="D45" s="39"/>
      <c r="E45" s="39"/>
      <c r="F45" s="34">
        <v>45.0</v>
      </c>
      <c r="G45" s="39"/>
      <c r="H45" s="39"/>
      <c r="I45" s="30">
        <f t="shared" si="1"/>
        <v>45</v>
      </c>
      <c r="J45" s="29">
        <v>3.0</v>
      </c>
      <c r="K45" s="31">
        <f t="shared" si="2"/>
        <v>0.005</v>
      </c>
      <c r="L45" s="38"/>
      <c r="M45" s="39"/>
      <c r="N45" s="39"/>
      <c r="O45" s="39"/>
      <c r="P45" s="39"/>
      <c r="Q45" s="39"/>
      <c r="R45" s="33">
        <f t="shared" si="3"/>
        <v>0</v>
      </c>
      <c r="S45" s="39"/>
      <c r="T45" s="35">
        <f t="shared" si="4"/>
        <v>0</v>
      </c>
    </row>
    <row r="46" ht="27.75" customHeight="1">
      <c r="A46" s="48"/>
      <c r="B46" s="47" t="s">
        <v>66</v>
      </c>
      <c r="C46" s="34">
        <v>30.0</v>
      </c>
      <c r="D46" s="34">
        <v>30.0</v>
      </c>
      <c r="E46" s="34">
        <v>30.0</v>
      </c>
      <c r="F46" s="34">
        <v>30.0</v>
      </c>
      <c r="G46" s="34">
        <v>30.0</v>
      </c>
      <c r="H46" s="34">
        <v>30.0</v>
      </c>
      <c r="I46" s="30">
        <f t="shared" si="1"/>
        <v>180</v>
      </c>
      <c r="J46" s="29">
        <v>4.0</v>
      </c>
      <c r="K46" s="31">
        <f t="shared" si="2"/>
        <v>0.02</v>
      </c>
      <c r="L46" s="38"/>
      <c r="M46" s="39"/>
      <c r="N46" s="39"/>
      <c r="O46" s="39"/>
      <c r="P46" s="39"/>
      <c r="Q46" s="39"/>
      <c r="R46" s="33">
        <f t="shared" si="3"/>
        <v>0</v>
      </c>
      <c r="S46" s="39"/>
      <c r="T46" s="35">
        <f t="shared" si="4"/>
        <v>0</v>
      </c>
    </row>
    <row r="47" ht="27.75" customHeight="1">
      <c r="A47" s="49"/>
      <c r="B47" s="47" t="s">
        <v>67</v>
      </c>
      <c r="C47" s="34">
        <v>60.0</v>
      </c>
      <c r="D47" s="34">
        <v>60.0</v>
      </c>
      <c r="E47" s="34">
        <v>60.0</v>
      </c>
      <c r="F47" s="34">
        <v>60.0</v>
      </c>
      <c r="G47" s="34">
        <v>60.0</v>
      </c>
      <c r="H47" s="34">
        <v>60.0</v>
      </c>
      <c r="I47" s="30">
        <f t="shared" si="1"/>
        <v>360</v>
      </c>
      <c r="J47" s="29">
        <v>5.0</v>
      </c>
      <c r="K47" s="31">
        <f t="shared" si="2"/>
        <v>0.04</v>
      </c>
      <c r="L47" s="38"/>
      <c r="M47" s="39"/>
      <c r="N47" s="39"/>
      <c r="O47" s="39"/>
      <c r="P47" s="39"/>
      <c r="Q47" s="39"/>
      <c r="R47" s="33">
        <f t="shared" si="3"/>
        <v>0</v>
      </c>
      <c r="S47" s="39"/>
      <c r="T47" s="35">
        <f t="shared" si="4"/>
        <v>0</v>
      </c>
    </row>
    <row r="48" ht="15.75" customHeight="1">
      <c r="A48" s="55"/>
      <c r="B48" s="56"/>
      <c r="C48" s="43"/>
      <c r="D48" s="43"/>
      <c r="E48" s="43"/>
      <c r="F48" s="43"/>
      <c r="G48" s="43"/>
      <c r="H48" s="43"/>
      <c r="I48" s="30">
        <f t="shared" si="1"/>
        <v>0</v>
      </c>
      <c r="J48" s="43"/>
      <c r="K48" s="31">
        <f t="shared" si="2"/>
        <v>0</v>
      </c>
      <c r="L48" s="57"/>
      <c r="M48" s="43"/>
      <c r="N48" s="43"/>
      <c r="O48" s="43"/>
      <c r="P48" s="43"/>
      <c r="Q48" s="43"/>
      <c r="R48" s="33">
        <f t="shared" si="3"/>
        <v>0</v>
      </c>
      <c r="S48" s="43"/>
      <c r="T48" s="35">
        <f t="shared" si="4"/>
        <v>0</v>
      </c>
      <c r="U48" s="55"/>
      <c r="V48" s="55"/>
      <c r="W48" s="55"/>
      <c r="X48" s="55"/>
      <c r="Y48" s="55"/>
      <c r="Z48" s="55"/>
      <c r="AA48" s="55"/>
      <c r="AB48" s="55"/>
      <c r="AC48" s="55"/>
    </row>
    <row r="49" ht="27.75" customHeight="1">
      <c r="A49" s="46" t="s">
        <v>38</v>
      </c>
      <c r="B49" s="58" t="s">
        <v>68</v>
      </c>
      <c r="C49" s="37"/>
      <c r="D49" s="37"/>
      <c r="E49" s="29">
        <v>60.0</v>
      </c>
      <c r="F49" s="37"/>
      <c r="G49" s="37"/>
      <c r="H49" s="37"/>
      <c r="I49" s="30">
        <f t="shared" si="1"/>
        <v>60</v>
      </c>
      <c r="J49" s="29">
        <v>1.0</v>
      </c>
      <c r="K49" s="31">
        <f t="shared" si="2"/>
        <v>0.006666666667</v>
      </c>
      <c r="L49" s="38"/>
      <c r="M49" s="39"/>
      <c r="N49" s="39"/>
      <c r="O49" s="39"/>
      <c r="P49" s="39"/>
      <c r="Q49" s="39"/>
      <c r="R49" s="33">
        <f t="shared" si="3"/>
        <v>0</v>
      </c>
      <c r="S49" s="39"/>
      <c r="T49" s="35">
        <f t="shared" si="4"/>
        <v>0</v>
      </c>
    </row>
    <row r="50" ht="30.0" customHeight="1">
      <c r="A50" s="48"/>
      <c r="B50" s="59" t="s">
        <v>69</v>
      </c>
      <c r="C50" s="39"/>
      <c r="D50" s="39"/>
      <c r="E50" s="34">
        <v>30.0</v>
      </c>
      <c r="F50" s="37"/>
      <c r="G50" s="37"/>
      <c r="H50" s="37"/>
      <c r="I50" s="30">
        <f t="shared" si="1"/>
        <v>30</v>
      </c>
      <c r="J50" s="29">
        <v>1.0</v>
      </c>
      <c r="K50" s="31">
        <f t="shared" si="2"/>
        <v>0.003333333333</v>
      </c>
      <c r="L50" s="38"/>
      <c r="M50" s="39"/>
      <c r="N50" s="60">
        <v>60.0</v>
      </c>
      <c r="O50" s="39"/>
      <c r="P50" s="39"/>
      <c r="Q50" s="39"/>
      <c r="R50" s="33">
        <f t="shared" si="3"/>
        <v>60</v>
      </c>
      <c r="S50" s="34">
        <v>1.0</v>
      </c>
      <c r="T50" s="35">
        <f t="shared" si="4"/>
        <v>0.003333333333</v>
      </c>
    </row>
    <row r="51" ht="31.5" customHeight="1">
      <c r="A51" s="48"/>
      <c r="B51" s="59" t="s">
        <v>70</v>
      </c>
      <c r="C51" s="37"/>
      <c r="D51" s="37"/>
      <c r="E51" s="29">
        <v>60.0</v>
      </c>
      <c r="F51" s="39"/>
      <c r="G51" s="39"/>
      <c r="H51" s="39"/>
      <c r="I51" s="30">
        <f t="shared" si="1"/>
        <v>60</v>
      </c>
      <c r="J51" s="29">
        <v>1.0</v>
      </c>
      <c r="K51" s="31">
        <f t="shared" si="2"/>
        <v>0.006666666667</v>
      </c>
      <c r="L51" s="38"/>
      <c r="M51" s="39"/>
      <c r="N51" s="60">
        <v>35.0</v>
      </c>
      <c r="O51" s="39"/>
      <c r="P51" s="39"/>
      <c r="Q51" s="39"/>
      <c r="R51" s="33">
        <f t="shared" si="3"/>
        <v>35</v>
      </c>
      <c r="S51" s="34">
        <v>1.0</v>
      </c>
      <c r="T51" s="35">
        <f t="shared" si="4"/>
        <v>0.006666666667</v>
      </c>
    </row>
    <row r="52" ht="27.0" customHeight="1">
      <c r="A52" s="49"/>
      <c r="B52" s="58" t="s">
        <v>71</v>
      </c>
      <c r="C52" s="34">
        <v>30.0</v>
      </c>
      <c r="D52" s="34">
        <v>30.0</v>
      </c>
      <c r="E52" s="39">
        <v>30.0</v>
      </c>
      <c r="F52" s="34">
        <v>30.0</v>
      </c>
      <c r="G52" s="34">
        <v>30.0</v>
      </c>
      <c r="H52" s="34">
        <v>30.0</v>
      </c>
      <c r="I52" s="30">
        <f t="shared" si="1"/>
        <v>180</v>
      </c>
      <c r="J52" s="29">
        <v>2.0</v>
      </c>
      <c r="K52" s="31">
        <f t="shared" si="2"/>
        <v>0.02</v>
      </c>
      <c r="L52" s="38"/>
      <c r="M52" s="39"/>
      <c r="N52" s="39"/>
      <c r="O52" s="39"/>
      <c r="P52" s="39"/>
      <c r="Q52" s="39"/>
      <c r="R52" s="33">
        <f t="shared" si="3"/>
        <v>0</v>
      </c>
      <c r="S52" s="39"/>
      <c r="T52" s="35">
        <f t="shared" si="4"/>
        <v>0</v>
      </c>
    </row>
    <row r="53" ht="26.25" customHeight="1">
      <c r="A53" s="50" t="s">
        <v>43</v>
      </c>
      <c r="B53" s="59" t="s">
        <v>72</v>
      </c>
      <c r="C53" s="39"/>
      <c r="D53" s="39"/>
      <c r="E53" s="39">
        <v>60.0</v>
      </c>
      <c r="F53" s="39"/>
      <c r="G53" s="39"/>
      <c r="H53" s="39"/>
      <c r="I53" s="30">
        <f t="shared" si="1"/>
        <v>60</v>
      </c>
      <c r="J53" s="29">
        <v>2.0</v>
      </c>
      <c r="K53" s="31">
        <f t="shared" si="2"/>
        <v>0.006666666667</v>
      </c>
      <c r="L53" s="38"/>
      <c r="M53" s="39"/>
      <c r="N53" s="60">
        <v>40.0</v>
      </c>
      <c r="O53" s="39"/>
      <c r="P53" s="39"/>
      <c r="Q53" s="39"/>
      <c r="R53" s="33">
        <f t="shared" si="3"/>
        <v>40</v>
      </c>
      <c r="S53" s="34">
        <v>1.0</v>
      </c>
      <c r="T53" s="35">
        <f t="shared" si="4"/>
        <v>0.006666666667</v>
      </c>
    </row>
    <row r="54" ht="32.25" customHeight="1">
      <c r="A54" s="51"/>
      <c r="B54" s="58" t="s">
        <v>73</v>
      </c>
      <c r="C54" s="34"/>
      <c r="D54" s="34"/>
      <c r="E54" s="34">
        <v>30.0</v>
      </c>
      <c r="F54" s="34"/>
      <c r="G54" s="34"/>
      <c r="H54" s="34"/>
      <c r="I54" s="30">
        <f t="shared" si="1"/>
        <v>30</v>
      </c>
      <c r="J54" s="29">
        <v>2.0</v>
      </c>
      <c r="K54" s="31">
        <f t="shared" si="2"/>
        <v>0.003333333333</v>
      </c>
      <c r="L54" s="38"/>
      <c r="M54" s="39"/>
      <c r="N54" s="39"/>
      <c r="O54" s="39"/>
      <c r="P54" s="39"/>
      <c r="Q54" s="39"/>
      <c r="R54" s="33">
        <f t="shared" si="3"/>
        <v>0</v>
      </c>
      <c r="S54" s="39"/>
      <c r="T54" s="35">
        <f t="shared" si="4"/>
        <v>0</v>
      </c>
    </row>
    <row r="55" ht="30.0" customHeight="1">
      <c r="A55" s="52"/>
      <c r="B55" s="58" t="s">
        <v>74</v>
      </c>
      <c r="C55" s="34">
        <v>30.0</v>
      </c>
      <c r="D55" s="34">
        <v>30.0</v>
      </c>
      <c r="E55" s="39">
        <v>30.0</v>
      </c>
      <c r="F55" s="34">
        <v>30.0</v>
      </c>
      <c r="G55" s="34">
        <v>30.0</v>
      </c>
      <c r="H55" s="34">
        <v>30.0</v>
      </c>
      <c r="I55" s="30">
        <f t="shared" si="1"/>
        <v>180</v>
      </c>
      <c r="J55" s="29">
        <v>2.0</v>
      </c>
      <c r="K55" s="31">
        <f t="shared" si="2"/>
        <v>0.02</v>
      </c>
      <c r="L55" s="38"/>
      <c r="M55" s="39"/>
      <c r="N55" s="39"/>
      <c r="O55" s="39"/>
      <c r="P55" s="39"/>
      <c r="Q55" s="39"/>
      <c r="R55" s="33">
        <f t="shared" si="3"/>
        <v>0</v>
      </c>
      <c r="S55" s="39"/>
      <c r="T55" s="35">
        <f t="shared" si="4"/>
        <v>0</v>
      </c>
    </row>
    <row r="56" ht="41.25" customHeight="1">
      <c r="A56" s="53" t="s">
        <v>47</v>
      </c>
      <c r="B56" s="54" t="s">
        <v>75</v>
      </c>
      <c r="C56" s="39"/>
      <c r="D56" s="39"/>
      <c r="E56" s="34">
        <v>60.0</v>
      </c>
      <c r="F56" s="39"/>
      <c r="G56" s="39"/>
      <c r="H56" s="39"/>
      <c r="I56" s="30">
        <f t="shared" si="1"/>
        <v>60</v>
      </c>
      <c r="J56" s="29">
        <v>3.0</v>
      </c>
      <c r="K56" s="31">
        <f t="shared" si="2"/>
        <v>0.006666666667</v>
      </c>
      <c r="L56" s="38"/>
      <c r="M56" s="39"/>
      <c r="N56" s="39"/>
      <c r="O56" s="39"/>
      <c r="P56" s="39"/>
      <c r="Q56" s="39"/>
      <c r="R56" s="33">
        <f t="shared" si="3"/>
        <v>0</v>
      </c>
      <c r="S56" s="39"/>
      <c r="T56" s="35">
        <f t="shared" si="4"/>
        <v>0</v>
      </c>
    </row>
    <row r="57" ht="30.75" customHeight="1">
      <c r="A57" s="46" t="s">
        <v>49</v>
      </c>
      <c r="B57" s="47" t="s">
        <v>76</v>
      </c>
      <c r="C57" s="39"/>
      <c r="D57" s="39"/>
      <c r="E57" s="34">
        <v>45.0</v>
      </c>
      <c r="F57" s="39"/>
      <c r="G57" s="39"/>
      <c r="H57" s="39"/>
      <c r="I57" s="30">
        <f t="shared" si="1"/>
        <v>45</v>
      </c>
      <c r="J57" s="29">
        <v>3.0</v>
      </c>
      <c r="K57" s="31">
        <f t="shared" si="2"/>
        <v>0.005</v>
      </c>
      <c r="L57" s="38"/>
      <c r="M57" s="39"/>
      <c r="N57" s="39"/>
      <c r="O57" s="39"/>
      <c r="P57" s="39"/>
      <c r="Q57" s="39"/>
      <c r="R57" s="33">
        <f t="shared" si="3"/>
        <v>0</v>
      </c>
      <c r="S57" s="39"/>
      <c r="T57" s="35">
        <f t="shared" si="4"/>
        <v>0</v>
      </c>
    </row>
    <row r="58" ht="29.25" customHeight="1">
      <c r="A58" s="48"/>
      <c r="B58" s="47" t="s">
        <v>77</v>
      </c>
      <c r="C58" s="39"/>
      <c r="D58" s="39"/>
      <c r="E58" s="34">
        <v>90.0</v>
      </c>
      <c r="F58" s="39"/>
      <c r="G58" s="39"/>
      <c r="H58" s="39"/>
      <c r="I58" s="30">
        <f t="shared" si="1"/>
        <v>90</v>
      </c>
      <c r="J58" s="29">
        <v>3.0</v>
      </c>
      <c r="K58" s="31">
        <f t="shared" si="2"/>
        <v>0.01</v>
      </c>
      <c r="L58" s="38"/>
      <c r="M58" s="39"/>
      <c r="N58" s="39"/>
      <c r="O58" s="39"/>
      <c r="P58" s="39"/>
      <c r="Q58" s="39"/>
      <c r="R58" s="33">
        <f t="shared" si="3"/>
        <v>0</v>
      </c>
      <c r="S58" s="39"/>
      <c r="T58" s="35">
        <f t="shared" si="4"/>
        <v>0</v>
      </c>
    </row>
    <row r="59" ht="30.0" customHeight="1">
      <c r="A59" s="48"/>
      <c r="B59" s="47" t="s">
        <v>78</v>
      </c>
      <c r="C59" s="39"/>
      <c r="D59" s="39"/>
      <c r="E59" s="34">
        <v>45.0</v>
      </c>
      <c r="F59" s="39"/>
      <c r="G59" s="39"/>
      <c r="H59" s="39"/>
      <c r="I59" s="30">
        <f t="shared" si="1"/>
        <v>45</v>
      </c>
      <c r="J59" s="29">
        <v>3.0</v>
      </c>
      <c r="K59" s="31">
        <f t="shared" si="2"/>
        <v>0.005</v>
      </c>
      <c r="L59" s="38"/>
      <c r="M59" s="39"/>
      <c r="N59" s="39"/>
      <c r="O59" s="39"/>
      <c r="P59" s="39"/>
      <c r="Q59" s="39"/>
      <c r="R59" s="33">
        <f t="shared" si="3"/>
        <v>0</v>
      </c>
      <c r="S59" s="39"/>
      <c r="T59" s="35">
        <f t="shared" si="4"/>
        <v>0</v>
      </c>
    </row>
    <row r="60" ht="28.5" customHeight="1">
      <c r="A60" s="48"/>
      <c r="B60" s="47" t="s">
        <v>79</v>
      </c>
      <c r="C60" s="34">
        <v>30.0</v>
      </c>
      <c r="D60" s="34">
        <v>30.0</v>
      </c>
      <c r="E60" s="34">
        <v>30.0</v>
      </c>
      <c r="F60" s="34">
        <v>30.0</v>
      </c>
      <c r="G60" s="34">
        <v>30.0</v>
      </c>
      <c r="H60" s="34">
        <v>30.0</v>
      </c>
      <c r="I60" s="30">
        <f t="shared" si="1"/>
        <v>180</v>
      </c>
      <c r="J60" s="29">
        <v>4.0</v>
      </c>
      <c r="K60" s="31">
        <f t="shared" si="2"/>
        <v>0.02</v>
      </c>
      <c r="L60" s="38"/>
      <c r="M60" s="39"/>
      <c r="N60" s="39"/>
      <c r="O60" s="39"/>
      <c r="P60" s="39"/>
      <c r="Q60" s="39"/>
      <c r="R60" s="33">
        <f t="shared" si="3"/>
        <v>0</v>
      </c>
      <c r="S60" s="39"/>
      <c r="T60" s="35">
        <f t="shared" si="4"/>
        <v>0</v>
      </c>
    </row>
    <row r="61" ht="28.5" customHeight="1">
      <c r="A61" s="49"/>
      <c r="B61" s="47" t="s">
        <v>80</v>
      </c>
      <c r="C61" s="34">
        <v>60.0</v>
      </c>
      <c r="D61" s="34">
        <v>60.0</v>
      </c>
      <c r="E61" s="34">
        <v>60.0</v>
      </c>
      <c r="F61" s="34">
        <v>60.0</v>
      </c>
      <c r="G61" s="34">
        <v>60.0</v>
      </c>
      <c r="H61" s="34">
        <v>60.0</v>
      </c>
      <c r="I61" s="30">
        <f t="shared" si="1"/>
        <v>360</v>
      </c>
      <c r="J61" s="29">
        <v>5.0</v>
      </c>
      <c r="K61" s="31">
        <f t="shared" si="2"/>
        <v>0.04</v>
      </c>
      <c r="L61" s="38"/>
      <c r="M61" s="39"/>
      <c r="N61" s="39"/>
      <c r="O61" s="39"/>
      <c r="P61" s="39"/>
      <c r="Q61" s="39"/>
      <c r="R61" s="33">
        <f t="shared" si="3"/>
        <v>0</v>
      </c>
      <c r="S61" s="39"/>
      <c r="T61" s="35">
        <f t="shared" si="4"/>
        <v>0</v>
      </c>
    </row>
    <row r="62" ht="15.75" customHeight="1">
      <c r="A62" s="55"/>
      <c r="B62" s="56"/>
      <c r="C62" s="43"/>
      <c r="D62" s="43"/>
      <c r="E62" s="43"/>
      <c r="F62" s="43"/>
      <c r="G62" s="43"/>
      <c r="H62" s="43"/>
      <c r="I62" s="30">
        <f t="shared" si="1"/>
        <v>0</v>
      </c>
      <c r="J62" s="43"/>
      <c r="K62" s="31">
        <f t="shared" si="2"/>
        <v>0</v>
      </c>
      <c r="L62" s="57"/>
      <c r="M62" s="43"/>
      <c r="N62" s="43"/>
      <c r="O62" s="43"/>
      <c r="P62" s="43"/>
      <c r="Q62" s="43"/>
      <c r="R62" s="33">
        <f t="shared" si="3"/>
        <v>0</v>
      </c>
      <c r="S62" s="43"/>
      <c r="T62" s="35">
        <f t="shared" si="4"/>
        <v>0</v>
      </c>
      <c r="U62" s="55"/>
      <c r="V62" s="55"/>
      <c r="W62" s="55"/>
      <c r="X62" s="55"/>
      <c r="Y62" s="55"/>
      <c r="Z62" s="55"/>
      <c r="AA62" s="55"/>
      <c r="AB62" s="55"/>
      <c r="AC62" s="55"/>
    </row>
    <row r="63" ht="31.5" customHeight="1">
      <c r="A63" s="46" t="s">
        <v>38</v>
      </c>
      <c r="B63" s="47" t="s">
        <v>81</v>
      </c>
      <c r="C63" s="37"/>
      <c r="D63" s="29">
        <v>60.0</v>
      </c>
      <c r="E63" s="37"/>
      <c r="F63" s="37"/>
      <c r="G63" s="37"/>
      <c r="H63" s="37"/>
      <c r="I63" s="30">
        <f t="shared" si="1"/>
        <v>60</v>
      </c>
      <c r="J63" s="29">
        <v>1.0</v>
      </c>
      <c r="K63" s="31">
        <f t="shared" si="2"/>
        <v>0.006666666667</v>
      </c>
      <c r="L63" s="38"/>
      <c r="M63" s="39"/>
      <c r="N63" s="39"/>
      <c r="O63" s="39"/>
      <c r="P63" s="39"/>
      <c r="Q63" s="39"/>
      <c r="R63" s="33">
        <f t="shared" si="3"/>
        <v>0</v>
      </c>
      <c r="S63" s="39"/>
      <c r="T63" s="35">
        <f t="shared" si="4"/>
        <v>0</v>
      </c>
    </row>
    <row r="64" ht="30.75" customHeight="1">
      <c r="A64" s="48"/>
      <c r="B64" s="47" t="s">
        <v>82</v>
      </c>
      <c r="C64" s="39"/>
      <c r="D64" s="34">
        <v>30.0</v>
      </c>
      <c r="E64" s="37"/>
      <c r="F64" s="37"/>
      <c r="G64" s="37"/>
      <c r="H64" s="37"/>
      <c r="I64" s="30">
        <f t="shared" si="1"/>
        <v>30</v>
      </c>
      <c r="J64" s="29">
        <v>1.0</v>
      </c>
      <c r="K64" s="31">
        <f t="shared" si="2"/>
        <v>0.003333333333</v>
      </c>
      <c r="L64" s="38"/>
      <c r="M64" s="32">
        <v>65.0</v>
      </c>
      <c r="N64" s="39"/>
      <c r="O64" s="39"/>
      <c r="P64" s="39"/>
      <c r="Q64" s="39"/>
      <c r="R64" s="33">
        <f t="shared" si="3"/>
        <v>65</v>
      </c>
      <c r="S64" s="34">
        <v>1.0</v>
      </c>
      <c r="T64" s="35">
        <f t="shared" si="4"/>
        <v>0.003333333333</v>
      </c>
    </row>
    <row r="65" ht="34.5" customHeight="1">
      <c r="A65" s="48"/>
      <c r="B65" s="47" t="s">
        <v>83</v>
      </c>
      <c r="C65" s="37"/>
      <c r="D65" s="29">
        <v>60.0</v>
      </c>
      <c r="E65" s="39"/>
      <c r="F65" s="39"/>
      <c r="G65" s="39"/>
      <c r="H65" s="39"/>
      <c r="I65" s="30">
        <f t="shared" si="1"/>
        <v>60</v>
      </c>
      <c r="J65" s="29">
        <v>1.0</v>
      </c>
      <c r="K65" s="31">
        <f t="shared" si="2"/>
        <v>0.006666666667</v>
      </c>
      <c r="L65" s="38"/>
      <c r="M65" s="32">
        <v>35.0</v>
      </c>
      <c r="N65" s="39"/>
      <c r="O65" s="39"/>
      <c r="P65" s="39"/>
      <c r="Q65" s="39"/>
      <c r="R65" s="33">
        <f t="shared" si="3"/>
        <v>35</v>
      </c>
      <c r="S65" s="34">
        <v>1.0</v>
      </c>
      <c r="T65" s="35">
        <f t="shared" si="4"/>
        <v>0.006666666667</v>
      </c>
    </row>
    <row r="66" ht="28.5" customHeight="1">
      <c r="A66" s="49"/>
      <c r="B66" s="47" t="s">
        <v>84</v>
      </c>
      <c r="C66" s="34">
        <v>30.0</v>
      </c>
      <c r="D66" s="39">
        <v>30.0</v>
      </c>
      <c r="E66" s="34">
        <v>30.0</v>
      </c>
      <c r="F66" s="34">
        <v>30.0</v>
      </c>
      <c r="G66" s="34">
        <v>30.0</v>
      </c>
      <c r="H66" s="34">
        <v>30.0</v>
      </c>
      <c r="I66" s="30">
        <f t="shared" si="1"/>
        <v>180</v>
      </c>
      <c r="J66" s="29">
        <v>2.0</v>
      </c>
      <c r="K66" s="31">
        <f t="shared" si="2"/>
        <v>0.02</v>
      </c>
      <c r="L66" s="38"/>
      <c r="M66" s="38"/>
      <c r="N66" s="39"/>
      <c r="O66" s="39"/>
      <c r="P66" s="39"/>
      <c r="Q66" s="39"/>
      <c r="R66" s="33">
        <f t="shared" si="3"/>
        <v>0</v>
      </c>
      <c r="S66" s="39"/>
      <c r="T66" s="35">
        <f t="shared" si="4"/>
        <v>0</v>
      </c>
    </row>
    <row r="67" ht="28.5" customHeight="1">
      <c r="A67" s="50" t="s">
        <v>43</v>
      </c>
      <c r="B67" s="47" t="s">
        <v>85</v>
      </c>
      <c r="C67" s="39"/>
      <c r="D67" s="39">
        <v>60.0</v>
      </c>
      <c r="E67" s="39"/>
      <c r="F67" s="39"/>
      <c r="G67" s="39"/>
      <c r="H67" s="39"/>
      <c r="I67" s="30">
        <f t="shared" si="1"/>
        <v>60</v>
      </c>
      <c r="J67" s="29">
        <v>2.0</v>
      </c>
      <c r="K67" s="31">
        <f t="shared" si="2"/>
        <v>0.006666666667</v>
      </c>
      <c r="L67" s="38"/>
      <c r="M67" s="32">
        <v>40.0</v>
      </c>
      <c r="N67" s="39"/>
      <c r="O67" s="39"/>
      <c r="P67" s="39"/>
      <c r="Q67" s="39"/>
      <c r="R67" s="33">
        <f t="shared" si="3"/>
        <v>40</v>
      </c>
      <c r="S67" s="34">
        <v>1.0</v>
      </c>
      <c r="T67" s="35">
        <f t="shared" si="4"/>
        <v>0.006666666667</v>
      </c>
    </row>
    <row r="68" ht="31.5" customHeight="1">
      <c r="A68" s="51"/>
      <c r="B68" s="47" t="s">
        <v>86</v>
      </c>
      <c r="C68" s="34"/>
      <c r="D68" s="34">
        <v>30.0</v>
      </c>
      <c r="E68" s="34"/>
      <c r="F68" s="34"/>
      <c r="G68" s="34"/>
      <c r="H68" s="34"/>
      <c r="I68" s="30">
        <f t="shared" si="1"/>
        <v>30</v>
      </c>
      <c r="J68" s="29">
        <v>2.0</v>
      </c>
      <c r="K68" s="31">
        <f t="shared" si="2"/>
        <v>0.003333333333</v>
      </c>
      <c r="L68" s="38"/>
      <c r="M68" s="39"/>
      <c r="N68" s="39"/>
      <c r="O68" s="39"/>
      <c r="P68" s="39"/>
      <c r="Q68" s="39"/>
      <c r="R68" s="33">
        <f t="shared" si="3"/>
        <v>0</v>
      </c>
      <c r="S68" s="39"/>
      <c r="T68" s="35">
        <f t="shared" si="4"/>
        <v>0</v>
      </c>
    </row>
    <row r="69" ht="31.5" customHeight="1">
      <c r="A69" s="52"/>
      <c r="B69" s="47" t="s">
        <v>87</v>
      </c>
      <c r="C69" s="34">
        <v>30.0</v>
      </c>
      <c r="D69" s="39">
        <v>30.0</v>
      </c>
      <c r="E69" s="34">
        <v>30.0</v>
      </c>
      <c r="F69" s="34">
        <v>30.0</v>
      </c>
      <c r="G69" s="34">
        <v>30.0</v>
      </c>
      <c r="H69" s="34">
        <v>30.0</v>
      </c>
      <c r="I69" s="30">
        <f t="shared" si="1"/>
        <v>180</v>
      </c>
      <c r="J69" s="29">
        <v>2.0</v>
      </c>
      <c r="K69" s="31">
        <f t="shared" si="2"/>
        <v>0.02</v>
      </c>
      <c r="L69" s="38"/>
      <c r="M69" s="39"/>
      <c r="N69" s="39"/>
      <c r="O69" s="39"/>
      <c r="P69" s="39"/>
      <c r="Q69" s="39"/>
      <c r="R69" s="33">
        <f t="shared" si="3"/>
        <v>0</v>
      </c>
      <c r="S69" s="39"/>
      <c r="T69" s="35">
        <f t="shared" si="4"/>
        <v>0</v>
      </c>
    </row>
    <row r="70" ht="35.25" customHeight="1">
      <c r="A70" s="53" t="s">
        <v>47</v>
      </c>
      <c r="B70" s="54" t="s">
        <v>88</v>
      </c>
      <c r="C70" s="39"/>
      <c r="D70" s="34">
        <v>60.0</v>
      </c>
      <c r="E70" s="39"/>
      <c r="F70" s="39"/>
      <c r="G70" s="39"/>
      <c r="H70" s="39"/>
      <c r="I70" s="30">
        <f t="shared" si="1"/>
        <v>60</v>
      </c>
      <c r="J70" s="29">
        <v>3.0</v>
      </c>
      <c r="K70" s="31">
        <f t="shared" si="2"/>
        <v>0.006666666667</v>
      </c>
      <c r="L70" s="38"/>
      <c r="M70" s="39"/>
      <c r="N70" s="39"/>
      <c r="O70" s="39"/>
      <c r="P70" s="39"/>
      <c r="Q70" s="39"/>
      <c r="R70" s="33">
        <f t="shared" si="3"/>
        <v>0</v>
      </c>
      <c r="S70" s="39"/>
      <c r="T70" s="35">
        <f t="shared" si="4"/>
        <v>0</v>
      </c>
    </row>
    <row r="71" ht="32.25" customHeight="1">
      <c r="A71" s="46" t="s">
        <v>49</v>
      </c>
      <c r="B71" s="47" t="s">
        <v>89</v>
      </c>
      <c r="C71" s="39"/>
      <c r="D71" s="34">
        <v>45.0</v>
      </c>
      <c r="E71" s="39"/>
      <c r="F71" s="39"/>
      <c r="G71" s="39"/>
      <c r="H71" s="39"/>
      <c r="I71" s="30">
        <f t="shared" si="1"/>
        <v>45</v>
      </c>
      <c r="J71" s="29">
        <v>3.0</v>
      </c>
      <c r="K71" s="31">
        <f t="shared" si="2"/>
        <v>0.005</v>
      </c>
      <c r="L71" s="38"/>
      <c r="M71" s="39"/>
      <c r="N71" s="39"/>
      <c r="O71" s="39"/>
      <c r="P71" s="39"/>
      <c r="Q71" s="39"/>
      <c r="R71" s="33">
        <f t="shared" si="3"/>
        <v>0</v>
      </c>
      <c r="S71" s="39"/>
      <c r="T71" s="35">
        <f t="shared" si="4"/>
        <v>0</v>
      </c>
    </row>
    <row r="72" ht="30.0" customHeight="1">
      <c r="A72" s="48"/>
      <c r="B72" s="47" t="s">
        <v>90</v>
      </c>
      <c r="C72" s="39"/>
      <c r="D72" s="34">
        <v>90.0</v>
      </c>
      <c r="E72" s="39"/>
      <c r="F72" s="39"/>
      <c r="G72" s="39"/>
      <c r="H72" s="39"/>
      <c r="I72" s="30">
        <f t="shared" si="1"/>
        <v>90</v>
      </c>
      <c r="J72" s="29">
        <v>3.0</v>
      </c>
      <c r="K72" s="31">
        <f t="shared" si="2"/>
        <v>0.01</v>
      </c>
      <c r="L72" s="38"/>
      <c r="M72" s="39"/>
      <c r="N72" s="39"/>
      <c r="O72" s="39"/>
      <c r="P72" s="39"/>
      <c r="Q72" s="39"/>
      <c r="R72" s="33">
        <f t="shared" si="3"/>
        <v>0</v>
      </c>
      <c r="S72" s="39"/>
      <c r="T72" s="35">
        <f t="shared" si="4"/>
        <v>0</v>
      </c>
    </row>
    <row r="73" ht="33.75" customHeight="1">
      <c r="A73" s="48"/>
      <c r="B73" s="47" t="s">
        <v>91</v>
      </c>
      <c r="C73" s="39"/>
      <c r="D73" s="34">
        <v>45.0</v>
      </c>
      <c r="E73" s="39"/>
      <c r="F73" s="39"/>
      <c r="G73" s="39"/>
      <c r="H73" s="39"/>
      <c r="I73" s="30">
        <f t="shared" si="1"/>
        <v>45</v>
      </c>
      <c r="J73" s="29">
        <v>3.0</v>
      </c>
      <c r="K73" s="31">
        <f t="shared" si="2"/>
        <v>0.005</v>
      </c>
      <c r="L73" s="38"/>
      <c r="M73" s="39"/>
      <c r="N73" s="39"/>
      <c r="O73" s="39"/>
      <c r="P73" s="39"/>
      <c r="Q73" s="39"/>
      <c r="R73" s="33">
        <f t="shared" si="3"/>
        <v>0</v>
      </c>
      <c r="S73" s="39"/>
      <c r="T73" s="35">
        <f t="shared" si="4"/>
        <v>0</v>
      </c>
    </row>
    <row r="74" ht="30.0" customHeight="1">
      <c r="A74" s="48"/>
      <c r="B74" s="47" t="s">
        <v>92</v>
      </c>
      <c r="C74" s="34">
        <v>30.0</v>
      </c>
      <c r="D74" s="34">
        <v>30.0</v>
      </c>
      <c r="E74" s="34">
        <v>30.0</v>
      </c>
      <c r="F74" s="34">
        <v>30.0</v>
      </c>
      <c r="G74" s="34">
        <v>30.0</v>
      </c>
      <c r="H74" s="34">
        <v>30.0</v>
      </c>
      <c r="I74" s="30">
        <f t="shared" si="1"/>
        <v>180</v>
      </c>
      <c r="J74" s="29">
        <v>4.0</v>
      </c>
      <c r="K74" s="31">
        <f t="shared" si="2"/>
        <v>0.02</v>
      </c>
      <c r="L74" s="38"/>
      <c r="M74" s="39"/>
      <c r="N74" s="39"/>
      <c r="O74" s="39"/>
      <c r="P74" s="39"/>
      <c r="Q74" s="39"/>
      <c r="R74" s="33">
        <f t="shared" si="3"/>
        <v>0</v>
      </c>
      <c r="S74" s="39"/>
      <c r="T74" s="35">
        <f t="shared" si="4"/>
        <v>0</v>
      </c>
    </row>
    <row r="75" ht="31.5" customHeight="1">
      <c r="A75" s="49"/>
      <c r="B75" s="47" t="s">
        <v>93</v>
      </c>
      <c r="C75" s="34">
        <v>60.0</v>
      </c>
      <c r="D75" s="34">
        <v>60.0</v>
      </c>
      <c r="E75" s="34">
        <v>60.0</v>
      </c>
      <c r="F75" s="34">
        <v>60.0</v>
      </c>
      <c r="G75" s="34">
        <v>60.0</v>
      </c>
      <c r="H75" s="34">
        <v>60.0</v>
      </c>
      <c r="I75" s="30">
        <f t="shared" si="1"/>
        <v>360</v>
      </c>
      <c r="J75" s="29">
        <v>5.0</v>
      </c>
      <c r="K75" s="31">
        <f t="shared" si="2"/>
        <v>0.04</v>
      </c>
      <c r="L75" s="38"/>
      <c r="M75" s="39"/>
      <c r="N75" s="39"/>
      <c r="O75" s="39"/>
      <c r="P75" s="39"/>
      <c r="Q75" s="39"/>
      <c r="R75" s="33">
        <f t="shared" si="3"/>
        <v>0</v>
      </c>
      <c r="S75" s="39"/>
      <c r="T75" s="35">
        <f t="shared" si="4"/>
        <v>0</v>
      </c>
    </row>
    <row r="76" ht="15.75" customHeight="1">
      <c r="A76" s="55"/>
      <c r="B76" s="56"/>
      <c r="C76" s="43"/>
      <c r="D76" s="43"/>
      <c r="E76" s="43"/>
      <c r="F76" s="43"/>
      <c r="G76" s="43"/>
      <c r="H76" s="43"/>
      <c r="I76" s="30">
        <f t="shared" si="1"/>
        <v>0</v>
      </c>
      <c r="J76" s="43"/>
      <c r="K76" s="31">
        <f t="shared" si="2"/>
        <v>0</v>
      </c>
      <c r="L76" s="57"/>
      <c r="M76" s="43"/>
      <c r="N76" s="43"/>
      <c r="O76" s="43"/>
      <c r="P76" s="43"/>
      <c r="Q76" s="43"/>
      <c r="R76" s="33">
        <f t="shared" si="3"/>
        <v>0</v>
      </c>
      <c r="S76" s="43"/>
      <c r="T76" s="35">
        <f t="shared" si="4"/>
        <v>0</v>
      </c>
      <c r="U76" s="55"/>
      <c r="V76" s="55"/>
      <c r="W76" s="55"/>
      <c r="X76" s="55"/>
      <c r="Y76" s="55"/>
      <c r="Z76" s="55"/>
      <c r="AA76" s="55"/>
      <c r="AB76" s="55"/>
      <c r="AC76" s="55"/>
    </row>
    <row r="77" ht="15.75" customHeight="1">
      <c r="A77" s="46" t="s">
        <v>38</v>
      </c>
      <c r="B77" s="47" t="s">
        <v>94</v>
      </c>
      <c r="C77" s="37"/>
      <c r="D77" s="37"/>
      <c r="E77" s="37"/>
      <c r="F77" s="37"/>
      <c r="G77" s="37"/>
      <c r="H77" s="29">
        <v>60.0</v>
      </c>
      <c r="I77" s="30">
        <f t="shared" si="1"/>
        <v>60</v>
      </c>
      <c r="J77" s="29">
        <v>1.0</v>
      </c>
      <c r="K77" s="31">
        <f t="shared" si="2"/>
        <v>0.006666666667</v>
      </c>
      <c r="L77" s="38"/>
      <c r="M77" s="39"/>
      <c r="N77" s="39"/>
      <c r="O77" s="39"/>
      <c r="P77" s="39"/>
      <c r="Q77" s="39"/>
      <c r="R77" s="33">
        <f t="shared" si="3"/>
        <v>0</v>
      </c>
      <c r="S77" s="39"/>
      <c r="T77" s="35">
        <f t="shared" si="4"/>
        <v>0</v>
      </c>
    </row>
    <row r="78" ht="27.75" customHeight="1">
      <c r="A78" s="48"/>
      <c r="B78" s="47" t="s">
        <v>95</v>
      </c>
      <c r="C78" s="39"/>
      <c r="D78" s="39"/>
      <c r="E78" s="39"/>
      <c r="F78" s="39"/>
      <c r="G78" s="39"/>
      <c r="H78" s="34">
        <v>30.0</v>
      </c>
      <c r="I78" s="30">
        <f t="shared" si="1"/>
        <v>30</v>
      </c>
      <c r="J78" s="29">
        <v>1.0</v>
      </c>
      <c r="K78" s="31">
        <f t="shared" si="2"/>
        <v>0.003333333333</v>
      </c>
      <c r="L78" s="38"/>
      <c r="M78" s="39"/>
      <c r="N78" s="39"/>
      <c r="O78" s="39"/>
      <c r="P78" s="39"/>
      <c r="Q78" s="32">
        <v>65.0</v>
      </c>
      <c r="R78" s="33">
        <f t="shared" si="3"/>
        <v>65</v>
      </c>
      <c r="S78" s="34">
        <v>1.0</v>
      </c>
      <c r="T78" s="35">
        <f t="shared" si="4"/>
        <v>0.003333333333</v>
      </c>
    </row>
    <row r="79" ht="27.75" customHeight="1">
      <c r="A79" s="48"/>
      <c r="B79" s="47" t="s">
        <v>96</v>
      </c>
      <c r="C79" s="37"/>
      <c r="D79" s="37"/>
      <c r="E79" s="37"/>
      <c r="F79" s="37"/>
      <c r="G79" s="37"/>
      <c r="H79" s="29">
        <v>60.0</v>
      </c>
      <c r="I79" s="30">
        <f t="shared" si="1"/>
        <v>60</v>
      </c>
      <c r="J79" s="29">
        <v>1.0</v>
      </c>
      <c r="K79" s="31">
        <f t="shared" si="2"/>
        <v>0.006666666667</v>
      </c>
      <c r="L79" s="38"/>
      <c r="M79" s="39"/>
      <c r="N79" s="39"/>
      <c r="O79" s="39"/>
      <c r="P79" s="39"/>
      <c r="Q79" s="32">
        <v>35.0</v>
      </c>
      <c r="R79" s="33">
        <f t="shared" si="3"/>
        <v>35</v>
      </c>
      <c r="S79" s="34">
        <v>1.0</v>
      </c>
      <c r="T79" s="35">
        <f t="shared" si="4"/>
        <v>0.006666666667</v>
      </c>
    </row>
    <row r="80" ht="30.75" customHeight="1">
      <c r="A80" s="49"/>
      <c r="B80" s="47" t="s">
        <v>97</v>
      </c>
      <c r="C80" s="34">
        <v>30.0</v>
      </c>
      <c r="D80" s="34">
        <v>30.0</v>
      </c>
      <c r="E80" s="34">
        <v>30.0</v>
      </c>
      <c r="F80" s="34">
        <v>30.0</v>
      </c>
      <c r="G80" s="34">
        <v>30.0</v>
      </c>
      <c r="H80" s="39">
        <v>30.0</v>
      </c>
      <c r="I80" s="30">
        <f t="shared" si="1"/>
        <v>180</v>
      </c>
      <c r="J80" s="29">
        <v>2.0</v>
      </c>
      <c r="K80" s="31">
        <f t="shared" si="2"/>
        <v>0.02</v>
      </c>
      <c r="L80" s="38"/>
      <c r="M80" s="39"/>
      <c r="N80" s="39"/>
      <c r="O80" s="39"/>
      <c r="P80" s="39"/>
      <c r="Q80" s="38"/>
      <c r="R80" s="33">
        <f t="shared" si="3"/>
        <v>0</v>
      </c>
      <c r="S80" s="39"/>
      <c r="T80" s="35">
        <f t="shared" si="4"/>
        <v>0</v>
      </c>
    </row>
    <row r="81" ht="30.0" customHeight="1">
      <c r="A81" s="50" t="s">
        <v>43</v>
      </c>
      <c r="B81" s="47" t="s">
        <v>98</v>
      </c>
      <c r="C81" s="39"/>
      <c r="D81" s="39"/>
      <c r="E81" s="39"/>
      <c r="F81" s="39"/>
      <c r="G81" s="39"/>
      <c r="H81" s="39">
        <v>60.0</v>
      </c>
      <c r="I81" s="30">
        <f t="shared" si="1"/>
        <v>60</v>
      </c>
      <c r="J81" s="29">
        <v>2.0</v>
      </c>
      <c r="K81" s="31">
        <f t="shared" si="2"/>
        <v>0.006666666667</v>
      </c>
      <c r="L81" s="38"/>
      <c r="M81" s="39"/>
      <c r="N81" s="39"/>
      <c r="O81" s="39"/>
      <c r="P81" s="39"/>
      <c r="Q81" s="32">
        <v>40.0</v>
      </c>
      <c r="R81" s="33">
        <f t="shared" si="3"/>
        <v>40</v>
      </c>
      <c r="S81" s="34">
        <v>1.0</v>
      </c>
      <c r="T81" s="35">
        <f t="shared" si="4"/>
        <v>0.006666666667</v>
      </c>
    </row>
    <row r="82" ht="27.75" customHeight="1">
      <c r="A82" s="51"/>
      <c r="B82" s="47" t="s">
        <v>99</v>
      </c>
      <c r="C82" s="34"/>
      <c r="D82" s="34"/>
      <c r="E82" s="34"/>
      <c r="F82" s="34"/>
      <c r="G82" s="34"/>
      <c r="H82" s="34">
        <v>30.0</v>
      </c>
      <c r="I82" s="30">
        <f t="shared" si="1"/>
        <v>30</v>
      </c>
      <c r="J82" s="29">
        <v>2.0</v>
      </c>
      <c r="K82" s="31">
        <f t="shared" si="2"/>
        <v>0.003333333333</v>
      </c>
      <c r="L82" s="38"/>
      <c r="M82" s="39"/>
      <c r="N82" s="39"/>
      <c r="O82" s="39"/>
      <c r="P82" s="39"/>
      <c r="Q82" s="39"/>
      <c r="R82" s="33">
        <f t="shared" si="3"/>
        <v>0</v>
      </c>
      <c r="S82" s="39"/>
      <c r="T82" s="35">
        <f t="shared" si="4"/>
        <v>0</v>
      </c>
    </row>
    <row r="83" ht="27.75" customHeight="1">
      <c r="A83" s="52"/>
      <c r="B83" s="47" t="s">
        <v>100</v>
      </c>
      <c r="C83" s="34">
        <v>30.0</v>
      </c>
      <c r="D83" s="34">
        <v>30.0</v>
      </c>
      <c r="E83" s="34">
        <v>30.0</v>
      </c>
      <c r="F83" s="34">
        <v>30.0</v>
      </c>
      <c r="G83" s="34">
        <v>30.0</v>
      </c>
      <c r="H83" s="39">
        <v>30.0</v>
      </c>
      <c r="I83" s="30">
        <f t="shared" si="1"/>
        <v>180</v>
      </c>
      <c r="J83" s="29">
        <v>2.0</v>
      </c>
      <c r="K83" s="31">
        <f t="shared" si="2"/>
        <v>0.02</v>
      </c>
      <c r="L83" s="38"/>
      <c r="M83" s="39"/>
      <c r="N83" s="39"/>
      <c r="O83" s="39"/>
      <c r="P83" s="39"/>
      <c r="Q83" s="39"/>
      <c r="R83" s="33">
        <f t="shared" si="3"/>
        <v>0</v>
      </c>
      <c r="S83" s="39"/>
      <c r="T83" s="35">
        <f t="shared" si="4"/>
        <v>0</v>
      </c>
    </row>
    <row r="84" ht="36.0" customHeight="1">
      <c r="A84" s="53" t="s">
        <v>47</v>
      </c>
      <c r="B84" s="54" t="s">
        <v>101</v>
      </c>
      <c r="C84" s="39"/>
      <c r="D84" s="39"/>
      <c r="E84" s="39"/>
      <c r="F84" s="39"/>
      <c r="G84" s="39"/>
      <c r="H84" s="34">
        <v>60.0</v>
      </c>
      <c r="I84" s="30">
        <f t="shared" si="1"/>
        <v>60</v>
      </c>
      <c r="J84" s="29">
        <v>3.0</v>
      </c>
      <c r="K84" s="31">
        <f t="shared" si="2"/>
        <v>0.006666666667</v>
      </c>
      <c r="L84" s="38"/>
      <c r="M84" s="39"/>
      <c r="N84" s="39"/>
      <c r="O84" s="39"/>
      <c r="P84" s="39"/>
      <c r="Q84" s="39"/>
      <c r="R84" s="33">
        <f t="shared" si="3"/>
        <v>0</v>
      </c>
      <c r="S84" s="39"/>
      <c r="T84" s="35">
        <f t="shared" si="4"/>
        <v>0</v>
      </c>
    </row>
    <row r="85" ht="29.25" customHeight="1">
      <c r="A85" s="46" t="s">
        <v>49</v>
      </c>
      <c r="B85" s="47" t="s">
        <v>102</v>
      </c>
      <c r="C85" s="39"/>
      <c r="D85" s="39"/>
      <c r="E85" s="39"/>
      <c r="F85" s="39"/>
      <c r="G85" s="39"/>
      <c r="H85" s="34">
        <v>45.0</v>
      </c>
      <c r="I85" s="30">
        <f t="shared" si="1"/>
        <v>45</v>
      </c>
      <c r="J85" s="29">
        <v>3.0</v>
      </c>
      <c r="K85" s="31">
        <f t="shared" si="2"/>
        <v>0.005</v>
      </c>
      <c r="L85" s="38"/>
      <c r="M85" s="39"/>
      <c r="N85" s="39"/>
      <c r="O85" s="39"/>
      <c r="P85" s="39"/>
      <c r="Q85" s="39"/>
      <c r="R85" s="33">
        <f t="shared" si="3"/>
        <v>0</v>
      </c>
      <c r="S85" s="39"/>
      <c r="T85" s="35">
        <f t="shared" si="4"/>
        <v>0</v>
      </c>
    </row>
    <row r="86" ht="28.5" customHeight="1">
      <c r="A86" s="48"/>
      <c r="B86" s="47" t="s">
        <v>103</v>
      </c>
      <c r="C86" s="39"/>
      <c r="D86" s="39"/>
      <c r="E86" s="39"/>
      <c r="F86" s="39"/>
      <c r="G86" s="39"/>
      <c r="H86" s="34">
        <v>90.0</v>
      </c>
      <c r="I86" s="30">
        <f t="shared" si="1"/>
        <v>90</v>
      </c>
      <c r="J86" s="29">
        <v>3.0</v>
      </c>
      <c r="K86" s="31">
        <f t="shared" si="2"/>
        <v>0.01</v>
      </c>
      <c r="L86" s="38"/>
      <c r="M86" s="39"/>
      <c r="N86" s="39"/>
      <c r="O86" s="39"/>
      <c r="P86" s="39"/>
      <c r="Q86" s="39"/>
      <c r="R86" s="33">
        <f t="shared" si="3"/>
        <v>0</v>
      </c>
      <c r="S86" s="39"/>
      <c r="T86" s="35">
        <f t="shared" si="4"/>
        <v>0</v>
      </c>
    </row>
    <row r="87" ht="31.5" customHeight="1">
      <c r="A87" s="48"/>
      <c r="B87" s="47" t="s">
        <v>104</v>
      </c>
      <c r="C87" s="39"/>
      <c r="D87" s="39"/>
      <c r="E87" s="39"/>
      <c r="F87" s="39"/>
      <c r="G87" s="39"/>
      <c r="H87" s="34">
        <v>45.0</v>
      </c>
      <c r="I87" s="30">
        <f t="shared" si="1"/>
        <v>45</v>
      </c>
      <c r="J87" s="29">
        <v>3.0</v>
      </c>
      <c r="K87" s="31">
        <f t="shared" si="2"/>
        <v>0.005</v>
      </c>
      <c r="L87" s="38"/>
      <c r="M87" s="39"/>
      <c r="N87" s="39"/>
      <c r="O87" s="39"/>
      <c r="P87" s="39"/>
      <c r="Q87" s="39"/>
      <c r="R87" s="33">
        <f t="shared" si="3"/>
        <v>0</v>
      </c>
      <c r="S87" s="39"/>
      <c r="T87" s="35">
        <f t="shared" si="4"/>
        <v>0</v>
      </c>
    </row>
    <row r="88" ht="27.75" customHeight="1">
      <c r="A88" s="48"/>
      <c r="B88" s="47" t="s">
        <v>105</v>
      </c>
      <c r="C88" s="34">
        <v>30.0</v>
      </c>
      <c r="D88" s="34">
        <v>30.0</v>
      </c>
      <c r="E88" s="34">
        <v>30.0</v>
      </c>
      <c r="F88" s="34">
        <v>30.0</v>
      </c>
      <c r="G88" s="34">
        <v>30.0</v>
      </c>
      <c r="H88" s="34">
        <v>30.0</v>
      </c>
      <c r="I88" s="30">
        <f t="shared" si="1"/>
        <v>180</v>
      </c>
      <c r="J88" s="29">
        <v>4.0</v>
      </c>
      <c r="K88" s="31">
        <f t="shared" si="2"/>
        <v>0.02</v>
      </c>
      <c r="L88" s="38"/>
      <c r="M88" s="39"/>
      <c r="N88" s="39"/>
      <c r="O88" s="39"/>
      <c r="P88" s="39"/>
      <c r="Q88" s="39"/>
      <c r="R88" s="33">
        <f t="shared" si="3"/>
        <v>0</v>
      </c>
      <c r="S88" s="39"/>
      <c r="T88" s="35">
        <f t="shared" si="4"/>
        <v>0</v>
      </c>
    </row>
    <row r="89" ht="29.25" customHeight="1">
      <c r="A89" s="49"/>
      <c r="B89" s="47" t="s">
        <v>106</v>
      </c>
      <c r="C89" s="34">
        <v>60.0</v>
      </c>
      <c r="D89" s="34">
        <v>60.0</v>
      </c>
      <c r="E89" s="34">
        <v>60.0</v>
      </c>
      <c r="F89" s="34">
        <v>60.0</v>
      </c>
      <c r="G89" s="34">
        <v>60.0</v>
      </c>
      <c r="H89" s="34">
        <v>60.0</v>
      </c>
      <c r="I89" s="30">
        <f t="shared" si="1"/>
        <v>360</v>
      </c>
      <c r="J89" s="29">
        <v>5.0</v>
      </c>
      <c r="K89" s="31">
        <f t="shared" si="2"/>
        <v>0.04</v>
      </c>
      <c r="L89" s="38"/>
      <c r="M89" s="39"/>
      <c r="N89" s="39"/>
      <c r="O89" s="39"/>
      <c r="P89" s="39"/>
      <c r="Q89" s="39"/>
      <c r="R89" s="33">
        <f t="shared" si="3"/>
        <v>0</v>
      </c>
      <c r="S89" s="39"/>
      <c r="T89" s="35">
        <f t="shared" si="4"/>
        <v>0</v>
      </c>
    </row>
    <row r="90" ht="15.75" customHeight="1">
      <c r="A90" s="55"/>
      <c r="B90" s="56"/>
      <c r="C90" s="43"/>
      <c r="D90" s="43"/>
      <c r="E90" s="43"/>
      <c r="F90" s="43"/>
      <c r="G90" s="43"/>
      <c r="H90" s="43"/>
      <c r="I90" s="30">
        <f t="shared" si="1"/>
        <v>0</v>
      </c>
      <c r="J90" s="43"/>
      <c r="K90" s="31">
        <f t="shared" si="2"/>
        <v>0</v>
      </c>
      <c r="L90" s="57"/>
      <c r="M90" s="43"/>
      <c r="N90" s="43"/>
      <c r="O90" s="43"/>
      <c r="P90" s="43"/>
      <c r="Q90" s="43"/>
      <c r="R90" s="33">
        <f t="shared" si="3"/>
        <v>0</v>
      </c>
      <c r="S90" s="43"/>
      <c r="T90" s="35">
        <f t="shared" si="4"/>
        <v>0</v>
      </c>
      <c r="U90" s="55"/>
      <c r="V90" s="55"/>
      <c r="W90" s="55"/>
      <c r="X90" s="55"/>
      <c r="Y90" s="55"/>
      <c r="Z90" s="55"/>
      <c r="AA90" s="55"/>
      <c r="AB90" s="55"/>
      <c r="AC90" s="55"/>
    </row>
    <row r="91" ht="15.75" customHeight="1">
      <c r="A91" s="46" t="s">
        <v>38</v>
      </c>
      <c r="B91" s="47" t="s">
        <v>107</v>
      </c>
      <c r="C91" s="37"/>
      <c r="D91" s="37"/>
      <c r="E91" s="37"/>
      <c r="F91" s="37"/>
      <c r="G91" s="29">
        <v>60.0</v>
      </c>
      <c r="H91" s="37"/>
      <c r="I91" s="30">
        <f t="shared" si="1"/>
        <v>60</v>
      </c>
      <c r="J91" s="29">
        <v>1.0</v>
      </c>
      <c r="K91" s="31">
        <f t="shared" si="2"/>
        <v>0.006666666667</v>
      </c>
      <c r="L91" s="38"/>
      <c r="M91" s="39"/>
      <c r="N91" s="39"/>
      <c r="O91" s="39"/>
      <c r="P91" s="39"/>
      <c r="Q91" s="39"/>
      <c r="R91" s="33">
        <f t="shared" si="3"/>
        <v>0</v>
      </c>
      <c r="S91" s="39"/>
      <c r="T91" s="35">
        <f t="shared" si="4"/>
        <v>0</v>
      </c>
    </row>
    <row r="92" ht="29.25" customHeight="1">
      <c r="A92" s="48"/>
      <c r="B92" s="47" t="s">
        <v>108</v>
      </c>
      <c r="C92" s="39"/>
      <c r="D92" s="39"/>
      <c r="E92" s="39"/>
      <c r="F92" s="39"/>
      <c r="G92" s="34">
        <v>30.0</v>
      </c>
      <c r="H92" s="37"/>
      <c r="I92" s="30">
        <f t="shared" si="1"/>
        <v>30</v>
      </c>
      <c r="J92" s="29">
        <v>1.0</v>
      </c>
      <c r="K92" s="31">
        <f t="shared" si="2"/>
        <v>0.003333333333</v>
      </c>
      <c r="L92" s="38"/>
      <c r="M92" s="39"/>
      <c r="N92" s="39"/>
      <c r="O92" s="39"/>
      <c r="P92" s="32">
        <v>65.0</v>
      </c>
      <c r="Q92" s="39"/>
      <c r="R92" s="33">
        <f t="shared" si="3"/>
        <v>65</v>
      </c>
      <c r="S92" s="34">
        <v>1.0</v>
      </c>
      <c r="T92" s="35">
        <f t="shared" si="4"/>
        <v>0.003333333333</v>
      </c>
    </row>
    <row r="93" ht="30.75" customHeight="1">
      <c r="A93" s="48"/>
      <c r="B93" s="47" t="s">
        <v>109</v>
      </c>
      <c r="C93" s="37"/>
      <c r="D93" s="37"/>
      <c r="E93" s="37"/>
      <c r="F93" s="37"/>
      <c r="G93" s="29">
        <v>60.0</v>
      </c>
      <c r="H93" s="39"/>
      <c r="I93" s="30">
        <f t="shared" si="1"/>
        <v>60</v>
      </c>
      <c r="J93" s="29">
        <v>1.0</v>
      </c>
      <c r="K93" s="31">
        <f t="shared" si="2"/>
        <v>0.006666666667</v>
      </c>
      <c r="L93" s="38"/>
      <c r="M93" s="39"/>
      <c r="N93" s="39"/>
      <c r="O93" s="39"/>
      <c r="P93" s="32">
        <v>35.0</v>
      </c>
      <c r="Q93" s="39"/>
      <c r="R93" s="33">
        <f t="shared" si="3"/>
        <v>35</v>
      </c>
      <c r="S93" s="34">
        <v>1.0</v>
      </c>
      <c r="T93" s="35">
        <f t="shared" si="4"/>
        <v>0.006666666667</v>
      </c>
    </row>
    <row r="94" ht="30.0" customHeight="1">
      <c r="A94" s="49"/>
      <c r="B94" s="47" t="s">
        <v>110</v>
      </c>
      <c r="C94" s="34">
        <v>30.0</v>
      </c>
      <c r="D94" s="34">
        <v>30.0</v>
      </c>
      <c r="E94" s="34">
        <v>30.0</v>
      </c>
      <c r="F94" s="34">
        <v>30.0</v>
      </c>
      <c r="G94" s="39">
        <v>30.0</v>
      </c>
      <c r="H94" s="34">
        <v>30.0</v>
      </c>
      <c r="I94" s="30">
        <f t="shared" si="1"/>
        <v>180</v>
      </c>
      <c r="J94" s="29">
        <v>2.0</v>
      </c>
      <c r="K94" s="31">
        <f t="shared" si="2"/>
        <v>0.02</v>
      </c>
      <c r="L94" s="38"/>
      <c r="M94" s="39"/>
      <c r="N94" s="39"/>
      <c r="O94" s="39"/>
      <c r="P94" s="38"/>
      <c r="Q94" s="39"/>
      <c r="R94" s="33">
        <f t="shared" si="3"/>
        <v>0</v>
      </c>
      <c r="S94" s="39"/>
      <c r="T94" s="35">
        <f t="shared" si="4"/>
        <v>0</v>
      </c>
    </row>
    <row r="95">
      <c r="A95" s="50" t="s">
        <v>43</v>
      </c>
      <c r="B95" s="47" t="s">
        <v>111</v>
      </c>
      <c r="C95" s="39"/>
      <c r="D95" s="39"/>
      <c r="E95" s="39"/>
      <c r="F95" s="39"/>
      <c r="G95" s="39">
        <v>60.0</v>
      </c>
      <c r="H95" s="39"/>
      <c r="I95" s="30">
        <f t="shared" si="1"/>
        <v>60</v>
      </c>
      <c r="J95" s="29">
        <v>2.0</v>
      </c>
      <c r="K95" s="31">
        <f t="shared" si="2"/>
        <v>0.006666666667</v>
      </c>
      <c r="L95" s="38"/>
      <c r="M95" s="39"/>
      <c r="N95" s="39"/>
      <c r="O95" s="39"/>
      <c r="P95" s="32">
        <v>40.0</v>
      </c>
      <c r="Q95" s="39"/>
      <c r="R95" s="33">
        <f t="shared" si="3"/>
        <v>40</v>
      </c>
      <c r="S95" s="34">
        <v>1.0</v>
      </c>
      <c r="T95" s="35">
        <f t="shared" si="4"/>
        <v>0.006666666667</v>
      </c>
    </row>
    <row r="96" ht="29.25" customHeight="1">
      <c r="A96" s="51"/>
      <c r="B96" s="47" t="s">
        <v>112</v>
      </c>
      <c r="C96" s="34"/>
      <c r="D96" s="34"/>
      <c r="E96" s="34"/>
      <c r="F96" s="34"/>
      <c r="G96" s="34">
        <v>30.0</v>
      </c>
      <c r="H96" s="34"/>
      <c r="I96" s="30">
        <f t="shared" si="1"/>
        <v>30</v>
      </c>
      <c r="J96" s="29">
        <v>2.0</v>
      </c>
      <c r="K96" s="31">
        <f t="shared" si="2"/>
        <v>0.003333333333</v>
      </c>
      <c r="L96" s="38"/>
      <c r="M96" s="39"/>
      <c r="N96" s="39"/>
      <c r="O96" s="39"/>
      <c r="P96" s="39"/>
      <c r="Q96" s="39"/>
      <c r="R96" s="33">
        <f t="shared" si="3"/>
        <v>0</v>
      </c>
      <c r="S96" s="39"/>
      <c r="T96" s="35">
        <f t="shared" si="4"/>
        <v>0</v>
      </c>
    </row>
    <row r="97" ht="29.25" customHeight="1">
      <c r="A97" s="52"/>
      <c r="B97" s="47" t="s">
        <v>113</v>
      </c>
      <c r="C97" s="34">
        <v>30.0</v>
      </c>
      <c r="D97" s="34">
        <v>30.0</v>
      </c>
      <c r="E97" s="34">
        <v>30.0</v>
      </c>
      <c r="F97" s="34">
        <v>30.0</v>
      </c>
      <c r="G97" s="39">
        <v>30.0</v>
      </c>
      <c r="H97" s="34">
        <v>30.0</v>
      </c>
      <c r="I97" s="30">
        <f t="shared" si="1"/>
        <v>180</v>
      </c>
      <c r="J97" s="29">
        <v>2.0</v>
      </c>
      <c r="K97" s="31">
        <f t="shared" si="2"/>
        <v>0.02</v>
      </c>
      <c r="L97" s="38"/>
      <c r="M97" s="39"/>
      <c r="N97" s="39"/>
      <c r="O97" s="39"/>
      <c r="P97" s="39"/>
      <c r="Q97" s="39"/>
      <c r="R97" s="33">
        <f t="shared" si="3"/>
        <v>0</v>
      </c>
      <c r="S97" s="39"/>
      <c r="T97" s="35">
        <f t="shared" si="4"/>
        <v>0</v>
      </c>
    </row>
    <row r="98">
      <c r="A98" s="53" t="s">
        <v>47</v>
      </c>
      <c r="B98" s="54" t="s">
        <v>114</v>
      </c>
      <c r="C98" s="39"/>
      <c r="D98" s="39"/>
      <c r="E98" s="39"/>
      <c r="F98" s="39"/>
      <c r="G98" s="34">
        <v>60.0</v>
      </c>
      <c r="H98" s="39"/>
      <c r="I98" s="30">
        <f t="shared" si="1"/>
        <v>60</v>
      </c>
      <c r="J98" s="29">
        <v>3.0</v>
      </c>
      <c r="K98" s="31">
        <f t="shared" si="2"/>
        <v>0.006666666667</v>
      </c>
      <c r="L98" s="38"/>
      <c r="M98" s="39"/>
      <c r="N98" s="39"/>
      <c r="O98" s="39"/>
      <c r="P98" s="39"/>
      <c r="Q98" s="39"/>
      <c r="R98" s="33">
        <f t="shared" si="3"/>
        <v>0</v>
      </c>
      <c r="S98" s="39"/>
      <c r="T98" s="35">
        <f t="shared" si="4"/>
        <v>0</v>
      </c>
    </row>
    <row r="99">
      <c r="A99" s="46" t="s">
        <v>49</v>
      </c>
      <c r="B99" s="47" t="s">
        <v>115</v>
      </c>
      <c r="C99" s="39"/>
      <c r="D99" s="39"/>
      <c r="E99" s="39"/>
      <c r="F99" s="39"/>
      <c r="G99" s="34">
        <v>45.0</v>
      </c>
      <c r="H99" s="39"/>
      <c r="I99" s="30">
        <f t="shared" si="1"/>
        <v>45</v>
      </c>
      <c r="J99" s="29">
        <v>3.0</v>
      </c>
      <c r="K99" s="31">
        <f t="shared" si="2"/>
        <v>0.005</v>
      </c>
      <c r="L99" s="38"/>
      <c r="M99" s="39"/>
      <c r="N99" s="39"/>
      <c r="O99" s="39"/>
      <c r="P99" s="39"/>
      <c r="Q99" s="39"/>
      <c r="R99" s="33">
        <f t="shared" si="3"/>
        <v>0</v>
      </c>
      <c r="S99" s="39"/>
      <c r="T99" s="35">
        <f t="shared" si="4"/>
        <v>0</v>
      </c>
    </row>
    <row r="100" ht="30.0" customHeight="1">
      <c r="A100" s="48"/>
      <c r="B100" s="47" t="s">
        <v>116</v>
      </c>
      <c r="C100" s="39"/>
      <c r="D100" s="39"/>
      <c r="E100" s="39"/>
      <c r="F100" s="39"/>
      <c r="G100" s="34">
        <v>90.0</v>
      </c>
      <c r="H100" s="39"/>
      <c r="I100" s="30">
        <f t="shared" si="1"/>
        <v>90</v>
      </c>
      <c r="J100" s="29">
        <v>3.0</v>
      </c>
      <c r="K100" s="31">
        <f t="shared" si="2"/>
        <v>0.01</v>
      </c>
      <c r="L100" s="38"/>
      <c r="M100" s="39"/>
      <c r="N100" s="39"/>
      <c r="O100" s="39"/>
      <c r="P100" s="39"/>
      <c r="Q100" s="39"/>
      <c r="R100" s="33">
        <f t="shared" si="3"/>
        <v>0</v>
      </c>
      <c r="S100" s="39"/>
      <c r="T100" s="35">
        <f t="shared" si="4"/>
        <v>0</v>
      </c>
    </row>
    <row r="101">
      <c r="A101" s="48"/>
      <c r="B101" s="47" t="s">
        <v>117</v>
      </c>
      <c r="C101" s="39"/>
      <c r="D101" s="39"/>
      <c r="E101" s="39"/>
      <c r="F101" s="39"/>
      <c r="G101" s="34">
        <v>45.0</v>
      </c>
      <c r="H101" s="39"/>
      <c r="I101" s="30">
        <f t="shared" si="1"/>
        <v>45</v>
      </c>
      <c r="J101" s="29">
        <v>3.0</v>
      </c>
      <c r="K101" s="31">
        <f t="shared" si="2"/>
        <v>0.005</v>
      </c>
      <c r="L101" s="38"/>
      <c r="M101" s="39"/>
      <c r="N101" s="39"/>
      <c r="O101" s="39"/>
      <c r="P101" s="39"/>
      <c r="Q101" s="39"/>
      <c r="R101" s="33">
        <f t="shared" si="3"/>
        <v>0</v>
      </c>
      <c r="S101" s="39"/>
      <c r="T101" s="35">
        <f t="shared" si="4"/>
        <v>0</v>
      </c>
    </row>
    <row r="102" ht="27.75" customHeight="1">
      <c r="A102" s="48"/>
      <c r="B102" s="47" t="s">
        <v>118</v>
      </c>
      <c r="C102" s="34">
        <v>30.0</v>
      </c>
      <c r="D102" s="34">
        <v>30.0</v>
      </c>
      <c r="E102" s="34">
        <v>30.0</v>
      </c>
      <c r="F102" s="34">
        <v>30.0</v>
      </c>
      <c r="G102" s="34">
        <v>30.0</v>
      </c>
      <c r="H102" s="34">
        <v>30.0</v>
      </c>
      <c r="I102" s="30">
        <f t="shared" si="1"/>
        <v>180</v>
      </c>
      <c r="J102" s="29">
        <v>4.0</v>
      </c>
      <c r="K102" s="31">
        <f t="shared" si="2"/>
        <v>0.02</v>
      </c>
      <c r="L102" s="38"/>
      <c r="M102" s="39"/>
      <c r="N102" s="39"/>
      <c r="O102" s="39"/>
      <c r="P102" s="39"/>
      <c r="Q102" s="39"/>
      <c r="R102" s="33">
        <f t="shared" si="3"/>
        <v>0</v>
      </c>
      <c r="S102" s="39"/>
      <c r="T102" s="35">
        <f t="shared" si="4"/>
        <v>0</v>
      </c>
    </row>
    <row r="103" ht="30.75" customHeight="1">
      <c r="A103" s="49"/>
      <c r="B103" s="47" t="s">
        <v>119</v>
      </c>
      <c r="C103" s="34">
        <v>60.0</v>
      </c>
      <c r="D103" s="34">
        <v>60.0</v>
      </c>
      <c r="E103" s="34">
        <v>60.0</v>
      </c>
      <c r="F103" s="34">
        <v>60.0</v>
      </c>
      <c r="G103" s="34">
        <v>60.0</v>
      </c>
      <c r="H103" s="34">
        <v>60.0</v>
      </c>
      <c r="I103" s="30">
        <f t="shared" si="1"/>
        <v>360</v>
      </c>
      <c r="J103" s="29">
        <v>5.0</v>
      </c>
      <c r="K103" s="31">
        <f t="shared" si="2"/>
        <v>0.04</v>
      </c>
      <c r="L103" s="38"/>
      <c r="M103" s="39"/>
      <c r="N103" s="39"/>
      <c r="O103" s="39"/>
      <c r="P103" s="39"/>
      <c r="Q103" s="39"/>
      <c r="R103" s="33">
        <f t="shared" si="3"/>
        <v>0</v>
      </c>
      <c r="S103" s="39"/>
      <c r="T103" s="35">
        <f t="shared" si="4"/>
        <v>0</v>
      </c>
    </row>
    <row r="104" ht="15.75" customHeight="1">
      <c r="A104" s="55"/>
      <c r="B104" s="56"/>
      <c r="C104" s="43"/>
      <c r="D104" s="43"/>
      <c r="E104" s="43"/>
      <c r="F104" s="43"/>
      <c r="G104" s="43"/>
      <c r="H104" s="43"/>
      <c r="I104" s="30">
        <f t="shared" si="1"/>
        <v>0</v>
      </c>
      <c r="J104" s="43"/>
      <c r="K104" s="31">
        <f t="shared" si="2"/>
        <v>0</v>
      </c>
      <c r="L104" s="57"/>
      <c r="M104" s="43"/>
      <c r="N104" s="43"/>
      <c r="O104" s="43"/>
      <c r="P104" s="43"/>
      <c r="Q104" s="43"/>
      <c r="R104" s="33">
        <f t="shared" si="3"/>
        <v>0</v>
      </c>
      <c r="S104" s="43"/>
      <c r="T104" s="35">
        <f t="shared" si="4"/>
        <v>0</v>
      </c>
      <c r="U104" s="55"/>
      <c r="V104" s="55"/>
      <c r="W104" s="55"/>
      <c r="X104" s="55"/>
      <c r="Y104" s="55"/>
      <c r="Z104" s="55"/>
      <c r="AA104" s="55"/>
      <c r="AB104" s="55"/>
      <c r="AC104" s="55"/>
    </row>
    <row r="105" ht="15.75" customHeight="1">
      <c r="A105" s="61" t="s">
        <v>35</v>
      </c>
      <c r="B105" s="28" t="s">
        <v>120</v>
      </c>
      <c r="C105" s="34">
        <v>60.0</v>
      </c>
      <c r="D105" s="39"/>
      <c r="E105" s="39"/>
      <c r="F105" s="39"/>
      <c r="G105" s="39"/>
      <c r="H105" s="39"/>
      <c r="I105" s="30">
        <f t="shared" si="1"/>
        <v>60</v>
      </c>
      <c r="J105" s="29">
        <v>5.0</v>
      </c>
      <c r="K105" s="31">
        <f t="shared" si="2"/>
        <v>0.006666666667</v>
      </c>
      <c r="L105" s="38"/>
      <c r="M105" s="39"/>
      <c r="N105" s="39"/>
      <c r="O105" s="39"/>
      <c r="P105" s="39"/>
      <c r="Q105" s="39"/>
      <c r="R105" s="33">
        <f t="shared" si="3"/>
        <v>0</v>
      </c>
      <c r="S105" s="39"/>
      <c r="T105" s="35">
        <f t="shared" si="4"/>
        <v>0</v>
      </c>
    </row>
    <row r="106" ht="15.75" customHeight="1">
      <c r="A106" s="51"/>
      <c r="B106" s="28" t="s">
        <v>121</v>
      </c>
      <c r="C106" s="39"/>
      <c r="D106" s="34">
        <v>60.0</v>
      </c>
      <c r="E106" s="39"/>
      <c r="F106" s="39"/>
      <c r="G106" s="39"/>
      <c r="H106" s="39"/>
      <c r="I106" s="30">
        <f t="shared" si="1"/>
        <v>60</v>
      </c>
      <c r="J106" s="29">
        <v>5.0</v>
      </c>
      <c r="K106" s="31">
        <f t="shared" si="2"/>
        <v>0.006666666667</v>
      </c>
      <c r="L106" s="38"/>
      <c r="M106" s="39"/>
      <c r="N106" s="39"/>
      <c r="O106" s="39"/>
      <c r="P106" s="39"/>
      <c r="Q106" s="39"/>
      <c r="R106" s="33">
        <f t="shared" si="3"/>
        <v>0</v>
      </c>
      <c r="S106" s="39"/>
      <c r="T106" s="35">
        <f t="shared" si="4"/>
        <v>0</v>
      </c>
    </row>
    <row r="107" ht="15.75" customHeight="1">
      <c r="A107" s="52"/>
      <c r="B107" s="28" t="s">
        <v>122</v>
      </c>
      <c r="C107" s="39"/>
      <c r="D107" s="39"/>
      <c r="E107" s="34">
        <v>60.0</v>
      </c>
      <c r="F107" s="34">
        <v>60.0</v>
      </c>
      <c r="G107" s="39"/>
      <c r="H107" s="39"/>
      <c r="I107" s="30">
        <f t="shared" si="1"/>
        <v>120</v>
      </c>
      <c r="J107" s="29">
        <v>5.0</v>
      </c>
      <c r="K107" s="31">
        <f t="shared" si="2"/>
        <v>0.01333333333</v>
      </c>
      <c r="L107" s="38"/>
      <c r="M107" s="39"/>
      <c r="N107" s="39"/>
      <c r="O107" s="39"/>
      <c r="P107" s="39"/>
      <c r="Q107" s="39"/>
      <c r="R107" s="33">
        <f t="shared" si="3"/>
        <v>0</v>
      </c>
      <c r="S107" s="39"/>
      <c r="T107" s="35">
        <f t="shared" si="4"/>
        <v>0</v>
      </c>
    </row>
    <row r="108" ht="15.75" customHeight="1">
      <c r="B108" s="28" t="s">
        <v>123</v>
      </c>
      <c r="C108" s="39"/>
      <c r="D108" s="39"/>
      <c r="E108" s="39"/>
      <c r="F108" s="39"/>
      <c r="G108" s="34">
        <v>60.0</v>
      </c>
      <c r="H108" s="34">
        <v>60.0</v>
      </c>
      <c r="I108" s="30">
        <f t="shared" si="1"/>
        <v>120</v>
      </c>
      <c r="J108" s="29">
        <v>5.0</v>
      </c>
      <c r="K108" s="31">
        <f t="shared" si="2"/>
        <v>0.01333333333</v>
      </c>
      <c r="L108" s="38"/>
      <c r="M108" s="39"/>
      <c r="N108" s="39"/>
      <c r="O108" s="39"/>
      <c r="P108" s="39"/>
      <c r="Q108" s="39"/>
      <c r="R108" s="33">
        <f t="shared" si="3"/>
        <v>0</v>
      </c>
      <c r="S108" s="39"/>
      <c r="T108" s="35">
        <f t="shared" si="4"/>
        <v>0</v>
      </c>
    </row>
    <row r="109" ht="15.75" customHeight="1">
      <c r="B109" s="28"/>
      <c r="C109" s="39"/>
      <c r="D109" s="39"/>
      <c r="E109" s="39"/>
      <c r="F109" s="39"/>
      <c r="G109" s="39"/>
      <c r="I109" s="30">
        <f t="shared" si="1"/>
        <v>0</v>
      </c>
      <c r="J109" s="37"/>
      <c r="K109" s="31">
        <f t="shared" si="2"/>
        <v>0</v>
      </c>
      <c r="L109" s="38"/>
      <c r="M109" s="39"/>
      <c r="N109" s="39"/>
      <c r="O109" s="39"/>
      <c r="P109" s="39"/>
      <c r="Q109" s="39"/>
      <c r="R109" s="33">
        <f t="shared" si="3"/>
        <v>0</v>
      </c>
      <c r="S109" s="39"/>
      <c r="T109" s="35">
        <f t="shared" si="4"/>
        <v>0</v>
      </c>
    </row>
    <row r="110" ht="15.75" customHeight="1">
      <c r="B110" s="28"/>
      <c r="C110" s="39"/>
      <c r="D110" s="39"/>
      <c r="E110" s="39"/>
      <c r="F110" s="39"/>
      <c r="G110" s="39"/>
      <c r="H110" s="39"/>
      <c r="I110" s="30">
        <f t="shared" si="1"/>
        <v>0</v>
      </c>
      <c r="J110" s="37"/>
      <c r="K110" s="31">
        <f t="shared" si="2"/>
        <v>0</v>
      </c>
      <c r="L110" s="38"/>
      <c r="M110" s="39"/>
      <c r="N110" s="39"/>
      <c r="O110" s="39"/>
      <c r="P110" s="39"/>
      <c r="Q110" s="39"/>
      <c r="R110" s="33">
        <f t="shared" si="3"/>
        <v>0</v>
      </c>
      <c r="S110" s="39"/>
      <c r="T110" s="35">
        <f t="shared" si="4"/>
        <v>0</v>
      </c>
    </row>
    <row r="111" ht="15.75" customHeight="1">
      <c r="B111" s="28"/>
      <c r="C111" s="39"/>
      <c r="D111" s="39"/>
      <c r="E111" s="39"/>
      <c r="F111" s="39"/>
      <c r="G111" s="39"/>
      <c r="H111" s="39"/>
      <c r="I111" s="30">
        <f t="shared" si="1"/>
        <v>0</v>
      </c>
      <c r="J111" s="37"/>
      <c r="K111" s="31">
        <f t="shared" si="2"/>
        <v>0</v>
      </c>
      <c r="L111" s="38"/>
      <c r="M111" s="39"/>
      <c r="N111" s="39"/>
      <c r="O111" s="39"/>
      <c r="P111" s="39"/>
      <c r="Q111" s="39"/>
      <c r="R111" s="33">
        <f t="shared" si="3"/>
        <v>0</v>
      </c>
      <c r="S111" s="39"/>
      <c r="T111" s="35">
        <f t="shared" si="4"/>
        <v>0</v>
      </c>
    </row>
    <row r="112" ht="15.75" customHeight="1">
      <c r="B112" s="28"/>
      <c r="C112" s="62"/>
      <c r="D112" s="62"/>
      <c r="E112" s="62"/>
      <c r="F112" s="62"/>
      <c r="G112" s="62"/>
      <c r="H112" s="62"/>
      <c r="I112" s="30">
        <f t="shared" si="1"/>
        <v>0</v>
      </c>
      <c r="J112" s="37"/>
      <c r="K112" s="31">
        <f t="shared" si="2"/>
        <v>0</v>
      </c>
      <c r="L112" s="38"/>
      <c r="M112" s="39"/>
      <c r="N112" s="39"/>
      <c r="O112" s="39"/>
      <c r="P112" s="39"/>
      <c r="Q112" s="39"/>
      <c r="R112" s="33">
        <f t="shared" si="3"/>
        <v>0</v>
      </c>
      <c r="S112" s="39"/>
      <c r="T112" s="35">
        <f t="shared" si="4"/>
        <v>0</v>
      </c>
    </row>
    <row r="113" ht="15.75" customHeight="1">
      <c r="B113" s="63" t="s">
        <v>124</v>
      </c>
      <c r="C113" s="33">
        <f t="shared" ref="C113:H113" si="5">SUM(C18:C112)</f>
        <v>1500</v>
      </c>
      <c r="D113" s="33">
        <f t="shared" si="5"/>
        <v>1500</v>
      </c>
      <c r="E113" s="33">
        <f t="shared" si="5"/>
        <v>1500</v>
      </c>
      <c r="F113" s="33">
        <f t="shared" si="5"/>
        <v>1500</v>
      </c>
      <c r="G113" s="33">
        <f t="shared" si="5"/>
        <v>1500</v>
      </c>
      <c r="H113" s="33">
        <f t="shared" si="5"/>
        <v>1500</v>
      </c>
      <c r="K113" s="64"/>
      <c r="T113" s="65">
        <f t="shared" si="4"/>
        <v>0</v>
      </c>
    </row>
    <row r="114" ht="15.75" customHeight="1">
      <c r="B114" s="63" t="s">
        <v>125</v>
      </c>
      <c r="C114" s="66">
        <f t="shared" ref="C114:E114" si="6">C113/60</f>
        <v>25</v>
      </c>
      <c r="D114" s="66">
        <f t="shared" si="6"/>
        <v>25</v>
      </c>
      <c r="E114" s="66">
        <f t="shared" si="6"/>
        <v>25</v>
      </c>
      <c r="F114" s="66">
        <f>F113/60</f>
        <v>25</v>
      </c>
      <c r="G114" s="66">
        <f t="shared" ref="G114:H114" si="7">G113/60</f>
        <v>25</v>
      </c>
      <c r="H114" s="66">
        <f t="shared" si="7"/>
        <v>25</v>
      </c>
    </row>
    <row r="115" ht="15.75" customHeight="1">
      <c r="C115" s="5"/>
      <c r="D115" s="5"/>
      <c r="E115" s="5"/>
      <c r="F115" s="5"/>
      <c r="G115" s="5"/>
      <c r="H115" s="5"/>
    </row>
    <row r="116" ht="15.75" customHeight="1">
      <c r="G116" s="9" t="s">
        <v>126</v>
      </c>
      <c r="H116" s="9"/>
      <c r="I116" s="30">
        <f>SUM(I18:I112)</f>
        <v>9000</v>
      </c>
      <c r="J116" s="63" t="s">
        <v>127</v>
      </c>
      <c r="K116" s="67">
        <f>SUM(K18:K112)</f>
        <v>1</v>
      </c>
      <c r="L116" s="68" t="s">
        <v>128</v>
      </c>
      <c r="P116" s="9" t="s">
        <v>126</v>
      </c>
      <c r="Q116" s="9"/>
      <c r="R116" s="66">
        <f>SUM(R18:R112)</f>
        <v>1045</v>
      </c>
    </row>
    <row r="117" ht="15.75" customHeight="1">
      <c r="G117" s="5" t="s">
        <v>129</v>
      </c>
      <c r="I117" s="66">
        <f>I116/60</f>
        <v>150</v>
      </c>
      <c r="K117" s="2"/>
      <c r="P117" s="5" t="s">
        <v>129</v>
      </c>
      <c r="Q117" s="5"/>
      <c r="R117" s="66">
        <f>R116/60</f>
        <v>17.41666667</v>
      </c>
    </row>
    <row r="118" ht="15.75" customHeight="1"/>
    <row r="119" ht="15.75" customHeight="1">
      <c r="I119" s="2" t="s">
        <v>130</v>
      </c>
    </row>
    <row r="120" ht="15.75" customHeight="1">
      <c r="I120" s="2" t="s">
        <v>131</v>
      </c>
    </row>
    <row r="121" ht="15.75" customHeight="1">
      <c r="I121" s="2"/>
    </row>
    <row r="122" ht="15.75" customHeight="1">
      <c r="I122" s="2"/>
    </row>
    <row r="123" ht="15.75" customHeight="1">
      <c r="I123" s="2"/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3">
    <mergeCell ref="B1:T1"/>
    <mergeCell ref="C16:K16"/>
    <mergeCell ref="L16:T16"/>
    <mergeCell ref="A18:A19"/>
    <mergeCell ref="A21:A24"/>
    <mergeCell ref="A25:A27"/>
    <mergeCell ref="A29:A33"/>
    <mergeCell ref="A35:A38"/>
    <mergeCell ref="A39:A41"/>
    <mergeCell ref="A43:A47"/>
    <mergeCell ref="A49:A52"/>
    <mergeCell ref="A53:A55"/>
    <mergeCell ref="A57:A61"/>
    <mergeCell ref="A63:A66"/>
    <mergeCell ref="A99:A103"/>
    <mergeCell ref="A105:A107"/>
    <mergeCell ref="A67:A69"/>
    <mergeCell ref="A71:A75"/>
    <mergeCell ref="A77:A80"/>
    <mergeCell ref="A81:A83"/>
    <mergeCell ref="A85:A89"/>
    <mergeCell ref="A91:A94"/>
    <mergeCell ref="A95:A9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38"/>
    <col customWidth="1" min="3" max="3" width="14.0"/>
    <col customWidth="1" min="4" max="4" width="13.0"/>
    <col customWidth="1" min="5" max="6" width="13.5"/>
    <col customWidth="1" min="7" max="7" width="17.0"/>
    <col customWidth="1" min="8" max="23" width="10.0"/>
  </cols>
  <sheetData>
    <row r="1">
      <c r="A1" s="1" t="s">
        <v>132</v>
      </c>
    </row>
    <row r="2">
      <c r="B2" s="2" t="s">
        <v>133</v>
      </c>
    </row>
    <row r="3">
      <c r="B3" s="2"/>
    </row>
    <row r="4">
      <c r="A4" s="3" t="s">
        <v>1</v>
      </c>
      <c r="B4" s="6" t="s">
        <v>134</v>
      </c>
      <c r="C4" s="4"/>
      <c r="D4" s="5"/>
      <c r="E4" s="5"/>
      <c r="F4" s="5"/>
    </row>
    <row r="5">
      <c r="A5" s="3" t="s">
        <v>15</v>
      </c>
      <c r="B5" s="8">
        <v>1.0</v>
      </c>
      <c r="C5" s="3"/>
      <c r="D5" s="69"/>
    </row>
    <row r="8">
      <c r="B8" s="16" t="s">
        <v>21</v>
      </c>
      <c r="C8" s="17"/>
      <c r="D8" s="70"/>
      <c r="E8" s="19" t="s">
        <v>22</v>
      </c>
      <c r="F8" s="17"/>
      <c r="G8" s="20"/>
      <c r="R8" s="16" t="s">
        <v>21</v>
      </c>
      <c r="S8" s="17"/>
      <c r="T8" s="70"/>
      <c r="U8" s="19" t="s">
        <v>22</v>
      </c>
      <c r="V8" s="17"/>
      <c r="W8" s="20"/>
    </row>
    <row r="9">
      <c r="A9" s="22" t="s">
        <v>135</v>
      </c>
      <c r="B9" s="23" t="s">
        <v>136</v>
      </c>
      <c r="C9" s="71" t="s">
        <v>137</v>
      </c>
      <c r="D9" s="72" t="s">
        <v>138</v>
      </c>
      <c r="E9" s="73" t="s">
        <v>136</v>
      </c>
      <c r="F9" s="73" t="s">
        <v>139</v>
      </c>
      <c r="G9" s="22" t="s">
        <v>140</v>
      </c>
      <c r="Q9" s="22" t="s">
        <v>135</v>
      </c>
      <c r="R9" s="23" t="s">
        <v>136</v>
      </c>
      <c r="S9" s="71" t="s">
        <v>137</v>
      </c>
      <c r="T9" s="72" t="s">
        <v>138</v>
      </c>
      <c r="U9" s="73" t="s">
        <v>136</v>
      </c>
      <c r="V9" s="73" t="s">
        <v>139</v>
      </c>
      <c r="W9" s="22" t="s">
        <v>140</v>
      </c>
    </row>
    <row r="10">
      <c r="A10" s="39">
        <v>1.0</v>
      </c>
      <c r="B10" s="66">
        <f>(SUMIFS(Tareas!$I$18:$I$112,Tareas!$J$18:$J$112,Semanas!A10))/60</f>
        <v>18</v>
      </c>
      <c r="C10" s="35">
        <f>SUMIFS(Tareas!$K$18:$K$112,Tareas!$J$18:$J$112,Semanas!A10)</f>
        <v>0.12</v>
      </c>
      <c r="D10" s="74">
        <f>C10</f>
        <v>0.12</v>
      </c>
      <c r="E10" s="66">
        <f>(SUMIFS(Tareas!$R$18:$R$112,Tareas!$S$18:$S$112,Semanas!A10))/60</f>
        <v>17.41666667</v>
      </c>
      <c r="F10" s="35">
        <f>SUMIFS(Tareas!$T$18:$T$112,Tareas!$S$18:$S$112,Semanas!A10)</f>
        <v>0.12</v>
      </c>
      <c r="G10" s="35">
        <f>F10</f>
        <v>0.12</v>
      </c>
      <c r="Q10" s="39">
        <v>1.0</v>
      </c>
      <c r="R10" s="66">
        <v>10.0</v>
      </c>
      <c r="S10" s="35" t="s">
        <v>141</v>
      </c>
      <c r="T10" s="74"/>
      <c r="U10" s="66"/>
      <c r="V10" s="35"/>
      <c r="W10" s="35"/>
    </row>
    <row r="11">
      <c r="A11" s="39">
        <v>2.0</v>
      </c>
      <c r="B11" s="66">
        <f>(SUMIFS(Tareas!$I$18:$I$112,Tareas!$J$18:$J$112,Semanas!A11))/60</f>
        <v>45</v>
      </c>
      <c r="C11" s="35">
        <f>SUMIFS(Tareas!$K$18:$K$112,Tareas!$J$18:$J$112,Semanas!A11)</f>
        <v>0.3</v>
      </c>
      <c r="D11" s="74">
        <f t="shared" ref="D11:D14" si="1">D10+C11</f>
        <v>0.42</v>
      </c>
      <c r="E11" s="66">
        <f>(SUMIFS(Tareas!$R$18:$R$112,Tareas!$S$18:$S$112,Semanas!A11))/60</f>
        <v>0</v>
      </c>
      <c r="F11" s="35">
        <f>SUMIFS(Tareas!$T$18:$T$112,Tareas!$S$18:$S$112,Semanas!A11)</f>
        <v>0</v>
      </c>
      <c r="G11" s="35">
        <f t="shared" ref="G11:G14" si="2">G10+F11</f>
        <v>0.12</v>
      </c>
      <c r="Q11" s="39">
        <v>2.0</v>
      </c>
      <c r="R11" s="66">
        <v>12.0</v>
      </c>
      <c r="S11" s="35"/>
      <c r="T11" s="74"/>
      <c r="U11" s="66"/>
      <c r="V11" s="35"/>
      <c r="W11" s="35"/>
    </row>
    <row r="12">
      <c r="A12" s="39">
        <v>3.0</v>
      </c>
      <c r="B12" s="66">
        <f>(SUMIFS(Tareas!$I$18:$I$112,Tareas!$J$18:$J$112,Semanas!A12))/60</f>
        <v>24</v>
      </c>
      <c r="C12" s="35">
        <f>SUMIFS(Tareas!$K$18:$K$112,Tareas!$J$18:$J$112,Semanas!A12)</f>
        <v>0.16</v>
      </c>
      <c r="D12" s="74">
        <f t="shared" si="1"/>
        <v>0.58</v>
      </c>
      <c r="E12" s="66">
        <f>(SUMIFS(Tareas!$R$18:$R$112,Tareas!$S$18:$S$112,Semanas!A12))/60</f>
        <v>0</v>
      </c>
      <c r="F12" s="35">
        <f>SUMIFS(Tareas!$T$18:$T$112,Tareas!$S$18:$S$112,Semanas!A12)</f>
        <v>0</v>
      </c>
      <c r="G12" s="35">
        <f t="shared" si="2"/>
        <v>0.12</v>
      </c>
      <c r="Q12" s="39">
        <v>3.0</v>
      </c>
      <c r="R12" s="66">
        <v>15.0</v>
      </c>
      <c r="S12" s="35"/>
      <c r="T12" s="74"/>
      <c r="U12" s="66"/>
      <c r="V12" s="35"/>
      <c r="W12" s="35"/>
    </row>
    <row r="13">
      <c r="A13" s="39">
        <v>4.0</v>
      </c>
      <c r="B13" s="66">
        <f>(SUMIFS(Tareas!$I$18:$I$112,Tareas!$J$18:$J$112,Semanas!A13))/60</f>
        <v>18</v>
      </c>
      <c r="C13" s="35">
        <f>SUMIFS(Tareas!$K$18:$K$112,Tareas!$J$18:$J$112,Semanas!A13)</f>
        <v>0.12</v>
      </c>
      <c r="D13" s="74">
        <f t="shared" si="1"/>
        <v>0.7</v>
      </c>
      <c r="E13" s="66">
        <f>(SUMIFS(Tareas!$R$18:$R$112,Tareas!$S$18:$S$112,Semanas!A13))/60</f>
        <v>0</v>
      </c>
      <c r="F13" s="35">
        <f>SUMIFS(Tareas!$T$18:$T$112,Tareas!$S$18:$S$112,Semanas!A13)</f>
        <v>0</v>
      </c>
      <c r="G13" s="35">
        <f t="shared" si="2"/>
        <v>0.12</v>
      </c>
      <c r="Q13" s="39">
        <v>4.0</v>
      </c>
      <c r="R13" s="66">
        <v>16.0</v>
      </c>
      <c r="S13" s="35"/>
      <c r="T13" s="74"/>
      <c r="U13" s="66"/>
      <c r="V13" s="35"/>
      <c r="W13" s="35"/>
    </row>
    <row r="14">
      <c r="A14" s="39">
        <v>5.0</v>
      </c>
      <c r="B14" s="66">
        <f>(SUMIFS(Tareas!$I$18:$I$112,Tareas!$J$18:$J$112,Semanas!A14))/60</f>
        <v>45</v>
      </c>
      <c r="C14" s="35">
        <f>SUMIFS(Tareas!$K$18:$K$112,Tareas!$J$18:$J$112,Semanas!A14)</f>
        <v>0.3</v>
      </c>
      <c r="D14" s="74">
        <f t="shared" si="1"/>
        <v>1</v>
      </c>
      <c r="E14" s="66">
        <f>(SUMIFS(Tareas!$R$18:$R$112,Tareas!$S$18:$S$112,Semanas!A14))/60</f>
        <v>0</v>
      </c>
      <c r="F14" s="35">
        <f>SUMIFS(Tareas!$T$18:$T$112,Tareas!$S$18:$S$112,Semanas!A14)</f>
        <v>0</v>
      </c>
      <c r="G14" s="35">
        <f t="shared" si="2"/>
        <v>0.12</v>
      </c>
      <c r="Q14" s="39">
        <v>5.0</v>
      </c>
      <c r="R14" s="66">
        <f>(SUMIFS(Tareas!$I$18:$I$112,Tareas!$J$18:$J$112,Semanas!Q14))/60</f>
        <v>45</v>
      </c>
      <c r="S14" s="35"/>
      <c r="T14" s="74"/>
      <c r="U14" s="66"/>
      <c r="V14" s="35"/>
      <c r="W14" s="35"/>
    </row>
    <row r="15">
      <c r="D15" s="75"/>
    </row>
    <row r="16">
      <c r="B16" s="66">
        <f>SUM(B10:B14)</f>
        <v>150</v>
      </c>
      <c r="C16" s="76"/>
      <c r="D16" s="76"/>
      <c r="E16" s="66">
        <f>SUM(E10:E14)</f>
        <v>17.41666667</v>
      </c>
      <c r="F16" s="76"/>
      <c r="G16" s="76"/>
    </row>
    <row r="17" ht="15.75" customHeight="1"/>
    <row r="18" ht="15.75" customHeight="1">
      <c r="C18" s="2"/>
    </row>
    <row r="19" ht="15.75" customHeight="1">
      <c r="B19" s="2" t="s">
        <v>142</v>
      </c>
      <c r="C19" s="2"/>
    </row>
    <row r="20" ht="15.75" customHeight="1"/>
    <row r="21" ht="15.75" customHeight="1">
      <c r="B21" s="2"/>
      <c r="C21" s="2"/>
    </row>
    <row r="22" ht="15.75" customHeight="1">
      <c r="B22" s="2"/>
      <c r="C22" s="2"/>
    </row>
    <row r="23" ht="15.75" customHeight="1"/>
    <row r="24" ht="15.75" customHeight="1">
      <c r="B24" s="2"/>
    </row>
    <row r="25" ht="15.75" customHeight="1">
      <c r="B25" s="2"/>
    </row>
    <row r="26" ht="15.75" customHeight="1"/>
    <row r="27" ht="15.75" customHeight="1">
      <c r="B27" s="47" t="s">
        <v>143</v>
      </c>
      <c r="C27" s="37"/>
      <c r="D27" s="37"/>
      <c r="E27" s="37"/>
      <c r="F27" s="37"/>
      <c r="G27" s="29">
        <v>60.0</v>
      </c>
    </row>
    <row r="28" ht="15.75" customHeight="1">
      <c r="B28" s="77"/>
      <c r="C28" s="78"/>
      <c r="D28" s="78"/>
      <c r="E28" s="78"/>
      <c r="F28" s="79"/>
    </row>
    <row r="29" ht="15.75" customHeight="1"/>
    <row r="30" ht="15.75" customHeight="1">
      <c r="B30" s="47" t="s">
        <v>144</v>
      </c>
      <c r="C30" s="37"/>
      <c r="D30" s="37"/>
      <c r="E30" s="37"/>
      <c r="F30" s="37"/>
      <c r="G30" s="37"/>
      <c r="H30" s="29">
        <v>60.0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5">
    <mergeCell ref="A1:G1"/>
    <mergeCell ref="B8:D8"/>
    <mergeCell ref="E8:G8"/>
    <mergeCell ref="R8:T8"/>
    <mergeCell ref="U8:W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2021-03-19T02:17:47Z</dcterms:created>
  <dc:creator>Daniel Cuartas</dc:creator>
</cp:coreProperties>
</file>