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Semanas" sheetId="2" r:id="rId5"/>
  </sheets>
  <definedNames/>
  <calcPr/>
  <extLst>
    <ext uri="GoogleSheetsCustomDataVersion1">
      <go:sheetsCustomData xmlns:go="http://customooxmlschemas.google.com/" r:id="rId6" roundtripDataSignature="AMtx7mg6IowVSC9sN52mVYYALwDI0pv74g=="/>
    </ext>
  </extLst>
</workbook>
</file>

<file path=xl/sharedStrings.xml><?xml version="1.0" encoding="utf-8"?>
<sst xmlns="http://schemas.openxmlformats.org/spreadsheetml/2006/main" count="187" uniqueCount="119">
  <si>
    <t>Formato de Planeación y Seguimiento - Tareas</t>
  </si>
  <si>
    <t>Grupo:</t>
  </si>
  <si>
    <t>Blast Code</t>
  </si>
  <si>
    <t>Líder:</t>
  </si>
  <si>
    <t>Sebastian</t>
  </si>
  <si>
    <t>Horas de trabajo semanal:</t>
  </si>
  <si>
    <t>Admon. de planeación:</t>
  </si>
  <si>
    <t>Daniel</t>
  </si>
  <si>
    <t>Admon. de calidad:</t>
  </si>
  <si>
    <t>Emilio</t>
  </si>
  <si>
    <t>Camilo</t>
  </si>
  <si>
    <t>Admon.  de soporte:</t>
  </si>
  <si>
    <t>Lucas</t>
  </si>
  <si>
    <t>Admon.  de desarrollo:</t>
  </si>
  <si>
    <t>Jose</t>
  </si>
  <si>
    <t>|</t>
  </si>
  <si>
    <t>Ciclo:</t>
  </si>
  <si>
    <t>Total horas semana grupo:</t>
  </si>
  <si>
    <t>Fecha inicio:</t>
  </si>
  <si>
    <t>Fecha fin:</t>
  </si>
  <si>
    <t>Cantidad semanas:</t>
  </si>
  <si>
    <t>Total horas ciclo total:</t>
  </si>
  <si>
    <t>Lo Planeado (Estimado)</t>
  </si>
  <si>
    <t>Lo real</t>
  </si>
  <si>
    <t>Tarea</t>
  </si>
  <si>
    <t>Minutos Líder</t>
  </si>
  <si>
    <t>Minutos Admin. Planeación</t>
  </si>
  <si>
    <t>Minutos Admin. Calidad(emilio)</t>
  </si>
  <si>
    <t>Minutos Admin. Calidad(camilo)</t>
  </si>
  <si>
    <t>Minutos Admin. Soporte</t>
  </si>
  <si>
    <t>Minutos Admin. Desarrollo</t>
  </si>
  <si>
    <t>Minutos totales tarea</t>
  </si>
  <si>
    <t>Semana planeada terminación</t>
  </si>
  <si>
    <t>Valor planeado (VP)</t>
  </si>
  <si>
    <t>Minutos Admin. Calidad</t>
  </si>
  <si>
    <t>Semana real terminación</t>
  </si>
  <si>
    <t>Valor ganado (VG)</t>
  </si>
  <si>
    <t>Generales</t>
  </si>
  <si>
    <t>Instalar herramientas de desarrollo</t>
  </si>
  <si>
    <t>Reunión de coordinación semanal tutor</t>
  </si>
  <si>
    <t>Gestión Requisitos</t>
  </si>
  <si>
    <r>
      <rPr>
        <rFont val="Calibri"/>
        <color theme="1"/>
        <sz val="11.0"/>
      </rPr>
      <t>Recolección de Información de stakeholders</t>
    </r>
    <r>
      <rPr>
        <rFont val="Calibri"/>
        <i/>
        <color theme="4"/>
        <sz val="11.0"/>
      </rPr>
      <t xml:space="preserve"> "Repartir propina"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</si>
  <si>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"Repartir propina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</si>
  <si>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</si>
  <si>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"Repartir propina"</t>
    </r>
  </si>
  <si>
    <t>Análisis Requisitos</t>
  </si>
  <si>
    <r>
      <rPr>
        <rFont val="Calibri"/>
        <color theme="1"/>
        <sz val="11.0"/>
      </rPr>
      <t xml:space="preserve">Elaborar el diagrama de clase del análisis </t>
    </r>
    <r>
      <rPr>
        <rFont val="Calibri"/>
        <i/>
        <color theme="4"/>
        <sz val="11.0"/>
      </rPr>
      <t>"Repartir propina"</t>
    </r>
  </si>
  <si>
    <r>
      <rPr>
        <rFont val="Calibri"/>
        <color theme="1"/>
        <sz val="11.0"/>
      </rPr>
      <t xml:space="preserve">Revisión diagrama de clases del análisis </t>
    </r>
    <r>
      <rPr>
        <rFont val="Calibri"/>
        <i/>
        <color theme="4"/>
        <sz val="11.0"/>
      </rPr>
      <t>"Repartir propina"</t>
    </r>
  </si>
  <si>
    <t>Diseño de Software</t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</si>
  <si>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"Repartir propina"</t>
    </r>
  </si>
  <si>
    <t>Construcción y pruebas de Software</t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</si>
  <si>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</si>
  <si>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Pruebas unitarias clases de control  </t>
    </r>
    <r>
      <rPr>
        <rFont val="Calibri"/>
        <i/>
        <color theme="4"/>
        <sz val="11.0"/>
      </rPr>
      <t>"Repartir propina"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</si>
  <si>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</si>
  <si>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"Repartir propina"</t>
    </r>
  </si>
  <si>
    <r>
      <rPr>
        <rFont val="Calibri"/>
        <color theme="1"/>
        <sz val="11.0"/>
      </rPr>
      <t xml:space="preserve">Pruebas de integración </t>
    </r>
    <r>
      <rPr>
        <rFont val="Calibri"/>
        <i/>
        <color theme="4"/>
        <sz val="11.0"/>
      </rPr>
      <t>"Repartir propina"</t>
    </r>
  </si>
  <si>
    <t>Recolección de Información de stakeholders</t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</si>
  <si>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"Crear categorias y subcategorias de gastos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</si>
  <si>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</si>
  <si>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"Crear categorias y subcategorias de gastos"</t>
    </r>
  </si>
  <si>
    <t>Elaborar el diagrama de clase del análisis</t>
  </si>
  <si>
    <t>Revisión diagrama de clases del análisis</t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</si>
  <si>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 Crear categorias y subcategorias de gastos"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</si>
  <si>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"Crear categorias y subcategorias de gastos"</t>
    </r>
  </si>
  <si>
    <t>Pruebas unitarias clases de control</t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</si>
  <si>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"Crear categorias y subcategorias de gastos"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</si>
  <si>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"Crear categorias y subcategorias de gastos"</t>
    </r>
  </si>
  <si>
    <t>Pruebas de integración</t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</si>
  <si>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"Modificar categorías y subcategorías de gastos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</si>
  <si>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</si>
  <si>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</si>
  <si>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</si>
  <si>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</si>
  <si>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</si>
  <si>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"Modificar categorías y subcategorías de gastos"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</si>
  <si>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"Buscar categorías y subcategorías de gastos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</si>
  <si>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"Buscar categorías y subcategorías de gastos"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</si>
  <si>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"Buscar categorías y subcategorías de gastos"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</si>
  <si>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"Buscar categorías y subcategorías de gastos"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</si>
  <si>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"Buscar categorías y subcategorías de gastos"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</si>
  <si>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"Buscar categorías y subcategorías de gastos"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</si>
  <si>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"Buscar categorías y subcategorías de gastos"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</si>
  <si>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"Realizar cierre de caja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</si>
  <si>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"Realizar cierre de caja"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</si>
  <si>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"Realizar cierre de caja"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</si>
  <si>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"Realizar cierre de caja"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</si>
  <si>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"Realizar cierre de caja"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</si>
  <si>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"Realizar cierre de caja"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</si>
  <si>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"Realizar cierre de caja"</t>
    </r>
  </si>
  <si>
    <r>
      <rPr>
        <rFont val="Calibri"/>
        <color theme="1"/>
        <sz val="11.0"/>
      </rPr>
      <t xml:space="preserve">Elaborar la especificación del caso de uso: </t>
    </r>
    <r>
      <rPr>
        <rFont val="Calibri"/>
        <color rgb="FF4F81BD"/>
        <sz val="11.0"/>
      </rPr>
      <t>"Asignar ventas a clientes</t>
    </r>
    <r>
      <rPr>
        <rFont val="Calibri"/>
        <i/>
        <color rgb="FF4F81BD"/>
        <sz val="11.0"/>
      </rPr>
      <t>"</t>
    </r>
  </si>
  <si>
    <r>
      <rPr>
        <rFont val="Calibri"/>
        <color theme="1"/>
        <sz val="11.0"/>
      </rPr>
      <t xml:space="preserve">Elaborar mockup de </t>
    </r>
    <r>
      <rPr>
        <rFont val="Calibri"/>
        <i/>
        <color theme="1"/>
        <sz val="11.0"/>
      </rPr>
      <t xml:space="preserve">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</si>
  <si>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Reunión de inspección 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</si>
  <si>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Diseño detallado :Diagrama de Clases Casos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</si>
  <si>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Implementar las clases de control 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</si>
  <si>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Implementar  formulario/vista/API Caso de uso </t>
    </r>
    <r>
      <rPr>
        <rFont val="Calibri"/>
        <i/>
        <color rgb="FF4F81BD"/>
        <sz val="11.0"/>
      </rPr>
      <t>"Asignar ventas a clientes"</t>
    </r>
  </si>
  <si>
    <r>
      <rPr>
        <rFont val="Calibri"/>
        <color theme="1"/>
        <sz val="11.0"/>
      </rPr>
      <t xml:space="preserve">Revisión de código fuente  </t>
    </r>
    <r>
      <rPr>
        <rFont val="Calibri"/>
        <i/>
        <color rgb="FF4F81BD"/>
        <sz val="11.0"/>
      </rPr>
      <t>"Asignar ventas a clientes"</t>
    </r>
  </si>
  <si>
    <t>Consolidar informe semanal</t>
  </si>
  <si>
    <t>Consolidar datos planeación semanal</t>
  </si>
  <si>
    <t>Consolidar datos calidad semanal</t>
  </si>
  <si>
    <t>Reporte avance implementación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</si>
  <si>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</si>
  <si>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</si>
  <si>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</si>
  <si>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</si>
  <si>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</si>
  <si>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</si>
  <si>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rPr>
        <rFont val="Calibri"/>
        <i/>
        <color rgb="FF1F497D"/>
        <sz val="11.0"/>
      </rPr>
      <t xml:space="preserve">Verificar que las horas totales </t>
    </r>
    <r>
      <rPr>
        <rFont val="Calibri"/>
        <b/>
        <i/>
        <color rgb="FF1F497D"/>
        <sz val="11.0"/>
      </rPr>
      <t>planeadas</t>
    </r>
  </si>
  <si>
    <t>no excedan las horas de trabajo del grupo en el ciclo</t>
  </si>
  <si>
    <t>Formato de Planeación y Seguimiento - Semanas</t>
  </si>
  <si>
    <t>Las casillas en gris tienen fórmulas para realizar los cálculos automáticamente. No deben ingresarse allí datos manuales.</t>
  </si>
  <si>
    <t>BLASTCODE</t>
  </si>
  <si>
    <t>Semana</t>
  </si>
  <si>
    <t>Horas</t>
  </si>
  <si>
    <t>Valor planeado</t>
  </si>
  <si>
    <t>Valor planeado acumulado</t>
  </si>
  <si>
    <t>Valor ganado</t>
  </si>
  <si>
    <t>Valor ganado acumulado</t>
  </si>
  <si>
    <t>%</t>
  </si>
  <si>
    <t>Las horas de cada semana no pueden superar las horas de trabajo del grupo por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</si>
</sst>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2">
    <font>
      <sz val="11.0"/>
      <color theme="1"/>
      <name val="Arial"/>
    </font>
    <font>
      <b/>
      <sz val="20.0"/>
      <color theme="1"/>
      <name val="Calibri"/>
    </font>
    <font>
      <i/>
      <sz val="11.0"/>
      <color rgb="FF1F497D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/>
    <font>
      <b/>
      <sz val="11.0"/>
      <color rgb="FF000000"/>
      <name val="Roboto"/>
    </font>
    <font>
      <color theme="1"/>
      <name val="Calibri"/>
    </font>
    <font>
      <b/>
      <sz val="11.0"/>
      <color rgb="FFFF0000"/>
      <name val="Calibri"/>
    </font>
    <font>
      <i/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0" fillId="0" fontId="4" numFmtId="0" xfId="0" applyFont="1"/>
    <xf borderId="1" fillId="0" fontId="4" numFmtId="0" xfId="0" applyAlignment="1" applyBorder="1" applyFont="1">
      <alignment readingOrder="0"/>
    </xf>
    <xf borderId="2" fillId="0" fontId="4" numFmtId="0" xfId="0" applyBorder="1" applyFont="1"/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3" fillId="2" fontId="5" numFmtId="0" xfId="0" applyAlignment="1" applyBorder="1" applyFill="1" applyFont="1">
      <alignment readingOrder="0"/>
    </xf>
    <xf borderId="0" fillId="0" fontId="6" numFmtId="0" xfId="0" applyFont="1"/>
    <xf borderId="1" fillId="0" fontId="4" numFmtId="14" xfId="0" applyBorder="1" applyFont="1" applyNumberFormat="1"/>
    <xf borderId="2" fillId="0" fontId="4" numFmtId="0" xfId="0" applyAlignment="1" applyBorder="1" applyFont="1">
      <alignment horizontal="center"/>
    </xf>
    <xf borderId="4" fillId="2" fontId="4" numFmtId="0" xfId="0" applyBorder="1" applyFont="1"/>
    <xf borderId="5" fillId="3" fontId="3" numFmtId="0" xfId="0" applyAlignment="1" applyBorder="1" applyFill="1" applyFont="1">
      <alignment horizontal="center"/>
    </xf>
    <xf borderId="2" fillId="0" fontId="7" numFmtId="0" xfId="0" applyBorder="1" applyFont="1"/>
    <xf borderId="6" fillId="0" fontId="7" numFmtId="0" xfId="0" applyBorder="1" applyFont="1"/>
    <xf borderId="7" fillId="4" fontId="3" numFmtId="0" xfId="0" applyAlignment="1" applyBorder="1" applyFill="1" applyFont="1">
      <alignment horizontal="center"/>
    </xf>
    <xf borderId="8" fillId="0" fontId="7" numFmtId="0" xfId="0" applyBorder="1" applyFont="1"/>
    <xf borderId="0" fillId="0" fontId="6" numFmtId="0" xfId="0" applyAlignment="1" applyFont="1">
      <alignment shrinkToFit="0" wrapText="1"/>
    </xf>
    <xf borderId="9" fillId="0" fontId="6" numFmtId="0" xfId="0" applyAlignment="1" applyBorder="1" applyFont="1">
      <alignment horizontal="center" shrinkToFit="0" wrapText="1"/>
    </xf>
    <xf borderId="10" fillId="0" fontId="6" numFmtId="0" xfId="0" applyAlignment="1" applyBorder="1" applyFont="1">
      <alignment horizontal="center" shrinkToFit="0" wrapText="1"/>
    </xf>
    <xf borderId="4" fillId="5" fontId="8" numFmtId="0" xfId="0" applyAlignment="1" applyBorder="1" applyFill="1" applyFont="1">
      <alignment shrinkToFit="0" wrapText="1"/>
    </xf>
    <xf borderId="11" fillId="0" fontId="6" numFmtId="0" xfId="0" applyAlignment="1" applyBorder="1" applyFont="1">
      <alignment horizontal="center" shrinkToFit="0" wrapText="1"/>
    </xf>
    <xf borderId="12" fillId="0" fontId="6" numFmtId="0" xfId="0" applyAlignment="1" applyBorder="1" applyFont="1">
      <alignment horizontal="center" shrinkToFit="0" wrapText="1"/>
    </xf>
    <xf borderId="13" fillId="6" fontId="4" numFmtId="0" xfId="0" applyAlignment="1" applyBorder="1" applyFill="1" applyFont="1">
      <alignment horizontal="center" vertical="center"/>
    </xf>
    <xf borderId="9" fillId="0" fontId="4" numFmtId="0" xfId="0" applyAlignment="1" applyBorder="1" applyFont="1">
      <alignment shrinkToFit="0" wrapText="1"/>
    </xf>
    <xf borderId="9" fillId="7" fontId="4" numFmtId="0" xfId="0" applyAlignment="1" applyBorder="1" applyFill="1" applyFont="1">
      <alignment readingOrder="0"/>
    </xf>
    <xf borderId="9" fillId="2" fontId="4" numFmtId="1" xfId="0" applyBorder="1" applyFont="1" applyNumberFormat="1"/>
    <xf borderId="14" fillId="2" fontId="4" numFmtId="164" xfId="0" applyBorder="1" applyFont="1" applyNumberFormat="1"/>
    <xf borderId="8" fillId="0" fontId="4" numFmtId="0" xfId="0" applyAlignment="1" applyBorder="1" applyFont="1">
      <alignment readingOrder="0"/>
    </xf>
    <xf borderId="9" fillId="2" fontId="4" numFmtId="0" xfId="0" applyBorder="1" applyFont="1"/>
    <xf borderId="9" fillId="0" fontId="4" numFmtId="0" xfId="0" applyAlignment="1" applyBorder="1" applyFont="1">
      <alignment readingOrder="0"/>
    </xf>
    <xf borderId="9" fillId="2" fontId="4" numFmtId="164" xfId="0" applyBorder="1" applyFont="1" applyNumberFormat="1"/>
    <xf borderId="15" fillId="0" fontId="7" numFmtId="0" xfId="0" applyBorder="1" applyFont="1"/>
    <xf borderId="9" fillId="7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3" fillId="8" fontId="4" numFmtId="0" xfId="0" applyAlignment="1" applyBorder="1" applyFill="1" applyFont="1">
      <alignment horizontal="center" shrinkToFit="0" vertical="center" wrapText="1"/>
    </xf>
    <xf borderId="9" fillId="8" fontId="4" numFmtId="0" xfId="0" applyAlignment="1" applyBorder="1" applyFont="1">
      <alignment readingOrder="0" shrinkToFit="0" wrapText="1"/>
    </xf>
    <xf borderId="9" fillId="8" fontId="4" numFmtId="0" xfId="0" applyAlignment="1" applyBorder="1" applyFont="1">
      <alignment readingOrder="0"/>
    </xf>
    <xf borderId="9" fillId="8" fontId="4" numFmtId="0" xfId="0" applyBorder="1" applyFont="1"/>
    <xf borderId="8" fillId="8" fontId="4" numFmtId="0" xfId="0" applyBorder="1" applyFont="1"/>
    <xf borderId="0" fillId="8" fontId="9" numFmtId="0" xfId="0" applyFont="1"/>
    <xf borderId="13" fillId="3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wrapText="1"/>
    </xf>
    <xf borderId="16" fillId="0" fontId="7" numFmtId="0" xfId="0" applyBorder="1" applyFont="1"/>
    <xf borderId="10" fillId="0" fontId="7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8" fillId="0" fontId="7" numFmtId="0" xfId="0" applyBorder="1" applyFont="1"/>
    <xf borderId="19" fillId="3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4" fillId="8" fontId="0" numFmtId="0" xfId="0" applyBorder="1" applyFont="1"/>
    <xf borderId="9" fillId="8" fontId="10" numFmtId="0" xfId="0" applyAlignment="1" applyBorder="1" applyFont="1">
      <alignment horizontal="center" shrinkToFit="0" wrapText="1"/>
    </xf>
    <xf borderId="20" fillId="8" fontId="4" numFmtId="0" xfId="0" applyBorder="1" applyFont="1"/>
    <xf borderId="17" fillId="4" fontId="4" numFmtId="0" xfId="0" applyAlignment="1" applyBorder="1" applyFont="1">
      <alignment horizontal="center"/>
    </xf>
    <xf borderId="21" fillId="0" fontId="7" numFmtId="0" xfId="0" applyBorder="1" applyFont="1"/>
    <xf borderId="13" fillId="0" fontId="4" numFmtId="0" xfId="0" applyBorder="1" applyFont="1"/>
    <xf borderId="0" fillId="0" fontId="4" numFmtId="0" xfId="0" applyAlignment="1" applyFont="1">
      <alignment horizontal="right"/>
    </xf>
    <xf borderId="0" fillId="0" fontId="4" numFmtId="164" xfId="0" applyFont="1" applyNumberFormat="1"/>
    <xf borderId="22" fillId="2" fontId="4" numFmtId="164" xfId="0" applyBorder="1" applyFont="1" applyNumberFormat="1"/>
    <xf borderId="9" fillId="2" fontId="4" numFmtId="165" xfId="0" applyBorder="1" applyFont="1" applyNumberFormat="1"/>
    <xf borderId="9" fillId="2" fontId="4" numFmtId="9" xfId="0" applyBorder="1" applyFont="1" applyNumberFormat="1"/>
    <xf borderId="0" fillId="0" fontId="11" numFmtId="0" xfId="0" applyFont="1"/>
    <xf borderId="0" fillId="0" fontId="4" numFmtId="0" xfId="0" applyAlignment="1" applyFont="1">
      <alignment horizontal="center"/>
    </xf>
    <xf borderId="23" fillId="0" fontId="7" numFmtId="0" xfId="0" applyBorder="1" applyFont="1"/>
    <xf borderId="24" fillId="0" fontId="6" numFmtId="0" xfId="0" applyAlignment="1" applyBorder="1" applyFont="1">
      <alignment horizontal="center" shrinkToFit="0" wrapText="1"/>
    </xf>
    <xf borderId="25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shrinkToFit="0" wrapText="1"/>
    </xf>
    <xf borderId="26" fillId="2" fontId="4" numFmtId="164" xfId="0" applyBorder="1" applyFont="1" applyNumberFormat="1"/>
    <xf borderId="4" fillId="7" fontId="4" numFmtId="2" xfId="0" applyBorder="1" applyFont="1" applyNumberFormat="1"/>
    <xf borderId="4" fillId="7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Valor planeado vs. Valor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planeado acumulado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Semanas!$D$10:$D$14</c:f>
              <c:numCache/>
            </c:numRef>
          </c:val>
          <c:smooth val="0"/>
        </c:ser>
        <c:ser>
          <c:idx val="1"/>
          <c:order val="1"/>
          <c:tx>
            <c:v>Valor ganado acumulado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Semanas!$G$10:$G$14</c:f>
              <c:numCache/>
            </c:numRef>
          </c:val>
          <c:smooth val="0"/>
        </c:ser>
        <c:axId val="760011486"/>
        <c:axId val="1794851262"/>
      </c:lineChart>
      <c:catAx>
        <c:axId val="76001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4851262"/>
      </c:catAx>
      <c:valAx>
        <c:axId val="1794851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0011486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6</xdr:row>
      <xdr:rowOff>9525</xdr:rowOff>
    </xdr:from>
    <xdr:ext cx="4572000" cy="3667125"/>
    <xdr:graphicFrame>
      <xdr:nvGraphicFramePr>
        <xdr:cNvPr id="1864271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49.25"/>
    <col customWidth="1" min="3" max="3" width="10.63"/>
    <col customWidth="1" min="4" max="9" width="10.0"/>
    <col customWidth="1" min="10" max="10" width="10.63"/>
    <col customWidth="1" min="11" max="17" width="10.0"/>
    <col customWidth="1" min="18" max="18" width="12.38"/>
    <col customWidth="1" min="19" max="28" width="10.0"/>
  </cols>
  <sheetData>
    <row r="1">
      <c r="B1" s="1" t="s">
        <v>0</v>
      </c>
    </row>
    <row r="2">
      <c r="D2" s="2"/>
    </row>
    <row r="3">
      <c r="D3" s="2"/>
    </row>
    <row r="4">
      <c r="D4" s="2"/>
    </row>
    <row r="5">
      <c r="B5" s="3" t="s">
        <v>1</v>
      </c>
      <c r="C5" s="4" t="s">
        <v>2</v>
      </c>
      <c r="D5" s="4"/>
      <c r="E5" s="5"/>
      <c r="F5" s="5"/>
      <c r="G5" s="5"/>
      <c r="H5" s="5"/>
      <c r="I5" s="5"/>
      <c r="J5" s="5"/>
      <c r="K5" s="5"/>
      <c r="L5" s="5"/>
    </row>
    <row r="6">
      <c r="B6" s="3" t="s">
        <v>3</v>
      </c>
      <c r="C6" s="4" t="s">
        <v>4</v>
      </c>
      <c r="D6" s="4"/>
      <c r="E6" s="5" t="s">
        <v>5</v>
      </c>
      <c r="F6" s="5"/>
      <c r="G6" s="5"/>
      <c r="H6" s="5"/>
      <c r="I6" s="6">
        <v>5.0</v>
      </c>
      <c r="J6" s="5"/>
      <c r="K6" s="5"/>
      <c r="L6" s="5"/>
    </row>
    <row r="7">
      <c r="B7" s="3" t="s">
        <v>6</v>
      </c>
      <c r="C7" s="4" t="s">
        <v>7</v>
      </c>
      <c r="D7" s="4"/>
      <c r="E7" s="5" t="s">
        <v>5</v>
      </c>
      <c r="F7" s="5"/>
      <c r="G7" s="5"/>
      <c r="H7" s="5"/>
      <c r="I7" s="6">
        <v>5.0</v>
      </c>
      <c r="J7" s="5"/>
      <c r="K7" s="5"/>
      <c r="L7" s="5"/>
    </row>
    <row r="8">
      <c r="B8" s="3" t="s">
        <v>8</v>
      </c>
      <c r="C8" s="4" t="s">
        <v>9</v>
      </c>
      <c r="D8" s="4"/>
      <c r="E8" s="5" t="s">
        <v>5</v>
      </c>
      <c r="F8" s="5"/>
      <c r="G8" s="5"/>
      <c r="H8" s="5"/>
      <c r="I8" s="6">
        <v>5.0</v>
      </c>
      <c r="J8" s="5"/>
      <c r="K8" s="5"/>
      <c r="L8" s="5"/>
    </row>
    <row r="9">
      <c r="B9" s="3" t="s">
        <v>8</v>
      </c>
      <c r="C9" s="4" t="s">
        <v>10</v>
      </c>
      <c r="D9" s="4"/>
      <c r="E9" s="5" t="s">
        <v>5</v>
      </c>
      <c r="F9" s="5"/>
      <c r="G9" s="5"/>
      <c r="H9" s="5"/>
      <c r="I9" s="6">
        <v>5.0</v>
      </c>
      <c r="J9" s="5"/>
      <c r="K9" s="5"/>
      <c r="L9" s="5"/>
    </row>
    <row r="10">
      <c r="B10" s="3" t="s">
        <v>11</v>
      </c>
      <c r="C10" s="7" t="s">
        <v>12</v>
      </c>
      <c r="D10" s="4"/>
      <c r="E10" s="5" t="s">
        <v>5</v>
      </c>
      <c r="F10" s="5"/>
      <c r="G10" s="5"/>
      <c r="H10" s="5"/>
      <c r="I10" s="6">
        <v>5.0</v>
      </c>
      <c r="J10" s="5"/>
      <c r="K10" s="5"/>
      <c r="L10" s="5"/>
    </row>
    <row r="11">
      <c r="B11" s="3" t="s">
        <v>13</v>
      </c>
      <c r="C11" s="7" t="s">
        <v>14</v>
      </c>
      <c r="D11" s="4"/>
      <c r="E11" s="5" t="s">
        <v>5</v>
      </c>
      <c r="F11" s="5"/>
      <c r="G11" s="5"/>
      <c r="H11" s="5"/>
      <c r="I11" s="6">
        <v>5.0</v>
      </c>
      <c r="J11" s="5"/>
      <c r="K11" s="5"/>
      <c r="L11" s="5"/>
    </row>
    <row r="12">
      <c r="B12" s="3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>
      <c r="B13" s="3" t="s">
        <v>16</v>
      </c>
      <c r="C13" s="8">
        <v>1.0</v>
      </c>
      <c r="D13" s="3"/>
      <c r="E13" s="9" t="s">
        <v>17</v>
      </c>
      <c r="F13" s="9"/>
      <c r="G13" s="3"/>
      <c r="H13" s="3"/>
      <c r="I13" s="10">
        <v>30.0</v>
      </c>
      <c r="J13" s="3"/>
      <c r="K13" s="11" t="s">
        <v>18</v>
      </c>
      <c r="L13" s="12">
        <v>44270.0</v>
      </c>
      <c r="N13" s="11"/>
      <c r="O13" s="11" t="s">
        <v>19</v>
      </c>
      <c r="P13" s="12">
        <v>44310.0</v>
      </c>
    </row>
    <row r="14">
      <c r="B14" s="3" t="s">
        <v>20</v>
      </c>
      <c r="C14" s="13">
        <v>5.0</v>
      </c>
      <c r="E14" s="5" t="s">
        <v>21</v>
      </c>
      <c r="F14" s="5"/>
      <c r="I14" s="14">
        <f>I13*C14</f>
        <v>150</v>
      </c>
    </row>
    <row r="15">
      <c r="J15" s="2"/>
    </row>
    <row r="16">
      <c r="C16" s="15" t="s">
        <v>22</v>
      </c>
      <c r="D16" s="16"/>
      <c r="E16" s="16"/>
      <c r="F16" s="16"/>
      <c r="G16" s="16"/>
      <c r="H16" s="16"/>
      <c r="I16" s="16"/>
      <c r="J16" s="16"/>
      <c r="K16" s="17"/>
      <c r="L16" s="18" t="s">
        <v>23</v>
      </c>
      <c r="M16" s="16"/>
      <c r="N16" s="16"/>
      <c r="O16" s="16"/>
      <c r="P16" s="16"/>
      <c r="Q16" s="16"/>
      <c r="R16" s="16"/>
      <c r="S16" s="19"/>
    </row>
    <row r="17">
      <c r="A17" s="20"/>
      <c r="B17" s="21" t="s">
        <v>24</v>
      </c>
      <c r="C17" s="22" t="s">
        <v>25</v>
      </c>
      <c r="D17" s="22" t="s">
        <v>26</v>
      </c>
      <c r="E17" s="22" t="s">
        <v>27</v>
      </c>
      <c r="F17" s="23" t="s">
        <v>28</v>
      </c>
      <c r="G17" s="22" t="s">
        <v>29</v>
      </c>
      <c r="H17" s="22" t="s">
        <v>30</v>
      </c>
      <c r="I17" s="22" t="s">
        <v>31</v>
      </c>
      <c r="J17" s="22" t="s">
        <v>32</v>
      </c>
      <c r="K17" s="24" t="s">
        <v>33</v>
      </c>
      <c r="L17" s="25" t="s">
        <v>25</v>
      </c>
      <c r="M17" s="22" t="s">
        <v>26</v>
      </c>
      <c r="N17" s="22" t="s">
        <v>34</v>
      </c>
      <c r="O17" s="22" t="s">
        <v>34</v>
      </c>
      <c r="P17" s="22" t="s">
        <v>29</v>
      </c>
      <c r="Q17" s="22" t="s">
        <v>31</v>
      </c>
      <c r="R17" s="21" t="s">
        <v>35</v>
      </c>
      <c r="S17" s="21" t="s">
        <v>36</v>
      </c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26" t="s">
        <v>37</v>
      </c>
      <c r="B18" s="27" t="s">
        <v>38</v>
      </c>
      <c r="C18" s="28">
        <v>30.0</v>
      </c>
      <c r="D18" s="28">
        <v>30.0</v>
      </c>
      <c r="E18" s="28">
        <v>30.0</v>
      </c>
      <c r="F18" s="28">
        <v>30.0</v>
      </c>
      <c r="G18" s="28">
        <v>90.0</v>
      </c>
      <c r="H18" s="28">
        <v>30.0</v>
      </c>
      <c r="I18" s="29">
        <f t="shared" ref="I18:I106" si="1">SUM(C18:H18)</f>
        <v>240</v>
      </c>
      <c r="J18" s="28">
        <v>1.0</v>
      </c>
      <c r="K18" s="30">
        <f t="shared" ref="K18:K106" si="2">I18/$I$110</f>
        <v>0.02721088435</v>
      </c>
      <c r="L18" s="31">
        <v>35.0</v>
      </c>
      <c r="M18" s="31">
        <v>35.0</v>
      </c>
      <c r="N18" s="31">
        <v>35.0</v>
      </c>
      <c r="O18" s="31">
        <v>35.0</v>
      </c>
      <c r="P18" s="31">
        <v>35.0</v>
      </c>
      <c r="Q18" s="32">
        <f t="shared" ref="Q18:Q106" si="3">SUM(L18:P18)</f>
        <v>175</v>
      </c>
      <c r="R18" s="33">
        <v>1.0</v>
      </c>
      <c r="S18" s="34">
        <f t="shared" ref="S18:S107" si="4">IF(R18&gt;0,K18,0)</f>
        <v>0.02721088435</v>
      </c>
    </row>
    <row r="19">
      <c r="A19" s="35"/>
      <c r="B19" s="27" t="s">
        <v>39</v>
      </c>
      <c r="C19" s="36">
        <v>30.0</v>
      </c>
      <c r="D19" s="36">
        <v>30.0</v>
      </c>
      <c r="E19" s="36">
        <v>30.0</v>
      </c>
      <c r="F19" s="36">
        <v>30.0</v>
      </c>
      <c r="G19" s="36">
        <v>30.0</v>
      </c>
      <c r="H19" s="36">
        <v>30.0</v>
      </c>
      <c r="I19" s="29">
        <f t="shared" si="1"/>
        <v>180</v>
      </c>
      <c r="J19" s="28"/>
      <c r="K19" s="30">
        <f t="shared" si="2"/>
        <v>0.02040816327</v>
      </c>
      <c r="L19" s="37"/>
      <c r="M19" s="38"/>
      <c r="N19" s="38"/>
      <c r="O19" s="38"/>
      <c r="P19" s="38"/>
      <c r="Q19" s="32">
        <f t="shared" si="3"/>
        <v>0</v>
      </c>
      <c r="R19" s="38"/>
      <c r="S19" s="34">
        <f t="shared" si="4"/>
        <v>0</v>
      </c>
    </row>
    <row r="20">
      <c r="A20" s="39"/>
      <c r="B20" s="40"/>
      <c r="C20" s="41"/>
      <c r="D20" s="42"/>
      <c r="E20" s="42"/>
      <c r="F20" s="42"/>
      <c r="G20" s="42"/>
      <c r="H20" s="42"/>
      <c r="I20" s="29">
        <f t="shared" si="1"/>
        <v>0</v>
      </c>
      <c r="J20" s="41"/>
      <c r="K20" s="30">
        <f t="shared" si="2"/>
        <v>0</v>
      </c>
      <c r="L20" s="43"/>
      <c r="M20" s="42"/>
      <c r="N20" s="42"/>
      <c r="O20" s="42"/>
      <c r="P20" s="42"/>
      <c r="Q20" s="32">
        <f t="shared" si="3"/>
        <v>0</v>
      </c>
      <c r="R20" s="42"/>
      <c r="S20" s="34">
        <f t="shared" si="4"/>
        <v>0</v>
      </c>
      <c r="T20" s="44"/>
      <c r="U20" s="44"/>
      <c r="V20" s="44"/>
      <c r="W20" s="44"/>
      <c r="X20" s="44"/>
      <c r="Y20" s="44"/>
      <c r="Z20" s="44"/>
      <c r="AA20" s="44"/>
      <c r="AB20" s="44"/>
    </row>
    <row r="21">
      <c r="A21" s="45" t="s">
        <v>40</v>
      </c>
      <c r="B21" s="46" t="s">
        <v>41</v>
      </c>
      <c r="C21" s="28">
        <v>60.0</v>
      </c>
      <c r="D21" s="36"/>
      <c r="E21" s="36"/>
      <c r="F21" s="36"/>
      <c r="G21" s="36"/>
      <c r="H21" s="36"/>
      <c r="I21" s="29">
        <f t="shared" si="1"/>
        <v>60</v>
      </c>
      <c r="J21" s="28">
        <v>1.0</v>
      </c>
      <c r="K21" s="30">
        <f t="shared" si="2"/>
        <v>0.006802721088</v>
      </c>
      <c r="L21" s="37"/>
      <c r="M21" s="38"/>
      <c r="N21" s="38"/>
      <c r="O21" s="38"/>
      <c r="P21" s="38"/>
      <c r="Q21" s="32">
        <f t="shared" si="3"/>
        <v>0</v>
      </c>
      <c r="R21" s="38"/>
      <c r="S21" s="34">
        <f t="shared" si="4"/>
        <v>0</v>
      </c>
    </row>
    <row r="22" ht="15.75" customHeight="1">
      <c r="A22" s="47"/>
      <c r="B22" s="46" t="s">
        <v>42</v>
      </c>
      <c r="C22" s="28">
        <v>60.0</v>
      </c>
      <c r="D22" s="36"/>
      <c r="E22" s="36"/>
      <c r="F22" s="36"/>
      <c r="G22" s="36"/>
      <c r="H22" s="36"/>
      <c r="I22" s="29">
        <f t="shared" si="1"/>
        <v>60</v>
      </c>
      <c r="J22" s="28">
        <v>1.0</v>
      </c>
      <c r="K22" s="30">
        <f t="shared" si="2"/>
        <v>0.006802721088</v>
      </c>
      <c r="L22" s="31">
        <v>65.0</v>
      </c>
      <c r="M22" s="38"/>
      <c r="N22" s="38"/>
      <c r="O22" s="38"/>
      <c r="P22" s="38"/>
      <c r="Q22" s="32">
        <f t="shared" si="3"/>
        <v>65</v>
      </c>
      <c r="R22" s="33">
        <v>1.0</v>
      </c>
      <c r="S22" s="34">
        <f t="shared" si="4"/>
        <v>0.006802721088</v>
      </c>
    </row>
    <row r="23" ht="15.75" customHeight="1">
      <c r="A23" s="47"/>
      <c r="B23" s="46" t="s">
        <v>43</v>
      </c>
      <c r="C23" s="33">
        <v>30.0</v>
      </c>
      <c r="D23" s="38"/>
      <c r="E23" s="38"/>
      <c r="F23" s="38"/>
      <c r="G23" s="38"/>
      <c r="H23" s="38"/>
      <c r="I23" s="29">
        <f t="shared" si="1"/>
        <v>30</v>
      </c>
      <c r="J23" s="28">
        <v>1.0</v>
      </c>
      <c r="K23" s="30">
        <f t="shared" si="2"/>
        <v>0.003401360544</v>
      </c>
      <c r="L23" s="31">
        <v>35.0</v>
      </c>
      <c r="M23" s="38"/>
      <c r="N23" s="38"/>
      <c r="O23" s="38"/>
      <c r="P23" s="38"/>
      <c r="Q23" s="32">
        <f t="shared" si="3"/>
        <v>35</v>
      </c>
      <c r="R23" s="33">
        <v>1.0</v>
      </c>
      <c r="S23" s="34">
        <f t="shared" si="4"/>
        <v>0.003401360544</v>
      </c>
    </row>
    <row r="24" ht="15.75" customHeight="1">
      <c r="A24" s="48"/>
      <c r="B24" s="46" t="s">
        <v>44</v>
      </c>
      <c r="C24" s="38">
        <v>30.0</v>
      </c>
      <c r="D24" s="38">
        <v>30.0</v>
      </c>
      <c r="E24" s="38">
        <v>30.0</v>
      </c>
      <c r="F24" s="38">
        <v>30.0</v>
      </c>
      <c r="G24" s="38">
        <v>30.0</v>
      </c>
      <c r="H24" s="38">
        <v>30.0</v>
      </c>
      <c r="I24" s="29">
        <f t="shared" si="1"/>
        <v>180</v>
      </c>
      <c r="J24" s="28">
        <v>2.0</v>
      </c>
      <c r="K24" s="30">
        <f t="shared" si="2"/>
        <v>0.02040816327</v>
      </c>
      <c r="L24" s="37"/>
      <c r="M24" s="38"/>
      <c r="N24" s="38"/>
      <c r="O24" s="38"/>
      <c r="P24" s="38"/>
      <c r="Q24" s="32">
        <f t="shared" si="3"/>
        <v>0</v>
      </c>
      <c r="R24" s="38"/>
      <c r="S24" s="34">
        <f t="shared" si="4"/>
        <v>0</v>
      </c>
    </row>
    <row r="25" ht="15.75" customHeight="1">
      <c r="A25" s="49" t="s">
        <v>45</v>
      </c>
      <c r="B25" s="46" t="s">
        <v>46</v>
      </c>
      <c r="C25" s="38">
        <v>60.0</v>
      </c>
      <c r="D25" s="38"/>
      <c r="E25" s="38"/>
      <c r="F25" s="38"/>
      <c r="G25" s="38"/>
      <c r="H25" s="38"/>
      <c r="I25" s="29">
        <f t="shared" si="1"/>
        <v>60</v>
      </c>
      <c r="J25" s="28">
        <v>2.0</v>
      </c>
      <c r="K25" s="30">
        <f t="shared" si="2"/>
        <v>0.006802721088</v>
      </c>
      <c r="L25" s="31">
        <v>40.0</v>
      </c>
      <c r="M25" s="38"/>
      <c r="N25" s="38"/>
      <c r="O25" s="38"/>
      <c r="P25" s="38"/>
      <c r="Q25" s="32">
        <f t="shared" si="3"/>
        <v>40</v>
      </c>
      <c r="R25" s="33">
        <v>1.0</v>
      </c>
      <c r="S25" s="34">
        <f t="shared" si="4"/>
        <v>0.006802721088</v>
      </c>
    </row>
    <row r="26" ht="15.75" customHeight="1">
      <c r="A26" s="50"/>
      <c r="B26" s="46" t="s">
        <v>47</v>
      </c>
      <c r="C26" s="38">
        <v>30.0</v>
      </c>
      <c r="D26" s="38">
        <v>30.0</v>
      </c>
      <c r="E26" s="38">
        <v>30.0</v>
      </c>
      <c r="F26" s="38">
        <v>30.0</v>
      </c>
      <c r="G26" s="38">
        <v>30.0</v>
      </c>
      <c r="H26" s="38">
        <v>30.0</v>
      </c>
      <c r="I26" s="29">
        <f t="shared" si="1"/>
        <v>180</v>
      </c>
      <c r="J26" s="28">
        <v>2.0</v>
      </c>
      <c r="K26" s="30">
        <f t="shared" si="2"/>
        <v>0.02040816327</v>
      </c>
      <c r="L26" s="37"/>
      <c r="M26" s="38"/>
      <c r="N26" s="38"/>
      <c r="O26" s="38"/>
      <c r="P26" s="38"/>
      <c r="Q26" s="32">
        <f t="shared" si="3"/>
        <v>0</v>
      </c>
      <c r="R26" s="38"/>
      <c r="S26" s="34">
        <f t="shared" si="4"/>
        <v>0</v>
      </c>
    </row>
    <row r="27" ht="41.25" customHeight="1">
      <c r="A27" s="51" t="s">
        <v>48</v>
      </c>
      <c r="B27" s="52" t="s">
        <v>49</v>
      </c>
      <c r="C27" s="33">
        <v>60.0</v>
      </c>
      <c r="D27" s="38"/>
      <c r="E27" s="38"/>
      <c r="F27" s="38"/>
      <c r="G27" s="38"/>
      <c r="H27" s="38"/>
      <c r="I27" s="29">
        <f t="shared" si="1"/>
        <v>60</v>
      </c>
      <c r="J27" s="28">
        <v>3.0</v>
      </c>
      <c r="K27" s="30">
        <f t="shared" si="2"/>
        <v>0.006802721088</v>
      </c>
      <c r="L27" s="37"/>
      <c r="M27" s="38"/>
      <c r="N27" s="38"/>
      <c r="O27" s="38"/>
      <c r="P27" s="38"/>
      <c r="Q27" s="32">
        <f t="shared" si="3"/>
        <v>0</v>
      </c>
      <c r="R27" s="38"/>
      <c r="S27" s="34">
        <f t="shared" si="4"/>
        <v>0</v>
      </c>
    </row>
    <row r="28" ht="15.75" customHeight="1">
      <c r="A28" s="45" t="s">
        <v>50</v>
      </c>
      <c r="B28" s="46" t="s">
        <v>51</v>
      </c>
      <c r="C28" s="33">
        <v>45.0</v>
      </c>
      <c r="D28" s="38"/>
      <c r="E28" s="38"/>
      <c r="F28" s="38"/>
      <c r="G28" s="38"/>
      <c r="H28" s="38"/>
      <c r="I28" s="29">
        <f t="shared" si="1"/>
        <v>45</v>
      </c>
      <c r="J28" s="28">
        <v>3.0</v>
      </c>
      <c r="K28" s="30">
        <f t="shared" si="2"/>
        <v>0.005102040816</v>
      </c>
      <c r="L28" s="37"/>
      <c r="M28" s="38"/>
      <c r="N28" s="38"/>
      <c r="O28" s="38"/>
      <c r="P28" s="38"/>
      <c r="Q28" s="32">
        <f t="shared" si="3"/>
        <v>0</v>
      </c>
      <c r="R28" s="38"/>
      <c r="S28" s="34">
        <f t="shared" si="4"/>
        <v>0</v>
      </c>
    </row>
    <row r="29" ht="15.75" customHeight="1">
      <c r="A29" s="47"/>
      <c r="B29" s="46" t="s">
        <v>52</v>
      </c>
      <c r="C29" s="33">
        <v>90.0</v>
      </c>
      <c r="D29" s="38"/>
      <c r="E29" s="38"/>
      <c r="F29" s="38"/>
      <c r="G29" s="38"/>
      <c r="H29" s="38"/>
      <c r="I29" s="29">
        <f t="shared" si="1"/>
        <v>90</v>
      </c>
      <c r="J29" s="28">
        <v>3.0</v>
      </c>
      <c r="K29" s="30">
        <f t="shared" si="2"/>
        <v>0.01020408163</v>
      </c>
      <c r="L29" s="37"/>
      <c r="M29" s="38"/>
      <c r="N29" s="38"/>
      <c r="O29" s="38"/>
      <c r="P29" s="38"/>
      <c r="Q29" s="32">
        <f t="shared" si="3"/>
        <v>0</v>
      </c>
      <c r="R29" s="38"/>
      <c r="S29" s="34">
        <f t="shared" si="4"/>
        <v>0</v>
      </c>
    </row>
    <row r="30" ht="15.75" customHeight="1">
      <c r="A30" s="47"/>
      <c r="B30" s="46" t="s">
        <v>53</v>
      </c>
      <c r="C30" s="33">
        <v>45.0</v>
      </c>
      <c r="D30" s="38"/>
      <c r="E30" s="38"/>
      <c r="F30" s="38"/>
      <c r="G30" s="38"/>
      <c r="H30" s="38"/>
      <c r="I30" s="29">
        <f t="shared" si="1"/>
        <v>45</v>
      </c>
      <c r="J30" s="28">
        <v>3.0</v>
      </c>
      <c r="K30" s="30">
        <f t="shared" si="2"/>
        <v>0.005102040816</v>
      </c>
      <c r="L30" s="37"/>
      <c r="M30" s="38"/>
      <c r="N30" s="38"/>
      <c r="O30" s="38"/>
      <c r="P30" s="38"/>
      <c r="Q30" s="32">
        <f t="shared" si="3"/>
        <v>0</v>
      </c>
      <c r="R30" s="38"/>
      <c r="S30" s="34">
        <f t="shared" si="4"/>
        <v>0</v>
      </c>
    </row>
    <row r="31" ht="15.75" customHeight="1">
      <c r="A31" s="47"/>
      <c r="B31" s="46" t="s">
        <v>54</v>
      </c>
      <c r="C31" s="33">
        <v>30.0</v>
      </c>
      <c r="D31" s="33">
        <v>30.0</v>
      </c>
      <c r="E31" s="33">
        <v>30.0</v>
      </c>
      <c r="F31" s="33">
        <v>30.0</v>
      </c>
      <c r="G31" s="33">
        <v>30.0</v>
      </c>
      <c r="H31" s="33">
        <v>30.0</v>
      </c>
      <c r="I31" s="29">
        <f t="shared" si="1"/>
        <v>180</v>
      </c>
      <c r="J31" s="28">
        <v>4.0</v>
      </c>
      <c r="K31" s="30">
        <f t="shared" si="2"/>
        <v>0.02040816327</v>
      </c>
      <c r="L31" s="37"/>
      <c r="M31" s="38"/>
      <c r="N31" s="38"/>
      <c r="O31" s="38"/>
      <c r="P31" s="38"/>
      <c r="Q31" s="32">
        <f t="shared" si="3"/>
        <v>0</v>
      </c>
      <c r="R31" s="38"/>
      <c r="S31" s="34">
        <f t="shared" si="4"/>
        <v>0</v>
      </c>
    </row>
    <row r="32" ht="15.75" customHeight="1">
      <c r="A32" s="48"/>
      <c r="B32" s="46" t="s">
        <v>55</v>
      </c>
      <c r="C32" s="33">
        <v>60.0</v>
      </c>
      <c r="D32" s="33">
        <v>60.0</v>
      </c>
      <c r="E32" s="33">
        <v>60.0</v>
      </c>
      <c r="F32" s="33">
        <v>60.0</v>
      </c>
      <c r="G32" s="33">
        <v>60.0</v>
      </c>
      <c r="H32" s="33">
        <v>60.0</v>
      </c>
      <c r="I32" s="29">
        <f t="shared" si="1"/>
        <v>360</v>
      </c>
      <c r="J32" s="28">
        <v>5.0</v>
      </c>
      <c r="K32" s="30">
        <f t="shared" si="2"/>
        <v>0.04081632653</v>
      </c>
      <c r="L32" s="37"/>
      <c r="M32" s="38"/>
      <c r="N32" s="38"/>
      <c r="O32" s="38"/>
      <c r="P32" s="38"/>
      <c r="Q32" s="32">
        <f t="shared" si="3"/>
        <v>0</v>
      </c>
      <c r="R32" s="38"/>
      <c r="S32" s="34">
        <f t="shared" si="4"/>
        <v>0</v>
      </c>
    </row>
    <row r="33" ht="15.75" customHeight="1">
      <c r="A33" s="53"/>
      <c r="B33" s="54"/>
      <c r="C33" s="42"/>
      <c r="D33" s="42"/>
      <c r="E33" s="42"/>
      <c r="F33" s="42"/>
      <c r="G33" s="42"/>
      <c r="H33" s="42"/>
      <c r="I33" s="29">
        <f t="shared" si="1"/>
        <v>0</v>
      </c>
      <c r="J33" s="42"/>
      <c r="K33" s="30">
        <f t="shared" si="2"/>
        <v>0</v>
      </c>
      <c r="L33" s="55"/>
      <c r="M33" s="42"/>
      <c r="N33" s="42"/>
      <c r="O33" s="42"/>
      <c r="P33" s="42"/>
      <c r="Q33" s="32">
        <f t="shared" si="3"/>
        <v>0</v>
      </c>
      <c r="R33" s="42"/>
      <c r="S33" s="34">
        <f t="shared" si="4"/>
        <v>0</v>
      </c>
      <c r="T33" s="53"/>
      <c r="U33" s="53"/>
      <c r="V33" s="53"/>
      <c r="W33" s="53"/>
      <c r="X33" s="53"/>
      <c r="Y33" s="53"/>
      <c r="Z33" s="53"/>
      <c r="AA33" s="53"/>
      <c r="AB33" s="53"/>
    </row>
    <row r="34" ht="15.75" customHeight="1">
      <c r="A34" s="45" t="s">
        <v>40</v>
      </c>
      <c r="B34" s="27" t="s">
        <v>56</v>
      </c>
      <c r="C34" s="36"/>
      <c r="D34" s="36"/>
      <c r="E34" s="36"/>
      <c r="F34" s="28">
        <v>60.0</v>
      </c>
      <c r="G34" s="36"/>
      <c r="H34" s="36"/>
      <c r="I34" s="29">
        <f t="shared" si="1"/>
        <v>60</v>
      </c>
      <c r="J34" s="28">
        <v>1.0</v>
      </c>
      <c r="K34" s="30">
        <f t="shared" si="2"/>
        <v>0.006802721088</v>
      </c>
      <c r="L34" s="37"/>
      <c r="M34" s="38"/>
      <c r="N34" s="38"/>
      <c r="O34" s="38"/>
      <c r="P34" s="38"/>
      <c r="Q34" s="32">
        <f t="shared" si="3"/>
        <v>0</v>
      </c>
      <c r="R34" s="38"/>
      <c r="S34" s="34">
        <f t="shared" si="4"/>
        <v>0</v>
      </c>
    </row>
    <row r="35" ht="15.75" customHeight="1">
      <c r="A35" s="47"/>
      <c r="B35" s="46" t="s">
        <v>57</v>
      </c>
      <c r="C35" s="36"/>
      <c r="D35" s="36"/>
      <c r="E35" s="36"/>
      <c r="F35" s="28">
        <v>60.0</v>
      </c>
      <c r="G35" s="36"/>
      <c r="H35" s="36"/>
      <c r="I35" s="29">
        <f t="shared" si="1"/>
        <v>60</v>
      </c>
      <c r="J35" s="28">
        <v>1.0</v>
      </c>
      <c r="K35" s="30">
        <f t="shared" si="2"/>
        <v>0.006802721088</v>
      </c>
      <c r="L35" s="37"/>
      <c r="M35" s="38"/>
      <c r="N35" s="38"/>
      <c r="O35" s="38"/>
      <c r="P35" s="38"/>
      <c r="Q35" s="32">
        <f t="shared" si="3"/>
        <v>0</v>
      </c>
      <c r="R35" s="38"/>
      <c r="S35" s="34">
        <f t="shared" si="4"/>
        <v>0</v>
      </c>
    </row>
    <row r="36" ht="15.75" customHeight="1">
      <c r="A36" s="47"/>
      <c r="B36" s="46" t="s">
        <v>58</v>
      </c>
      <c r="C36" s="38"/>
      <c r="D36" s="38"/>
      <c r="E36" s="38"/>
      <c r="F36" s="33">
        <v>30.0</v>
      </c>
      <c r="G36" s="38"/>
      <c r="H36" s="38"/>
      <c r="I36" s="29">
        <f t="shared" si="1"/>
        <v>30</v>
      </c>
      <c r="J36" s="28">
        <v>1.0</v>
      </c>
      <c r="K36" s="30">
        <f t="shared" si="2"/>
        <v>0.003401360544</v>
      </c>
      <c r="L36" s="37"/>
      <c r="M36" s="38"/>
      <c r="N36" s="38"/>
      <c r="O36" s="38"/>
      <c r="P36" s="38"/>
      <c r="Q36" s="32">
        <f t="shared" si="3"/>
        <v>0</v>
      </c>
      <c r="R36" s="38"/>
      <c r="S36" s="34">
        <f t="shared" si="4"/>
        <v>0</v>
      </c>
    </row>
    <row r="37" ht="15.75" customHeight="1">
      <c r="A37" s="48"/>
      <c r="B37" s="46" t="s">
        <v>59</v>
      </c>
      <c r="C37" s="33">
        <v>30.0</v>
      </c>
      <c r="D37" s="33">
        <v>30.0</v>
      </c>
      <c r="E37" s="33">
        <v>30.0</v>
      </c>
      <c r="F37" s="38">
        <v>30.0</v>
      </c>
      <c r="G37" s="33">
        <v>30.0</v>
      </c>
      <c r="H37" s="33">
        <v>30.0</v>
      </c>
      <c r="I37" s="29">
        <f t="shared" si="1"/>
        <v>180</v>
      </c>
      <c r="J37" s="28">
        <v>2.0</v>
      </c>
      <c r="K37" s="30">
        <f t="shared" si="2"/>
        <v>0.02040816327</v>
      </c>
      <c r="L37" s="37"/>
      <c r="M37" s="38"/>
      <c r="N37" s="38"/>
      <c r="O37" s="38"/>
      <c r="P37" s="38"/>
      <c r="Q37" s="32">
        <f t="shared" si="3"/>
        <v>0</v>
      </c>
      <c r="R37" s="38"/>
      <c r="S37" s="34">
        <f t="shared" si="4"/>
        <v>0</v>
      </c>
    </row>
    <row r="38" ht="15.75" customHeight="1">
      <c r="A38" s="49" t="s">
        <v>45</v>
      </c>
      <c r="B38" s="27" t="s">
        <v>60</v>
      </c>
      <c r="C38" s="38"/>
      <c r="D38" s="38"/>
      <c r="E38" s="38"/>
      <c r="F38" s="38">
        <v>60.0</v>
      </c>
      <c r="G38" s="38"/>
      <c r="H38" s="38"/>
      <c r="I38" s="29">
        <f t="shared" si="1"/>
        <v>60</v>
      </c>
      <c r="J38" s="28">
        <v>2.0</v>
      </c>
      <c r="K38" s="30">
        <f t="shared" si="2"/>
        <v>0.006802721088</v>
      </c>
      <c r="L38" s="37"/>
      <c r="M38" s="38"/>
      <c r="N38" s="38"/>
      <c r="O38" s="38"/>
      <c r="P38" s="38"/>
      <c r="Q38" s="32">
        <f t="shared" si="3"/>
        <v>0</v>
      </c>
      <c r="R38" s="38"/>
      <c r="S38" s="34">
        <f t="shared" si="4"/>
        <v>0</v>
      </c>
    </row>
    <row r="39" ht="15.75" customHeight="1">
      <c r="A39" s="50"/>
      <c r="B39" s="27" t="s">
        <v>61</v>
      </c>
      <c r="C39" s="33">
        <v>30.0</v>
      </c>
      <c r="D39" s="33">
        <v>30.0</v>
      </c>
      <c r="E39" s="33">
        <v>30.0</v>
      </c>
      <c r="F39" s="38">
        <v>30.0</v>
      </c>
      <c r="G39" s="33">
        <v>30.0</v>
      </c>
      <c r="H39" s="33">
        <v>30.0</v>
      </c>
      <c r="I39" s="29">
        <f t="shared" si="1"/>
        <v>180</v>
      </c>
      <c r="J39" s="28">
        <v>2.0</v>
      </c>
      <c r="K39" s="30">
        <f t="shared" si="2"/>
        <v>0.02040816327</v>
      </c>
      <c r="L39" s="37"/>
      <c r="M39" s="38"/>
      <c r="N39" s="38"/>
      <c r="O39" s="38"/>
      <c r="P39" s="38"/>
      <c r="Q39" s="32">
        <f t="shared" si="3"/>
        <v>0</v>
      </c>
      <c r="R39" s="38"/>
      <c r="S39" s="34">
        <f t="shared" si="4"/>
        <v>0</v>
      </c>
    </row>
    <row r="40" ht="41.25" customHeight="1">
      <c r="A40" s="51" t="s">
        <v>48</v>
      </c>
      <c r="B40" s="52" t="s">
        <v>62</v>
      </c>
      <c r="C40" s="38"/>
      <c r="D40" s="38"/>
      <c r="E40" s="38"/>
      <c r="F40" s="33">
        <v>60.0</v>
      </c>
      <c r="G40" s="38"/>
      <c r="H40" s="38"/>
      <c r="I40" s="29">
        <f t="shared" si="1"/>
        <v>60</v>
      </c>
      <c r="J40" s="28">
        <v>3.0</v>
      </c>
      <c r="K40" s="30">
        <f t="shared" si="2"/>
        <v>0.006802721088</v>
      </c>
      <c r="L40" s="37"/>
      <c r="M40" s="38"/>
      <c r="N40" s="38"/>
      <c r="O40" s="38"/>
      <c r="P40" s="38"/>
      <c r="Q40" s="32">
        <f t="shared" si="3"/>
        <v>0</v>
      </c>
      <c r="R40" s="38"/>
      <c r="S40" s="34">
        <f t="shared" si="4"/>
        <v>0</v>
      </c>
    </row>
    <row r="41" ht="15.75" customHeight="1">
      <c r="A41" s="45" t="s">
        <v>50</v>
      </c>
      <c r="B41" s="46" t="s">
        <v>63</v>
      </c>
      <c r="C41" s="38"/>
      <c r="D41" s="38"/>
      <c r="E41" s="38"/>
      <c r="F41" s="33">
        <v>45.0</v>
      </c>
      <c r="G41" s="38"/>
      <c r="H41" s="38"/>
      <c r="I41" s="29">
        <f t="shared" si="1"/>
        <v>45</v>
      </c>
      <c r="J41" s="28">
        <v>3.0</v>
      </c>
      <c r="K41" s="30">
        <f t="shared" si="2"/>
        <v>0.005102040816</v>
      </c>
      <c r="L41" s="37"/>
      <c r="M41" s="38"/>
      <c r="N41" s="38"/>
      <c r="O41" s="38"/>
      <c r="P41" s="38"/>
      <c r="Q41" s="32">
        <f t="shared" si="3"/>
        <v>0</v>
      </c>
      <c r="R41" s="38"/>
      <c r="S41" s="34">
        <f t="shared" si="4"/>
        <v>0</v>
      </c>
    </row>
    <row r="42" ht="15.75" customHeight="1">
      <c r="A42" s="47"/>
      <c r="B42" s="27" t="s">
        <v>64</v>
      </c>
      <c r="C42" s="38"/>
      <c r="D42" s="38"/>
      <c r="E42" s="38"/>
      <c r="F42" s="33">
        <v>90.0</v>
      </c>
      <c r="G42" s="38"/>
      <c r="H42" s="38"/>
      <c r="I42" s="29">
        <f t="shared" si="1"/>
        <v>90</v>
      </c>
      <c r="J42" s="28">
        <v>3.0</v>
      </c>
      <c r="K42" s="30">
        <f t="shared" si="2"/>
        <v>0.01020408163</v>
      </c>
      <c r="L42" s="37"/>
      <c r="M42" s="38"/>
      <c r="N42" s="38"/>
      <c r="O42" s="38"/>
      <c r="P42" s="38"/>
      <c r="Q42" s="32">
        <f t="shared" si="3"/>
        <v>0</v>
      </c>
      <c r="R42" s="38"/>
      <c r="S42" s="34">
        <f t="shared" si="4"/>
        <v>0</v>
      </c>
    </row>
    <row r="43" ht="15.75" customHeight="1">
      <c r="A43" s="47"/>
      <c r="B43" s="46" t="s">
        <v>65</v>
      </c>
      <c r="C43" s="38"/>
      <c r="D43" s="38"/>
      <c r="E43" s="38"/>
      <c r="F43" s="33">
        <v>45.0</v>
      </c>
      <c r="G43" s="38"/>
      <c r="H43" s="38"/>
      <c r="I43" s="29">
        <f t="shared" si="1"/>
        <v>45</v>
      </c>
      <c r="J43" s="28">
        <v>3.0</v>
      </c>
      <c r="K43" s="30">
        <f t="shared" si="2"/>
        <v>0.005102040816</v>
      </c>
      <c r="L43" s="37"/>
      <c r="M43" s="38"/>
      <c r="N43" s="38"/>
      <c r="O43" s="38"/>
      <c r="P43" s="38"/>
      <c r="Q43" s="32">
        <f t="shared" si="3"/>
        <v>0</v>
      </c>
      <c r="R43" s="38"/>
      <c r="S43" s="34">
        <f t="shared" si="4"/>
        <v>0</v>
      </c>
    </row>
    <row r="44" ht="15.75" customHeight="1">
      <c r="A44" s="47"/>
      <c r="B44" s="46" t="s">
        <v>66</v>
      </c>
      <c r="C44" s="33">
        <v>30.0</v>
      </c>
      <c r="D44" s="33">
        <v>30.0</v>
      </c>
      <c r="E44" s="33">
        <v>30.0</v>
      </c>
      <c r="F44" s="33">
        <v>30.0</v>
      </c>
      <c r="G44" s="33">
        <v>30.0</v>
      </c>
      <c r="H44" s="33">
        <v>30.0</v>
      </c>
      <c r="I44" s="29">
        <f t="shared" si="1"/>
        <v>180</v>
      </c>
      <c r="J44" s="28">
        <v>4.0</v>
      </c>
      <c r="K44" s="30">
        <f t="shared" si="2"/>
        <v>0.02040816327</v>
      </c>
      <c r="L44" s="37"/>
      <c r="M44" s="38"/>
      <c r="N44" s="38"/>
      <c r="O44" s="38"/>
      <c r="P44" s="38"/>
      <c r="Q44" s="32">
        <f t="shared" si="3"/>
        <v>0</v>
      </c>
      <c r="R44" s="38"/>
      <c r="S44" s="34">
        <f t="shared" si="4"/>
        <v>0</v>
      </c>
    </row>
    <row r="45" ht="15.75" customHeight="1">
      <c r="A45" s="48"/>
      <c r="B45" s="27" t="s">
        <v>67</v>
      </c>
      <c r="C45" s="33">
        <v>60.0</v>
      </c>
      <c r="D45" s="33">
        <v>60.0</v>
      </c>
      <c r="E45" s="33">
        <v>60.0</v>
      </c>
      <c r="F45" s="33">
        <v>60.0</v>
      </c>
      <c r="G45" s="33">
        <v>60.0</v>
      </c>
      <c r="H45" s="33">
        <v>60.0</v>
      </c>
      <c r="I45" s="29">
        <f t="shared" si="1"/>
        <v>360</v>
      </c>
      <c r="J45" s="28">
        <v>5.0</v>
      </c>
      <c r="K45" s="30">
        <f t="shared" si="2"/>
        <v>0.04081632653</v>
      </c>
      <c r="L45" s="37"/>
      <c r="M45" s="38"/>
      <c r="N45" s="38"/>
      <c r="O45" s="38"/>
      <c r="P45" s="38"/>
      <c r="Q45" s="32">
        <f t="shared" si="3"/>
        <v>0</v>
      </c>
      <c r="R45" s="38"/>
      <c r="S45" s="34">
        <f t="shared" si="4"/>
        <v>0</v>
      </c>
    </row>
    <row r="46" ht="15.75" customHeight="1">
      <c r="A46" s="53"/>
      <c r="B46" s="54"/>
      <c r="C46" s="42"/>
      <c r="D46" s="42"/>
      <c r="E46" s="42"/>
      <c r="F46" s="42"/>
      <c r="G46" s="42"/>
      <c r="H46" s="42"/>
      <c r="I46" s="29">
        <f t="shared" si="1"/>
        <v>0</v>
      </c>
      <c r="J46" s="42"/>
      <c r="K46" s="30">
        <f t="shared" si="2"/>
        <v>0</v>
      </c>
      <c r="L46" s="55"/>
      <c r="M46" s="42"/>
      <c r="N46" s="42"/>
      <c r="O46" s="42"/>
      <c r="P46" s="42"/>
      <c r="Q46" s="32">
        <f t="shared" si="3"/>
        <v>0</v>
      </c>
      <c r="R46" s="42"/>
      <c r="S46" s="34">
        <f t="shared" si="4"/>
        <v>0</v>
      </c>
      <c r="T46" s="53"/>
      <c r="U46" s="53"/>
      <c r="V46" s="53"/>
      <c r="W46" s="53"/>
      <c r="X46" s="53"/>
      <c r="Y46" s="53"/>
      <c r="Z46" s="53"/>
      <c r="AA46" s="53"/>
      <c r="AB46" s="53"/>
    </row>
    <row r="47" ht="15.75" customHeight="1">
      <c r="A47" s="45" t="s">
        <v>40</v>
      </c>
      <c r="B47" s="27" t="s">
        <v>56</v>
      </c>
      <c r="C47" s="36"/>
      <c r="D47" s="36"/>
      <c r="E47" s="28">
        <v>60.0</v>
      </c>
      <c r="F47" s="36"/>
      <c r="G47" s="36"/>
      <c r="H47" s="36"/>
      <c r="I47" s="29">
        <f t="shared" si="1"/>
        <v>60</v>
      </c>
      <c r="J47" s="28">
        <v>1.0</v>
      </c>
      <c r="K47" s="30">
        <f t="shared" si="2"/>
        <v>0.006802721088</v>
      </c>
      <c r="L47" s="37"/>
      <c r="M47" s="38"/>
      <c r="N47" s="38"/>
      <c r="O47" s="38"/>
      <c r="P47" s="38"/>
      <c r="Q47" s="32">
        <f t="shared" si="3"/>
        <v>0</v>
      </c>
      <c r="R47" s="38"/>
      <c r="S47" s="34">
        <f t="shared" si="4"/>
        <v>0</v>
      </c>
    </row>
    <row r="48" ht="15.75" customHeight="1">
      <c r="A48" s="47"/>
      <c r="B48" s="46" t="s">
        <v>68</v>
      </c>
      <c r="C48" s="36"/>
      <c r="D48" s="36"/>
      <c r="E48" s="28">
        <v>60.0</v>
      </c>
      <c r="F48" s="36"/>
      <c r="G48" s="36"/>
      <c r="H48" s="36"/>
      <c r="I48" s="29">
        <f t="shared" si="1"/>
        <v>60</v>
      </c>
      <c r="J48" s="28">
        <v>1.0</v>
      </c>
      <c r="K48" s="30">
        <f t="shared" si="2"/>
        <v>0.006802721088</v>
      </c>
      <c r="L48" s="37"/>
      <c r="M48" s="38"/>
      <c r="N48" s="33">
        <v>20.0</v>
      </c>
      <c r="O48" s="38"/>
      <c r="P48" s="38"/>
      <c r="Q48" s="32">
        <f t="shared" si="3"/>
        <v>20</v>
      </c>
      <c r="R48" s="33">
        <v>1.0</v>
      </c>
      <c r="S48" s="34">
        <f t="shared" si="4"/>
        <v>0.006802721088</v>
      </c>
    </row>
    <row r="49" ht="15.75" customHeight="1">
      <c r="A49" s="47"/>
      <c r="B49" s="46" t="s">
        <v>69</v>
      </c>
      <c r="C49" s="38"/>
      <c r="D49" s="38"/>
      <c r="E49" s="33">
        <v>30.0</v>
      </c>
      <c r="F49" s="38"/>
      <c r="G49" s="38"/>
      <c r="H49" s="38"/>
      <c r="I49" s="29">
        <f t="shared" si="1"/>
        <v>30</v>
      </c>
      <c r="J49" s="28">
        <v>1.0</v>
      </c>
      <c r="K49" s="30">
        <f t="shared" si="2"/>
        <v>0.003401360544</v>
      </c>
      <c r="L49" s="37"/>
      <c r="M49" s="38"/>
      <c r="N49" s="33">
        <v>25.0</v>
      </c>
      <c r="O49" s="38"/>
      <c r="P49" s="38"/>
      <c r="Q49" s="32">
        <f t="shared" si="3"/>
        <v>25</v>
      </c>
      <c r="R49" s="33">
        <v>1.0</v>
      </c>
      <c r="S49" s="34">
        <f t="shared" si="4"/>
        <v>0.003401360544</v>
      </c>
    </row>
    <row r="50" ht="15.75" customHeight="1">
      <c r="A50" s="48"/>
      <c r="B50" s="46" t="s">
        <v>70</v>
      </c>
      <c r="C50" s="33">
        <v>30.0</v>
      </c>
      <c r="D50" s="33">
        <v>30.0</v>
      </c>
      <c r="E50" s="38">
        <v>30.0</v>
      </c>
      <c r="F50" s="33">
        <v>30.0</v>
      </c>
      <c r="G50" s="33">
        <v>30.0</v>
      </c>
      <c r="H50" s="33">
        <v>30.0</v>
      </c>
      <c r="I50" s="29">
        <f t="shared" si="1"/>
        <v>180</v>
      </c>
      <c r="J50" s="28">
        <v>2.0</v>
      </c>
      <c r="K50" s="30">
        <f t="shared" si="2"/>
        <v>0.02040816327</v>
      </c>
      <c r="L50" s="37"/>
      <c r="M50" s="38"/>
      <c r="N50" s="38"/>
      <c r="O50" s="38"/>
      <c r="P50" s="38"/>
      <c r="Q50" s="32">
        <f t="shared" si="3"/>
        <v>0</v>
      </c>
      <c r="R50" s="38"/>
      <c r="S50" s="34">
        <f t="shared" si="4"/>
        <v>0</v>
      </c>
    </row>
    <row r="51" ht="15.75" customHeight="1">
      <c r="A51" s="49" t="s">
        <v>45</v>
      </c>
      <c r="B51" s="27" t="s">
        <v>60</v>
      </c>
      <c r="C51" s="38"/>
      <c r="D51" s="38"/>
      <c r="E51" s="38">
        <v>60.0</v>
      </c>
      <c r="F51" s="38"/>
      <c r="G51" s="38"/>
      <c r="H51" s="38"/>
      <c r="I51" s="29">
        <f t="shared" si="1"/>
        <v>60</v>
      </c>
      <c r="J51" s="28">
        <v>2.0</v>
      </c>
      <c r="K51" s="30">
        <f t="shared" si="2"/>
        <v>0.006802721088</v>
      </c>
      <c r="L51" s="37"/>
      <c r="M51" s="38"/>
      <c r="N51" s="33">
        <v>20.0</v>
      </c>
      <c r="O51" s="38"/>
      <c r="P51" s="38"/>
      <c r="Q51" s="32">
        <f t="shared" si="3"/>
        <v>20</v>
      </c>
      <c r="R51" s="33">
        <v>1.0</v>
      </c>
      <c r="S51" s="34">
        <f t="shared" si="4"/>
        <v>0.006802721088</v>
      </c>
    </row>
    <row r="52" ht="15.75" customHeight="1">
      <c r="A52" s="50"/>
      <c r="B52" s="27" t="s">
        <v>61</v>
      </c>
      <c r="C52" s="33">
        <v>30.0</v>
      </c>
      <c r="D52" s="33">
        <v>30.0</v>
      </c>
      <c r="E52" s="38">
        <v>30.0</v>
      </c>
      <c r="F52" s="33">
        <v>30.0</v>
      </c>
      <c r="G52" s="33">
        <v>30.0</v>
      </c>
      <c r="H52" s="33">
        <v>30.0</v>
      </c>
      <c r="I52" s="29">
        <f t="shared" si="1"/>
        <v>180</v>
      </c>
      <c r="J52" s="28">
        <v>2.0</v>
      </c>
      <c r="K52" s="30">
        <f t="shared" si="2"/>
        <v>0.02040816327</v>
      </c>
      <c r="L52" s="37"/>
      <c r="M52" s="38"/>
      <c r="N52" s="38"/>
      <c r="O52" s="38"/>
      <c r="P52" s="38"/>
      <c r="Q52" s="32">
        <f t="shared" si="3"/>
        <v>0</v>
      </c>
      <c r="R52" s="38"/>
      <c r="S52" s="34">
        <f t="shared" si="4"/>
        <v>0</v>
      </c>
    </row>
    <row r="53" ht="41.25" customHeight="1">
      <c r="A53" s="51" t="s">
        <v>48</v>
      </c>
      <c r="B53" s="52" t="s">
        <v>71</v>
      </c>
      <c r="C53" s="38"/>
      <c r="D53" s="38"/>
      <c r="E53" s="33">
        <v>60.0</v>
      </c>
      <c r="F53" s="38"/>
      <c r="G53" s="38"/>
      <c r="H53" s="38"/>
      <c r="I53" s="29">
        <f t="shared" si="1"/>
        <v>60</v>
      </c>
      <c r="J53" s="28">
        <v>3.0</v>
      </c>
      <c r="K53" s="30">
        <f t="shared" si="2"/>
        <v>0.006802721088</v>
      </c>
      <c r="L53" s="37"/>
      <c r="M53" s="38"/>
      <c r="N53" s="38"/>
      <c r="O53" s="38"/>
      <c r="P53" s="38"/>
      <c r="Q53" s="32">
        <f t="shared" si="3"/>
        <v>0</v>
      </c>
      <c r="R53" s="38"/>
      <c r="S53" s="34">
        <f t="shared" si="4"/>
        <v>0</v>
      </c>
    </row>
    <row r="54" ht="15.75" customHeight="1">
      <c r="A54" s="45" t="s">
        <v>50</v>
      </c>
      <c r="B54" s="46" t="s">
        <v>72</v>
      </c>
      <c r="C54" s="38"/>
      <c r="D54" s="38"/>
      <c r="E54" s="33">
        <v>45.0</v>
      </c>
      <c r="F54" s="38"/>
      <c r="G54" s="38"/>
      <c r="H54" s="38"/>
      <c r="I54" s="29">
        <f t="shared" si="1"/>
        <v>45</v>
      </c>
      <c r="J54" s="28">
        <v>3.0</v>
      </c>
      <c r="K54" s="30">
        <f t="shared" si="2"/>
        <v>0.005102040816</v>
      </c>
      <c r="L54" s="37"/>
      <c r="M54" s="38"/>
      <c r="N54" s="38"/>
      <c r="O54" s="38"/>
      <c r="P54" s="38"/>
      <c r="Q54" s="32">
        <f t="shared" si="3"/>
        <v>0</v>
      </c>
      <c r="R54" s="38"/>
      <c r="S54" s="34">
        <f t="shared" si="4"/>
        <v>0</v>
      </c>
    </row>
    <row r="55" ht="15.75" customHeight="1">
      <c r="A55" s="47"/>
      <c r="B55" s="27" t="s">
        <v>64</v>
      </c>
      <c r="C55" s="38"/>
      <c r="D55" s="38"/>
      <c r="E55" s="33">
        <v>90.0</v>
      </c>
      <c r="F55" s="38"/>
      <c r="G55" s="38"/>
      <c r="H55" s="38"/>
      <c r="I55" s="29">
        <f t="shared" si="1"/>
        <v>90</v>
      </c>
      <c r="J55" s="28">
        <v>3.0</v>
      </c>
      <c r="K55" s="30">
        <f t="shared" si="2"/>
        <v>0.01020408163</v>
      </c>
      <c r="L55" s="37"/>
      <c r="M55" s="38"/>
      <c r="N55" s="38"/>
      <c r="O55" s="38"/>
      <c r="P55" s="38"/>
      <c r="Q55" s="32">
        <f t="shared" si="3"/>
        <v>0</v>
      </c>
      <c r="R55" s="38"/>
      <c r="S55" s="34">
        <f t="shared" si="4"/>
        <v>0</v>
      </c>
    </row>
    <row r="56" ht="15.75" customHeight="1">
      <c r="A56" s="47"/>
      <c r="B56" s="46" t="s">
        <v>73</v>
      </c>
      <c r="C56" s="38"/>
      <c r="D56" s="38"/>
      <c r="E56" s="33">
        <v>45.0</v>
      </c>
      <c r="F56" s="38"/>
      <c r="G56" s="38"/>
      <c r="H56" s="38"/>
      <c r="I56" s="29">
        <f t="shared" si="1"/>
        <v>45</v>
      </c>
      <c r="J56" s="28">
        <v>3.0</v>
      </c>
      <c r="K56" s="30">
        <f t="shared" si="2"/>
        <v>0.005102040816</v>
      </c>
      <c r="L56" s="37"/>
      <c r="M56" s="38"/>
      <c r="N56" s="38"/>
      <c r="O56" s="38"/>
      <c r="P56" s="38"/>
      <c r="Q56" s="32">
        <f t="shared" si="3"/>
        <v>0</v>
      </c>
      <c r="R56" s="38"/>
      <c r="S56" s="34">
        <f t="shared" si="4"/>
        <v>0</v>
      </c>
    </row>
    <row r="57" ht="15.75" customHeight="1">
      <c r="A57" s="47"/>
      <c r="B57" s="46" t="s">
        <v>74</v>
      </c>
      <c r="C57" s="33">
        <v>30.0</v>
      </c>
      <c r="D57" s="33">
        <v>30.0</v>
      </c>
      <c r="E57" s="33">
        <v>30.0</v>
      </c>
      <c r="F57" s="33">
        <v>30.0</v>
      </c>
      <c r="G57" s="33">
        <v>30.0</v>
      </c>
      <c r="H57" s="33">
        <v>30.0</v>
      </c>
      <c r="I57" s="29">
        <f t="shared" si="1"/>
        <v>180</v>
      </c>
      <c r="J57" s="28">
        <v>4.0</v>
      </c>
      <c r="K57" s="30">
        <f t="shared" si="2"/>
        <v>0.02040816327</v>
      </c>
      <c r="L57" s="37"/>
      <c r="M57" s="38"/>
      <c r="N57" s="38"/>
      <c r="O57" s="38"/>
      <c r="P57" s="38"/>
      <c r="Q57" s="32">
        <f t="shared" si="3"/>
        <v>0</v>
      </c>
      <c r="R57" s="38"/>
      <c r="S57" s="34">
        <f t="shared" si="4"/>
        <v>0</v>
      </c>
    </row>
    <row r="58" ht="15.75" customHeight="1">
      <c r="A58" s="48"/>
      <c r="B58" s="27" t="s">
        <v>67</v>
      </c>
      <c r="C58" s="33">
        <v>60.0</v>
      </c>
      <c r="D58" s="33">
        <v>60.0</v>
      </c>
      <c r="E58" s="33">
        <v>60.0</v>
      </c>
      <c r="F58" s="33">
        <v>60.0</v>
      </c>
      <c r="G58" s="33">
        <v>60.0</v>
      </c>
      <c r="H58" s="33">
        <v>60.0</v>
      </c>
      <c r="I58" s="29">
        <f t="shared" si="1"/>
        <v>360</v>
      </c>
      <c r="J58" s="28">
        <v>5.0</v>
      </c>
      <c r="K58" s="30">
        <f t="shared" si="2"/>
        <v>0.04081632653</v>
      </c>
      <c r="L58" s="37"/>
      <c r="M58" s="38"/>
      <c r="N58" s="38"/>
      <c r="O58" s="38"/>
      <c r="P58" s="38"/>
      <c r="Q58" s="32">
        <f t="shared" si="3"/>
        <v>0</v>
      </c>
      <c r="R58" s="38"/>
      <c r="S58" s="34">
        <f t="shared" si="4"/>
        <v>0</v>
      </c>
    </row>
    <row r="59" ht="15.75" customHeight="1">
      <c r="A59" s="53"/>
      <c r="B59" s="54"/>
      <c r="C59" s="42"/>
      <c r="D59" s="42"/>
      <c r="E59" s="42"/>
      <c r="F59" s="42"/>
      <c r="G59" s="42"/>
      <c r="H59" s="42"/>
      <c r="I59" s="29">
        <f t="shared" si="1"/>
        <v>0</v>
      </c>
      <c r="J59" s="42"/>
      <c r="K59" s="30">
        <f t="shared" si="2"/>
        <v>0</v>
      </c>
      <c r="L59" s="55"/>
      <c r="M59" s="42"/>
      <c r="N59" s="42"/>
      <c r="O59" s="42"/>
      <c r="P59" s="42"/>
      <c r="Q59" s="32">
        <f t="shared" si="3"/>
        <v>0</v>
      </c>
      <c r="R59" s="42"/>
      <c r="S59" s="34">
        <f t="shared" si="4"/>
        <v>0</v>
      </c>
      <c r="T59" s="53"/>
      <c r="U59" s="53"/>
      <c r="V59" s="53"/>
      <c r="W59" s="53"/>
      <c r="X59" s="53"/>
      <c r="Y59" s="53"/>
      <c r="Z59" s="53"/>
      <c r="AA59" s="53"/>
      <c r="AB59" s="53"/>
    </row>
    <row r="60" ht="15.75" customHeight="1">
      <c r="A60" s="45" t="s">
        <v>40</v>
      </c>
      <c r="B60" s="27" t="s">
        <v>56</v>
      </c>
      <c r="C60" s="36"/>
      <c r="D60" s="28">
        <v>60.0</v>
      </c>
      <c r="E60" s="36"/>
      <c r="F60" s="36"/>
      <c r="G60" s="36"/>
      <c r="H60" s="36"/>
      <c r="I60" s="29">
        <f t="shared" si="1"/>
        <v>60</v>
      </c>
      <c r="J60" s="28">
        <v>1.0</v>
      </c>
      <c r="K60" s="30">
        <f t="shared" si="2"/>
        <v>0.006802721088</v>
      </c>
      <c r="L60" s="37"/>
      <c r="M60" s="38"/>
      <c r="N60" s="38"/>
      <c r="O60" s="38"/>
      <c r="P60" s="38"/>
      <c r="Q60" s="32">
        <f t="shared" si="3"/>
        <v>0</v>
      </c>
      <c r="R60" s="38"/>
      <c r="S60" s="34">
        <f t="shared" si="4"/>
        <v>0</v>
      </c>
    </row>
    <row r="61" ht="15.75" customHeight="1">
      <c r="A61" s="47"/>
      <c r="B61" s="46" t="s">
        <v>75</v>
      </c>
      <c r="C61" s="36"/>
      <c r="D61" s="28">
        <v>60.0</v>
      </c>
      <c r="E61" s="36"/>
      <c r="F61" s="36"/>
      <c r="G61" s="36"/>
      <c r="H61" s="36"/>
      <c r="I61" s="29">
        <f t="shared" si="1"/>
        <v>60</v>
      </c>
      <c r="J61" s="28">
        <v>1.0</v>
      </c>
      <c r="K61" s="30">
        <f t="shared" si="2"/>
        <v>0.006802721088</v>
      </c>
      <c r="L61" s="37"/>
      <c r="M61" s="38"/>
      <c r="N61" s="38"/>
      <c r="O61" s="38"/>
      <c r="P61" s="38"/>
      <c r="Q61" s="32">
        <f t="shared" si="3"/>
        <v>0</v>
      </c>
      <c r="R61" s="38"/>
      <c r="S61" s="34">
        <f t="shared" si="4"/>
        <v>0</v>
      </c>
    </row>
    <row r="62" ht="15.75" customHeight="1">
      <c r="A62" s="47"/>
      <c r="B62" s="46" t="s">
        <v>76</v>
      </c>
      <c r="C62" s="38"/>
      <c r="D62" s="33">
        <v>30.0</v>
      </c>
      <c r="E62" s="38"/>
      <c r="F62" s="38"/>
      <c r="G62" s="38"/>
      <c r="H62" s="38"/>
      <c r="I62" s="29">
        <f t="shared" si="1"/>
        <v>30</v>
      </c>
      <c r="J62" s="28">
        <v>1.0</v>
      </c>
      <c r="K62" s="30">
        <f t="shared" si="2"/>
        <v>0.003401360544</v>
      </c>
      <c r="L62" s="37"/>
      <c r="M62" s="38"/>
      <c r="N62" s="38"/>
      <c r="O62" s="38"/>
      <c r="P62" s="38"/>
      <c r="Q62" s="32">
        <f t="shared" si="3"/>
        <v>0</v>
      </c>
      <c r="R62" s="38"/>
      <c r="S62" s="34">
        <f t="shared" si="4"/>
        <v>0</v>
      </c>
    </row>
    <row r="63" ht="15.75" customHeight="1">
      <c r="A63" s="48"/>
      <c r="B63" s="46" t="s">
        <v>77</v>
      </c>
      <c r="C63" s="33">
        <v>30.0</v>
      </c>
      <c r="D63" s="38">
        <v>30.0</v>
      </c>
      <c r="E63" s="33">
        <v>30.0</v>
      </c>
      <c r="F63" s="33">
        <v>30.0</v>
      </c>
      <c r="G63" s="33">
        <v>30.0</v>
      </c>
      <c r="H63" s="33">
        <v>30.0</v>
      </c>
      <c r="I63" s="29">
        <f t="shared" si="1"/>
        <v>180</v>
      </c>
      <c r="J63" s="28">
        <v>2.0</v>
      </c>
      <c r="K63" s="30">
        <f t="shared" si="2"/>
        <v>0.02040816327</v>
      </c>
      <c r="L63" s="37"/>
      <c r="M63" s="38"/>
      <c r="N63" s="38"/>
      <c r="O63" s="38"/>
      <c r="P63" s="38"/>
      <c r="Q63" s="32">
        <f t="shared" si="3"/>
        <v>0</v>
      </c>
      <c r="R63" s="38"/>
      <c r="S63" s="34">
        <f t="shared" si="4"/>
        <v>0</v>
      </c>
    </row>
    <row r="64" ht="15.75" customHeight="1">
      <c r="A64" s="49" t="s">
        <v>45</v>
      </c>
      <c r="B64" s="27" t="s">
        <v>60</v>
      </c>
      <c r="C64" s="38"/>
      <c r="D64" s="38">
        <v>60.0</v>
      </c>
      <c r="E64" s="38"/>
      <c r="F64" s="38"/>
      <c r="G64" s="38"/>
      <c r="H64" s="38"/>
      <c r="I64" s="29">
        <f t="shared" si="1"/>
        <v>60</v>
      </c>
      <c r="J64" s="28">
        <v>2.0</v>
      </c>
      <c r="K64" s="30">
        <f t="shared" si="2"/>
        <v>0.006802721088</v>
      </c>
      <c r="L64" s="37"/>
      <c r="M64" s="38"/>
      <c r="N64" s="38"/>
      <c r="O64" s="38"/>
      <c r="P64" s="38"/>
      <c r="Q64" s="32">
        <f t="shared" si="3"/>
        <v>0</v>
      </c>
      <c r="R64" s="38"/>
      <c r="S64" s="34">
        <f t="shared" si="4"/>
        <v>0</v>
      </c>
    </row>
    <row r="65" ht="15.75" customHeight="1">
      <c r="A65" s="50"/>
      <c r="B65" s="27" t="s">
        <v>61</v>
      </c>
      <c r="C65" s="33">
        <v>30.0</v>
      </c>
      <c r="D65" s="38">
        <v>30.0</v>
      </c>
      <c r="E65" s="33">
        <v>30.0</v>
      </c>
      <c r="F65" s="33">
        <v>30.0</v>
      </c>
      <c r="G65" s="33">
        <v>30.0</v>
      </c>
      <c r="H65" s="33">
        <v>30.0</v>
      </c>
      <c r="I65" s="29">
        <f t="shared" si="1"/>
        <v>180</v>
      </c>
      <c r="J65" s="28">
        <v>2.0</v>
      </c>
      <c r="K65" s="30">
        <f t="shared" si="2"/>
        <v>0.02040816327</v>
      </c>
      <c r="L65" s="37"/>
      <c r="M65" s="38"/>
      <c r="N65" s="38"/>
      <c r="O65" s="38"/>
      <c r="P65" s="38"/>
      <c r="Q65" s="32">
        <f t="shared" si="3"/>
        <v>0</v>
      </c>
      <c r="R65" s="38"/>
      <c r="S65" s="34">
        <f t="shared" si="4"/>
        <v>0</v>
      </c>
    </row>
    <row r="66" ht="41.25" customHeight="1">
      <c r="A66" s="51" t="s">
        <v>48</v>
      </c>
      <c r="B66" s="52" t="s">
        <v>78</v>
      </c>
      <c r="C66" s="38"/>
      <c r="D66" s="33">
        <v>60.0</v>
      </c>
      <c r="E66" s="38"/>
      <c r="F66" s="38"/>
      <c r="G66" s="38"/>
      <c r="H66" s="38"/>
      <c r="I66" s="29">
        <f t="shared" si="1"/>
        <v>60</v>
      </c>
      <c r="J66" s="28">
        <v>3.0</v>
      </c>
      <c r="K66" s="30">
        <f t="shared" si="2"/>
        <v>0.006802721088</v>
      </c>
      <c r="L66" s="37"/>
      <c r="M66" s="38"/>
      <c r="N66" s="38"/>
      <c r="O66" s="38"/>
      <c r="P66" s="38"/>
      <c r="Q66" s="32">
        <f t="shared" si="3"/>
        <v>0</v>
      </c>
      <c r="R66" s="38"/>
      <c r="S66" s="34">
        <f t="shared" si="4"/>
        <v>0</v>
      </c>
    </row>
    <row r="67" ht="15.75" customHeight="1">
      <c r="A67" s="45" t="s">
        <v>50</v>
      </c>
      <c r="B67" s="46" t="s">
        <v>79</v>
      </c>
      <c r="C67" s="38"/>
      <c r="D67" s="33">
        <v>45.0</v>
      </c>
      <c r="E67" s="38"/>
      <c r="F67" s="38"/>
      <c r="G67" s="38"/>
      <c r="H67" s="38"/>
      <c r="I67" s="29">
        <f t="shared" si="1"/>
        <v>45</v>
      </c>
      <c r="J67" s="28">
        <v>3.0</v>
      </c>
      <c r="K67" s="30">
        <f t="shared" si="2"/>
        <v>0.005102040816</v>
      </c>
      <c r="L67" s="37"/>
      <c r="M67" s="38"/>
      <c r="N67" s="38"/>
      <c r="O67" s="38"/>
      <c r="P67" s="38"/>
      <c r="Q67" s="32">
        <f t="shared" si="3"/>
        <v>0</v>
      </c>
      <c r="R67" s="38"/>
      <c r="S67" s="34">
        <f t="shared" si="4"/>
        <v>0</v>
      </c>
    </row>
    <row r="68" ht="15.75" customHeight="1">
      <c r="A68" s="47"/>
      <c r="B68" s="27" t="s">
        <v>64</v>
      </c>
      <c r="C68" s="38"/>
      <c r="D68" s="33">
        <v>90.0</v>
      </c>
      <c r="E68" s="38"/>
      <c r="F68" s="38"/>
      <c r="G68" s="38"/>
      <c r="H68" s="38"/>
      <c r="I68" s="29">
        <f t="shared" si="1"/>
        <v>90</v>
      </c>
      <c r="J68" s="28">
        <v>3.0</v>
      </c>
      <c r="K68" s="30">
        <f t="shared" si="2"/>
        <v>0.01020408163</v>
      </c>
      <c r="L68" s="37"/>
      <c r="M68" s="38"/>
      <c r="N68" s="38"/>
      <c r="O68" s="38"/>
      <c r="P68" s="38"/>
      <c r="Q68" s="32">
        <f t="shared" si="3"/>
        <v>0</v>
      </c>
      <c r="R68" s="38"/>
      <c r="S68" s="34">
        <f t="shared" si="4"/>
        <v>0</v>
      </c>
    </row>
    <row r="69" ht="15.75" customHeight="1">
      <c r="A69" s="47"/>
      <c r="B69" s="46" t="s">
        <v>80</v>
      </c>
      <c r="C69" s="38"/>
      <c r="D69" s="33">
        <v>45.0</v>
      </c>
      <c r="E69" s="38"/>
      <c r="F69" s="38"/>
      <c r="G69" s="38"/>
      <c r="H69" s="38"/>
      <c r="I69" s="29">
        <f t="shared" si="1"/>
        <v>45</v>
      </c>
      <c r="J69" s="28">
        <v>3.0</v>
      </c>
      <c r="K69" s="30">
        <f t="shared" si="2"/>
        <v>0.005102040816</v>
      </c>
      <c r="L69" s="37"/>
      <c r="M69" s="38"/>
      <c r="N69" s="38"/>
      <c r="O69" s="38"/>
      <c r="P69" s="38"/>
      <c r="Q69" s="32">
        <f t="shared" si="3"/>
        <v>0</v>
      </c>
      <c r="R69" s="38"/>
      <c r="S69" s="34">
        <f t="shared" si="4"/>
        <v>0</v>
      </c>
    </row>
    <row r="70" ht="15.75" customHeight="1">
      <c r="A70" s="47"/>
      <c r="B70" s="46" t="s">
        <v>81</v>
      </c>
      <c r="C70" s="33">
        <v>30.0</v>
      </c>
      <c r="D70" s="33">
        <v>30.0</v>
      </c>
      <c r="E70" s="33">
        <v>30.0</v>
      </c>
      <c r="F70" s="33">
        <v>30.0</v>
      </c>
      <c r="G70" s="33">
        <v>30.0</v>
      </c>
      <c r="H70" s="33">
        <v>30.0</v>
      </c>
      <c r="I70" s="29">
        <f t="shared" si="1"/>
        <v>180</v>
      </c>
      <c r="J70" s="28">
        <v>4.0</v>
      </c>
      <c r="K70" s="30">
        <f t="shared" si="2"/>
        <v>0.02040816327</v>
      </c>
      <c r="L70" s="37"/>
      <c r="M70" s="38"/>
      <c r="N70" s="38"/>
      <c r="O70" s="38"/>
      <c r="P70" s="38"/>
      <c r="Q70" s="32">
        <f t="shared" si="3"/>
        <v>0</v>
      </c>
      <c r="R70" s="38"/>
      <c r="S70" s="34">
        <f t="shared" si="4"/>
        <v>0</v>
      </c>
    </row>
    <row r="71" ht="15.75" customHeight="1">
      <c r="A71" s="48"/>
      <c r="B71" s="27" t="s">
        <v>67</v>
      </c>
      <c r="C71" s="33">
        <v>60.0</v>
      </c>
      <c r="D71" s="33">
        <v>60.0</v>
      </c>
      <c r="E71" s="33">
        <v>60.0</v>
      </c>
      <c r="F71" s="33">
        <v>60.0</v>
      </c>
      <c r="G71" s="33">
        <v>60.0</v>
      </c>
      <c r="H71" s="33">
        <v>60.0</v>
      </c>
      <c r="I71" s="29">
        <f t="shared" si="1"/>
        <v>360</v>
      </c>
      <c r="J71" s="28">
        <v>5.0</v>
      </c>
      <c r="K71" s="30">
        <f t="shared" si="2"/>
        <v>0.04081632653</v>
      </c>
      <c r="L71" s="37"/>
      <c r="M71" s="38"/>
      <c r="N71" s="38"/>
      <c r="O71" s="38"/>
      <c r="P71" s="38"/>
      <c r="Q71" s="32">
        <f t="shared" si="3"/>
        <v>0</v>
      </c>
      <c r="R71" s="38"/>
      <c r="S71" s="34">
        <f t="shared" si="4"/>
        <v>0</v>
      </c>
    </row>
    <row r="72" ht="15.75" customHeight="1">
      <c r="A72" s="53"/>
      <c r="B72" s="54"/>
      <c r="C72" s="42"/>
      <c r="D72" s="42"/>
      <c r="E72" s="42"/>
      <c r="F72" s="42"/>
      <c r="G72" s="42"/>
      <c r="H72" s="42"/>
      <c r="I72" s="29">
        <f t="shared" si="1"/>
        <v>0</v>
      </c>
      <c r="J72" s="42"/>
      <c r="K72" s="30">
        <f t="shared" si="2"/>
        <v>0</v>
      </c>
      <c r="L72" s="55"/>
      <c r="M72" s="42"/>
      <c r="N72" s="42"/>
      <c r="O72" s="42"/>
      <c r="P72" s="42"/>
      <c r="Q72" s="32">
        <f t="shared" si="3"/>
        <v>0</v>
      </c>
      <c r="R72" s="42"/>
      <c r="S72" s="34">
        <f t="shared" si="4"/>
        <v>0</v>
      </c>
      <c r="T72" s="53"/>
      <c r="U72" s="53"/>
      <c r="V72" s="53"/>
      <c r="W72" s="53"/>
      <c r="X72" s="53"/>
      <c r="Y72" s="53"/>
      <c r="Z72" s="53"/>
      <c r="AA72" s="53"/>
      <c r="AB72" s="53"/>
    </row>
    <row r="73" ht="15.75" customHeight="1">
      <c r="A73" s="45" t="s">
        <v>40</v>
      </c>
      <c r="B73" s="27" t="s">
        <v>56</v>
      </c>
      <c r="C73" s="36"/>
      <c r="D73" s="36"/>
      <c r="E73" s="36"/>
      <c r="F73" s="36"/>
      <c r="G73" s="36"/>
      <c r="H73" s="28">
        <v>60.0</v>
      </c>
      <c r="I73" s="29">
        <f t="shared" si="1"/>
        <v>60</v>
      </c>
      <c r="J73" s="28">
        <v>1.0</v>
      </c>
      <c r="K73" s="30">
        <f t="shared" si="2"/>
        <v>0.006802721088</v>
      </c>
      <c r="L73" s="37"/>
      <c r="M73" s="38"/>
      <c r="N73" s="38"/>
      <c r="O73" s="38"/>
      <c r="P73" s="38"/>
      <c r="Q73" s="32">
        <f t="shared" si="3"/>
        <v>0</v>
      </c>
      <c r="R73" s="38"/>
      <c r="S73" s="34">
        <f t="shared" si="4"/>
        <v>0</v>
      </c>
    </row>
    <row r="74" ht="15.75" customHeight="1">
      <c r="A74" s="47"/>
      <c r="B74" s="46" t="s">
        <v>82</v>
      </c>
      <c r="C74" s="36"/>
      <c r="D74" s="36"/>
      <c r="E74" s="36"/>
      <c r="F74" s="36"/>
      <c r="G74" s="36"/>
      <c r="H74" s="28">
        <v>60.0</v>
      </c>
      <c r="I74" s="29">
        <f t="shared" si="1"/>
        <v>60</v>
      </c>
      <c r="J74" s="28">
        <v>1.0</v>
      </c>
      <c r="K74" s="30">
        <f t="shared" si="2"/>
        <v>0.006802721088</v>
      </c>
      <c r="L74" s="37"/>
      <c r="M74" s="38"/>
      <c r="N74" s="38"/>
      <c r="O74" s="38"/>
      <c r="P74" s="38"/>
      <c r="Q74" s="32">
        <f t="shared" si="3"/>
        <v>0</v>
      </c>
      <c r="R74" s="38"/>
      <c r="S74" s="34">
        <f t="shared" si="4"/>
        <v>0</v>
      </c>
    </row>
    <row r="75" ht="15.75" customHeight="1">
      <c r="A75" s="47"/>
      <c r="B75" s="46" t="s">
        <v>83</v>
      </c>
      <c r="C75" s="38"/>
      <c r="D75" s="38"/>
      <c r="E75" s="38"/>
      <c r="F75" s="38"/>
      <c r="G75" s="38"/>
      <c r="H75" s="33">
        <v>30.0</v>
      </c>
      <c r="I75" s="29">
        <f t="shared" si="1"/>
        <v>30</v>
      </c>
      <c r="J75" s="28">
        <v>1.0</v>
      </c>
      <c r="K75" s="30">
        <f t="shared" si="2"/>
        <v>0.003401360544</v>
      </c>
      <c r="L75" s="37"/>
      <c r="M75" s="38"/>
      <c r="N75" s="38"/>
      <c r="O75" s="38"/>
      <c r="P75" s="38"/>
      <c r="Q75" s="32">
        <f t="shared" si="3"/>
        <v>0</v>
      </c>
      <c r="R75" s="38"/>
      <c r="S75" s="34">
        <f t="shared" si="4"/>
        <v>0</v>
      </c>
    </row>
    <row r="76" ht="15.75" customHeight="1">
      <c r="A76" s="48"/>
      <c r="B76" s="46" t="s">
        <v>84</v>
      </c>
      <c r="C76" s="33">
        <v>30.0</v>
      </c>
      <c r="D76" s="33">
        <v>30.0</v>
      </c>
      <c r="E76" s="33">
        <v>30.0</v>
      </c>
      <c r="F76" s="33">
        <v>30.0</v>
      </c>
      <c r="G76" s="33">
        <v>30.0</v>
      </c>
      <c r="H76" s="38">
        <v>30.0</v>
      </c>
      <c r="I76" s="29">
        <f t="shared" si="1"/>
        <v>180</v>
      </c>
      <c r="J76" s="28">
        <v>2.0</v>
      </c>
      <c r="K76" s="30">
        <f t="shared" si="2"/>
        <v>0.02040816327</v>
      </c>
      <c r="L76" s="37"/>
      <c r="M76" s="38"/>
      <c r="N76" s="38"/>
      <c r="O76" s="38"/>
      <c r="P76" s="38"/>
      <c r="Q76" s="32">
        <f t="shared" si="3"/>
        <v>0</v>
      </c>
      <c r="R76" s="38"/>
      <c r="S76" s="34">
        <f t="shared" si="4"/>
        <v>0</v>
      </c>
    </row>
    <row r="77" ht="15.75" customHeight="1">
      <c r="A77" s="49" t="s">
        <v>45</v>
      </c>
      <c r="B77" s="27" t="s">
        <v>60</v>
      </c>
      <c r="C77" s="38"/>
      <c r="D77" s="38"/>
      <c r="E77" s="38"/>
      <c r="F77" s="38"/>
      <c r="G77" s="38"/>
      <c r="H77" s="38">
        <v>60.0</v>
      </c>
      <c r="I77" s="29">
        <f t="shared" si="1"/>
        <v>60</v>
      </c>
      <c r="J77" s="28">
        <v>2.0</v>
      </c>
      <c r="K77" s="30">
        <f t="shared" si="2"/>
        <v>0.006802721088</v>
      </c>
      <c r="L77" s="37"/>
      <c r="M77" s="38"/>
      <c r="N77" s="38"/>
      <c r="O77" s="38"/>
      <c r="P77" s="38"/>
      <c r="Q77" s="32">
        <f t="shared" si="3"/>
        <v>0</v>
      </c>
      <c r="R77" s="38"/>
      <c r="S77" s="34">
        <f t="shared" si="4"/>
        <v>0</v>
      </c>
    </row>
    <row r="78" ht="15.75" customHeight="1">
      <c r="A78" s="50"/>
      <c r="B78" s="27" t="s">
        <v>61</v>
      </c>
      <c r="C78" s="33">
        <v>30.0</v>
      </c>
      <c r="D78" s="33">
        <v>30.0</v>
      </c>
      <c r="E78" s="33">
        <v>30.0</v>
      </c>
      <c r="F78" s="33">
        <v>30.0</v>
      </c>
      <c r="G78" s="33">
        <v>30.0</v>
      </c>
      <c r="H78" s="38">
        <v>30.0</v>
      </c>
      <c r="I78" s="29">
        <f t="shared" si="1"/>
        <v>180</v>
      </c>
      <c r="J78" s="28">
        <v>2.0</v>
      </c>
      <c r="K78" s="30">
        <f t="shared" si="2"/>
        <v>0.02040816327</v>
      </c>
      <c r="L78" s="37"/>
      <c r="M78" s="38"/>
      <c r="N78" s="38"/>
      <c r="O78" s="38"/>
      <c r="P78" s="38"/>
      <c r="Q78" s="32">
        <f t="shared" si="3"/>
        <v>0</v>
      </c>
      <c r="R78" s="38"/>
      <c r="S78" s="34">
        <f t="shared" si="4"/>
        <v>0</v>
      </c>
    </row>
    <row r="79" ht="41.25" customHeight="1">
      <c r="A79" s="51" t="s">
        <v>48</v>
      </c>
      <c r="B79" s="52" t="s">
        <v>85</v>
      </c>
      <c r="C79" s="38"/>
      <c r="D79" s="38"/>
      <c r="E79" s="38"/>
      <c r="F79" s="38"/>
      <c r="G79" s="38"/>
      <c r="H79" s="33">
        <v>60.0</v>
      </c>
      <c r="I79" s="29">
        <f t="shared" si="1"/>
        <v>60</v>
      </c>
      <c r="J79" s="28">
        <v>3.0</v>
      </c>
      <c r="K79" s="30">
        <f t="shared" si="2"/>
        <v>0.006802721088</v>
      </c>
      <c r="L79" s="37"/>
      <c r="M79" s="38"/>
      <c r="N79" s="38"/>
      <c r="O79" s="38"/>
      <c r="P79" s="38"/>
      <c r="Q79" s="32">
        <f t="shared" si="3"/>
        <v>0</v>
      </c>
      <c r="R79" s="38"/>
      <c r="S79" s="34">
        <f t="shared" si="4"/>
        <v>0</v>
      </c>
    </row>
    <row r="80" ht="15.75" customHeight="1">
      <c r="A80" s="45" t="s">
        <v>50</v>
      </c>
      <c r="B80" s="46" t="s">
        <v>86</v>
      </c>
      <c r="C80" s="38"/>
      <c r="D80" s="38"/>
      <c r="E80" s="38"/>
      <c r="F80" s="38"/>
      <c r="G80" s="38"/>
      <c r="H80" s="33">
        <v>45.0</v>
      </c>
      <c r="I80" s="29">
        <f t="shared" si="1"/>
        <v>45</v>
      </c>
      <c r="J80" s="28">
        <v>3.0</v>
      </c>
      <c r="K80" s="30">
        <f t="shared" si="2"/>
        <v>0.005102040816</v>
      </c>
      <c r="L80" s="37"/>
      <c r="M80" s="38"/>
      <c r="N80" s="38"/>
      <c r="O80" s="38"/>
      <c r="P80" s="38"/>
      <c r="Q80" s="32">
        <f t="shared" si="3"/>
        <v>0</v>
      </c>
      <c r="R80" s="38"/>
      <c r="S80" s="34">
        <f t="shared" si="4"/>
        <v>0</v>
      </c>
    </row>
    <row r="81" ht="15.75" customHeight="1">
      <c r="A81" s="47"/>
      <c r="B81" s="27" t="s">
        <v>64</v>
      </c>
      <c r="C81" s="38"/>
      <c r="D81" s="38"/>
      <c r="E81" s="38"/>
      <c r="F81" s="38"/>
      <c r="G81" s="38"/>
      <c r="H81" s="33">
        <v>90.0</v>
      </c>
      <c r="I81" s="29">
        <f t="shared" si="1"/>
        <v>90</v>
      </c>
      <c r="J81" s="28">
        <v>3.0</v>
      </c>
      <c r="K81" s="30">
        <f t="shared" si="2"/>
        <v>0.01020408163</v>
      </c>
      <c r="L81" s="37"/>
      <c r="M81" s="38"/>
      <c r="N81" s="38"/>
      <c r="O81" s="38"/>
      <c r="P81" s="38"/>
      <c r="Q81" s="32">
        <f t="shared" si="3"/>
        <v>0</v>
      </c>
      <c r="R81" s="38"/>
      <c r="S81" s="34">
        <f t="shared" si="4"/>
        <v>0</v>
      </c>
    </row>
    <row r="82" ht="15.75" customHeight="1">
      <c r="A82" s="47"/>
      <c r="B82" s="46" t="s">
        <v>87</v>
      </c>
      <c r="C82" s="38"/>
      <c r="D82" s="38"/>
      <c r="E82" s="38"/>
      <c r="F82" s="38"/>
      <c r="G82" s="38"/>
      <c r="H82" s="33">
        <v>45.0</v>
      </c>
      <c r="I82" s="29">
        <f t="shared" si="1"/>
        <v>45</v>
      </c>
      <c r="J82" s="28">
        <v>3.0</v>
      </c>
      <c r="K82" s="30">
        <f t="shared" si="2"/>
        <v>0.005102040816</v>
      </c>
      <c r="L82" s="37"/>
      <c r="M82" s="38"/>
      <c r="N82" s="38"/>
      <c r="O82" s="38"/>
      <c r="P82" s="38"/>
      <c r="Q82" s="32">
        <f t="shared" si="3"/>
        <v>0</v>
      </c>
      <c r="R82" s="38"/>
      <c r="S82" s="34">
        <f t="shared" si="4"/>
        <v>0</v>
      </c>
    </row>
    <row r="83" ht="15.75" customHeight="1">
      <c r="A83" s="47"/>
      <c r="B83" s="46" t="s">
        <v>88</v>
      </c>
      <c r="C83" s="33">
        <v>30.0</v>
      </c>
      <c r="D83" s="33">
        <v>30.0</v>
      </c>
      <c r="E83" s="33">
        <v>30.0</v>
      </c>
      <c r="F83" s="33">
        <v>30.0</v>
      </c>
      <c r="G83" s="33">
        <v>30.0</v>
      </c>
      <c r="H83" s="33">
        <v>30.0</v>
      </c>
      <c r="I83" s="29">
        <f t="shared" si="1"/>
        <v>180</v>
      </c>
      <c r="J83" s="28">
        <v>4.0</v>
      </c>
      <c r="K83" s="30">
        <f t="shared" si="2"/>
        <v>0.02040816327</v>
      </c>
      <c r="L83" s="37"/>
      <c r="M83" s="38"/>
      <c r="N83" s="38"/>
      <c r="O83" s="38"/>
      <c r="P83" s="38"/>
      <c r="Q83" s="32">
        <f t="shared" si="3"/>
        <v>0</v>
      </c>
      <c r="R83" s="38"/>
      <c r="S83" s="34">
        <f t="shared" si="4"/>
        <v>0</v>
      </c>
    </row>
    <row r="84" ht="15.75" customHeight="1">
      <c r="A84" s="48"/>
      <c r="B84" s="27" t="s">
        <v>67</v>
      </c>
      <c r="C84" s="33">
        <v>60.0</v>
      </c>
      <c r="D84" s="33">
        <v>60.0</v>
      </c>
      <c r="E84" s="33">
        <v>60.0</v>
      </c>
      <c r="F84" s="33">
        <v>60.0</v>
      </c>
      <c r="G84" s="33">
        <v>60.0</v>
      </c>
      <c r="H84" s="33">
        <v>60.0</v>
      </c>
      <c r="I84" s="29">
        <f t="shared" si="1"/>
        <v>360</v>
      </c>
      <c r="J84" s="28">
        <v>5.0</v>
      </c>
      <c r="K84" s="30">
        <f t="shared" si="2"/>
        <v>0.04081632653</v>
      </c>
      <c r="L84" s="37"/>
      <c r="M84" s="38"/>
      <c r="N84" s="38"/>
      <c r="O84" s="38"/>
      <c r="P84" s="38"/>
      <c r="Q84" s="32">
        <f t="shared" si="3"/>
        <v>0</v>
      </c>
      <c r="R84" s="38"/>
      <c r="S84" s="34">
        <f t="shared" si="4"/>
        <v>0</v>
      </c>
    </row>
    <row r="85" ht="15.75" customHeight="1">
      <c r="A85" s="53"/>
      <c r="B85" s="54"/>
      <c r="C85" s="42"/>
      <c r="D85" s="42"/>
      <c r="E85" s="42"/>
      <c r="F85" s="42"/>
      <c r="G85" s="42"/>
      <c r="H85" s="42"/>
      <c r="I85" s="29">
        <f t="shared" si="1"/>
        <v>0</v>
      </c>
      <c r="J85" s="42"/>
      <c r="K85" s="30">
        <f t="shared" si="2"/>
        <v>0</v>
      </c>
      <c r="L85" s="55"/>
      <c r="M85" s="42"/>
      <c r="N85" s="42"/>
      <c r="O85" s="42"/>
      <c r="P85" s="42"/>
      <c r="Q85" s="32">
        <f t="shared" si="3"/>
        <v>0</v>
      </c>
      <c r="R85" s="42"/>
      <c r="S85" s="34">
        <f t="shared" si="4"/>
        <v>0</v>
      </c>
      <c r="T85" s="53"/>
      <c r="U85" s="53"/>
      <c r="V85" s="53"/>
      <c r="W85" s="53"/>
      <c r="X85" s="53"/>
      <c r="Y85" s="53"/>
      <c r="Z85" s="53"/>
      <c r="AA85" s="53"/>
      <c r="AB85" s="53"/>
    </row>
    <row r="86" ht="15.75" customHeight="1">
      <c r="A86" s="45" t="s">
        <v>40</v>
      </c>
      <c r="B86" s="27" t="s">
        <v>56</v>
      </c>
      <c r="C86" s="36"/>
      <c r="D86" s="36"/>
      <c r="E86" s="36"/>
      <c r="F86" s="36"/>
      <c r="G86" s="28">
        <v>60.0</v>
      </c>
      <c r="H86" s="36"/>
      <c r="I86" s="29">
        <f t="shared" si="1"/>
        <v>60</v>
      </c>
      <c r="J86" s="28">
        <v>1.0</v>
      </c>
      <c r="K86" s="30">
        <f t="shared" si="2"/>
        <v>0.006802721088</v>
      </c>
      <c r="L86" s="37"/>
      <c r="M86" s="38"/>
      <c r="N86" s="38"/>
      <c r="O86" s="38"/>
      <c r="P86" s="38"/>
      <c r="Q86" s="32">
        <f t="shared" si="3"/>
        <v>0</v>
      </c>
      <c r="R86" s="38"/>
      <c r="S86" s="34">
        <f t="shared" si="4"/>
        <v>0</v>
      </c>
    </row>
    <row r="87" ht="15.75" customHeight="1">
      <c r="A87" s="47"/>
      <c r="B87" s="46" t="s">
        <v>89</v>
      </c>
      <c r="C87" s="36"/>
      <c r="D87" s="36"/>
      <c r="E87" s="36"/>
      <c r="F87" s="36"/>
      <c r="G87" s="28">
        <v>60.0</v>
      </c>
      <c r="H87" s="36"/>
      <c r="I87" s="29">
        <f t="shared" si="1"/>
        <v>60</v>
      </c>
      <c r="J87" s="28">
        <v>1.0</v>
      </c>
      <c r="K87" s="30">
        <f t="shared" si="2"/>
        <v>0.006802721088</v>
      </c>
      <c r="L87" s="37"/>
      <c r="M87" s="38"/>
      <c r="N87" s="38"/>
      <c r="O87" s="38"/>
      <c r="P87" s="38"/>
      <c r="Q87" s="32">
        <f t="shared" si="3"/>
        <v>0</v>
      </c>
      <c r="R87" s="38"/>
      <c r="S87" s="34">
        <f t="shared" si="4"/>
        <v>0</v>
      </c>
    </row>
    <row r="88" ht="15.75" customHeight="1">
      <c r="A88" s="47"/>
      <c r="B88" s="46" t="s">
        <v>90</v>
      </c>
      <c r="C88" s="38"/>
      <c r="D88" s="38"/>
      <c r="E88" s="38"/>
      <c r="F88" s="38"/>
      <c r="G88" s="33">
        <v>30.0</v>
      </c>
      <c r="H88" s="38"/>
      <c r="I88" s="29">
        <f t="shared" si="1"/>
        <v>30</v>
      </c>
      <c r="J88" s="28">
        <v>1.0</v>
      </c>
      <c r="K88" s="30">
        <f t="shared" si="2"/>
        <v>0.003401360544</v>
      </c>
      <c r="L88" s="37"/>
      <c r="M88" s="38"/>
      <c r="N88" s="38"/>
      <c r="O88" s="38"/>
      <c r="P88" s="38"/>
      <c r="Q88" s="32">
        <f t="shared" si="3"/>
        <v>0</v>
      </c>
      <c r="R88" s="38"/>
      <c r="S88" s="34">
        <f t="shared" si="4"/>
        <v>0</v>
      </c>
    </row>
    <row r="89" ht="15.75" customHeight="1">
      <c r="A89" s="48"/>
      <c r="B89" s="46" t="s">
        <v>91</v>
      </c>
      <c r="C89" s="33">
        <v>30.0</v>
      </c>
      <c r="D89" s="33">
        <v>30.0</v>
      </c>
      <c r="E89" s="33">
        <v>30.0</v>
      </c>
      <c r="F89" s="33">
        <v>30.0</v>
      </c>
      <c r="G89" s="38">
        <v>30.0</v>
      </c>
      <c r="H89" s="33">
        <v>30.0</v>
      </c>
      <c r="I89" s="29">
        <f t="shared" si="1"/>
        <v>180</v>
      </c>
      <c r="J89" s="28">
        <v>2.0</v>
      </c>
      <c r="K89" s="30">
        <f t="shared" si="2"/>
        <v>0.02040816327</v>
      </c>
      <c r="L89" s="37"/>
      <c r="M89" s="38"/>
      <c r="N89" s="38"/>
      <c r="O89" s="38"/>
      <c r="P89" s="38"/>
      <c r="Q89" s="32">
        <f t="shared" si="3"/>
        <v>0</v>
      </c>
      <c r="R89" s="38"/>
      <c r="S89" s="34">
        <f t="shared" si="4"/>
        <v>0</v>
      </c>
    </row>
    <row r="90" ht="15.75" customHeight="1">
      <c r="A90" s="49" t="s">
        <v>45</v>
      </c>
      <c r="B90" s="27" t="s">
        <v>60</v>
      </c>
      <c r="C90" s="38"/>
      <c r="D90" s="38"/>
      <c r="E90" s="38"/>
      <c r="F90" s="38"/>
      <c r="G90" s="38">
        <v>60.0</v>
      </c>
      <c r="H90" s="38"/>
      <c r="I90" s="29">
        <f t="shared" si="1"/>
        <v>60</v>
      </c>
      <c r="J90" s="28">
        <v>2.0</v>
      </c>
      <c r="K90" s="30">
        <f t="shared" si="2"/>
        <v>0.006802721088</v>
      </c>
      <c r="L90" s="37"/>
      <c r="M90" s="38"/>
      <c r="N90" s="38"/>
      <c r="O90" s="38"/>
      <c r="P90" s="38"/>
      <c r="Q90" s="32">
        <f t="shared" si="3"/>
        <v>0</v>
      </c>
      <c r="R90" s="38"/>
      <c r="S90" s="34">
        <f t="shared" si="4"/>
        <v>0</v>
      </c>
    </row>
    <row r="91" ht="15.75" customHeight="1">
      <c r="A91" s="50"/>
      <c r="B91" s="27" t="s">
        <v>61</v>
      </c>
      <c r="C91" s="33">
        <v>30.0</v>
      </c>
      <c r="D91" s="33">
        <v>30.0</v>
      </c>
      <c r="E91" s="33">
        <v>30.0</v>
      </c>
      <c r="F91" s="33">
        <v>30.0</v>
      </c>
      <c r="G91" s="38">
        <v>30.0</v>
      </c>
      <c r="H91" s="33">
        <v>30.0</v>
      </c>
      <c r="I91" s="29">
        <f t="shared" si="1"/>
        <v>180</v>
      </c>
      <c r="J91" s="28">
        <v>2.0</v>
      </c>
      <c r="K91" s="30">
        <f t="shared" si="2"/>
        <v>0.02040816327</v>
      </c>
      <c r="L91" s="37"/>
      <c r="M91" s="38"/>
      <c r="N91" s="38"/>
      <c r="O91" s="38"/>
      <c r="P91" s="38"/>
      <c r="Q91" s="32">
        <f t="shared" si="3"/>
        <v>0</v>
      </c>
      <c r="R91" s="38"/>
      <c r="S91" s="34">
        <f t="shared" si="4"/>
        <v>0</v>
      </c>
    </row>
    <row r="92" ht="41.25" customHeight="1">
      <c r="A92" s="51" t="s">
        <v>48</v>
      </c>
      <c r="B92" s="52" t="s">
        <v>92</v>
      </c>
      <c r="C92" s="38"/>
      <c r="D92" s="38"/>
      <c r="E92" s="38"/>
      <c r="F92" s="38"/>
      <c r="G92" s="33">
        <v>60.0</v>
      </c>
      <c r="H92" s="38"/>
      <c r="I92" s="29">
        <f t="shared" si="1"/>
        <v>60</v>
      </c>
      <c r="J92" s="28">
        <v>3.0</v>
      </c>
      <c r="K92" s="30">
        <f t="shared" si="2"/>
        <v>0.006802721088</v>
      </c>
      <c r="L92" s="37"/>
      <c r="M92" s="38"/>
      <c r="N92" s="38"/>
      <c r="O92" s="38"/>
      <c r="P92" s="38"/>
      <c r="Q92" s="32">
        <f t="shared" si="3"/>
        <v>0</v>
      </c>
      <c r="R92" s="38"/>
      <c r="S92" s="34">
        <f t="shared" si="4"/>
        <v>0</v>
      </c>
    </row>
    <row r="93" ht="15.75" customHeight="1">
      <c r="A93" s="45" t="s">
        <v>50</v>
      </c>
      <c r="B93" s="46" t="s">
        <v>93</v>
      </c>
      <c r="C93" s="38"/>
      <c r="D93" s="38"/>
      <c r="E93" s="38"/>
      <c r="F93" s="38"/>
      <c r="G93" s="33">
        <v>45.0</v>
      </c>
      <c r="H93" s="38"/>
      <c r="I93" s="29">
        <f t="shared" si="1"/>
        <v>45</v>
      </c>
      <c r="J93" s="28">
        <v>3.0</v>
      </c>
      <c r="K93" s="30">
        <f t="shared" si="2"/>
        <v>0.005102040816</v>
      </c>
      <c r="L93" s="37"/>
      <c r="M93" s="38"/>
      <c r="N93" s="38"/>
      <c r="O93" s="38"/>
      <c r="P93" s="38"/>
      <c r="Q93" s="32">
        <f t="shared" si="3"/>
        <v>0</v>
      </c>
      <c r="R93" s="38"/>
      <c r="S93" s="34">
        <f t="shared" si="4"/>
        <v>0</v>
      </c>
    </row>
    <row r="94" ht="15.75" customHeight="1">
      <c r="A94" s="47"/>
      <c r="B94" s="27" t="s">
        <v>64</v>
      </c>
      <c r="C94" s="38"/>
      <c r="D94" s="38"/>
      <c r="E94" s="38"/>
      <c r="F94" s="38"/>
      <c r="G94" s="33">
        <v>90.0</v>
      </c>
      <c r="H94" s="38"/>
      <c r="I94" s="29">
        <f t="shared" si="1"/>
        <v>90</v>
      </c>
      <c r="J94" s="28">
        <v>3.0</v>
      </c>
      <c r="K94" s="30">
        <f t="shared" si="2"/>
        <v>0.01020408163</v>
      </c>
      <c r="L94" s="37"/>
      <c r="M94" s="38"/>
      <c r="N94" s="38"/>
      <c r="O94" s="38"/>
      <c r="P94" s="38"/>
      <c r="Q94" s="32">
        <f t="shared" si="3"/>
        <v>0</v>
      </c>
      <c r="R94" s="38"/>
      <c r="S94" s="34">
        <f t="shared" si="4"/>
        <v>0</v>
      </c>
    </row>
    <row r="95" ht="15.75" customHeight="1">
      <c r="A95" s="47"/>
      <c r="B95" s="46" t="s">
        <v>94</v>
      </c>
      <c r="C95" s="38"/>
      <c r="D95" s="38"/>
      <c r="E95" s="38"/>
      <c r="F95" s="38"/>
      <c r="G95" s="33">
        <v>45.0</v>
      </c>
      <c r="H95" s="38"/>
      <c r="I95" s="29">
        <f t="shared" si="1"/>
        <v>45</v>
      </c>
      <c r="J95" s="28">
        <v>3.0</v>
      </c>
      <c r="K95" s="30">
        <f t="shared" si="2"/>
        <v>0.005102040816</v>
      </c>
      <c r="L95" s="37"/>
      <c r="M95" s="38"/>
      <c r="N95" s="38"/>
      <c r="O95" s="38"/>
      <c r="P95" s="38"/>
      <c r="Q95" s="32">
        <f t="shared" si="3"/>
        <v>0</v>
      </c>
      <c r="R95" s="38"/>
      <c r="S95" s="34">
        <f t="shared" si="4"/>
        <v>0</v>
      </c>
    </row>
    <row r="96" ht="15.75" customHeight="1">
      <c r="A96" s="47"/>
      <c r="B96" s="46" t="s">
        <v>95</v>
      </c>
      <c r="C96" s="33">
        <v>30.0</v>
      </c>
      <c r="D96" s="33">
        <v>30.0</v>
      </c>
      <c r="E96" s="33">
        <v>30.0</v>
      </c>
      <c r="F96" s="33">
        <v>30.0</v>
      </c>
      <c r="G96" s="33">
        <v>30.0</v>
      </c>
      <c r="H96" s="33">
        <v>30.0</v>
      </c>
      <c r="I96" s="29">
        <f t="shared" si="1"/>
        <v>180</v>
      </c>
      <c r="J96" s="28">
        <v>4.0</v>
      </c>
      <c r="K96" s="30">
        <f t="shared" si="2"/>
        <v>0.02040816327</v>
      </c>
      <c r="L96" s="37"/>
      <c r="M96" s="38"/>
      <c r="N96" s="38"/>
      <c r="O96" s="38"/>
      <c r="P96" s="38"/>
      <c r="Q96" s="32">
        <f t="shared" si="3"/>
        <v>0</v>
      </c>
      <c r="R96" s="38"/>
      <c r="S96" s="34">
        <f t="shared" si="4"/>
        <v>0</v>
      </c>
    </row>
    <row r="97" ht="15.75" customHeight="1">
      <c r="A97" s="48"/>
      <c r="B97" s="27" t="s">
        <v>67</v>
      </c>
      <c r="C97" s="33">
        <v>60.0</v>
      </c>
      <c r="D97" s="33">
        <v>60.0</v>
      </c>
      <c r="E97" s="33">
        <v>60.0</v>
      </c>
      <c r="F97" s="33">
        <v>60.0</v>
      </c>
      <c r="G97" s="33">
        <v>60.0</v>
      </c>
      <c r="H97" s="33">
        <v>60.0</v>
      </c>
      <c r="I97" s="29">
        <f t="shared" si="1"/>
        <v>360</v>
      </c>
      <c r="J97" s="28">
        <v>5.0</v>
      </c>
      <c r="K97" s="30">
        <f t="shared" si="2"/>
        <v>0.04081632653</v>
      </c>
      <c r="L97" s="37"/>
      <c r="M97" s="38"/>
      <c r="N97" s="38"/>
      <c r="O97" s="38"/>
      <c r="P97" s="38"/>
      <c r="Q97" s="32">
        <f t="shared" si="3"/>
        <v>0</v>
      </c>
      <c r="R97" s="38"/>
      <c r="S97" s="34">
        <f t="shared" si="4"/>
        <v>0</v>
      </c>
    </row>
    <row r="98" ht="15.75" customHeight="1">
      <c r="A98" s="53"/>
      <c r="B98" s="54"/>
      <c r="C98" s="42"/>
      <c r="D98" s="42"/>
      <c r="E98" s="42"/>
      <c r="F98" s="42"/>
      <c r="G98" s="42"/>
      <c r="H98" s="42"/>
      <c r="I98" s="29">
        <f t="shared" si="1"/>
        <v>0</v>
      </c>
      <c r="J98" s="42"/>
      <c r="K98" s="30">
        <f t="shared" si="2"/>
        <v>0</v>
      </c>
      <c r="L98" s="55"/>
      <c r="M98" s="42"/>
      <c r="N98" s="42"/>
      <c r="O98" s="42"/>
      <c r="P98" s="42"/>
      <c r="Q98" s="32">
        <f t="shared" si="3"/>
        <v>0</v>
      </c>
      <c r="R98" s="42"/>
      <c r="S98" s="34">
        <f t="shared" si="4"/>
        <v>0</v>
      </c>
      <c r="T98" s="53"/>
      <c r="U98" s="53"/>
      <c r="V98" s="53"/>
      <c r="W98" s="53"/>
      <c r="X98" s="53"/>
      <c r="Y98" s="53"/>
      <c r="Z98" s="53"/>
      <c r="AA98" s="53"/>
      <c r="AB98" s="53"/>
    </row>
    <row r="99" ht="15.75" customHeight="1">
      <c r="A99" s="56" t="s">
        <v>37</v>
      </c>
      <c r="B99" s="27" t="s">
        <v>96</v>
      </c>
      <c r="C99" s="33">
        <v>60.0</v>
      </c>
      <c r="D99" s="38"/>
      <c r="E99" s="38"/>
      <c r="F99" s="38"/>
      <c r="G99" s="38"/>
      <c r="H99" s="38"/>
      <c r="I99" s="29">
        <f t="shared" si="1"/>
        <v>60</v>
      </c>
      <c r="J99" s="28">
        <v>5.0</v>
      </c>
      <c r="K99" s="30">
        <f t="shared" si="2"/>
        <v>0.006802721088</v>
      </c>
      <c r="L99" s="37"/>
      <c r="M99" s="38"/>
      <c r="N99" s="38"/>
      <c r="O99" s="38"/>
      <c r="P99" s="38"/>
      <c r="Q99" s="32">
        <f t="shared" si="3"/>
        <v>0</v>
      </c>
      <c r="R99" s="38"/>
      <c r="S99" s="34">
        <f t="shared" si="4"/>
        <v>0</v>
      </c>
    </row>
    <row r="100" ht="15.75" customHeight="1">
      <c r="A100" s="57"/>
      <c r="B100" s="27" t="s">
        <v>97</v>
      </c>
      <c r="C100" s="38"/>
      <c r="D100" s="33">
        <v>60.0</v>
      </c>
      <c r="E100" s="38"/>
      <c r="F100" s="38"/>
      <c r="G100" s="38"/>
      <c r="H100" s="38"/>
      <c r="I100" s="29">
        <f t="shared" si="1"/>
        <v>60</v>
      </c>
      <c r="J100" s="28">
        <v>5.0</v>
      </c>
      <c r="K100" s="30">
        <f t="shared" si="2"/>
        <v>0.006802721088</v>
      </c>
      <c r="L100" s="37"/>
      <c r="M100" s="38"/>
      <c r="N100" s="38"/>
      <c r="O100" s="38"/>
      <c r="P100" s="38"/>
      <c r="Q100" s="32">
        <f t="shared" si="3"/>
        <v>0</v>
      </c>
      <c r="R100" s="38"/>
      <c r="S100" s="34">
        <f t="shared" si="4"/>
        <v>0</v>
      </c>
    </row>
    <row r="101" ht="15.75" customHeight="1">
      <c r="A101" s="50"/>
      <c r="B101" s="27" t="s">
        <v>98</v>
      </c>
      <c r="C101" s="38"/>
      <c r="D101" s="38"/>
      <c r="E101" s="33">
        <v>60.0</v>
      </c>
      <c r="F101" s="33">
        <v>60.0</v>
      </c>
      <c r="G101" s="38"/>
      <c r="H101" s="38"/>
      <c r="I101" s="29">
        <f t="shared" si="1"/>
        <v>120</v>
      </c>
      <c r="J101" s="28">
        <v>5.0</v>
      </c>
      <c r="K101" s="30">
        <f t="shared" si="2"/>
        <v>0.01360544218</v>
      </c>
      <c r="L101" s="37"/>
      <c r="M101" s="38"/>
      <c r="N101" s="38"/>
      <c r="O101" s="38"/>
      <c r="P101" s="38"/>
      <c r="Q101" s="32">
        <f t="shared" si="3"/>
        <v>0</v>
      </c>
      <c r="R101" s="38"/>
      <c r="S101" s="34">
        <f t="shared" si="4"/>
        <v>0</v>
      </c>
    </row>
    <row r="102" ht="15.75" customHeight="1">
      <c r="B102" s="27" t="s">
        <v>99</v>
      </c>
      <c r="C102" s="38"/>
      <c r="D102" s="38"/>
      <c r="E102" s="38"/>
      <c r="F102" s="38"/>
      <c r="G102" s="38"/>
      <c r="H102" s="33">
        <v>60.0</v>
      </c>
      <c r="I102" s="29">
        <f t="shared" si="1"/>
        <v>60</v>
      </c>
      <c r="J102" s="28">
        <v>5.0</v>
      </c>
      <c r="K102" s="30">
        <f t="shared" si="2"/>
        <v>0.006802721088</v>
      </c>
      <c r="L102" s="37"/>
      <c r="M102" s="38"/>
      <c r="N102" s="38"/>
      <c r="O102" s="38"/>
      <c r="P102" s="38"/>
      <c r="Q102" s="32">
        <f t="shared" si="3"/>
        <v>0</v>
      </c>
      <c r="R102" s="38"/>
      <c r="S102" s="34">
        <f t="shared" si="4"/>
        <v>0</v>
      </c>
    </row>
    <row r="103" ht="15.75" customHeight="1">
      <c r="B103" s="27"/>
      <c r="C103" s="38"/>
      <c r="D103" s="38"/>
      <c r="E103" s="38"/>
      <c r="F103" s="38"/>
      <c r="G103" s="38"/>
      <c r="I103" s="29">
        <f t="shared" si="1"/>
        <v>0</v>
      </c>
      <c r="J103" s="36"/>
      <c r="K103" s="30">
        <f t="shared" si="2"/>
        <v>0</v>
      </c>
      <c r="L103" s="37"/>
      <c r="M103" s="38"/>
      <c r="N103" s="38"/>
      <c r="O103" s="38"/>
      <c r="P103" s="38"/>
      <c r="Q103" s="32">
        <f t="shared" si="3"/>
        <v>0</v>
      </c>
      <c r="R103" s="38"/>
      <c r="S103" s="34">
        <f t="shared" si="4"/>
        <v>0</v>
      </c>
    </row>
    <row r="104" ht="15.75" customHeight="1">
      <c r="B104" s="27"/>
      <c r="C104" s="38"/>
      <c r="D104" s="38"/>
      <c r="E104" s="38"/>
      <c r="F104" s="38"/>
      <c r="G104" s="38"/>
      <c r="H104" s="38"/>
      <c r="I104" s="29">
        <f t="shared" si="1"/>
        <v>0</v>
      </c>
      <c r="J104" s="36"/>
      <c r="K104" s="30">
        <f t="shared" si="2"/>
        <v>0</v>
      </c>
      <c r="L104" s="37"/>
      <c r="M104" s="38"/>
      <c r="N104" s="38"/>
      <c r="O104" s="38"/>
      <c r="P104" s="38"/>
      <c r="Q104" s="32">
        <f t="shared" si="3"/>
        <v>0</v>
      </c>
      <c r="R104" s="38"/>
      <c r="S104" s="34">
        <f t="shared" si="4"/>
        <v>0</v>
      </c>
    </row>
    <row r="105" ht="15.75" customHeight="1">
      <c r="B105" s="27"/>
      <c r="C105" s="38"/>
      <c r="D105" s="38"/>
      <c r="E105" s="38"/>
      <c r="F105" s="38"/>
      <c r="G105" s="38"/>
      <c r="H105" s="38"/>
      <c r="I105" s="29">
        <f t="shared" si="1"/>
        <v>0</v>
      </c>
      <c r="J105" s="36"/>
      <c r="K105" s="30">
        <f t="shared" si="2"/>
        <v>0</v>
      </c>
      <c r="L105" s="37"/>
      <c r="M105" s="38"/>
      <c r="N105" s="38"/>
      <c r="O105" s="38"/>
      <c r="P105" s="38"/>
      <c r="Q105" s="32">
        <f t="shared" si="3"/>
        <v>0</v>
      </c>
      <c r="R105" s="38"/>
      <c r="S105" s="34">
        <f t="shared" si="4"/>
        <v>0</v>
      </c>
    </row>
    <row r="106" ht="15.75" customHeight="1">
      <c r="B106" s="27"/>
      <c r="C106" s="58"/>
      <c r="D106" s="58"/>
      <c r="E106" s="58"/>
      <c r="F106" s="58"/>
      <c r="G106" s="58"/>
      <c r="H106" s="58"/>
      <c r="I106" s="29">
        <f t="shared" si="1"/>
        <v>0</v>
      </c>
      <c r="J106" s="36"/>
      <c r="K106" s="30">
        <f t="shared" si="2"/>
        <v>0</v>
      </c>
      <c r="L106" s="37"/>
      <c r="M106" s="38"/>
      <c r="N106" s="38"/>
      <c r="O106" s="38"/>
      <c r="P106" s="38"/>
      <c r="Q106" s="32">
        <f t="shared" si="3"/>
        <v>0</v>
      </c>
      <c r="R106" s="38"/>
      <c r="S106" s="34">
        <f t="shared" si="4"/>
        <v>0</v>
      </c>
    </row>
    <row r="107" ht="15.75" customHeight="1">
      <c r="B107" s="59" t="s">
        <v>100</v>
      </c>
      <c r="C107" s="32">
        <f t="shared" ref="C107:H107" si="5">SUM(C18:C106)</f>
        <v>1470</v>
      </c>
      <c r="D107" s="32">
        <f t="shared" si="5"/>
        <v>1470</v>
      </c>
      <c r="E107" s="32">
        <f t="shared" si="5"/>
        <v>1470</v>
      </c>
      <c r="F107" s="32">
        <f t="shared" si="5"/>
        <v>1470</v>
      </c>
      <c r="G107" s="32">
        <f t="shared" si="5"/>
        <v>1470</v>
      </c>
      <c r="H107" s="32">
        <f t="shared" si="5"/>
        <v>1470</v>
      </c>
      <c r="K107" s="60"/>
      <c r="S107" s="61">
        <f t="shared" si="4"/>
        <v>0</v>
      </c>
    </row>
    <row r="108" ht="15.75" customHeight="1">
      <c r="B108" s="59" t="s">
        <v>101</v>
      </c>
      <c r="C108" s="62">
        <f t="shared" ref="C108:E108" si="6">C107/60</f>
        <v>24.5</v>
      </c>
      <c r="D108" s="62">
        <f t="shared" si="6"/>
        <v>24.5</v>
      </c>
      <c r="E108" s="62">
        <f t="shared" si="6"/>
        <v>24.5</v>
      </c>
      <c r="F108" s="62">
        <f>F107/60</f>
        <v>24.5</v>
      </c>
      <c r="G108" s="62">
        <f t="shared" ref="G108:H108" si="7">G107/60</f>
        <v>24.5</v>
      </c>
      <c r="H108" s="62">
        <f t="shared" si="7"/>
        <v>24.5</v>
      </c>
    </row>
    <row r="109" ht="15.75" customHeight="1">
      <c r="C109" s="5"/>
      <c r="D109" s="5"/>
      <c r="E109" s="5"/>
      <c r="F109" s="5"/>
      <c r="G109" s="5"/>
      <c r="H109" s="5"/>
    </row>
    <row r="110" ht="15.75" customHeight="1">
      <c r="G110" s="9" t="s">
        <v>102</v>
      </c>
      <c r="H110" s="9"/>
      <c r="I110" s="29">
        <f>SUM(I18:I106)</f>
        <v>8820</v>
      </c>
      <c r="J110" s="59" t="s">
        <v>103</v>
      </c>
      <c r="K110" s="63">
        <f>SUM(K18:K106)</f>
        <v>1</v>
      </c>
      <c r="L110" s="64" t="s">
        <v>104</v>
      </c>
      <c r="P110" s="9" t="s">
        <v>102</v>
      </c>
      <c r="Q110" s="62">
        <f>SUM(Q18:Q106)</f>
        <v>380</v>
      </c>
    </row>
    <row r="111" ht="15.75" customHeight="1">
      <c r="G111" s="5" t="s">
        <v>105</v>
      </c>
      <c r="I111" s="62">
        <f>I110/60</f>
        <v>147</v>
      </c>
      <c r="K111" s="2"/>
      <c r="P111" s="5" t="s">
        <v>105</v>
      </c>
      <c r="Q111" s="62">
        <f>Q110/60</f>
        <v>6.333333333</v>
      </c>
    </row>
    <row r="112" ht="15.75" customHeight="1"/>
    <row r="113" ht="15.75" customHeight="1">
      <c r="I113" s="2" t="s">
        <v>106</v>
      </c>
    </row>
    <row r="114" ht="15.75" customHeight="1">
      <c r="I114" s="2" t="s">
        <v>107</v>
      </c>
    </row>
    <row r="115" ht="15.75" customHeight="1">
      <c r="I115" s="2"/>
    </row>
    <row r="116" ht="15.75" customHeight="1">
      <c r="I116" s="2"/>
    </row>
    <row r="117" ht="15.75" customHeight="1">
      <c r="I117" s="2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1:S1"/>
    <mergeCell ref="C16:K16"/>
    <mergeCell ref="L16:S16"/>
    <mergeCell ref="A18:A19"/>
    <mergeCell ref="A21:A24"/>
    <mergeCell ref="A25:A26"/>
    <mergeCell ref="A28:A32"/>
    <mergeCell ref="A34:A37"/>
    <mergeCell ref="A38:A39"/>
    <mergeCell ref="A41:A45"/>
    <mergeCell ref="A47:A50"/>
    <mergeCell ref="A51:A52"/>
    <mergeCell ref="A54:A58"/>
    <mergeCell ref="A60:A63"/>
    <mergeCell ref="A93:A97"/>
    <mergeCell ref="A99:A101"/>
    <mergeCell ref="A64:A65"/>
    <mergeCell ref="A67:A71"/>
    <mergeCell ref="A73:A76"/>
    <mergeCell ref="A77:A78"/>
    <mergeCell ref="A80:A84"/>
    <mergeCell ref="A86:A89"/>
    <mergeCell ref="A90:A9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38"/>
    <col customWidth="1" min="3" max="3" width="14.0"/>
    <col customWidth="1" min="4" max="4" width="13.0"/>
    <col customWidth="1" min="5" max="6" width="13.5"/>
    <col customWidth="1" min="7" max="7" width="17.0"/>
    <col customWidth="1" min="8" max="23" width="10.0"/>
  </cols>
  <sheetData>
    <row r="1">
      <c r="A1" s="1" t="s">
        <v>108</v>
      </c>
    </row>
    <row r="2">
      <c r="B2" s="2" t="s">
        <v>109</v>
      </c>
    </row>
    <row r="3">
      <c r="B3" s="2"/>
    </row>
    <row r="4">
      <c r="A4" s="3" t="s">
        <v>1</v>
      </c>
      <c r="B4" s="6" t="s">
        <v>110</v>
      </c>
      <c r="C4" s="4"/>
      <c r="D4" s="5"/>
      <c r="E4" s="5"/>
      <c r="F4" s="5"/>
    </row>
    <row r="5">
      <c r="A5" s="3" t="s">
        <v>16</v>
      </c>
      <c r="B5" s="8">
        <v>1.0</v>
      </c>
      <c r="C5" s="3"/>
      <c r="D5" s="65"/>
    </row>
    <row r="8">
      <c r="B8" s="15" t="s">
        <v>22</v>
      </c>
      <c r="C8" s="16"/>
      <c r="D8" s="66"/>
      <c r="E8" s="18" t="s">
        <v>23</v>
      </c>
      <c r="F8" s="16"/>
      <c r="G8" s="19"/>
      <c r="R8" s="15" t="s">
        <v>22</v>
      </c>
      <c r="S8" s="16"/>
      <c r="T8" s="66"/>
      <c r="U8" s="18" t="s">
        <v>23</v>
      </c>
      <c r="V8" s="16"/>
      <c r="W8" s="19"/>
    </row>
    <row r="9">
      <c r="A9" s="21" t="s">
        <v>111</v>
      </c>
      <c r="B9" s="22" t="s">
        <v>112</v>
      </c>
      <c r="C9" s="67" t="s">
        <v>113</v>
      </c>
      <c r="D9" s="68" t="s">
        <v>114</v>
      </c>
      <c r="E9" s="69" t="s">
        <v>112</v>
      </c>
      <c r="F9" s="69" t="s">
        <v>115</v>
      </c>
      <c r="G9" s="21" t="s">
        <v>116</v>
      </c>
      <c r="Q9" s="21" t="s">
        <v>111</v>
      </c>
      <c r="R9" s="22" t="s">
        <v>112</v>
      </c>
      <c r="S9" s="67" t="s">
        <v>113</v>
      </c>
      <c r="T9" s="68" t="s">
        <v>114</v>
      </c>
      <c r="U9" s="69" t="s">
        <v>112</v>
      </c>
      <c r="V9" s="69" t="s">
        <v>115</v>
      </c>
      <c r="W9" s="21" t="s">
        <v>116</v>
      </c>
    </row>
    <row r="10">
      <c r="A10" s="38">
        <v>1.0</v>
      </c>
      <c r="B10" s="62">
        <f>(SUMIFS(Tareas!$I$18:$I$106,Tareas!$J$18:$J$106,Semanas!A10))/60</f>
        <v>19</v>
      </c>
      <c r="C10" s="34">
        <f>SUMIFS(Tareas!$K$18:$K$106,Tareas!$J$18:$J$106,Semanas!A10)</f>
        <v>0.1292517007</v>
      </c>
      <c r="D10" s="70">
        <f>C10</f>
        <v>0.1292517007</v>
      </c>
      <c r="E10" s="62">
        <f>(SUMIFS(Tareas!$Q$18:$Q$106,Tareas!$R$18:$R$106,Semanas!A10))/60</f>
        <v>6.333333333</v>
      </c>
      <c r="F10" s="34">
        <f>SUMIFS(Tareas!$S$18:$S$106,Tareas!$R$18:$R$106,Semanas!A10)</f>
        <v>0.0612244898</v>
      </c>
      <c r="G10" s="34">
        <f>F10</f>
        <v>0.0612244898</v>
      </c>
      <c r="Q10" s="38">
        <v>1.0</v>
      </c>
      <c r="R10" s="62">
        <v>10.0</v>
      </c>
      <c r="S10" s="34" t="s">
        <v>117</v>
      </c>
      <c r="T10" s="70"/>
      <c r="U10" s="62"/>
      <c r="V10" s="34"/>
      <c r="W10" s="34"/>
    </row>
    <row r="11">
      <c r="A11" s="38">
        <v>2.0</v>
      </c>
      <c r="B11" s="62">
        <f>(SUMIFS(Tareas!$I$18:$I$106,Tareas!$J$18:$J$106,Semanas!A11))/60</f>
        <v>42</v>
      </c>
      <c r="C11" s="34">
        <f>SUMIFS(Tareas!$K$18:$K$106,Tareas!$J$18:$J$106,Semanas!A11)</f>
        <v>0.2857142857</v>
      </c>
      <c r="D11" s="70">
        <f t="shared" ref="D11:D14" si="1">D10+C11</f>
        <v>0.4149659864</v>
      </c>
      <c r="E11" s="62">
        <f>(SUMIFS(Tareas!$Q$18:$Q$106,Tareas!$R$18:$R$106,Semanas!A11))/60</f>
        <v>0</v>
      </c>
      <c r="F11" s="34">
        <f>SUMIFS(Tareas!$S$18:$S$106,Tareas!$R$18:$R$106,Semanas!A11)</f>
        <v>0</v>
      </c>
      <c r="G11" s="34">
        <f t="shared" ref="G11:G14" si="2">G10+F11</f>
        <v>0.0612244898</v>
      </c>
      <c r="Q11" s="38">
        <v>2.0</v>
      </c>
      <c r="R11" s="62">
        <v>12.0</v>
      </c>
      <c r="S11" s="34"/>
      <c r="T11" s="70"/>
      <c r="U11" s="62"/>
      <c r="V11" s="34"/>
      <c r="W11" s="34"/>
    </row>
    <row r="12">
      <c r="A12" s="38">
        <v>3.0</v>
      </c>
      <c r="B12" s="62">
        <f>(SUMIFS(Tareas!$I$18:$I$106,Tareas!$J$18:$J$106,Semanas!A12))/60</f>
        <v>24</v>
      </c>
      <c r="C12" s="34">
        <f>SUMIFS(Tareas!$K$18:$K$106,Tareas!$J$18:$J$106,Semanas!A12)</f>
        <v>0.1632653061</v>
      </c>
      <c r="D12" s="70">
        <f t="shared" si="1"/>
        <v>0.5782312925</v>
      </c>
      <c r="E12" s="62">
        <f>(SUMIFS(Tareas!$Q$18:$Q$106,Tareas!$R$18:$R$106,Semanas!A12))/60</f>
        <v>0</v>
      </c>
      <c r="F12" s="34">
        <f>SUMIFS(Tareas!$S$18:$S$106,Tareas!$R$18:$R$106,Semanas!A12)</f>
        <v>0</v>
      </c>
      <c r="G12" s="34">
        <f t="shared" si="2"/>
        <v>0.0612244898</v>
      </c>
      <c r="Q12" s="38">
        <v>3.0</v>
      </c>
      <c r="R12" s="62">
        <v>15.0</v>
      </c>
      <c r="S12" s="34"/>
      <c r="T12" s="70"/>
      <c r="U12" s="62"/>
      <c r="V12" s="34"/>
      <c r="W12" s="34"/>
    </row>
    <row r="13">
      <c r="A13" s="38">
        <v>4.0</v>
      </c>
      <c r="B13" s="62">
        <f>(SUMIFS(Tareas!$I$18:$I$106,Tareas!$J$18:$J$106,Semanas!A13))/60</f>
        <v>18</v>
      </c>
      <c r="C13" s="34">
        <f>SUMIFS(Tareas!$K$18:$K$106,Tareas!$J$18:$J$106,Semanas!A13)</f>
        <v>0.1224489796</v>
      </c>
      <c r="D13" s="70">
        <f t="shared" si="1"/>
        <v>0.7006802721</v>
      </c>
      <c r="E13" s="62">
        <f>(SUMIFS(Tareas!$Q$18:$Q$106,Tareas!$R$18:$R$106,Semanas!A13))/60</f>
        <v>0</v>
      </c>
      <c r="F13" s="34">
        <f>SUMIFS(Tareas!$S$18:$S$106,Tareas!$R$18:$R$106,Semanas!A13)</f>
        <v>0</v>
      </c>
      <c r="G13" s="34">
        <f t="shared" si="2"/>
        <v>0.0612244898</v>
      </c>
      <c r="Q13" s="38">
        <v>4.0</v>
      </c>
      <c r="R13" s="62">
        <v>16.0</v>
      </c>
      <c r="S13" s="34"/>
      <c r="T13" s="70"/>
      <c r="U13" s="62"/>
      <c r="V13" s="34"/>
      <c r="W13" s="34"/>
    </row>
    <row r="14">
      <c r="A14" s="38">
        <v>5.0</v>
      </c>
      <c r="B14" s="62">
        <f>(SUMIFS(Tareas!$I$18:$I$106,Tareas!$J$18:$J$106,Semanas!A14))/60</f>
        <v>41</v>
      </c>
      <c r="C14" s="34">
        <f>SUMIFS(Tareas!$K$18:$K$106,Tareas!$J$18:$J$106,Semanas!A14)</f>
        <v>0.2789115646</v>
      </c>
      <c r="D14" s="70">
        <f t="shared" si="1"/>
        <v>0.9795918367</v>
      </c>
      <c r="E14" s="62">
        <f>(SUMIFS(Tareas!$Q$18:$Q$106,Tareas!$R$18:$R$106,Semanas!A14))/60</f>
        <v>0</v>
      </c>
      <c r="F14" s="34">
        <f>SUMIFS(Tareas!$S$18:$S$106,Tareas!$R$18:$R$106,Semanas!A14)</f>
        <v>0</v>
      </c>
      <c r="G14" s="34">
        <f t="shared" si="2"/>
        <v>0.0612244898</v>
      </c>
      <c r="Q14" s="38">
        <v>5.0</v>
      </c>
      <c r="R14" s="62">
        <f>(SUMIFS(Tareas!$I$18:$I$106,Tareas!$J$18:$J$106,Semanas!Q14))/60</f>
        <v>41</v>
      </c>
      <c r="S14" s="34"/>
      <c r="T14" s="70"/>
      <c r="U14" s="62"/>
      <c r="V14" s="34"/>
      <c r="W14" s="34"/>
    </row>
    <row r="15">
      <c r="D15" s="71"/>
    </row>
    <row r="16">
      <c r="B16" s="62">
        <f>SUM(B10:B14)</f>
        <v>144</v>
      </c>
      <c r="C16" s="72"/>
      <c r="D16" s="72"/>
      <c r="E16" s="62">
        <f>SUM(E10:E14)</f>
        <v>6.333333333</v>
      </c>
      <c r="F16" s="72"/>
      <c r="G16" s="72"/>
    </row>
    <row r="17" ht="15.75" customHeight="1"/>
    <row r="18" ht="15.75" customHeight="1">
      <c r="C18" s="2"/>
    </row>
    <row r="19" ht="15.75" customHeight="1">
      <c r="B19" s="2" t="s">
        <v>118</v>
      </c>
      <c r="C19" s="2"/>
    </row>
    <row r="20" ht="15.75" customHeight="1"/>
    <row r="21" ht="15.75" customHeight="1">
      <c r="B21" s="2"/>
      <c r="C21" s="2"/>
    </row>
    <row r="22" ht="15.75" customHeight="1">
      <c r="B22" s="2"/>
      <c r="C22" s="2"/>
    </row>
    <row r="23" ht="15.75" customHeight="1"/>
    <row r="24" ht="15.75" customHeight="1">
      <c r="B24" s="2"/>
    </row>
    <row r="25" ht="15.75" customHeight="1">
      <c r="B25" s="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5">
    <mergeCell ref="A1:G1"/>
    <mergeCell ref="B8:D8"/>
    <mergeCell ref="E8:G8"/>
    <mergeCell ref="R8:T8"/>
    <mergeCell ref="U8:W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2021-03-19T02:17:47Z</dcterms:created>
  <dc:creator>Daniel Cuartas</dc:creator>
</cp:coreProperties>
</file>