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20" windowWidth="18315" windowHeight="11430" activeTab="2"/>
  </bookViews>
  <sheets>
    <sheet name="2015.4月入账发票" sheetId="1" r:id="rId1"/>
    <sheet name="2015.4月出账清单" sheetId="2" r:id="rId2"/>
    <sheet name="Sheet3" sheetId="3" r:id="rId3"/>
    <sheet name="Sheet1" sheetId="4" r:id="rId4"/>
    <sheet name="Sheet2" sheetId="5" r:id="rId5"/>
    <sheet name="Sheet4" sheetId="6" r:id="rId6"/>
    <sheet name="Sheet5" sheetId="7" r:id="rId7"/>
    <sheet name="Sheet6" sheetId="8" r:id="rId8"/>
    <sheet name="Sheet7" sheetId="9" r:id="rId9"/>
    <sheet name="Sheet8" sheetId="10" r:id="rId10"/>
    <sheet name="Sheet9" sheetId="11" r:id="rId11"/>
  </sheets>
  <definedNames>
    <definedName name="_xlnm._FilterDatabase" localSheetId="2" hidden="1">Sheet3!$A$1:$T$74</definedName>
  </definedNames>
  <calcPr calcId="145621"/>
</workbook>
</file>

<file path=xl/calcChain.xml><?xml version="1.0" encoding="utf-8"?>
<calcChain xmlns="http://schemas.openxmlformats.org/spreadsheetml/2006/main">
  <c r="B2" i="11" l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" i="11"/>
  <c r="P26" i="1"/>
  <c r="L37" i="1"/>
  <c r="L54" i="1"/>
  <c r="Q23" i="1"/>
  <c r="Q15" i="1"/>
  <c r="F23" i="3"/>
  <c r="F24" i="3"/>
  <c r="F25" i="3"/>
  <c r="F26" i="3"/>
  <c r="F27" i="3"/>
  <c r="F28" i="3"/>
  <c r="Y28" i="3" s="1"/>
  <c r="F29" i="3"/>
  <c r="F30" i="3"/>
  <c r="F31" i="3"/>
  <c r="F32" i="3"/>
  <c r="Y32" i="3" s="1"/>
  <c r="F33" i="3"/>
  <c r="F34" i="3"/>
  <c r="F35" i="3"/>
  <c r="F36" i="3"/>
  <c r="F37" i="3"/>
  <c r="F38" i="3"/>
  <c r="F39" i="3"/>
  <c r="F40" i="3"/>
  <c r="F41" i="3"/>
  <c r="Y41" i="3" s="1"/>
  <c r="F42" i="3"/>
  <c r="F43" i="3"/>
  <c r="F44" i="3"/>
  <c r="F45" i="3"/>
  <c r="F46" i="3"/>
  <c r="F47" i="3"/>
  <c r="F48" i="3"/>
  <c r="F49" i="3"/>
  <c r="F50" i="3"/>
  <c r="F51" i="3"/>
  <c r="F52" i="3"/>
  <c r="F53" i="3"/>
  <c r="Y53" i="3" s="1"/>
  <c r="F54" i="3"/>
  <c r="F55" i="3"/>
  <c r="F56" i="3"/>
  <c r="F57" i="3"/>
  <c r="F58" i="3"/>
  <c r="F59" i="3"/>
  <c r="F60" i="3"/>
  <c r="F61" i="3"/>
  <c r="Y61" i="3" s="1"/>
  <c r="F62" i="3"/>
  <c r="F63" i="3"/>
  <c r="F64" i="3"/>
  <c r="F65" i="3"/>
  <c r="F66" i="3"/>
  <c r="F67" i="3"/>
  <c r="F68" i="3"/>
  <c r="F69" i="3"/>
  <c r="Y69" i="3" s="1"/>
  <c r="F70" i="3"/>
  <c r="F71" i="3"/>
  <c r="F72" i="3"/>
  <c r="F73" i="3"/>
  <c r="Y73" i="3" s="1"/>
  <c r="F74" i="3"/>
  <c r="F9" i="3"/>
  <c r="F10" i="3"/>
  <c r="Y10" i="3" s="1"/>
  <c r="F11" i="3"/>
  <c r="Y11" i="3" s="1"/>
  <c r="F12" i="3"/>
  <c r="F13" i="3"/>
  <c r="F14" i="3"/>
  <c r="F15" i="3"/>
  <c r="F16" i="3"/>
  <c r="F17" i="3"/>
  <c r="F18" i="3"/>
  <c r="F19" i="3"/>
  <c r="F20" i="3"/>
  <c r="F21" i="3"/>
  <c r="F22" i="3"/>
  <c r="F4" i="3"/>
  <c r="F5" i="3"/>
  <c r="F6" i="3"/>
  <c r="F7" i="3"/>
  <c r="F8" i="3"/>
  <c r="F3" i="3"/>
  <c r="A22" i="10"/>
  <c r="O14" i="1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O75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6" i="3"/>
  <c r="O77" i="3"/>
  <c r="O2" i="3"/>
  <c r="N78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2" i="3"/>
  <c r="Z2" i="3" s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1" i="5"/>
  <c r="Y72" i="3"/>
  <c r="Y71" i="3"/>
  <c r="Y70" i="3"/>
  <c r="Y67" i="3"/>
  <c r="Y66" i="3"/>
  <c r="Y63" i="3"/>
  <c r="Y62" i="3"/>
  <c r="Y60" i="3"/>
  <c r="Y55" i="3"/>
  <c r="Y54" i="3"/>
  <c r="Y51" i="3"/>
  <c r="Y43" i="3"/>
  <c r="Y40" i="3"/>
  <c r="Y39" i="3"/>
  <c r="Y38" i="3"/>
  <c r="Y30" i="3"/>
  <c r="Y29" i="3"/>
  <c r="Y23" i="3"/>
  <c r="Y13" i="3"/>
  <c r="Y9" i="3"/>
  <c r="Y3" i="3"/>
  <c r="F2" i="3"/>
  <c r="Y2" i="3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2" i="3"/>
  <c r="AA2" i="3" s="1"/>
  <c r="G350" i="4"/>
  <c r="G256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362" i="2" l="1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63" i="2" s="1"/>
  <c r="G334" i="2"/>
  <c r="G333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68" i="2" s="1"/>
  <c r="G252" i="2"/>
  <c r="G251" i="2"/>
  <c r="G250" i="2"/>
  <c r="G249" i="2"/>
  <c r="G248" i="2"/>
  <c r="G247" i="2"/>
  <c r="G246" i="2"/>
  <c r="G245" i="2"/>
  <c r="G253" i="2" s="1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4" i="2"/>
  <c r="G125" i="2" s="1"/>
  <c r="G123" i="2"/>
  <c r="G122" i="2"/>
  <c r="G120" i="2"/>
  <c r="G119" i="2"/>
  <c r="G118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17" i="2" s="1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101" i="2" s="1"/>
  <c r="G60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L77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76" i="1" l="1"/>
  <c r="G349" i="4"/>
  <c r="G244" i="2"/>
  <c r="G316" i="2"/>
  <c r="L78" i="1"/>
  <c r="L80" i="1" s="1"/>
  <c r="G59" i="2"/>
  <c r="G121" i="2"/>
  <c r="G282" i="2"/>
  <c r="G302" i="2"/>
  <c r="G332" i="2"/>
  <c r="G28" i="2"/>
  <c r="G364" i="2" l="1"/>
</calcChain>
</file>

<file path=xl/sharedStrings.xml><?xml version="1.0" encoding="utf-8"?>
<sst xmlns="http://schemas.openxmlformats.org/spreadsheetml/2006/main" count="3782" uniqueCount="788">
  <si>
    <t>发票日期</t>
  </si>
  <si>
    <t>发票号码</t>
  </si>
  <si>
    <t>供应商</t>
  </si>
  <si>
    <t>类别</t>
    <phoneticPr fontId="2" type="noConversion"/>
  </si>
  <si>
    <t>物品名称</t>
  </si>
  <si>
    <t>数量</t>
  </si>
  <si>
    <t>单价</t>
  </si>
  <si>
    <t>金额</t>
  </si>
  <si>
    <t>备注</t>
  </si>
  <si>
    <t>2015.4.20</t>
    <phoneticPr fontId="2" type="noConversion"/>
  </si>
  <si>
    <t>24787420</t>
    <phoneticPr fontId="2" type="noConversion"/>
  </si>
  <si>
    <t>11-1</t>
    <phoneticPr fontId="2" type="noConversion"/>
  </si>
  <si>
    <t>不锈钢方盘 大号</t>
    <phoneticPr fontId="2" type="noConversion"/>
  </si>
  <si>
    <t>碧江中医科</t>
    <phoneticPr fontId="2" type="noConversion"/>
  </si>
  <si>
    <t>2015.4.29</t>
    <phoneticPr fontId="2" type="noConversion"/>
  </si>
  <si>
    <t>24788733</t>
    <phoneticPr fontId="2" type="noConversion"/>
  </si>
  <si>
    <t>不锈钢方盘 小号</t>
    <phoneticPr fontId="2" type="noConversion"/>
  </si>
  <si>
    <t>√</t>
  </si>
  <si>
    <t>华坪门诊护理</t>
    <phoneticPr fontId="2" type="noConversion"/>
  </si>
  <si>
    <t>2015.4.8</t>
  </si>
  <si>
    <t>24785911</t>
  </si>
  <si>
    <t>11-1</t>
    <phoneticPr fontId="2" type="noConversion"/>
  </si>
  <si>
    <t>成人氧气面罩</t>
  </si>
  <si>
    <t>20150103</t>
  </si>
  <si>
    <t>2018.1.2</t>
  </si>
  <si>
    <t>2015.4.14</t>
    <phoneticPr fontId="2" type="noConversion"/>
  </si>
  <si>
    <t>24786615</t>
    <phoneticPr fontId="2" type="noConversion"/>
  </si>
  <si>
    <t>浮标式氧气吸入器</t>
    <phoneticPr fontId="2" type="noConversion"/>
  </si>
  <si>
    <t>总务科</t>
    <phoneticPr fontId="2" type="noConversion"/>
  </si>
  <si>
    <t>口腔体温表</t>
    <phoneticPr fontId="2" type="noConversion"/>
  </si>
  <si>
    <t>11-1</t>
    <phoneticPr fontId="2" type="noConversion"/>
  </si>
  <si>
    <t>血糖试纸</t>
  </si>
  <si>
    <t>0314213189</t>
  </si>
  <si>
    <t>2016.2.1</t>
  </si>
  <si>
    <t>24787420</t>
    <phoneticPr fontId="2" type="noConversion"/>
  </si>
  <si>
    <t>一次性口罩</t>
    <phoneticPr fontId="2" type="noConversion"/>
  </si>
  <si>
    <t>2018.1.11</t>
    <phoneticPr fontId="2" type="noConversion"/>
  </si>
  <si>
    <t>24787455</t>
    <phoneticPr fontId="2" type="noConversion"/>
  </si>
  <si>
    <t>11-1</t>
    <phoneticPr fontId="2" type="noConversion"/>
  </si>
  <si>
    <t>紫外线灯管 36寸</t>
    <phoneticPr fontId="2" type="noConversion"/>
  </si>
  <si>
    <t>总务科</t>
    <phoneticPr fontId="2" type="noConversion"/>
  </si>
  <si>
    <t>2015.4.20</t>
    <phoneticPr fontId="2" type="noConversion"/>
  </si>
  <si>
    <t>24787455</t>
    <phoneticPr fontId="2" type="noConversion"/>
  </si>
  <si>
    <t>紫外线灯管 48寸</t>
    <phoneticPr fontId="2" type="noConversion"/>
  </si>
  <si>
    <t>2015.4.15</t>
  </si>
  <si>
    <t>08948266</t>
  </si>
  <si>
    <t>11-2</t>
  </si>
  <si>
    <t>5号电池（金霸王）</t>
  </si>
  <si>
    <t>挂钟</t>
  </si>
  <si>
    <t>08948265</t>
  </si>
  <si>
    <t>天威388A硒鼓</t>
  </si>
  <si>
    <t>12</t>
  </si>
  <si>
    <t>安全别针</t>
  </si>
  <si>
    <t>大号垃圾袋（包）</t>
  </si>
  <si>
    <t>大号垃圾袋（卷）</t>
  </si>
  <si>
    <t>去污粉</t>
  </si>
  <si>
    <t>热水瓶</t>
  </si>
  <si>
    <t>热水瓶壳</t>
  </si>
  <si>
    <t>杀虫喷雾剂</t>
  </si>
  <si>
    <t>卫生抽纸</t>
  </si>
  <si>
    <t>小号垃圾袋</t>
  </si>
  <si>
    <t>13</t>
  </si>
  <si>
    <t>2B铅笔</t>
  </si>
  <si>
    <t>A3复印纸</t>
  </si>
  <si>
    <t>按动式蓝黑水笔</t>
  </si>
  <si>
    <t>按动式蓝黑水笔笔芯</t>
  </si>
  <si>
    <t>薄膜文件夹（80页）</t>
  </si>
  <si>
    <t>标签贴（大）102</t>
  </si>
  <si>
    <t>标签贴（大）104</t>
  </si>
  <si>
    <t>订书针</t>
  </si>
  <si>
    <t>红印台（快干）</t>
  </si>
  <si>
    <t>财务专用</t>
  </si>
  <si>
    <t>练习簿</t>
  </si>
  <si>
    <t>皮纹封面纸A4</t>
  </si>
  <si>
    <t>橡皮筋</t>
  </si>
  <si>
    <t>一式一联打印纸A4</t>
  </si>
  <si>
    <t>2015.4.23</t>
    <phoneticPr fontId="2" type="noConversion"/>
  </si>
  <si>
    <t>24787947</t>
    <phoneticPr fontId="2" type="noConversion"/>
  </si>
  <si>
    <t>6-1</t>
    <phoneticPr fontId="2" type="noConversion"/>
  </si>
  <si>
    <t>FX-II玻璃离子水门汀（套装）</t>
  </si>
  <si>
    <t>/021502</t>
    <phoneticPr fontId="2" type="noConversion"/>
  </si>
  <si>
    <t>2018.6.30</t>
    <phoneticPr fontId="2" type="noConversion"/>
  </si>
  <si>
    <t>24787281</t>
    <phoneticPr fontId="2" type="noConversion"/>
  </si>
  <si>
    <t>打样牙托 1#上口</t>
    <phoneticPr fontId="2" type="noConversion"/>
  </si>
  <si>
    <t>打样牙托 1#下口</t>
    <phoneticPr fontId="2" type="noConversion"/>
  </si>
  <si>
    <t>2015.4.21</t>
    <phoneticPr fontId="2" type="noConversion"/>
  </si>
  <si>
    <t>24787523</t>
    <phoneticPr fontId="2" type="noConversion"/>
  </si>
  <si>
    <t>打样牙托 2#</t>
    <phoneticPr fontId="2" type="noConversion"/>
  </si>
  <si>
    <t>2015.4.1</t>
  </si>
  <si>
    <t>24785187</t>
  </si>
  <si>
    <t>医疗器械批发部</t>
  </si>
  <si>
    <t>根管扩大器（针）</t>
  </si>
  <si>
    <t>卡瑞玛树脂</t>
    <phoneticPr fontId="2" type="noConversion"/>
  </si>
  <si>
    <t>2017.6.30</t>
    <phoneticPr fontId="2" type="noConversion"/>
  </si>
  <si>
    <t>兰石膏</t>
    <phoneticPr fontId="2" type="noConversion"/>
  </si>
  <si>
    <t>/046081403</t>
    <phoneticPr fontId="2" type="noConversion"/>
  </si>
  <si>
    <t>2016.8.31</t>
    <phoneticPr fontId="2" type="noConversion"/>
  </si>
  <si>
    <t>2015.4.9</t>
  </si>
  <si>
    <t>04854345</t>
  </si>
  <si>
    <t>上海饶康生物科技有限公司</t>
  </si>
  <si>
    <t>6-3</t>
    <phoneticPr fontId="2" type="noConversion"/>
  </si>
  <si>
    <t>雷火灸</t>
  </si>
  <si>
    <t>4月份量</t>
  </si>
  <si>
    <t>20185643</t>
  </si>
  <si>
    <t>纳米穴位敷贴</t>
  </si>
  <si>
    <t>02884313</t>
  </si>
  <si>
    <t>鸿康（上海）贸易有限公司</t>
  </si>
  <si>
    <t>烫熨帖</t>
  </si>
  <si>
    <t>2015.4.13</t>
  </si>
  <si>
    <t>24786463</t>
  </si>
  <si>
    <t>医用绷带</t>
  </si>
  <si>
    <t>150320</t>
  </si>
  <si>
    <t>2018.3.19</t>
  </si>
  <si>
    <t>4箱，600卷/箱</t>
  </si>
  <si>
    <t>07064576</t>
  </si>
  <si>
    <t>品康</t>
  </si>
  <si>
    <t>远红外理疗贴</t>
  </si>
  <si>
    <t>02884314</t>
  </si>
  <si>
    <t>远红外穴位敷贴</t>
  </si>
  <si>
    <t>20359956</t>
  </si>
  <si>
    <t>上海上凡医疗器械有限公司</t>
  </si>
  <si>
    <t>6-4</t>
    <phoneticPr fontId="2" type="noConversion"/>
  </si>
  <si>
    <t>督灸</t>
  </si>
  <si>
    <t>2015.5.6</t>
    <phoneticPr fontId="2" type="noConversion"/>
  </si>
  <si>
    <t>24789420</t>
    <phoneticPr fontId="2" type="noConversion"/>
  </si>
  <si>
    <t>皮肤针</t>
    <phoneticPr fontId="2" type="noConversion"/>
  </si>
  <si>
    <t>华坪中医科</t>
    <phoneticPr fontId="2" type="noConversion"/>
  </si>
  <si>
    <t>08895049</t>
  </si>
  <si>
    <t>上海医药保健品进出口有限公司</t>
  </si>
  <si>
    <t>穴位贴敷（消痛型）</t>
  </si>
  <si>
    <t>2015.4.28</t>
    <phoneticPr fontId="2" type="noConversion"/>
  </si>
  <si>
    <t>24788470</t>
    <phoneticPr fontId="2" type="noConversion"/>
  </si>
  <si>
    <t>7</t>
    <phoneticPr fontId="2" type="noConversion"/>
  </si>
  <si>
    <t>1ml（0.55）注射器</t>
    <phoneticPr fontId="2" type="noConversion"/>
  </si>
  <si>
    <t>K20141120</t>
    <phoneticPr fontId="2" type="noConversion"/>
  </si>
  <si>
    <t>2017.9.30</t>
    <phoneticPr fontId="2" type="noConversion"/>
  </si>
  <si>
    <t>计划免疫门诊</t>
    <phoneticPr fontId="2" type="noConversion"/>
  </si>
  <si>
    <t>K20140105</t>
    <phoneticPr fontId="2" type="noConversion"/>
  </si>
  <si>
    <t>2016.11.30</t>
    <phoneticPr fontId="2" type="noConversion"/>
  </si>
  <si>
    <t>2015.5.5</t>
    <phoneticPr fontId="2" type="noConversion"/>
  </si>
  <si>
    <t>24789238</t>
    <phoneticPr fontId="2" type="noConversion"/>
  </si>
  <si>
    <t>床刷套</t>
    <phoneticPr fontId="2" type="noConversion"/>
  </si>
  <si>
    <t>2017.2.22</t>
    <phoneticPr fontId="2" type="noConversion"/>
  </si>
  <si>
    <t>口腔器械盒</t>
    <phoneticPr fontId="2" type="noConversion"/>
  </si>
  <si>
    <t>2017.4.6</t>
    <phoneticPr fontId="2" type="noConversion"/>
  </si>
  <si>
    <t>输液皮条</t>
  </si>
  <si>
    <t>140627</t>
  </si>
  <si>
    <t>2017.4.30</t>
  </si>
  <si>
    <t>2015.4.27</t>
    <phoneticPr fontId="2" type="noConversion"/>
  </si>
  <si>
    <t>24788153</t>
    <phoneticPr fontId="2" type="noConversion"/>
  </si>
  <si>
    <t>小药杯</t>
    <phoneticPr fontId="2" type="noConversion"/>
  </si>
  <si>
    <t>2016.7.2</t>
    <phoneticPr fontId="2" type="noConversion"/>
  </si>
  <si>
    <t>2015.4.29</t>
    <phoneticPr fontId="2" type="noConversion"/>
  </si>
  <si>
    <t>24788815</t>
    <phoneticPr fontId="2" type="noConversion"/>
  </si>
  <si>
    <t>一次性20ml溶药器</t>
    <phoneticPr fontId="2" type="noConversion"/>
  </si>
  <si>
    <t>2017.10.31</t>
    <phoneticPr fontId="2" type="noConversion"/>
  </si>
  <si>
    <t>2015.4.15</t>
    <phoneticPr fontId="2" type="noConversion"/>
  </si>
  <si>
    <t>24786757</t>
    <phoneticPr fontId="2" type="noConversion"/>
  </si>
  <si>
    <t>一次性5号注射针头</t>
    <phoneticPr fontId="2" type="noConversion"/>
  </si>
  <si>
    <t>C20140911/C20140224</t>
    <phoneticPr fontId="2" type="noConversion"/>
  </si>
  <si>
    <t>2017.7.31/2016.12.31</t>
    <phoneticPr fontId="2" type="noConversion"/>
  </si>
  <si>
    <t>一次性7号注射针头</t>
    <phoneticPr fontId="2" type="noConversion"/>
  </si>
  <si>
    <t>C20140922</t>
    <phoneticPr fontId="2" type="noConversion"/>
  </si>
  <si>
    <t>2017.7.31</t>
    <phoneticPr fontId="2" type="noConversion"/>
  </si>
  <si>
    <t>一次性PE手套</t>
    <phoneticPr fontId="2" type="noConversion"/>
  </si>
  <si>
    <t>2017.3.8</t>
    <phoneticPr fontId="2" type="noConversion"/>
  </si>
  <si>
    <t>24786085</t>
  </si>
  <si>
    <t>一次性床刷套</t>
  </si>
  <si>
    <t>150223</t>
  </si>
  <si>
    <t>2017.2.22</t>
  </si>
  <si>
    <t>1箱</t>
  </si>
  <si>
    <t>24787420</t>
    <phoneticPr fontId="2" type="noConversion"/>
  </si>
  <si>
    <t>一次性压舌板</t>
    <phoneticPr fontId="2" type="noConversion"/>
  </si>
  <si>
    <t>2016.9.24</t>
    <phoneticPr fontId="2" type="noConversion"/>
  </si>
  <si>
    <t>24789458</t>
    <phoneticPr fontId="2" type="noConversion"/>
  </si>
  <si>
    <t>2017.1.5</t>
    <phoneticPr fontId="2" type="noConversion"/>
  </si>
  <si>
    <t>一次性氧气管</t>
    <phoneticPr fontId="2" type="noConversion"/>
  </si>
  <si>
    <t>2016.12.11</t>
    <phoneticPr fontId="2" type="noConversion"/>
  </si>
  <si>
    <t>一次性阴道扩张器</t>
    <phoneticPr fontId="2" type="noConversion"/>
  </si>
  <si>
    <t>2016.10.31</t>
    <phoneticPr fontId="2" type="noConversion"/>
  </si>
  <si>
    <t>医用短棉签</t>
    <phoneticPr fontId="2" type="noConversion"/>
  </si>
  <si>
    <t>2016.11.09</t>
    <phoneticPr fontId="2" type="noConversion"/>
  </si>
  <si>
    <t>2015.4.14</t>
    <phoneticPr fontId="2" type="noConversion"/>
  </si>
  <si>
    <t>24786615</t>
    <phoneticPr fontId="2" type="noConversion"/>
  </si>
  <si>
    <t>7-1</t>
    <phoneticPr fontId="2" type="noConversion"/>
  </si>
  <si>
    <t>一次性塑料鼻镜</t>
    <phoneticPr fontId="2" type="noConversion"/>
  </si>
  <si>
    <t>2016.6.18</t>
    <phoneticPr fontId="2" type="noConversion"/>
  </si>
  <si>
    <t>2015.4.17</t>
    <phoneticPr fontId="2" type="noConversion"/>
  </si>
  <si>
    <t>24787080</t>
    <phoneticPr fontId="2" type="noConversion"/>
  </si>
  <si>
    <t>2016.6.2</t>
    <phoneticPr fontId="2" type="noConversion"/>
  </si>
  <si>
    <t>24787302</t>
    <phoneticPr fontId="2" type="noConversion"/>
  </si>
  <si>
    <t>一次性痰杯（体检用蓝盖尿杯）</t>
    <phoneticPr fontId="2" type="noConversion"/>
  </si>
  <si>
    <t>8</t>
    <phoneticPr fontId="2" type="noConversion"/>
  </si>
  <si>
    <t>不锈钢手术剪刀 14cm直尖</t>
    <phoneticPr fontId="2" type="noConversion"/>
  </si>
  <si>
    <t>物资类型</t>
  </si>
  <si>
    <t xml:space="preserve">物资名称 </t>
  </si>
  <si>
    <t>领用单号（领用日期）</t>
  </si>
  <si>
    <t>领用部门</t>
  </si>
  <si>
    <t>总计</t>
  </si>
  <si>
    <t>（管理用）其他消耗品 - 子节</t>
  </si>
  <si>
    <t>5号电池</t>
  </si>
  <si>
    <t>20150403081718035</t>
  </si>
  <si>
    <t>碧江中医针灸室</t>
  </si>
  <si>
    <t>7号电池</t>
  </si>
  <si>
    <t>20150407121609454</t>
  </si>
  <si>
    <t>汽轮医疗点</t>
  </si>
  <si>
    <t>鼠标</t>
  </si>
  <si>
    <t>20150408014945457</t>
  </si>
  <si>
    <t>预防保健科</t>
  </si>
  <si>
    <t>收款POS机用热敏打印纸</t>
  </si>
  <si>
    <t>20150410083824333</t>
  </si>
  <si>
    <t>5米接线板</t>
  </si>
  <si>
    <t>20150413034647226</t>
  </si>
  <si>
    <t>华坪门诊护理</t>
  </si>
  <si>
    <t>20150413035943136</t>
  </si>
  <si>
    <t>康复科</t>
  </si>
  <si>
    <t>DS2600色带框</t>
  </si>
  <si>
    <t>20150414010128737</t>
  </si>
  <si>
    <t>DS7860色带框</t>
  </si>
  <si>
    <t>20150414124617959</t>
  </si>
  <si>
    <t>（管理用）其他消耗品 - 子节</t>
    <phoneticPr fontId="2" type="noConversion"/>
  </si>
  <si>
    <t>纽扣电池</t>
    <phoneticPr fontId="8" type="noConversion"/>
  </si>
  <si>
    <t>电机团队</t>
    <phoneticPr fontId="8" type="noConversion"/>
  </si>
  <si>
    <t>7号电池</t>
    <phoneticPr fontId="8" type="noConversion"/>
  </si>
  <si>
    <t>总务科</t>
    <phoneticPr fontId="8" type="noConversion"/>
  </si>
  <si>
    <t>1号电池</t>
    <phoneticPr fontId="8" type="noConversion"/>
  </si>
  <si>
    <t>5号电池 新</t>
    <phoneticPr fontId="8" type="noConversion"/>
  </si>
  <si>
    <t>华坪心电B超室</t>
    <phoneticPr fontId="8" type="noConversion"/>
  </si>
  <si>
    <t>HP 388A硒鼓</t>
    <phoneticPr fontId="8" type="noConversion"/>
  </si>
  <si>
    <t>昆阳团队</t>
    <phoneticPr fontId="8" type="noConversion"/>
  </si>
  <si>
    <t>华坪团队</t>
    <phoneticPr fontId="8" type="noConversion"/>
  </si>
  <si>
    <t>DS2600色带芯</t>
    <phoneticPr fontId="8" type="noConversion"/>
  </si>
  <si>
    <t>财务科</t>
    <phoneticPr fontId="8" type="noConversion"/>
  </si>
  <si>
    <t>DS3200色带框</t>
    <phoneticPr fontId="8" type="noConversion"/>
  </si>
  <si>
    <t>一次性塑料杯子</t>
    <phoneticPr fontId="8" type="noConversion"/>
  </si>
  <si>
    <t>检验科</t>
    <phoneticPr fontId="8" type="noConversion"/>
  </si>
  <si>
    <t>HP 05A硒鼓</t>
    <phoneticPr fontId="8" type="noConversion"/>
  </si>
  <si>
    <t>中心办公室</t>
    <phoneticPr fontId="8" type="noConversion"/>
  </si>
  <si>
    <t>HP280A 硒鼓</t>
    <phoneticPr fontId="8" type="noConversion"/>
  </si>
  <si>
    <t>5号电池</t>
    <phoneticPr fontId="8" type="noConversion"/>
  </si>
  <si>
    <t>HP 802  BL墨盒</t>
    <phoneticPr fontId="8" type="noConversion"/>
  </si>
  <si>
    <t>HP 802  CL墨盒</t>
    <phoneticPr fontId="8" type="noConversion"/>
  </si>
  <si>
    <t>5米接线板</t>
    <phoneticPr fontId="8" type="noConversion"/>
  </si>
  <si>
    <t>体检科</t>
    <phoneticPr fontId="8" type="noConversion"/>
  </si>
  <si>
    <t>（管理用）其他消耗品 - 子节 汇总</t>
  </si>
  <si>
    <t>（医用）其他消耗品 - 子节</t>
  </si>
  <si>
    <t>一次性口罩</t>
  </si>
  <si>
    <t>20150407035826451</t>
  </si>
  <si>
    <t>吸收性明胶海绵</t>
  </si>
  <si>
    <t>20150408091820168</t>
  </si>
  <si>
    <t>放射科</t>
  </si>
  <si>
    <t>温脉仪笔芯</t>
  </si>
  <si>
    <t>20150408095617144</t>
  </si>
  <si>
    <t>沧源病区</t>
  </si>
  <si>
    <t>20150409034001661</t>
  </si>
  <si>
    <t>妇科门诊</t>
  </si>
  <si>
    <t>一次性帽子</t>
  </si>
  <si>
    <t>20150409121849702</t>
  </si>
  <si>
    <t>沧源团队</t>
  </si>
  <si>
    <t>20150414081644222</t>
  </si>
  <si>
    <t>小砂轮片</t>
  </si>
  <si>
    <t>20150416014428016</t>
  </si>
  <si>
    <t>电机团队</t>
  </si>
  <si>
    <t>血压表</t>
  </si>
  <si>
    <t>止血带</t>
  </si>
  <si>
    <t>20150420103217732</t>
  </si>
  <si>
    <t>20150421091241509</t>
  </si>
  <si>
    <t>华坪一病区</t>
  </si>
  <si>
    <t>20150421094600656</t>
  </si>
  <si>
    <t>综合病区</t>
  </si>
  <si>
    <t>血糖试纸</t>
    <phoneticPr fontId="8" type="noConversion"/>
  </si>
  <si>
    <t>综合病区</t>
    <phoneticPr fontId="8" type="noConversion"/>
  </si>
  <si>
    <t>华坪一病区</t>
    <phoneticPr fontId="8" type="noConversion"/>
  </si>
  <si>
    <t>口腔体温表</t>
    <phoneticPr fontId="8" type="noConversion"/>
  </si>
  <si>
    <t>沧源团队</t>
    <phoneticPr fontId="8" type="noConversion"/>
  </si>
  <si>
    <t>一次性帽子</t>
    <phoneticPr fontId="8" type="noConversion"/>
  </si>
  <si>
    <t>一次性口罩</t>
    <phoneticPr fontId="8" type="noConversion"/>
  </si>
  <si>
    <t>华坪二病区</t>
    <phoneticPr fontId="8" type="noConversion"/>
  </si>
  <si>
    <t>（医用）其他消耗品 - 子节</t>
    <phoneticPr fontId="2" type="noConversion"/>
  </si>
  <si>
    <t>不锈钢方盘 小号</t>
    <phoneticPr fontId="2" type="noConversion"/>
  </si>
  <si>
    <t>华坪门诊护理</t>
    <phoneticPr fontId="2" type="noConversion"/>
  </si>
  <si>
    <t>总务科</t>
    <phoneticPr fontId="2" type="noConversion"/>
  </si>
  <si>
    <t>紫外线灯管 36寸</t>
    <phoneticPr fontId="2" type="noConversion"/>
  </si>
  <si>
    <t>紫外线灯管 48寸</t>
    <phoneticPr fontId="2" type="noConversion"/>
  </si>
  <si>
    <t>（医用）其他消耗品 - 子节 汇总</t>
  </si>
  <si>
    <t>办公用品 - 子节</t>
  </si>
  <si>
    <t>直管式黑色水笔笔芯</t>
  </si>
  <si>
    <t>20150407015850395</t>
  </si>
  <si>
    <t>口腔科</t>
  </si>
  <si>
    <t>直管式蓝黑水笔笔芯</t>
  </si>
  <si>
    <t>6公分封箱带</t>
  </si>
  <si>
    <t>抽杆文件夹（病史室）</t>
  </si>
  <si>
    <t>标签贴（大）</t>
  </si>
  <si>
    <t>A470g复印纸 多林</t>
  </si>
  <si>
    <t>20150413033116618</t>
  </si>
  <si>
    <t>药剂科</t>
  </si>
  <si>
    <t>铅笔</t>
  </si>
  <si>
    <t>20150415101631444</t>
  </si>
  <si>
    <t>橡皮</t>
  </si>
  <si>
    <t>20150420031452813</t>
  </si>
  <si>
    <t>记号笔</t>
  </si>
  <si>
    <t>圆珠笔芯</t>
  </si>
  <si>
    <t>直尺</t>
  </si>
  <si>
    <t>白板笔</t>
  </si>
  <si>
    <t>20150422102504386</t>
  </si>
  <si>
    <t>墨水</t>
    <phoneticPr fontId="8" type="noConversion"/>
  </si>
  <si>
    <t>直管式黑色水笔笔芯</t>
    <phoneticPr fontId="8" type="noConversion"/>
  </si>
  <si>
    <t>白板笔</t>
    <phoneticPr fontId="8" type="noConversion"/>
  </si>
  <si>
    <t>办公用品 - 子节</t>
    <phoneticPr fontId="2" type="noConversion"/>
  </si>
  <si>
    <t>记号笔</t>
    <phoneticPr fontId="8" type="noConversion"/>
  </si>
  <si>
    <t>长尾夹（中）25</t>
    <phoneticPr fontId="8" type="noConversion"/>
  </si>
  <si>
    <t>长尾夹（小）19</t>
    <phoneticPr fontId="8" type="noConversion"/>
  </si>
  <si>
    <t>A470g复印纸 多林</t>
    <phoneticPr fontId="8" type="noConversion"/>
  </si>
  <si>
    <t>16K复印纸</t>
    <phoneticPr fontId="8" type="noConversion"/>
  </si>
  <si>
    <t>小瓶胶水</t>
    <phoneticPr fontId="8" type="noConversion"/>
  </si>
  <si>
    <t>昆阳门诊护理</t>
    <phoneticPr fontId="8" type="noConversion"/>
  </si>
  <si>
    <t>薄膜文件夹（40页）</t>
    <phoneticPr fontId="8" type="noConversion"/>
  </si>
  <si>
    <t>薄膜文件夹（60页）</t>
    <phoneticPr fontId="8" type="noConversion"/>
  </si>
  <si>
    <t>橡皮</t>
    <phoneticPr fontId="8" type="noConversion"/>
  </si>
  <si>
    <t>办公用品 - 子节 汇总</t>
  </si>
  <si>
    <t>被服装具 - 子节</t>
  </si>
  <si>
    <t>牛筋手套</t>
  </si>
  <si>
    <t>医生长袖工作服</t>
  </si>
  <si>
    <t>20150413110654119</t>
  </si>
  <si>
    <t>华坪中医针灸科</t>
  </si>
  <si>
    <t>20150416092037630</t>
  </si>
  <si>
    <t>护士裤子</t>
  </si>
  <si>
    <t>20150422081339109</t>
  </si>
  <si>
    <t>勤工短袖工作服</t>
  </si>
  <si>
    <t>20150422102522087</t>
  </si>
  <si>
    <t>总务科</t>
  </si>
  <si>
    <t>20150422102937932</t>
  </si>
  <si>
    <t>伤骨科</t>
  </si>
  <si>
    <t>20150424094411481</t>
  </si>
  <si>
    <t>414毛巾</t>
    <phoneticPr fontId="8" type="noConversion"/>
  </si>
  <si>
    <t>被服装具 - 子节</t>
    <phoneticPr fontId="2" type="noConversion"/>
  </si>
  <si>
    <t>纱布手套</t>
    <phoneticPr fontId="8" type="noConversion"/>
  </si>
  <si>
    <t>牛筋手套</t>
    <phoneticPr fontId="8" type="noConversion"/>
  </si>
  <si>
    <t>医生长袖工作服</t>
    <phoneticPr fontId="8" type="noConversion"/>
  </si>
  <si>
    <t>鹤北团队</t>
    <phoneticPr fontId="8" type="noConversion"/>
  </si>
  <si>
    <t>纱布口罩</t>
    <phoneticPr fontId="8" type="noConversion"/>
  </si>
  <si>
    <t>被服装具 - 子节 汇总</t>
  </si>
  <si>
    <t>检查材料 - 子节</t>
  </si>
  <si>
    <t>脑循环电极片</t>
  </si>
  <si>
    <t>20150414105757591</t>
  </si>
  <si>
    <t>心电图电极片</t>
  </si>
  <si>
    <t>检查材料 - 子节 汇总</t>
  </si>
  <si>
    <t>检验材料（公共卫生类） - 子节</t>
    <phoneticPr fontId="2" type="noConversion"/>
  </si>
  <si>
    <t>采便器</t>
    <phoneticPr fontId="8" type="noConversion"/>
  </si>
  <si>
    <t>公共卫生体检费用</t>
    <phoneticPr fontId="8" type="noConversion"/>
  </si>
  <si>
    <t>检验材料（公共卫生类） - 子节 汇总</t>
  </si>
  <si>
    <t>检验材料-字节</t>
    <phoneticPr fontId="2" type="noConversion"/>
  </si>
  <si>
    <t>检验材料</t>
    <phoneticPr fontId="2" type="noConversion"/>
  </si>
  <si>
    <t>检验材料-字节 汇总</t>
  </si>
  <si>
    <t>库房一次性材料 - 子节</t>
  </si>
  <si>
    <t>乳胶手套 中号</t>
  </si>
  <si>
    <t>一次性使用1ml注射器</t>
  </si>
  <si>
    <t>一次性使用20ml溶药器</t>
  </si>
  <si>
    <t>一次性使用导尿包</t>
  </si>
  <si>
    <t>一次性使用医用供氧管</t>
  </si>
  <si>
    <t>一次性输液器</t>
  </si>
  <si>
    <t>一次性医用灭菌脱脂棉球</t>
  </si>
  <si>
    <t>20150407120648591</t>
  </si>
  <si>
    <t>输液贴</t>
  </si>
  <si>
    <t>一次性使用医用灭菌纱布</t>
  </si>
  <si>
    <t>一次性压舌板</t>
  </si>
  <si>
    <t>乳胶手套 小号</t>
  </si>
  <si>
    <t>一次性使用5ml注射器</t>
  </si>
  <si>
    <t>一次性使用集尿袋</t>
  </si>
  <si>
    <t>小药杯</t>
  </si>
  <si>
    <t>20150408095703943</t>
  </si>
  <si>
    <t>20150409021541628</t>
  </si>
  <si>
    <t>碧江门诊护理</t>
  </si>
  <si>
    <t>一次性使用2ml注射器</t>
  </si>
  <si>
    <t>一次性使用静脉输液针（0.70#针头）</t>
  </si>
  <si>
    <t>医用短棉签</t>
  </si>
  <si>
    <t>一次性使用扩阴器</t>
  </si>
  <si>
    <t>一次性特长棉签 16cm</t>
  </si>
  <si>
    <t>20150410030049091</t>
  </si>
  <si>
    <t>一次性使用口腔器械盒</t>
  </si>
  <si>
    <t>一次性使用5ml注射器（0.5#长针）</t>
  </si>
  <si>
    <t>一次性使用冲洗器50ml（灌注器）</t>
  </si>
  <si>
    <t>一次性使用换药镊子</t>
  </si>
  <si>
    <t>一次性使用换药碗</t>
  </si>
  <si>
    <t>20150415022506973</t>
  </si>
  <si>
    <t>乳胶手套 特小号</t>
  </si>
  <si>
    <t>20150420082927063</t>
  </si>
  <si>
    <t>一次性采血针</t>
  </si>
  <si>
    <t>一次性使用薄膜手套</t>
  </si>
  <si>
    <t>一次性使用静脉输液针（0.55#针头）</t>
  </si>
  <si>
    <t>一次性胃管 16号</t>
  </si>
  <si>
    <t>20150422101718179</t>
  </si>
  <si>
    <t>一次性使用口腔器械盒</t>
    <phoneticPr fontId="8" type="noConversion"/>
  </si>
  <si>
    <t>口腔科</t>
    <phoneticPr fontId="8" type="noConversion"/>
  </si>
  <si>
    <t>一次性使用2ml注射器</t>
    <phoneticPr fontId="8" type="noConversion"/>
  </si>
  <si>
    <t>一次性使用导尿包</t>
    <phoneticPr fontId="8" type="noConversion"/>
  </si>
  <si>
    <t>一次性使用换药碗</t>
    <phoneticPr fontId="8" type="noConversion"/>
  </si>
  <si>
    <t>一次性使用换药镊子</t>
    <phoneticPr fontId="8" type="noConversion"/>
  </si>
  <si>
    <t>一次性使用医用灭菌纱布</t>
    <phoneticPr fontId="8" type="noConversion"/>
  </si>
  <si>
    <t>一次性医用灭菌脱脂棉球</t>
    <phoneticPr fontId="8" type="noConversion"/>
  </si>
  <si>
    <t>一次性使用薄膜手套</t>
    <phoneticPr fontId="8" type="noConversion"/>
  </si>
  <si>
    <t>一次性使用1ml注射器</t>
    <phoneticPr fontId="8" type="noConversion"/>
  </si>
  <si>
    <t>输液贴</t>
    <phoneticPr fontId="8" type="noConversion"/>
  </si>
  <si>
    <t>一次性使用静脉输液针（0.55#针头）</t>
    <phoneticPr fontId="8" type="noConversion"/>
  </si>
  <si>
    <t>一次性使用集尿袋</t>
    <phoneticPr fontId="8" type="noConversion"/>
  </si>
  <si>
    <t>乳胶手套 特小号</t>
    <phoneticPr fontId="8" type="noConversion"/>
  </si>
  <si>
    <t>一次性使用20ml溶药器</t>
    <phoneticPr fontId="8" type="noConversion"/>
  </si>
  <si>
    <t>乳胶手套 中号</t>
    <phoneticPr fontId="8" type="noConversion"/>
  </si>
  <si>
    <t>门诊换药室</t>
    <phoneticPr fontId="8" type="noConversion"/>
  </si>
  <si>
    <t>一次性使用医用供氧管</t>
    <phoneticPr fontId="8" type="noConversion"/>
  </si>
  <si>
    <t>一次性BD留置针</t>
    <phoneticPr fontId="8" type="noConversion"/>
  </si>
  <si>
    <t>医用短棉签</t>
    <phoneticPr fontId="8" type="noConversion"/>
  </si>
  <si>
    <t>一次性使用塑料床刷巾</t>
    <phoneticPr fontId="8" type="noConversion"/>
  </si>
  <si>
    <t>一次性输液器</t>
    <phoneticPr fontId="8" type="noConversion"/>
  </si>
  <si>
    <t>一次性胃管 16号</t>
    <phoneticPr fontId="8" type="noConversion"/>
  </si>
  <si>
    <t>库房一次性材料 - 子节</t>
    <phoneticPr fontId="2" type="noConversion"/>
  </si>
  <si>
    <t>1ml（0.55）注射器</t>
    <phoneticPr fontId="2" type="noConversion"/>
  </si>
  <si>
    <t>计划免疫门诊</t>
    <phoneticPr fontId="2" type="noConversion"/>
  </si>
  <si>
    <t>库房一次性材料 - 子节 汇总</t>
  </si>
  <si>
    <t>库房一次性材料（公共卫生类） - 子节</t>
  </si>
  <si>
    <t>小便管子（蓝盖）</t>
  </si>
  <si>
    <t>一次性痰杯</t>
  </si>
  <si>
    <t>20150408102748470</t>
  </si>
  <si>
    <t>库房一次性材料（公共卫生类） - 子节</t>
    <phoneticPr fontId="2" type="noConversion"/>
  </si>
  <si>
    <t>一次性检查鼻镜</t>
    <phoneticPr fontId="8" type="noConversion"/>
  </si>
  <si>
    <t>待维护</t>
    <phoneticPr fontId="8" type="noConversion"/>
  </si>
  <si>
    <t>一次性痰杯</t>
    <phoneticPr fontId="8" type="noConversion"/>
  </si>
  <si>
    <t>一次性塑料鼻镜</t>
    <phoneticPr fontId="2" type="noConversion"/>
  </si>
  <si>
    <t>一次性痰杯（体检用蓝盖尿杯）</t>
    <phoneticPr fontId="2" type="noConversion"/>
  </si>
  <si>
    <t>库房一次性材料（公共卫生类） - 子节 汇总</t>
  </si>
  <si>
    <t>其他医用材料（口腔类） - 子节</t>
  </si>
  <si>
    <t>玻璃离子体套装</t>
  </si>
  <si>
    <t>20150410031259860</t>
  </si>
  <si>
    <t>黄石膏</t>
  </si>
  <si>
    <t>20150420100530305</t>
  </si>
  <si>
    <t>其他医用材料（口腔类） - 子节</t>
    <phoneticPr fontId="2" type="noConversion"/>
  </si>
  <si>
    <t>卡瑞玛树脂</t>
    <phoneticPr fontId="8" type="noConversion"/>
  </si>
  <si>
    <t>釉质粘结剂</t>
    <phoneticPr fontId="8" type="noConversion"/>
  </si>
  <si>
    <t>酸蚀剂</t>
    <phoneticPr fontId="8" type="noConversion"/>
  </si>
  <si>
    <t>翡翠齿科藻酸盐印模材料</t>
    <phoneticPr fontId="8" type="noConversion"/>
  </si>
  <si>
    <t>打样牙托 1#上口</t>
    <phoneticPr fontId="2" type="noConversion"/>
  </si>
  <si>
    <t>打样牙托 1#下口</t>
    <phoneticPr fontId="2" type="noConversion"/>
  </si>
  <si>
    <t>打样牙托 2#</t>
    <phoneticPr fontId="2" type="noConversion"/>
  </si>
  <si>
    <t>卡瑞玛树脂</t>
    <phoneticPr fontId="2" type="noConversion"/>
  </si>
  <si>
    <t>兰石膏</t>
    <phoneticPr fontId="2" type="noConversion"/>
  </si>
  <si>
    <t>其他医用材料（口腔类） - 子节 汇总</t>
  </si>
  <si>
    <t>其他医用材料（伤科材料） - 子节</t>
  </si>
  <si>
    <t>20150407095534362</t>
  </si>
  <si>
    <t>20150408012527798</t>
  </si>
  <si>
    <t>医用橡皮胶</t>
  </si>
  <si>
    <t>20150422103653138</t>
  </si>
  <si>
    <t>伤科</t>
    <phoneticPr fontId="8" type="noConversion"/>
  </si>
  <si>
    <t>其他医用材料（伤科材料） - 子节</t>
    <phoneticPr fontId="2" type="noConversion"/>
  </si>
  <si>
    <t>其他医用材料（伤科材料） - 子节 汇总</t>
  </si>
  <si>
    <t>其他医用材料（消毒剂类） - 子节</t>
  </si>
  <si>
    <t>安尔碘</t>
  </si>
  <si>
    <t>消毒片</t>
  </si>
  <si>
    <t>无痛碘</t>
  </si>
  <si>
    <t>消毒凝胶</t>
  </si>
  <si>
    <t>消毒片</t>
    <phoneticPr fontId="8" type="noConversion"/>
  </si>
  <si>
    <t>无痛碘</t>
    <phoneticPr fontId="8" type="noConversion"/>
  </si>
  <si>
    <t>安尔碘</t>
    <phoneticPr fontId="8" type="noConversion"/>
  </si>
  <si>
    <t>其他医用材料（消毒剂类） - 子节 汇总</t>
  </si>
  <si>
    <t>其他医用材料（中医针灸材料） - 子节</t>
  </si>
  <si>
    <t>0.30*15针灸针</t>
  </si>
  <si>
    <t>0.35*40针灸针</t>
  </si>
  <si>
    <t>20150410100411137</t>
  </si>
  <si>
    <t>0.30*40针灸针</t>
  </si>
  <si>
    <t>0.40*40针灸针</t>
  </si>
  <si>
    <t>玻璃火罐 4#</t>
  </si>
  <si>
    <t>0.35*75针灸针</t>
    <phoneticPr fontId="8" type="noConversion"/>
  </si>
  <si>
    <t>中医针灸科</t>
    <phoneticPr fontId="8" type="noConversion"/>
  </si>
  <si>
    <t>其他医用材料（中医针灸材料） - 子节</t>
    <phoneticPr fontId="2" type="noConversion"/>
  </si>
  <si>
    <t>皮肤针</t>
    <phoneticPr fontId="2" type="noConversion"/>
  </si>
  <si>
    <t>华坪中医科</t>
    <phoneticPr fontId="2" type="noConversion"/>
  </si>
  <si>
    <t>其他医用材料（中医针灸材料） - 子节 汇总</t>
  </si>
  <si>
    <t>印刷品 - 子节</t>
  </si>
  <si>
    <t>输液卡</t>
  </si>
  <si>
    <t>护士日夜班交班本</t>
  </si>
  <si>
    <t>精二处方</t>
  </si>
  <si>
    <t>体温单</t>
  </si>
  <si>
    <t>补液单</t>
  </si>
  <si>
    <t>外用药袋</t>
  </si>
  <si>
    <t>20150415022712713</t>
  </si>
  <si>
    <t>20150420022616077</t>
  </si>
  <si>
    <t>东风团队</t>
  </si>
  <si>
    <t>门诊自管病史册</t>
  </si>
  <si>
    <t>尸体识别卡</t>
  </si>
  <si>
    <t>印刷品 - 子节</t>
    <phoneticPr fontId="2" type="noConversion"/>
  </si>
  <si>
    <t>病房病人病史用10种印刷品</t>
    <phoneticPr fontId="8" type="noConversion"/>
  </si>
  <si>
    <t>沧源病区</t>
    <phoneticPr fontId="8" type="noConversion"/>
  </si>
  <si>
    <t>体温单</t>
    <phoneticPr fontId="8" type="noConversion"/>
  </si>
  <si>
    <t>护理巡视记录单 A5</t>
    <phoneticPr fontId="8" type="noConversion"/>
  </si>
  <si>
    <t>护士日夜班交班本</t>
    <phoneticPr fontId="8" type="noConversion"/>
  </si>
  <si>
    <t>补液单</t>
    <phoneticPr fontId="8" type="noConversion"/>
  </si>
  <si>
    <t>印刷品 - 子节 汇总</t>
  </si>
  <si>
    <t>杂项 - 子节</t>
  </si>
  <si>
    <t>药皂</t>
  </si>
  <si>
    <t>洗手液 （桶）</t>
    <phoneticPr fontId="8" type="noConversion"/>
  </si>
  <si>
    <t>洗手液（瓶装）</t>
  </si>
  <si>
    <t>20150414012013297</t>
  </si>
  <si>
    <t>58*70垃圾袋</t>
  </si>
  <si>
    <t>90*100垃圾袋</t>
  </si>
  <si>
    <t>洁瓷精</t>
  </si>
  <si>
    <t>废纸篓</t>
  </si>
  <si>
    <t>洗衣粉</t>
    <phoneticPr fontId="8" type="noConversion"/>
  </si>
  <si>
    <t>药皂</t>
    <phoneticPr fontId="8" type="noConversion"/>
  </si>
  <si>
    <t>小号垃圾袋</t>
    <phoneticPr fontId="8" type="noConversion"/>
  </si>
  <si>
    <t>卫生抽纸</t>
    <phoneticPr fontId="8" type="noConversion"/>
  </si>
  <si>
    <t>杂项 - 子节</t>
    <phoneticPr fontId="2" type="noConversion"/>
  </si>
  <si>
    <t>杀虫喷雾剂</t>
    <phoneticPr fontId="8" type="noConversion"/>
  </si>
  <si>
    <t>钢丝球</t>
    <phoneticPr fontId="8" type="noConversion"/>
  </si>
  <si>
    <t>杂项 - 子节 汇总</t>
  </si>
  <si>
    <t>4月出</t>
    <phoneticPr fontId="2" type="noConversion"/>
  </si>
  <si>
    <t>08</t>
  </si>
  <si>
    <t>06-1</t>
  </si>
  <si>
    <t>06-3</t>
  </si>
  <si>
    <t>06-4</t>
  </si>
  <si>
    <t>07</t>
  </si>
  <si>
    <t>07-1</t>
  </si>
  <si>
    <t>上海市医疗器械批发部</t>
  </si>
  <si>
    <t>上海市闵行百货有限公司</t>
  </si>
  <si>
    <t>上海新曼吉磁生物有限公司</t>
  </si>
  <si>
    <t>品康（上海）贸易有限公司</t>
  </si>
  <si>
    <t>上海市医药保健品进出口有限公司</t>
  </si>
  <si>
    <t>11-1</t>
  </si>
  <si>
    <t>其他医用材料（中医针灸材料）</t>
  </si>
  <si>
    <t>办公用品</t>
  </si>
  <si>
    <t>其他医用材料（口腔类）</t>
  </si>
  <si>
    <t>（医用）其他消耗品</t>
  </si>
  <si>
    <t>（管理用）其他消耗品</t>
  </si>
  <si>
    <t>其他医用材料（医疗）</t>
  </si>
  <si>
    <t>库房一次性材料</t>
  </si>
  <si>
    <t>库房一次性材料（公共卫生类）</t>
  </si>
  <si>
    <t>其他医用材料（医疗类）</t>
  </si>
  <si>
    <t>浮标式氧气吸入器</t>
  </si>
  <si>
    <t>口腔体温表</t>
  </si>
  <si>
    <t>卡瑞玛树脂</t>
  </si>
  <si>
    <t>口腔器械盒</t>
  </si>
  <si>
    <t>类别</t>
  </si>
  <si>
    <t>2015.4.20</t>
  </si>
  <si>
    <t>24787420</t>
  </si>
  <si>
    <t>不锈钢方盘 大号</t>
  </si>
  <si>
    <t>碧江中医科</t>
  </si>
  <si>
    <t>2015.4.29</t>
  </si>
  <si>
    <t>24788733</t>
  </si>
  <si>
    <t>不锈钢方盘 小号</t>
  </si>
  <si>
    <t>2015.4.14</t>
  </si>
  <si>
    <t>24786615</t>
  </si>
  <si>
    <t>2018.1.11</t>
  </si>
  <si>
    <t>24787455</t>
  </si>
  <si>
    <t>紫外线灯管 36寸</t>
  </si>
  <si>
    <t>紫外线灯管 48寸</t>
  </si>
  <si>
    <t>2015.4.23</t>
  </si>
  <si>
    <t>24787947</t>
  </si>
  <si>
    <t>/021502</t>
  </si>
  <si>
    <t>2018.6.30</t>
  </si>
  <si>
    <t>24787281</t>
  </si>
  <si>
    <t>打样牙托 1#上口</t>
  </si>
  <si>
    <t>打样牙托 1#下口</t>
  </si>
  <si>
    <t>2015.4.21</t>
  </si>
  <si>
    <t>24787523</t>
  </si>
  <si>
    <t>打样牙托 2#</t>
  </si>
  <si>
    <t>2017.6.30</t>
  </si>
  <si>
    <t>兰石膏</t>
  </si>
  <si>
    <t>/046081403</t>
  </si>
  <si>
    <t>2016.8.31</t>
  </si>
  <si>
    <t>2015.5.6</t>
  </si>
  <si>
    <t>24789420</t>
  </si>
  <si>
    <t>皮肤针</t>
  </si>
  <si>
    <t>华坪中医科</t>
  </si>
  <si>
    <t>2015.4.28</t>
  </si>
  <si>
    <t>24788470</t>
  </si>
  <si>
    <t>1ml（0.55）注射器</t>
  </si>
  <si>
    <t>K20141120</t>
  </si>
  <si>
    <t>2017.9.30</t>
  </si>
  <si>
    <t>计划免疫门诊</t>
  </si>
  <si>
    <t>K20140105</t>
  </si>
  <si>
    <t>2016.11.30</t>
  </si>
  <si>
    <t>2015.5.5</t>
  </si>
  <si>
    <t>24789238</t>
  </si>
  <si>
    <t>床刷套</t>
  </si>
  <si>
    <t>2017.4.6</t>
  </si>
  <si>
    <t>2015.4.27</t>
  </si>
  <si>
    <t>24788153</t>
  </si>
  <si>
    <t>2016.7.2</t>
  </si>
  <si>
    <t>24788815</t>
  </si>
  <si>
    <t>2017.10.31</t>
  </si>
  <si>
    <t>24786757</t>
  </si>
  <si>
    <t>一次性5号注射针头</t>
  </si>
  <si>
    <t>C20140911/C20140224</t>
  </si>
  <si>
    <t>2017.7.31/2016.12.31</t>
  </si>
  <si>
    <t>一次性7号注射针头</t>
  </si>
  <si>
    <t>C20140922</t>
  </si>
  <si>
    <t>2017.7.31</t>
  </si>
  <si>
    <t>一次性PE手套</t>
  </si>
  <si>
    <t>2017.3.8</t>
  </si>
  <si>
    <t>2016.9.24</t>
  </si>
  <si>
    <t>24789458</t>
  </si>
  <si>
    <t>2017.1.5</t>
  </si>
  <si>
    <t>一次性氧气管</t>
  </si>
  <si>
    <t>2016.12.11</t>
  </si>
  <si>
    <t>一次性阴道扩张器</t>
  </si>
  <si>
    <t>2016.10.31</t>
  </si>
  <si>
    <t>2016.11.09</t>
  </si>
  <si>
    <t>一次性塑料鼻镜</t>
  </si>
  <si>
    <t>2016.6.18</t>
  </si>
  <si>
    <t>学校学生体检</t>
  </si>
  <si>
    <t>2015.4.17</t>
  </si>
  <si>
    <t>24787080</t>
  </si>
  <si>
    <t>2016.6.2</t>
  </si>
  <si>
    <t>汽轮厂体检</t>
  </si>
  <si>
    <t>24787302</t>
  </si>
  <si>
    <t>一次性痰杯（体检用蓝盖尿杯）</t>
  </si>
  <si>
    <t>06-1</t>
    <phoneticPr fontId="2" type="noConversion"/>
  </si>
  <si>
    <t>06-3</t>
    <phoneticPr fontId="2" type="noConversion"/>
  </si>
  <si>
    <t>06-4</t>
    <phoneticPr fontId="2" type="noConversion"/>
  </si>
  <si>
    <t>07</t>
    <phoneticPr fontId="2" type="noConversion"/>
  </si>
  <si>
    <t>07-1</t>
    <phoneticPr fontId="2" type="noConversion"/>
  </si>
  <si>
    <t>08</t>
    <phoneticPr fontId="2" type="noConversion"/>
  </si>
  <si>
    <t>一次性塑料鼻镜</t>
    <phoneticPr fontId="2" type="noConversion"/>
  </si>
  <si>
    <t>一次性痰杯（体检用蓝盖尿杯）</t>
    <phoneticPr fontId="2" type="noConversion"/>
  </si>
  <si>
    <t>14cm不锈钢手术剪刀</t>
  </si>
  <si>
    <t>一次性阴道扩张器</t>
    <phoneticPr fontId="2" type="noConversion"/>
  </si>
  <si>
    <t>一次性氧气管</t>
    <phoneticPr fontId="2" type="noConversion"/>
  </si>
  <si>
    <t>不锈钢方盘 大号</t>
    <phoneticPr fontId="2" type="noConversion"/>
  </si>
  <si>
    <t>紫外线灯管 36寸</t>
    <phoneticPr fontId="2" type="noConversion"/>
  </si>
  <si>
    <t>天威388A硒鼓</t>
    <phoneticPr fontId="2" type="noConversion"/>
  </si>
  <si>
    <t>2B铅笔</t>
    <phoneticPr fontId="2" type="noConversion"/>
  </si>
  <si>
    <t>标签贴（大）102</t>
    <phoneticPr fontId="2" type="noConversion"/>
  </si>
  <si>
    <t>红印台（快干）</t>
    <phoneticPr fontId="2" type="noConversion"/>
  </si>
  <si>
    <t>打样牙托 1#上口</t>
    <phoneticPr fontId="2" type="noConversion"/>
  </si>
  <si>
    <t>兰石膏</t>
    <phoneticPr fontId="2" type="noConversion"/>
  </si>
  <si>
    <t>06-1</t>
    <phoneticPr fontId="2" type="noConversion"/>
  </si>
  <si>
    <t>上海宝山何工耳穴有限公司</t>
  </si>
  <si>
    <t>博星（上海）医疗器材有限公司</t>
  </si>
  <si>
    <t>上海贝事特实业有限公司</t>
  </si>
  <si>
    <t>上海邦侬经济发展有限公司</t>
  </si>
  <si>
    <t>上海申风医疗保健用品有限公司</t>
  </si>
  <si>
    <t>上海时安医疗器械有限公司</t>
  </si>
  <si>
    <t>上海泰扶医疗器械有限公司</t>
  </si>
  <si>
    <t>泰州市百利医用材料有限公司</t>
  </si>
  <si>
    <t>上海天照实业有限公司</t>
  </si>
  <si>
    <t>上海恬力信息科技有限公司</t>
  </si>
  <si>
    <t>同欣生物科技</t>
  </si>
  <si>
    <t>上海万东生物科技有限公司</t>
  </si>
  <si>
    <t>上海文华消毒药业科技有限公司</t>
  </si>
  <si>
    <t>上海雅泰医疗器械有限公司</t>
  </si>
  <si>
    <t>上海亚怡科技有限公司</t>
  </si>
  <si>
    <t>扬州市苏润医疗器械科技有限公司</t>
  </si>
  <si>
    <t>上海中优医药高科技有限公司</t>
  </si>
  <si>
    <t>上海梓润贸易有限公司</t>
  </si>
  <si>
    <t>上海智顺科技有限公司</t>
  </si>
  <si>
    <t>安平县康泰医疗器械厂</t>
  </si>
  <si>
    <t>上海旭强办公设备有限公司</t>
  </si>
  <si>
    <t>上海伍医百货有限公司</t>
  </si>
  <si>
    <t>上海磅礴投资管理有限公司</t>
  </si>
  <si>
    <t>上海闵弘印刷厂</t>
  </si>
  <si>
    <t>上海共展印务有限公司</t>
  </si>
  <si>
    <t>上海懿琳贸易有限公司</t>
  </si>
  <si>
    <t>上海利康消毒高科技有限公司</t>
  </si>
  <si>
    <t>上海医久环保科技有限公司</t>
  </si>
  <si>
    <t>上海申威医用气体有限公司</t>
  </si>
  <si>
    <t>上海琳娜印刷材料厂</t>
  </si>
  <si>
    <t>上海华班工贸有限公司</t>
  </si>
  <si>
    <t>上海国药控股发展有限公司</t>
  </si>
  <si>
    <t>上海朋开电子科技有限公司</t>
  </si>
  <si>
    <t>上海怡和印刷有限公司</t>
  </si>
  <si>
    <t>上海市医药保健品进出口公司</t>
  </si>
  <si>
    <t>上海市医疗器械批发部</t>
    <phoneticPr fontId="2" type="noConversion"/>
  </si>
  <si>
    <t>insert into MMS_PurchaseContent(PurchaseBillCode,CheckMan,PurchaseDate,Provider,InvoiceCode,InvoiceDate,Operator,OperateDate,AuditFlag) values('24787420','system','2015/4/20 10:12:41','51','24787420','2015.4.20','system','2015/3/2 10:12:41','False');</t>
  </si>
  <si>
    <t>insert into MMS_PurchaseContent(PurchaseBillCode,CheckMan,PurchaseDate,Provider,InvoiceCode,InvoiceDate,Operator,OperateDate,AuditFlag) values('24788733','system','2015/4/20 10:12:41','51','24788733','2015.4.29','system','2015/3/2 10:12:41','False');</t>
  </si>
  <si>
    <t>insert into MMS_PurchaseContent(PurchaseBillCode,CheckMan,PurchaseDate,Provider,InvoiceCode,InvoiceDate,Operator,OperateDate,AuditFlag) values('24785911','system','2015/4/20 10:12:41','51','24785911','2015.4.8','system','2015/3/2 10:12:41','False');</t>
  </si>
  <si>
    <t>insert into MMS_PurchaseContent(PurchaseBillCode,CheckMan,PurchaseDate,Provider,InvoiceCode,InvoiceDate,Operator,OperateDate,AuditFlag) values('24786615','system','2015/4/20 10:12:41','51','24786615','2015.4.14','system','2015/3/2 10:12:41','False');</t>
  </si>
  <si>
    <t>insert into MMS_PurchaseContent(PurchaseBillCode,CheckMan,PurchaseDate,Provider,InvoiceCode,InvoiceDate,Operator,OperateDate,AuditFlag) values('24787455','system','2015/4/20 10:12:41','51','24787455','2015.4.20','system','2015/3/2 10:12:41','False');</t>
  </si>
  <si>
    <t>insert into MMS_PurchaseContent(PurchaseBillCode,CheckMan,PurchaseDate,Provider,InvoiceCode,InvoiceDate,Operator,OperateDate,AuditFlag) values('08948266','system','2015/4/20 10:12:41','85','08948266','2015.4.15','system','2015/3/2 10:12:41','False');</t>
  </si>
  <si>
    <t>insert into MMS_PurchaseContent(PurchaseBillCode,CheckMan,PurchaseDate,Provider,InvoiceCode,InvoiceDate,Operator,OperateDate,AuditFlag) values('08948265','system','2015/4/20 10:12:41','85','08948265','2015.4.15','system','2015/3/2 10:12:41','False');</t>
  </si>
  <si>
    <t>insert into MMS_PurchaseContent(PurchaseBillCode,CheckMan,PurchaseDate,Provider,InvoiceCode,InvoiceDate,Operator,OperateDate,AuditFlag) values('24787947','system','2015/4/20 10:12:41','51','24787947','2015.4.23','system','2015/3/2 10:12:41','False');</t>
  </si>
  <si>
    <t>insert into MMS_PurchaseContent(PurchaseBillCode,CheckMan,PurchaseDate,Provider,InvoiceCode,InvoiceDate,Operator,OperateDate,AuditFlag) values('24787281','system','2015/4/20 10:12:41','51','24787281','2015.4.20','system','2015/3/2 10:12:41','False');</t>
  </si>
  <si>
    <t>insert into MMS_PurchaseContent(PurchaseBillCode,CheckMan,PurchaseDate,Provider,InvoiceCode,InvoiceDate,Operator,OperateDate,AuditFlag) values('24787523','system','2015/4/20 10:12:41','51','24787523','2015.4.21','system','2015/3/2 10:12:41','False');</t>
  </si>
  <si>
    <t>insert into MMS_PurchaseContent(PurchaseBillCode,CheckMan,PurchaseDate,Provider,InvoiceCode,InvoiceDate,Operator,OperateDate,AuditFlag) values('24785187','system','2015/4/20 10:12:41','51','24785187','2015.4.1','system','2015/3/2 10:12:41','False');</t>
  </si>
  <si>
    <t>insert into MMS_PurchaseContent(PurchaseBillCode,CheckMan,PurchaseDate,Provider,InvoiceCode,InvoiceDate,Operator,OperateDate,AuditFlag) values('04854345','system','2015/4/20 10:12:41','141','04854345','2015.4.9','system','2015/3/2 10:12:41','False');</t>
  </si>
  <si>
    <t>insert into MMS_PurchaseContent(PurchaseBillCode,CheckMan,PurchaseDate,Provider,InvoiceCode,InvoiceDate,Operator,OperateDate,AuditFlag) values('20185643','system','2015/4/20 10:12:41','83','20185643','2015.4.9','system','2015/3/2 10:12:41','False');</t>
  </si>
  <si>
    <t>insert into MMS_PurchaseContent(PurchaseBillCode,CheckMan,PurchaseDate,Provider,InvoiceCode,InvoiceDate,Operator,OperateDate,AuditFlag) values('02884313','system','2015/4/20 10:12:41','139','02884313','2015.4.8','system','2015/3/2 10:12:41','False');</t>
  </si>
  <si>
    <t>insert into MMS_PurchaseContent(PurchaseBillCode,CheckMan,PurchaseDate,Provider,InvoiceCode,InvoiceDate,Operator,OperateDate,AuditFlag) values('24786463','system','2015/4/20 10:12:41','51','24786463','2015.4.13','system','2015/3/2 10:12:41','False');</t>
  </si>
  <si>
    <t>insert into MMS_PurchaseContent(PurchaseBillCode,CheckMan,PurchaseDate,Provider,InvoiceCode,InvoiceDate,Operator,OperateDate,AuditFlag) values('07064576','system','2015/4/20 10:12:41','54','07064576','2015.4.8','system','2015/3/2 10:12:41','False');</t>
  </si>
  <si>
    <t>insert into MMS_PurchaseContent(PurchaseBillCode,CheckMan,PurchaseDate,Provider,InvoiceCode,InvoiceDate,Operator,OperateDate,AuditFlag) values('02884314','system','2015/4/20 10:12:41','139','02884314','2015.4.8','system','2015/3/2 10:12:41','False');</t>
  </si>
  <si>
    <t>insert into MMS_PurchaseContent(PurchaseBillCode,CheckMan,PurchaseDate,Provider,InvoiceCode,InvoiceDate,Operator,OperateDate,AuditFlag) values('20359956','system','2015/4/20 10:12:41','140','20359956','2015.4.9','system','2015/3/2 10:12:41','False');</t>
  </si>
  <si>
    <t>insert into MMS_PurchaseContent(PurchaseBillCode,CheckMan,PurchaseDate,Provider,InvoiceCode,InvoiceDate,Operator,OperateDate,AuditFlag) values('24789420','system','2015/4/20 10:12:41','51','24789420','2015.5.6','system','2015/3/2 10:12:41','False');</t>
  </si>
  <si>
    <t>insert into MMS_PurchaseContent(PurchaseBillCode,CheckMan,PurchaseDate,Provider,InvoiceCode,InvoiceDate,Operator,OperateDate,AuditFlag) values('08895049','system','2015/4/20 10:12:41','82','08895049','2015.4.8','system','2015/3/2 10:12:41','False');</t>
  </si>
  <si>
    <t>insert into MMS_PurchaseContent(PurchaseBillCode,CheckMan,PurchaseDate,Provider,InvoiceCode,InvoiceDate,Operator,OperateDate,AuditFlag) values('24788470','system','2015/4/20 10:12:41','51','24788470','2015.4.28','system','2015/3/2 10:12:41','False');</t>
  </si>
  <si>
    <t>insert into MMS_PurchaseContent(PurchaseBillCode,CheckMan,PurchaseDate,Provider,InvoiceCode,InvoiceDate,Operator,OperateDate,AuditFlag) values('24789238','system','2015/4/20 10:12:41','51','24789238','2015.5.5','system','2015/3/2 10:12:41','False');</t>
  </si>
  <si>
    <t>insert into MMS_PurchaseContent(PurchaseBillCode,CheckMan,PurchaseDate,Provider,InvoiceCode,InvoiceDate,Operator,OperateDate,AuditFlag) values('24788153','system','2015/4/20 10:12:41','51','24788153','2015.4.27','system','2015/3/2 10:12:41','False');</t>
  </si>
  <si>
    <t>insert into MMS_PurchaseContent(PurchaseBillCode,CheckMan,PurchaseDate,Provider,InvoiceCode,InvoiceDate,Operator,OperateDate,AuditFlag) values('24788815','system','2015/4/20 10:12:41','51','24788815','2015.4.29','system','2015/3/2 10:12:41','False');</t>
  </si>
  <si>
    <t>insert into MMS_PurchaseContent(PurchaseBillCode,CheckMan,PurchaseDate,Provider,InvoiceCode,InvoiceDate,Operator,OperateDate,AuditFlag) values('24786757','system','2015/4/20 10:12:41','51','24786757','2015.4.15','system','2015/3/2 10:12:41','False');</t>
  </si>
  <si>
    <t>insert into MMS_PurchaseContent(PurchaseBillCode,CheckMan,PurchaseDate,Provider,InvoiceCode,InvoiceDate,Operator,OperateDate,AuditFlag) values('24786085','system','2015/4/20 10:12:41','51','24786085','2015.4.9','system','2015/3/2 10:12:41','False');</t>
  </si>
  <si>
    <t>insert into MMS_PurchaseContent(PurchaseBillCode,CheckMan,PurchaseDate,Provider,InvoiceCode,InvoiceDate,Operator,OperateDate,AuditFlag) values('24789458','system','2015/4/20 10:12:41','51','24789458','2015.5.6','system','2015/3/2 10:12:41','False');</t>
  </si>
  <si>
    <t>insert into MMS_PurchaseContent(PurchaseBillCode,CheckMan,PurchaseDate,Provider,InvoiceCode,InvoiceDate,Operator,OperateDate,AuditFlag) values('24787080','system','2015/4/20 10:12:41','51','24787080','2015.4.17','system','2015/3/2 10:12:41','False');</t>
  </si>
  <si>
    <t>insert into MMS_PurchaseContent(PurchaseBillCode,CheckMan,PurchaseDate,Provider,InvoiceCode,InvoiceDate,Operator,OperateDate,AuditFlag) values('24787302','system','2015/4/20 10:12:41','51','24787302','2015.4.20','system','2015/3/2 10:12:41','False');</t>
  </si>
  <si>
    <t>insert into MMS_PurchaseDetail(PurchaseBillCode,ProductCode,Quantity,Price,Lot,ValidDate) values('24787420','646',2,100.3,'20150420','2018/03/02 11:21:00');</t>
  </si>
  <si>
    <t>insert into MMS_PurchaseDetail(PurchaseBillCode,ProductCode,Quantity,Price,Lot,ValidDate) values('24788733','647',2,51,'20150420','2018/03/02 11:21:00');</t>
  </si>
  <si>
    <t>insert into MMS_PurchaseDetail(PurchaseBillCode,ProductCode,Quantity,Price,Lot,ValidDate) values('24785911','571',10,20.4,'20150420','2018/03/02 11:21:00');</t>
  </si>
  <si>
    <t>insert into MMS_PurchaseDetail(PurchaseBillCode,ProductCode,Quantity,Price,Lot,ValidDate) values('24786615','96',3,280,'20150420','2018/03/02 11:21:00');</t>
  </si>
  <si>
    <t>insert into MMS_PurchaseDetail(PurchaseBillCode,ProductCode,Quantity,Price,Lot,ValidDate) values('24787420','97',30,4.25,'20150420','2018/03/02 11:21:00');</t>
  </si>
  <si>
    <t>insert into MMS_PurchaseDetail(PurchaseBillCode,ProductCode,Quantity,Price,Lot,ValidDate) values('24785911','109',72,360,'20150420','2018/03/02 11:21:00');</t>
  </si>
  <si>
    <t>insert into MMS_PurchaseDetail(PurchaseBillCode,ProductCode,Quantity,Price,Lot,ValidDate) values('24787420','116',1800,0.22,'20150420','2018/03/02 11:21:00');</t>
  </si>
  <si>
    <t>insert into MMS_PurchaseDetail(PurchaseBillCode,ProductCode,Quantity,Price,Lot,ValidDate) values('24787455','648',25,76.5,'20150420','2018/03/02 11:21:00');</t>
  </si>
  <si>
    <t>insert into MMS_PurchaseDetail(PurchaseBillCode,ProductCode,Quantity,Price,Lot,ValidDate) values('24787455','649',25,110,'20150420','2018/03/02 11:21:00');</t>
  </si>
  <si>
    <t>insert into MMS_PurchaseDetail(PurchaseBillCode,ProductCode,Quantity,Price,Lot,ValidDate) values('08948266','650',50,2.6,'20150420','2018/03/02 11:21:00');</t>
  </si>
  <si>
    <t>insert into MMS_PurchaseDetail(PurchaseBillCode,ProductCode,Quantity,Price,Lot,ValidDate) values('08948266','67',1,32,'20150420','2018/03/02 11:21:00');</t>
  </si>
  <si>
    <t>insert into MMS_PurchaseDetail(PurchaseBillCode,ProductCode,Quantity,Price,Lot,ValidDate) values('08948265','651',16,160,'20150420','2018/03/02 11:21:00');</t>
  </si>
  <si>
    <t>insert into MMS_PurchaseDetail(PurchaseBillCode,ProductCode,Quantity,Price,Lot,ValidDate) values('08948266','420',100,0.55,'20150420','2018/03/02 11:21:00');</t>
  </si>
  <si>
    <t>insert into MMS_PurchaseDetail(PurchaseBillCode,ProductCode,Quantity,Price,Lot,ValidDate) values('08948266','424',10,48,'20150420','2018/03/02 11:21:00');</t>
  </si>
  <si>
    <t>insert into MMS_PurchaseDetail(PurchaseBillCode,ProductCode,Quantity,Price,Lot,ValidDate) values('08948266','425',20,19,'20150420','2018/03/02 11:21:00');</t>
  </si>
  <si>
    <t>insert into MMS_PurchaseDetail(PurchaseBillCode,ProductCode,Quantity,Price,Lot,ValidDate) values('08948266','440',1,80,'20150420','2018/03/02 11:21:00');</t>
  </si>
  <si>
    <t>insert into MMS_PurchaseDetail(PurchaseBillCode,ProductCode,Quantity,Price,Lot,ValidDate) values('08948266','441',12,20,'20150420','2018/03/02 11:21:00');</t>
  </si>
  <si>
    <t>insert into MMS_PurchaseDetail(PurchaseBillCode,ProductCode,Quantity,Price,Lot,ValidDate) values('08948266','557',12,8,'20150420','2018/03/02 11:21:00');</t>
  </si>
  <si>
    <t>insert into MMS_PurchaseDetail(PurchaseBillCode,ProductCode,Quantity,Price,Lot,ValidDate) values('08948266','443',24,19,'20150420','2018/03/02 11:21:00');</t>
  </si>
  <si>
    <t>insert into MMS_PurchaseDetail(PurchaseBillCode,ProductCode,Quantity,Price,Lot,ValidDate) values('08948266','451',5,115.2,'20150420','2018/03/02 11:21:00');</t>
  </si>
  <si>
    <t>insert into MMS_PurchaseDetail(PurchaseBillCode,ProductCode,Quantity,Price,Lot,ValidDate) values('08948266','456',100,5,'20150420','2018/03/02 11:21:00');</t>
  </si>
  <si>
    <t>insert into MMS_PurchaseDetail(PurchaseBillCode,ProductCode,Quantity,Price,Lot,ValidDate) values('08948265','652',12,0.8,'20150420','2018/03/02 11:21:00');</t>
  </si>
  <si>
    <t>insert into MMS_PurchaseDetail(PurchaseBillCode,ProductCode,Quantity,Price,Lot,ValidDate) values('08948265','121',2,112,'20150420','2018/03/02 11:21:00');</t>
  </si>
  <si>
    <t>insert into MMS_PurchaseDetail(PurchaseBillCode,ProductCode,Quantity,Price,Lot,ValidDate) values('08948265','128',10,24,'20150420','2018/03/02 11:21:00');</t>
  </si>
  <si>
    <t>insert into MMS_PurchaseDetail(PurchaseBillCode,ProductCode,Quantity,Price,Lot,ValidDate) values('08948265','129',20,18,'20150420','2018/03/02 11:21:00');</t>
  </si>
  <si>
    <t>insert into MMS_PurchaseDetail(PurchaseBillCode,ProductCode,Quantity,Price,Lot,ValidDate) values('08948265','565',5,25,'20150420','2018/03/02 11:21:00');</t>
  </si>
  <si>
    <t>insert into MMS_PurchaseDetail(PurchaseBillCode,ProductCode,Quantity,Price,Lot,ValidDate) values('08948265','653',1,28,'20150420','2018/03/02 11:21:00');</t>
  </si>
  <si>
    <t>insert into MMS_PurchaseDetail(PurchaseBillCode,ProductCode,Quantity,Price,Lot,ValidDate) values('08948265','654',15,28,'20150420','2018/03/02 11:21:00');</t>
  </si>
  <si>
    <t>insert into MMS_PurchaseDetail(PurchaseBillCode,ProductCode,Quantity,Price,Lot,ValidDate) values('08948265','654',10,1.4,'20150420','2018/03/02 11:21:00');</t>
  </si>
  <si>
    <t>insert into MMS_PurchaseDetail(PurchaseBillCode,ProductCode,Quantity,Price,Lot,ValidDate) values('08948265','142',100,1,'20150420','2018/03/02 11:21:00');</t>
  </si>
  <si>
    <t>insert into MMS_PurchaseDetail(PurchaseBillCode,ProductCode,Quantity,Price,Lot,ValidDate) values('08948265','656',2,10,'20150420','2018/03/02 11:21:00');</t>
  </si>
  <si>
    <t>insert into MMS_PurchaseDetail(PurchaseBillCode,ProductCode,Quantity,Price,Lot,ValidDate) values('08948265','158',100,0.8,'20150420','2018/03/02 11:21:00');</t>
  </si>
  <si>
    <t>insert into MMS_PurchaseDetail(PurchaseBillCode,ProductCode,Quantity,Price,Lot,ValidDate) values('08948265','162',1,21,'20150420','2018/03/02 11:21:00');</t>
  </si>
  <si>
    <t>insert into MMS_PurchaseDetail(PurchaseBillCode,ProductCode,Quantity,Price,Lot,ValidDate) values('08948266','174',10,90,'20150420','2018/03/02 11:21:00');</t>
  </si>
  <si>
    <t>insert into MMS_PurchaseDetail(PurchaseBillCode,ProductCode,Quantity,Price,Lot,ValidDate) values('08948265','182',2,62,'20150420','2018/03/02 11:21:00');</t>
  </si>
  <si>
    <t>insert into MMS_PurchaseDetail(PurchaseBillCode,ProductCode,Quantity,Price,Lot,ValidDate) values('24787947','617',2,323,'20150420','2018/03/02 11:21:00');</t>
  </si>
  <si>
    <t>insert into MMS_PurchaseDetail(PurchaseBillCode,ProductCode,Quantity,Price,Lot,ValidDate) values('24787281','657',5,3.61,'20150420','2018/03/02 11:21:00');</t>
  </si>
  <si>
    <t>insert into MMS_PurchaseDetail(PurchaseBillCode,ProductCode,Quantity,Price,Lot,ValidDate) values('24787281','658',5,3.61,'20150420','2018/03/02 11:21:00');</t>
  </si>
  <si>
    <t>insert into MMS_PurchaseDetail(PurchaseBillCode,ProductCode,Quantity,Price,Lot,ValidDate) values('24787523','659',5,7.23,'20150420','2018/03/02 11:21:00');</t>
  </si>
  <si>
    <t>insert into MMS_PurchaseDetail(PurchaseBillCode,ProductCode,Quantity,Price,Lot,ValidDate) values('24785187','660',18,33.92,'20150420','2018/03/02 11:21:00');</t>
  </si>
  <si>
    <t>insert into MMS_PurchaseDetail(PurchaseBillCode,ProductCode,Quantity,Price,Lot,ValidDate) values('24787281','296',5,95.2,'20150420','2018/03/02 11:21:00');</t>
  </si>
  <si>
    <t>insert into MMS_PurchaseDetail(PurchaseBillCode,ProductCode,Quantity,Price,Lot,ValidDate) values('24787281','661',10,22.1,'20150420','2018/03/02 11:21:00');</t>
  </si>
  <si>
    <t>insert into MMS_PurchaseDetail(PurchaseBillCode,ProductCode,Quantity,Price,Lot,ValidDate) values('04854345','558',270,42,'20150420','2018/03/02 11:21:00');</t>
  </si>
  <si>
    <t>insert into MMS_PurchaseDetail(PurchaseBillCode,ProductCode,Quantity,Price,Lot,ValidDate) values('20185643','323',400,10.98,'20150420','2018/03/02 11:21:00');</t>
  </si>
  <si>
    <t>insert into MMS_PurchaseDetail(PurchaseBillCode,ProductCode,Quantity,Price,Lot,ValidDate) values('02884313','624',480,42,'20150420','2018/03/02 11:21:00');</t>
  </si>
  <si>
    <t>insert into MMS_PurchaseDetail(PurchaseBillCode,ProductCode,Quantity,Price,Lot,ValidDate) values('24786463','327',2400,2.3,'20150420','2018/03/02 11:21:00');</t>
  </si>
  <si>
    <t>insert into MMS_PurchaseDetail(PurchaseBillCode,ProductCode,Quantity,Price,Lot,ValidDate) values('07064576','623',300,42,'20150420','2018/03/02 11:21:00');</t>
  </si>
  <si>
    <t>insert into MMS_PurchaseDetail(PurchaseBillCode,ProductCode,Quantity,Price,Lot,ValidDate) values('02884314','628',300,50.4,'20150420','2018/03/02 11:21:00');</t>
  </si>
  <si>
    <t>insert into MMS_PurchaseDetail(PurchaseBillCode,ProductCode,Quantity,Price,Lot,ValidDate) values('20359956','561',200,35,'20150420','2018/03/02 11:21:00');</t>
  </si>
  <si>
    <t>insert into MMS_PurchaseDetail(PurchaseBillCode,ProductCode,Quantity,Price,Lot,ValidDate) values('24789420','662',30,5,'20150420','2018/03/02 11:21:00');</t>
  </si>
  <si>
    <t>insert into MMS_PurchaseDetail(PurchaseBillCode,ProductCode,Quantity,Price,Lot,ValidDate) values('08895049','626',480,50.4,'20150420','2018/03/02 11:21:00');</t>
  </si>
  <si>
    <t>insert into MMS_PurchaseDetail(PurchaseBillCode,ProductCode,Quantity,Price,Lot,ValidDate) values('24788470','663',3000,0.33,'20150420','2018/03/02 11:21:00');</t>
  </si>
  <si>
    <t>insert into MMS_PurchaseDetail(PurchaseBillCode,ProductCode,Quantity,Price,Lot,ValidDate) values('24788470','663',6000,0.33,'20150420','2018/03/02 11:21:00');</t>
  </si>
  <si>
    <t>insert into MMS_PurchaseDetail(PurchaseBillCode,ProductCode,Quantity,Price,Lot,ValidDate) values('24789238','665',3000,0.19,'20150420','2018/03/02 11:21:00');</t>
  </si>
  <si>
    <t>insert into MMS_PurchaseDetail(PurchaseBillCode,ProductCode,Quantity,Price,Lot,ValidDate) values('24787281','635',1200,1.95,'20150420','2018/03/02 11:21:00');</t>
  </si>
  <si>
    <t>insert into MMS_PurchaseDetail(PurchaseBillCode,ProductCode,Quantity,Price,Lot,ValidDate) values('24785911','633',5000,0.84,'20150420','2018/03/02 11:21:00');</t>
  </si>
  <si>
    <t>insert into MMS_PurchaseDetail(PurchaseBillCode,ProductCode,Quantity,Price,Lot,ValidDate) values('24788153','235',50000,0.03262,'20150420','2018/03/02 11:21:00');</t>
  </si>
  <si>
    <t>insert into MMS_PurchaseDetail(PurchaseBillCode,ProductCode,Quantity,Price,Lot,ValidDate) values('24788815','242',5200,0.76,'20150420','2018/03/02 11:21:00');</t>
  </si>
  <si>
    <t>insert into MMS_PurchaseDetail(PurchaseBillCode,ProductCode,Quantity,Price,Lot,ValidDate) values('24786757','666',2000,0.16,'20150420','2018/03/02 11:21:00');</t>
  </si>
  <si>
    <t>insert into MMS_PurchaseDetail(PurchaseBillCode,ProductCode,Quantity,Price,Lot,ValidDate) values('24786757','667',1000,0.16,'20150420','2018/03/02 11:21:00');</t>
  </si>
  <si>
    <t>insert into MMS_PurchaseDetail(PurchaseBillCode,ProductCode,Quantity,Price,Lot,ValidDate) values('24788153','668',100,5,'20150420','2018/03/02 11:21:00');</t>
  </si>
  <si>
    <t>insert into MMS_PurchaseDetail(PurchaseBillCode,ProductCode,Quantity,Price,Lot,ValidDate) values('24786085','669',3000,0.19,'20150420','2018/03/02 11:21:00');</t>
  </si>
  <si>
    <t>insert into MMS_PurchaseDetail(PurchaseBillCode,ProductCode,Quantity,Price,Lot,ValidDate) values('24787420','269',5000,0.2,'20150420','2018/03/02 11:21:00');</t>
  </si>
  <si>
    <t>insert into MMS_PurchaseDetail(PurchaseBillCode,ProductCode,Quantity,Price,Lot,ValidDate) values('24789458','269',5000,0.16,'20150420','2018/03/02 11:21:00');</t>
  </si>
  <si>
    <t>insert into MMS_PurchaseDetail(PurchaseBillCode,ProductCode,Quantity,Price,Lot,ValidDate) values('24787420','670',600,1.596,'20150420','2018/03/02 11:21:00');</t>
  </si>
  <si>
    <t>insert into MMS_PurchaseDetail(PurchaseBillCode,ProductCode,Quantity,Price,Lot,ValidDate) values('24787420','671',720,1.35,'20150420','2018/03/02 11:21:00');</t>
  </si>
  <si>
    <t>insert into MMS_PurchaseDetail(PurchaseBillCode,ProductCode,Quantity,Price,Lot,ValidDate) values('24787420','271',6000,0.2,'20150420','2018/03/02 11:21:00');</t>
  </si>
  <si>
    <t>insert into MMS_PurchaseDetail(PurchaseBillCode,ProductCode,Quantity,Price,Lot,ValidDate) values('24786615','672',500,3,'20150420','2018/03/02 11:21:00');</t>
  </si>
  <si>
    <t>insert into MMS_PurchaseDetail(PurchaseBillCode,ProductCode,Quantity,Price,Lot,ValidDate) values('24787080','672',2000,3,'20150420','2018/03/02 11:21:00');</t>
  </si>
  <si>
    <t>insert into MMS_PurchaseDetail(PurchaseBillCode,ProductCode,Quantity,Price,Lot,ValidDate) values('24788470','672',1500,3,'20150420','2018/03/02 11:21:00');</t>
  </si>
  <si>
    <t>insert into MMS_PurchaseDetail(PurchaseBillCode,ProductCode,Quantity,Price,Lot,ValidDate) values('24788470','672',500,3,'20150420','2018/03/02 11:21:00');</t>
  </si>
  <si>
    <t>insert into MMS_PurchaseDetail(PurchaseBillCode,ProductCode,Quantity,Price,Lot,ValidDate) values('24787302','676',3000,0.42,'20150420','2018/03/02 11:21:00');</t>
  </si>
  <si>
    <t>insert into MMS_PurchaseDetail(PurchaseBillCode,ProductCode,Quantity,Price,Lot,ValidDate) values('24787420','354',10,25.9,'20150420','2018/03/02 11:21:00');</t>
  </si>
  <si>
    <t>(1 行受影响)</t>
  </si>
  <si>
    <t>物资代码</t>
  </si>
  <si>
    <t>上月的结存金额</t>
  </si>
  <si>
    <t>03</t>
  </si>
  <si>
    <t>04</t>
  </si>
  <si>
    <t>05</t>
  </si>
  <si>
    <t>05-1</t>
  </si>
  <si>
    <t>06-2</t>
  </si>
  <si>
    <t>07-2</t>
  </si>
  <si>
    <t>10</t>
  </si>
  <si>
    <t>12-1</t>
  </si>
  <si>
    <t>12-2</t>
  </si>
  <si>
    <t>13-2</t>
  </si>
  <si>
    <t>14</t>
  </si>
  <si>
    <t>14-1</t>
  </si>
  <si>
    <t>14-2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</si>
</sst>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;[Red]0.000"/>
    <numFmt numFmtId="177" formatCode="0.00;[Red]0.00"/>
    <numFmt numFmtId="178" formatCode="yyyy/m/d;@"/>
    <numFmt numFmtId="179" formatCode="#,###.00"/>
  </numFmts>
  <fonts count="13">
    <font>
      <sz val="11"/>
      <color theme="1"/>
      <name val="宋体"/>
      <family val="2"/>
      <charset val="134"/>
      <scheme val="minor"/>
    </font>
    <font>
      <b/>
      <sz val="1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0"/>
      <color rgb="FFC00000"/>
      <name val="宋体"/>
      <family val="3"/>
      <charset val="134"/>
      <scheme val="minor"/>
    </font>
    <font>
      <b/>
      <u val="double"/>
      <sz val="10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1"/>
      <name val="宋体"/>
      <family val="3"/>
      <charset val="134"/>
    </font>
    <font>
      <u val="double"/>
      <sz val="10"/>
      <name val="宋体"/>
      <family val="3"/>
      <charset val="134"/>
      <scheme val="minor"/>
    </font>
    <font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1" fillId="0" borderId="1" xfId="0" applyFont="1" applyBorder="1" applyAlignment="1">
      <alignment vertical="center" shrinkToFit="1"/>
    </xf>
    <xf numFmtId="49" fontId="1" fillId="0" borderId="2" xfId="0" applyNumberFormat="1" applyFont="1" applyBorder="1" applyAlignment="1">
      <alignment vertical="center" shrinkToFit="1"/>
    </xf>
    <xf numFmtId="0" fontId="1" fillId="0" borderId="2" xfId="0" applyFont="1" applyBorder="1" applyAlignment="1">
      <alignment vertical="center" shrinkToFit="1"/>
    </xf>
    <xf numFmtId="0" fontId="1" fillId="0" borderId="2" xfId="0" applyFont="1" applyFill="1" applyBorder="1" applyAlignment="1">
      <alignment vertical="center" shrinkToFit="1"/>
    </xf>
    <xf numFmtId="176" fontId="1" fillId="0" borderId="2" xfId="0" applyNumberFormat="1" applyFont="1" applyBorder="1" applyAlignment="1">
      <alignment vertical="center" shrinkToFit="1"/>
    </xf>
    <xf numFmtId="177" fontId="1" fillId="0" borderId="2" xfId="0" applyNumberFormat="1" applyFont="1" applyBorder="1" applyAlignment="1">
      <alignment vertical="center" shrinkToFit="1"/>
    </xf>
    <xf numFmtId="0" fontId="1" fillId="0" borderId="3" xfId="0" applyFont="1" applyBorder="1" applyAlignment="1">
      <alignment vertical="center" shrinkToFit="1"/>
    </xf>
    <xf numFmtId="0" fontId="3" fillId="0" borderId="4" xfId="0" applyFont="1" applyBorder="1">
      <alignment vertical="center"/>
    </xf>
    <xf numFmtId="49" fontId="3" fillId="0" borderId="5" xfId="0" applyNumberFormat="1" applyFont="1" applyBorder="1">
      <alignment vertical="center"/>
    </xf>
    <xf numFmtId="0" fontId="3" fillId="0" borderId="5" xfId="0" applyFont="1" applyBorder="1">
      <alignment vertical="center"/>
    </xf>
    <xf numFmtId="49" fontId="3" fillId="0" borderId="5" xfId="0" applyNumberFormat="1" applyFont="1" applyBorder="1" applyAlignment="1">
      <alignment horizontal="left" vertical="center"/>
    </xf>
    <xf numFmtId="0" fontId="3" fillId="0" borderId="5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6" fontId="3" fillId="0" borderId="5" xfId="0" applyNumberFormat="1" applyFont="1" applyBorder="1">
      <alignment vertical="center"/>
    </xf>
    <xf numFmtId="177" fontId="3" fillId="0" borderId="5" xfId="0" applyNumberFormat="1" applyFont="1" applyBorder="1">
      <alignment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vertical="center" shrinkToFit="1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4" xfId="0" applyFont="1" applyBorder="1">
      <alignment vertical="center"/>
    </xf>
    <xf numFmtId="49" fontId="1" fillId="0" borderId="5" xfId="0" applyNumberFormat="1" applyFont="1" applyBorder="1">
      <alignment vertical="center"/>
    </xf>
    <xf numFmtId="0" fontId="1" fillId="0" borderId="5" xfId="0" applyFont="1" applyBorder="1">
      <alignment vertical="center"/>
    </xf>
    <xf numFmtId="49" fontId="1" fillId="0" borderId="5" xfId="0" applyNumberFormat="1" applyFont="1" applyBorder="1" applyAlignment="1">
      <alignment horizontal="left" vertical="center"/>
    </xf>
    <xf numFmtId="0" fontId="1" fillId="0" borderId="5" xfId="0" applyFont="1" applyFill="1" applyBorder="1">
      <alignment vertical="center"/>
    </xf>
    <xf numFmtId="0" fontId="1" fillId="2" borderId="5" xfId="0" applyFont="1" applyFill="1" applyBorder="1" applyAlignment="1">
      <alignment vertical="center" shrinkToFit="1"/>
    </xf>
    <xf numFmtId="0" fontId="1" fillId="2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6" fontId="1" fillId="0" borderId="5" xfId="0" applyNumberFormat="1" applyFont="1" applyBorder="1">
      <alignment vertical="center"/>
    </xf>
    <xf numFmtId="177" fontId="1" fillId="0" borderId="5" xfId="0" applyNumberFormat="1" applyFont="1" applyBorder="1">
      <alignment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vertical="center" shrinkToFit="1"/>
    </xf>
    <xf numFmtId="0" fontId="1" fillId="0" borderId="4" xfId="0" applyFont="1" applyBorder="1" applyAlignment="1">
      <alignment vertical="center" shrinkToFit="1"/>
    </xf>
    <xf numFmtId="49" fontId="1" fillId="0" borderId="5" xfId="0" applyNumberFormat="1" applyFont="1" applyBorder="1" applyAlignment="1">
      <alignment vertical="center" shrinkToFit="1"/>
    </xf>
    <xf numFmtId="0" fontId="1" fillId="0" borderId="5" xfId="0" applyFont="1" applyBorder="1" applyAlignment="1">
      <alignment vertical="center" shrinkToFit="1"/>
    </xf>
    <xf numFmtId="49" fontId="1" fillId="0" borderId="5" xfId="0" applyNumberFormat="1" applyFont="1" applyBorder="1" applyAlignment="1">
      <alignment horizontal="left" vertical="center" shrinkToFit="1"/>
    </xf>
    <xf numFmtId="0" fontId="1" fillId="0" borderId="5" xfId="0" applyFont="1" applyFill="1" applyBorder="1" applyAlignment="1">
      <alignment vertical="center" shrinkToFit="1"/>
    </xf>
    <xf numFmtId="0" fontId="4" fillId="2" borderId="5" xfId="0" applyFont="1" applyFill="1" applyBorder="1" applyAlignment="1">
      <alignment horizontal="center" vertical="center" shrinkToFit="1"/>
    </xf>
    <xf numFmtId="176" fontId="1" fillId="0" borderId="5" xfId="0" applyNumberFormat="1" applyFont="1" applyBorder="1" applyAlignment="1">
      <alignment vertical="center" shrinkToFit="1"/>
    </xf>
    <xf numFmtId="177" fontId="1" fillId="0" borderId="5" xfId="0" applyNumberFormat="1" applyFont="1" applyBorder="1" applyAlignment="1">
      <alignment vertical="center" shrinkToFit="1"/>
    </xf>
    <xf numFmtId="178" fontId="1" fillId="0" borderId="5" xfId="0" applyNumberFormat="1" applyFont="1" applyBorder="1" applyAlignment="1">
      <alignment vertical="center" shrinkToFit="1"/>
    </xf>
    <xf numFmtId="0" fontId="1" fillId="0" borderId="0" xfId="0" applyFont="1" applyBorder="1" applyAlignment="1">
      <alignment vertical="center" shrinkToFit="1"/>
    </xf>
    <xf numFmtId="49" fontId="1" fillId="0" borderId="0" xfId="0" applyNumberFormat="1" applyFont="1" applyBorder="1" applyAlignment="1">
      <alignment vertical="center" shrinkToFit="1"/>
    </xf>
    <xf numFmtId="176" fontId="1" fillId="0" borderId="0" xfId="0" applyNumberFormat="1" applyFont="1" applyBorder="1" applyAlignment="1">
      <alignment vertical="center" shrinkToFit="1"/>
    </xf>
    <xf numFmtId="177" fontId="1" fillId="0" borderId="0" xfId="0" applyNumberFormat="1" applyFont="1" applyBorder="1" applyAlignment="1">
      <alignment vertical="center" shrinkToFit="1"/>
    </xf>
    <xf numFmtId="178" fontId="1" fillId="0" borderId="0" xfId="0" applyNumberFormat="1" applyFont="1" applyBorder="1" applyAlignment="1">
      <alignment vertical="center" shrinkToFit="1"/>
    </xf>
    <xf numFmtId="0" fontId="1" fillId="2" borderId="5" xfId="0" applyFont="1" applyFill="1" applyBorder="1">
      <alignment vertical="center"/>
    </xf>
    <xf numFmtId="0" fontId="3" fillId="0" borderId="5" xfId="0" applyFont="1" applyFill="1" applyBorder="1" applyAlignment="1">
      <alignment vertical="center" shrinkToFit="1"/>
    </xf>
    <xf numFmtId="49" fontId="0" fillId="0" borderId="0" xfId="0" applyNumberFormat="1" applyAlignment="1">
      <alignment horizontal="left" vertical="center"/>
    </xf>
    <xf numFmtId="177" fontId="0" fillId="0" borderId="0" xfId="0" applyNumberFormat="1">
      <alignment vertical="center"/>
    </xf>
    <xf numFmtId="177" fontId="5" fillId="0" borderId="7" xfId="0" applyNumberFormat="1" applyFont="1" applyFill="1" applyBorder="1" applyAlignment="1">
      <alignment horizontal="left" vertical="center" shrinkToFit="1"/>
    </xf>
    <xf numFmtId="0" fontId="5" fillId="0" borderId="7" xfId="0" applyNumberFormat="1" applyFont="1" applyFill="1" applyBorder="1" applyAlignment="1">
      <alignment horizontal="left" vertical="center" shrinkToFit="1"/>
    </xf>
    <xf numFmtId="0" fontId="6" fillId="0" borderId="0" xfId="0" applyFont="1">
      <alignment vertical="center"/>
    </xf>
    <xf numFmtId="0" fontId="7" fillId="0" borderId="7" xfId="0" applyFont="1" applyBorder="1" applyAlignment="1">
      <alignment horizontal="left" vertical="center"/>
    </xf>
    <xf numFmtId="49" fontId="7" fillId="0" borderId="7" xfId="0" applyNumberFormat="1" applyFont="1" applyBorder="1" applyAlignment="1">
      <alignment horizontal="left" vertical="center"/>
    </xf>
    <xf numFmtId="176" fontId="7" fillId="0" borderId="7" xfId="0" applyNumberFormat="1" applyFont="1" applyBorder="1" applyAlignment="1">
      <alignment horizontal="left" vertical="center"/>
    </xf>
    <xf numFmtId="177" fontId="7" fillId="0" borderId="7" xfId="0" applyNumberFormat="1" applyFont="1" applyBorder="1" applyAlignment="1">
      <alignment horizontal="left" vertical="center"/>
    </xf>
    <xf numFmtId="0" fontId="7" fillId="0" borderId="7" xfId="0" applyNumberFormat="1" applyFont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9" fillId="2" borderId="7" xfId="0" applyFont="1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176" fontId="9" fillId="0" borderId="7" xfId="0" applyNumberFormat="1" applyFont="1" applyBorder="1" applyAlignment="1">
      <alignment horizontal="left" vertical="center"/>
    </xf>
    <xf numFmtId="177" fontId="9" fillId="0" borderId="7" xfId="0" applyNumberFormat="1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 shrinkToFit="1"/>
    </xf>
    <xf numFmtId="177" fontId="10" fillId="0" borderId="7" xfId="0" applyNumberFormat="1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49" fontId="9" fillId="0" borderId="7" xfId="0" applyNumberFormat="1" applyFont="1" applyBorder="1" applyAlignment="1">
      <alignment horizontal="left" vertical="center"/>
    </xf>
    <xf numFmtId="49" fontId="1" fillId="0" borderId="7" xfId="0" applyNumberFormat="1" applyFont="1" applyBorder="1" applyAlignment="1">
      <alignment horizontal="left" vertical="center"/>
    </xf>
    <xf numFmtId="177" fontId="7" fillId="0" borderId="7" xfId="0" applyNumberFormat="1" applyFont="1" applyBorder="1" applyAlignment="1">
      <alignment horizontal="left" vertical="center" shrinkToFit="1"/>
    </xf>
    <xf numFmtId="0" fontId="9" fillId="0" borderId="7" xfId="0" applyFont="1" applyFill="1" applyBorder="1" applyAlignment="1">
      <alignment horizontal="left" vertical="center" shrinkToFit="1"/>
    </xf>
    <xf numFmtId="0" fontId="11" fillId="2" borderId="7" xfId="0" applyFont="1" applyFill="1" applyBorder="1" applyAlignment="1">
      <alignment horizontal="left" vertical="center" shrinkToFit="1"/>
    </xf>
    <xf numFmtId="176" fontId="9" fillId="0" borderId="7" xfId="0" applyNumberFormat="1" applyFont="1" applyBorder="1" applyAlignment="1">
      <alignment horizontal="left" vertical="center" shrinkToFit="1"/>
    </xf>
    <xf numFmtId="177" fontId="9" fillId="0" borderId="7" xfId="0" applyNumberFormat="1" applyFont="1" applyBorder="1" applyAlignment="1">
      <alignment horizontal="left" vertical="center" shrinkToFit="1"/>
    </xf>
    <xf numFmtId="0" fontId="10" fillId="0" borderId="0" xfId="0" applyFont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176" fontId="9" fillId="0" borderId="0" xfId="0" applyNumberFormat="1" applyFont="1" applyBorder="1" applyAlignment="1">
      <alignment horizontal="left" vertical="center"/>
    </xf>
    <xf numFmtId="177" fontId="9" fillId="0" borderId="0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 shrinkToFit="1"/>
    </xf>
    <xf numFmtId="49" fontId="0" fillId="0" borderId="0" xfId="0" applyNumberFormat="1">
      <alignment vertical="center"/>
    </xf>
    <xf numFmtId="0" fontId="0" fillId="0" borderId="0" xfId="0" applyNumberFormat="1" applyAlignment="1">
      <alignment horizontal="left" vertical="center"/>
    </xf>
    <xf numFmtId="0" fontId="12" fillId="0" borderId="7" xfId="0" applyNumberFormat="1" applyFont="1" applyFill="1" applyBorder="1" applyAlignment="1">
      <alignment horizontal="left" vertical="center" shrinkToFit="1"/>
    </xf>
    <xf numFmtId="0" fontId="0" fillId="0" borderId="0" xfId="0" applyAlignment="1">
      <alignment vertical="top"/>
    </xf>
    <xf numFmtId="179" fontId="0" fillId="0" borderId="0" xfId="0" applyNumberFormat="1" applyAlignment="1">
      <alignment vertical="top"/>
    </xf>
    <xf numFmtId="179" fontId="1" fillId="0" borderId="5" xfId="0" applyNumberFormat="1" applyFont="1" applyBorder="1" applyAlignment="1">
      <alignment horizontal="left" vertical="center"/>
    </xf>
    <xf numFmtId="0" fontId="0" fillId="2" borderId="0" xfId="0" applyFill="1" applyAlignment="1">
      <alignment vertical="top"/>
    </xf>
    <xf numFmtId="179" fontId="0" fillId="2" borderId="0" xfId="0" applyNumberFormat="1" applyFill="1" applyAlignment="1">
      <alignment vertical="top"/>
    </xf>
    <xf numFmtId="179" fontId="1" fillId="0" borderId="6" xfId="0" applyNumberFormat="1" applyFont="1" applyBorder="1" applyAlignment="1">
      <alignment vertical="center" shrinkToFit="1"/>
    </xf>
    <xf numFmtId="179" fontId="1" fillId="0" borderId="5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Z80"/>
  <sheetViews>
    <sheetView topLeftCell="A70" workbookViewId="0">
      <selection activeCell="F22" sqref="F22:F36"/>
    </sheetView>
  </sheetViews>
  <sheetFormatPr defaultRowHeight="13.5"/>
  <cols>
    <col min="1" max="1" width="10.5" bestFit="1" customWidth="1"/>
    <col min="2" max="2" width="9.5" bestFit="1" customWidth="1"/>
    <col min="3" max="3" width="27.75" bestFit="1" customWidth="1"/>
    <col min="4" max="4" width="27.75" customWidth="1"/>
    <col min="5" max="5" width="10" style="50" bestFit="1" customWidth="1"/>
    <col min="6" max="6" width="27.75" bestFit="1" customWidth="1"/>
    <col min="7" max="8" width="3.25" bestFit="1" customWidth="1"/>
    <col min="9" max="9" width="5" hidden="1" customWidth="1"/>
    <col min="10" max="10" width="6.5" bestFit="1" customWidth="1"/>
    <col min="11" max="11" width="8.5" bestFit="1" customWidth="1"/>
    <col min="12" max="12" width="10.5" bestFit="1" customWidth="1"/>
    <col min="13" max="13" width="21.625" bestFit="1" customWidth="1"/>
    <col min="14" max="14" width="22.75" bestFit="1" customWidth="1"/>
    <col min="15" max="15" width="10.5" bestFit="1" customWidth="1"/>
    <col min="16" max="16" width="9.5" bestFit="1" customWidth="1"/>
    <col min="17" max="17" width="14.75" customWidth="1"/>
  </cols>
  <sheetData>
    <row r="1" spans="1:260" ht="14.25" thickBot="1">
      <c r="A1" s="1" t="s">
        <v>0</v>
      </c>
      <c r="B1" s="2" t="s">
        <v>1</v>
      </c>
      <c r="C1" s="3" t="s">
        <v>2</v>
      </c>
      <c r="D1" s="3"/>
      <c r="E1" s="3" t="s">
        <v>3</v>
      </c>
      <c r="F1" s="4" t="s">
        <v>4</v>
      </c>
      <c r="J1" s="3" t="s">
        <v>5</v>
      </c>
      <c r="K1" s="5" t="s">
        <v>6</v>
      </c>
      <c r="L1" s="6" t="s">
        <v>7</v>
      </c>
      <c r="M1" s="88" t="s">
        <v>773</v>
      </c>
      <c r="N1" s="88" t="s">
        <v>774</v>
      </c>
      <c r="O1" s="7" t="s">
        <v>8</v>
      </c>
    </row>
    <row r="2" spans="1:260" s="21" customFormat="1" ht="15" thickTop="1" thickBot="1">
      <c r="A2" s="8" t="s">
        <v>9</v>
      </c>
      <c r="B2" s="9" t="s">
        <v>10</v>
      </c>
      <c r="C2" s="10" t="s">
        <v>520</v>
      </c>
      <c r="D2" s="10"/>
      <c r="E2" s="11" t="s">
        <v>11</v>
      </c>
      <c r="F2" s="12" t="s">
        <v>12</v>
      </c>
      <c r="G2" s="13"/>
      <c r="H2" s="13"/>
      <c r="I2" s="14"/>
      <c r="J2" s="15">
        <v>2</v>
      </c>
      <c r="K2" s="16">
        <v>100.3</v>
      </c>
      <c r="L2" s="17">
        <f t="shared" ref="L2:L10" si="0">J2*K2</f>
        <v>200.6</v>
      </c>
      <c r="M2" s="88" t="s">
        <v>775</v>
      </c>
      <c r="N2" s="89">
        <v>0</v>
      </c>
      <c r="O2" s="18"/>
      <c r="P2" s="10"/>
      <c r="Q2" s="19" t="s">
        <v>13</v>
      </c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</row>
    <row r="3" spans="1:260" s="21" customFormat="1" ht="15" thickTop="1" thickBot="1">
      <c r="A3" s="22" t="s">
        <v>14</v>
      </c>
      <c r="B3" s="23" t="s">
        <v>15</v>
      </c>
      <c r="C3" s="24" t="s">
        <v>520</v>
      </c>
      <c r="D3" s="24"/>
      <c r="E3" s="25" t="s">
        <v>11</v>
      </c>
      <c r="F3" s="26" t="s">
        <v>16</v>
      </c>
      <c r="G3" s="27" t="s">
        <v>17</v>
      </c>
      <c r="H3" s="27" t="s">
        <v>17</v>
      </c>
      <c r="I3" s="28"/>
      <c r="J3" s="29">
        <v>2</v>
      </c>
      <c r="K3" s="30">
        <v>51</v>
      </c>
      <c r="L3" s="31">
        <f t="shared" si="0"/>
        <v>102</v>
      </c>
      <c r="M3" s="88" t="s">
        <v>776</v>
      </c>
      <c r="N3" s="89">
        <v>0</v>
      </c>
      <c r="O3" s="32"/>
      <c r="P3" s="24"/>
      <c r="Q3" s="33" t="s">
        <v>18</v>
      </c>
    </row>
    <row r="4" spans="1:260" s="21" customFormat="1" ht="15" thickTop="1" thickBot="1">
      <c r="A4" s="34" t="s">
        <v>19</v>
      </c>
      <c r="B4" s="35" t="s">
        <v>20</v>
      </c>
      <c r="C4" s="36" t="s">
        <v>520</v>
      </c>
      <c r="D4" s="36"/>
      <c r="E4" s="37" t="s">
        <v>21</v>
      </c>
      <c r="F4" s="38" t="s">
        <v>22</v>
      </c>
      <c r="G4" s="27"/>
      <c r="H4" s="27"/>
      <c r="I4" s="39"/>
      <c r="J4" s="36">
        <v>10</v>
      </c>
      <c r="K4" s="40">
        <v>20.399999999999999</v>
      </c>
      <c r="L4" s="41">
        <f t="shared" si="0"/>
        <v>204</v>
      </c>
      <c r="M4" s="88" t="s">
        <v>777</v>
      </c>
      <c r="N4" s="89">
        <v>0</v>
      </c>
      <c r="O4" s="37" t="s">
        <v>23</v>
      </c>
      <c r="P4" s="42" t="s">
        <v>24</v>
      </c>
      <c r="Q4" s="33"/>
      <c r="R4" s="43"/>
      <c r="S4" s="44"/>
      <c r="T4" s="43"/>
      <c r="U4" s="43"/>
      <c r="V4" s="43"/>
      <c r="W4" s="43"/>
      <c r="X4" s="43"/>
      <c r="Y4" s="45"/>
      <c r="Z4" s="46"/>
      <c r="AA4" s="44"/>
      <c r="AB4" s="47"/>
      <c r="AC4" s="43"/>
      <c r="AD4" s="43"/>
      <c r="AE4" s="44"/>
      <c r="AF4" s="43"/>
      <c r="AG4" s="43"/>
      <c r="AH4" s="43"/>
      <c r="AI4" s="43"/>
      <c r="AJ4" s="43"/>
      <c r="AK4" s="45"/>
      <c r="AL4" s="46"/>
      <c r="AM4" s="44"/>
      <c r="AN4" s="47"/>
      <c r="AO4" s="43"/>
      <c r="AP4" s="43"/>
      <c r="AQ4" s="44"/>
      <c r="AR4" s="43"/>
      <c r="AS4" s="43"/>
      <c r="AT4" s="43"/>
      <c r="AU4" s="43"/>
      <c r="AV4" s="43"/>
      <c r="AW4" s="45"/>
      <c r="AX4" s="46"/>
      <c r="AY4" s="44"/>
      <c r="AZ4" s="47"/>
      <c r="BA4" s="43"/>
      <c r="BB4" s="43"/>
      <c r="BC4" s="44"/>
      <c r="BD4" s="43"/>
      <c r="BE4" s="43"/>
      <c r="BF4" s="43"/>
      <c r="BG4" s="43"/>
      <c r="BH4" s="43"/>
      <c r="BI4" s="45"/>
      <c r="BJ4" s="46"/>
      <c r="BK4" s="44"/>
      <c r="BL4" s="47"/>
      <c r="BM4" s="43"/>
      <c r="BN4" s="43"/>
      <c r="BO4" s="44"/>
      <c r="BP4" s="43"/>
      <c r="BQ4" s="43"/>
      <c r="BR4" s="43"/>
      <c r="BS4" s="43"/>
      <c r="BT4" s="43"/>
      <c r="BU4" s="45"/>
      <c r="BV4" s="46"/>
      <c r="BW4" s="44"/>
      <c r="BX4" s="47"/>
      <c r="BY4" s="43"/>
      <c r="BZ4" s="43"/>
      <c r="CA4" s="44"/>
      <c r="CB4" s="43"/>
      <c r="CC4" s="43"/>
      <c r="CD4" s="43"/>
      <c r="CE4" s="43"/>
      <c r="CF4" s="43"/>
      <c r="CG4" s="45"/>
      <c r="CH4" s="46"/>
      <c r="CI4" s="44"/>
      <c r="CJ4" s="47"/>
      <c r="CK4" s="43"/>
      <c r="CL4" s="43"/>
      <c r="CM4" s="44"/>
      <c r="CN4" s="43"/>
      <c r="CO4" s="43"/>
      <c r="CP4" s="43"/>
      <c r="CQ4" s="43"/>
      <c r="CR4" s="43"/>
      <c r="CS4" s="45"/>
      <c r="CT4" s="46"/>
      <c r="CU4" s="44"/>
      <c r="CV4" s="47"/>
      <c r="CW4" s="43"/>
      <c r="CX4" s="43"/>
      <c r="CY4" s="44"/>
      <c r="CZ4" s="43"/>
      <c r="DA4" s="43"/>
      <c r="DB4" s="43"/>
      <c r="DC4" s="43"/>
      <c r="DD4" s="43"/>
      <c r="DE4" s="45"/>
      <c r="DF4" s="46"/>
      <c r="DG4" s="44"/>
      <c r="DH4" s="47"/>
      <c r="DI4" s="43"/>
      <c r="DJ4" s="43"/>
      <c r="DK4" s="44"/>
      <c r="DL4" s="43"/>
      <c r="DM4" s="43"/>
      <c r="DN4" s="43"/>
      <c r="DO4" s="43"/>
      <c r="DP4" s="43"/>
      <c r="DQ4" s="45"/>
      <c r="DR4" s="46"/>
      <c r="DS4" s="44"/>
      <c r="DT4" s="47"/>
      <c r="DU4" s="43"/>
      <c r="DV4" s="43"/>
      <c r="DW4" s="44"/>
      <c r="DX4" s="43"/>
      <c r="DY4" s="43"/>
      <c r="DZ4" s="43"/>
      <c r="EA4" s="43"/>
      <c r="EB4" s="43"/>
      <c r="EC4" s="45"/>
      <c r="ED4" s="46"/>
      <c r="EE4" s="44"/>
      <c r="EF4" s="47"/>
      <c r="EG4" s="43"/>
      <c r="EH4" s="43"/>
      <c r="EI4" s="44"/>
      <c r="EJ4" s="43"/>
      <c r="EK4" s="43"/>
      <c r="EL4" s="43"/>
      <c r="EM4" s="43"/>
      <c r="EN4" s="43"/>
      <c r="EO4" s="45"/>
      <c r="EP4" s="46"/>
      <c r="EQ4" s="44"/>
      <c r="ER4" s="47"/>
      <c r="ES4" s="43"/>
      <c r="ET4" s="43"/>
      <c r="EU4" s="44"/>
      <c r="EV4" s="43"/>
      <c r="EW4" s="43"/>
      <c r="EX4" s="43"/>
      <c r="EY4" s="43"/>
      <c r="EZ4" s="43"/>
      <c r="FA4" s="45"/>
      <c r="FB4" s="46"/>
      <c r="FC4" s="44"/>
      <c r="FD4" s="47"/>
      <c r="FE4" s="43"/>
      <c r="FF4" s="43"/>
      <c r="FG4" s="44"/>
      <c r="FH4" s="43"/>
      <c r="FI4" s="43"/>
      <c r="FJ4" s="43"/>
      <c r="FK4" s="43"/>
      <c r="FL4" s="43"/>
      <c r="FM4" s="45"/>
      <c r="FN4" s="46"/>
      <c r="FO4" s="44"/>
      <c r="FP4" s="47"/>
      <c r="FQ4" s="43"/>
      <c r="FR4" s="43"/>
      <c r="FS4" s="44"/>
      <c r="FT4" s="43"/>
      <c r="FU4" s="43"/>
      <c r="FV4" s="43"/>
      <c r="FW4" s="43"/>
      <c r="FX4" s="43"/>
      <c r="FY4" s="45"/>
      <c r="FZ4" s="46"/>
      <c r="GA4" s="44"/>
      <c r="GB4" s="47"/>
      <c r="GC4" s="43"/>
      <c r="GD4" s="43"/>
      <c r="GE4" s="44"/>
      <c r="GF4" s="43"/>
      <c r="GG4" s="43"/>
      <c r="GH4" s="43"/>
      <c r="GI4" s="43"/>
      <c r="GJ4" s="43"/>
      <c r="GK4" s="45"/>
      <c r="GL4" s="46"/>
      <c r="GM4" s="44"/>
      <c r="GN4" s="47"/>
      <c r="GO4" s="43"/>
      <c r="GP4" s="43"/>
      <c r="GQ4" s="44"/>
      <c r="GR4" s="43"/>
      <c r="GS4" s="43"/>
      <c r="GT4" s="43"/>
      <c r="GU4" s="43"/>
      <c r="GV4" s="43"/>
      <c r="GW4" s="45"/>
      <c r="GX4" s="46"/>
      <c r="GY4" s="44"/>
      <c r="GZ4" s="47"/>
      <c r="HA4" s="43"/>
      <c r="HB4" s="43"/>
      <c r="HC4" s="44"/>
      <c r="HD4" s="43"/>
      <c r="HE4" s="43"/>
      <c r="HF4" s="43"/>
      <c r="HG4" s="43"/>
      <c r="HH4" s="43"/>
      <c r="HI4" s="45"/>
      <c r="HJ4" s="46"/>
      <c r="HK4" s="44"/>
      <c r="HL4" s="47"/>
      <c r="HM4" s="43"/>
      <c r="HN4" s="43"/>
      <c r="HO4" s="44"/>
      <c r="HP4" s="43"/>
      <c r="HQ4" s="43"/>
      <c r="HR4" s="43"/>
      <c r="HS4" s="43"/>
      <c r="HT4" s="43"/>
      <c r="HU4" s="45"/>
      <c r="HV4" s="46"/>
      <c r="HW4" s="44"/>
      <c r="HX4" s="47"/>
      <c r="HY4" s="43"/>
      <c r="HZ4" s="43"/>
      <c r="IA4" s="44"/>
      <c r="IB4" s="43"/>
      <c r="IC4" s="43"/>
      <c r="ID4" s="43"/>
      <c r="IE4" s="43"/>
      <c r="IF4" s="43"/>
      <c r="IG4" s="45"/>
      <c r="IH4" s="46"/>
      <c r="II4" s="44"/>
      <c r="IJ4" s="47"/>
      <c r="IK4" s="43"/>
      <c r="IL4" s="43"/>
      <c r="IM4" s="44"/>
      <c r="IN4" s="43"/>
      <c r="IO4" s="43"/>
      <c r="IP4" s="43"/>
      <c r="IQ4" s="43"/>
      <c r="IR4" s="43"/>
      <c r="IS4" s="45"/>
      <c r="IT4" s="46"/>
      <c r="IU4" s="44"/>
      <c r="IV4" s="47"/>
      <c r="IW4" s="43"/>
      <c r="IX4" s="43"/>
      <c r="IY4" s="44"/>
      <c r="IZ4" s="43"/>
    </row>
    <row r="5" spans="1:260" s="21" customFormat="1" ht="15" thickTop="1" thickBot="1">
      <c r="A5" s="22" t="s">
        <v>25</v>
      </c>
      <c r="B5" s="23" t="s">
        <v>26</v>
      </c>
      <c r="C5" s="24" t="s">
        <v>520</v>
      </c>
      <c r="D5" s="24"/>
      <c r="E5" s="25" t="s">
        <v>11</v>
      </c>
      <c r="F5" s="26" t="s">
        <v>27</v>
      </c>
      <c r="G5" s="48"/>
      <c r="H5" s="48"/>
      <c r="I5" s="28"/>
      <c r="J5" s="29">
        <v>3</v>
      </c>
      <c r="K5" s="30">
        <v>280</v>
      </c>
      <c r="L5" s="31">
        <f t="shared" si="0"/>
        <v>840</v>
      </c>
      <c r="M5" s="88" t="s">
        <v>778</v>
      </c>
      <c r="N5" s="89">
        <v>0</v>
      </c>
      <c r="O5" s="32"/>
      <c r="P5" s="24"/>
      <c r="Q5" s="33" t="s">
        <v>28</v>
      </c>
    </row>
    <row r="6" spans="1:260" s="21" customFormat="1" ht="15" thickTop="1" thickBot="1">
      <c r="A6" s="8" t="s">
        <v>9</v>
      </c>
      <c r="B6" s="9" t="s">
        <v>10</v>
      </c>
      <c r="C6" s="10" t="s">
        <v>520</v>
      </c>
      <c r="D6" s="10"/>
      <c r="E6" s="11" t="s">
        <v>11</v>
      </c>
      <c r="F6" s="12" t="s">
        <v>29</v>
      </c>
      <c r="G6" s="13"/>
      <c r="H6" s="13"/>
      <c r="I6" s="14"/>
      <c r="J6" s="15">
        <v>30</v>
      </c>
      <c r="K6" s="16">
        <v>4.25</v>
      </c>
      <c r="L6" s="17">
        <f t="shared" si="0"/>
        <v>127.5</v>
      </c>
      <c r="M6" s="88" t="s">
        <v>778</v>
      </c>
      <c r="N6" s="89">
        <v>0</v>
      </c>
      <c r="O6" s="18">
        <v>14121748</v>
      </c>
      <c r="P6" s="10"/>
      <c r="Q6" s="19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  <c r="IW6" s="20"/>
      <c r="IX6" s="20"/>
      <c r="IY6" s="20"/>
      <c r="IZ6" s="20"/>
    </row>
    <row r="7" spans="1:260" s="21" customFormat="1" ht="15" thickTop="1" thickBot="1">
      <c r="A7" s="34" t="s">
        <v>19</v>
      </c>
      <c r="B7" s="35" t="s">
        <v>20</v>
      </c>
      <c r="C7" s="36" t="s">
        <v>520</v>
      </c>
      <c r="D7" s="36"/>
      <c r="E7" s="37" t="s">
        <v>30</v>
      </c>
      <c r="F7" s="38" t="s">
        <v>31</v>
      </c>
      <c r="G7" s="27"/>
      <c r="H7" s="27"/>
      <c r="I7" s="39"/>
      <c r="J7" s="36">
        <v>72</v>
      </c>
      <c r="K7" s="40">
        <v>360</v>
      </c>
      <c r="L7" s="41">
        <f t="shared" si="0"/>
        <v>25920</v>
      </c>
      <c r="M7" s="91" t="s">
        <v>515</v>
      </c>
      <c r="N7" s="92">
        <v>1122</v>
      </c>
      <c r="O7" s="37" t="s">
        <v>32</v>
      </c>
      <c r="P7" s="42" t="s">
        <v>33</v>
      </c>
      <c r="Q7" s="33"/>
      <c r="R7" s="43"/>
      <c r="S7" s="44"/>
      <c r="T7" s="43"/>
      <c r="U7" s="43"/>
      <c r="V7" s="43"/>
      <c r="W7" s="43"/>
      <c r="X7" s="43"/>
      <c r="Y7" s="45"/>
      <c r="Z7" s="46"/>
      <c r="AA7" s="44"/>
      <c r="AB7" s="47"/>
      <c r="AC7" s="43"/>
      <c r="AD7" s="43"/>
      <c r="AE7" s="44"/>
      <c r="AF7" s="43"/>
      <c r="AG7" s="43"/>
      <c r="AH7" s="43"/>
      <c r="AI7" s="43"/>
      <c r="AJ7" s="43"/>
      <c r="AK7" s="45"/>
      <c r="AL7" s="46"/>
      <c r="AM7" s="44"/>
      <c r="AN7" s="47"/>
      <c r="AO7" s="43"/>
      <c r="AP7" s="43"/>
      <c r="AQ7" s="44"/>
      <c r="AR7" s="43"/>
      <c r="AS7" s="43"/>
      <c r="AT7" s="43"/>
      <c r="AU7" s="43"/>
      <c r="AV7" s="43"/>
      <c r="AW7" s="45"/>
      <c r="AX7" s="46"/>
      <c r="AY7" s="44"/>
      <c r="AZ7" s="47"/>
      <c r="BA7" s="43"/>
      <c r="BB7" s="43"/>
      <c r="BC7" s="44"/>
      <c r="BD7" s="43"/>
      <c r="BE7" s="43"/>
      <c r="BF7" s="43"/>
      <c r="BG7" s="43"/>
      <c r="BH7" s="43"/>
      <c r="BI7" s="45"/>
      <c r="BJ7" s="46"/>
      <c r="BK7" s="44"/>
      <c r="BL7" s="47"/>
      <c r="BM7" s="43"/>
      <c r="BN7" s="43"/>
      <c r="BO7" s="44"/>
      <c r="BP7" s="43"/>
      <c r="BQ7" s="43"/>
      <c r="BR7" s="43"/>
      <c r="BS7" s="43"/>
      <c r="BT7" s="43"/>
      <c r="BU7" s="45"/>
      <c r="BV7" s="46"/>
      <c r="BW7" s="44"/>
      <c r="BX7" s="47"/>
      <c r="BY7" s="43"/>
      <c r="BZ7" s="43"/>
      <c r="CA7" s="44"/>
      <c r="CB7" s="43"/>
      <c r="CC7" s="43"/>
      <c r="CD7" s="43"/>
      <c r="CE7" s="43"/>
      <c r="CF7" s="43"/>
      <c r="CG7" s="45"/>
      <c r="CH7" s="46"/>
      <c r="CI7" s="44"/>
      <c r="CJ7" s="47"/>
      <c r="CK7" s="43"/>
      <c r="CL7" s="43"/>
      <c r="CM7" s="44"/>
      <c r="CN7" s="43"/>
      <c r="CO7" s="43"/>
      <c r="CP7" s="43"/>
      <c r="CQ7" s="43"/>
      <c r="CR7" s="43"/>
      <c r="CS7" s="45"/>
      <c r="CT7" s="46"/>
      <c r="CU7" s="44"/>
      <c r="CV7" s="47"/>
      <c r="CW7" s="43"/>
      <c r="CX7" s="43"/>
      <c r="CY7" s="44"/>
      <c r="CZ7" s="43"/>
      <c r="DA7" s="43"/>
      <c r="DB7" s="43"/>
      <c r="DC7" s="43"/>
      <c r="DD7" s="43"/>
      <c r="DE7" s="45"/>
      <c r="DF7" s="46"/>
      <c r="DG7" s="44"/>
      <c r="DH7" s="47"/>
      <c r="DI7" s="43"/>
      <c r="DJ7" s="43"/>
      <c r="DK7" s="44"/>
      <c r="DL7" s="43"/>
      <c r="DM7" s="43"/>
      <c r="DN7" s="43"/>
      <c r="DO7" s="43"/>
      <c r="DP7" s="43"/>
      <c r="DQ7" s="45"/>
      <c r="DR7" s="46"/>
      <c r="DS7" s="44"/>
      <c r="DT7" s="47"/>
      <c r="DU7" s="43"/>
      <c r="DV7" s="43"/>
      <c r="DW7" s="44"/>
      <c r="DX7" s="43"/>
      <c r="DY7" s="43"/>
      <c r="DZ7" s="43"/>
      <c r="EA7" s="43"/>
      <c r="EB7" s="43"/>
      <c r="EC7" s="45"/>
      <c r="ED7" s="46"/>
      <c r="EE7" s="44"/>
      <c r="EF7" s="47"/>
      <c r="EG7" s="43"/>
      <c r="EH7" s="43"/>
      <c r="EI7" s="44"/>
      <c r="EJ7" s="43"/>
      <c r="EK7" s="43"/>
      <c r="EL7" s="43"/>
      <c r="EM7" s="43"/>
      <c r="EN7" s="43"/>
      <c r="EO7" s="45"/>
      <c r="EP7" s="46"/>
      <c r="EQ7" s="44"/>
      <c r="ER7" s="47"/>
      <c r="ES7" s="43"/>
      <c r="ET7" s="43"/>
      <c r="EU7" s="44"/>
      <c r="EV7" s="43"/>
      <c r="EW7" s="43"/>
      <c r="EX7" s="43"/>
      <c r="EY7" s="43"/>
      <c r="EZ7" s="43"/>
      <c r="FA7" s="45"/>
      <c r="FB7" s="46"/>
      <c r="FC7" s="44"/>
      <c r="FD7" s="47"/>
      <c r="FE7" s="43"/>
      <c r="FF7" s="43"/>
      <c r="FG7" s="44"/>
      <c r="FH7" s="43"/>
      <c r="FI7" s="43"/>
      <c r="FJ7" s="43"/>
      <c r="FK7" s="43"/>
      <c r="FL7" s="43"/>
      <c r="FM7" s="45"/>
      <c r="FN7" s="46"/>
      <c r="FO7" s="44"/>
      <c r="FP7" s="47"/>
      <c r="FQ7" s="43"/>
      <c r="FR7" s="43"/>
      <c r="FS7" s="44"/>
      <c r="FT7" s="43"/>
      <c r="FU7" s="43"/>
      <c r="FV7" s="43"/>
      <c r="FW7" s="43"/>
      <c r="FX7" s="43"/>
      <c r="FY7" s="45"/>
      <c r="FZ7" s="46"/>
      <c r="GA7" s="44"/>
      <c r="GB7" s="47"/>
      <c r="GC7" s="43"/>
      <c r="GD7" s="43"/>
      <c r="GE7" s="44"/>
      <c r="GF7" s="43"/>
      <c r="GG7" s="43"/>
      <c r="GH7" s="43"/>
      <c r="GI7" s="43"/>
      <c r="GJ7" s="43"/>
      <c r="GK7" s="45"/>
      <c r="GL7" s="46"/>
      <c r="GM7" s="44"/>
      <c r="GN7" s="47"/>
      <c r="GO7" s="43"/>
      <c r="GP7" s="43"/>
      <c r="GQ7" s="44"/>
      <c r="GR7" s="43"/>
      <c r="GS7" s="43"/>
      <c r="GT7" s="43"/>
      <c r="GU7" s="43"/>
      <c r="GV7" s="43"/>
      <c r="GW7" s="45"/>
      <c r="GX7" s="46"/>
      <c r="GY7" s="44"/>
      <c r="GZ7" s="47"/>
      <c r="HA7" s="43"/>
      <c r="HB7" s="43"/>
      <c r="HC7" s="44"/>
      <c r="HD7" s="43"/>
      <c r="HE7" s="43"/>
      <c r="HF7" s="43"/>
      <c r="HG7" s="43"/>
      <c r="HH7" s="43"/>
      <c r="HI7" s="45"/>
      <c r="HJ7" s="46"/>
      <c r="HK7" s="44"/>
      <c r="HL7" s="47"/>
      <c r="HM7" s="43"/>
      <c r="HN7" s="43"/>
      <c r="HO7" s="44"/>
      <c r="HP7" s="43"/>
      <c r="HQ7" s="43"/>
      <c r="HR7" s="43"/>
      <c r="HS7" s="43"/>
      <c r="HT7" s="43"/>
      <c r="HU7" s="45"/>
      <c r="HV7" s="46"/>
      <c r="HW7" s="44"/>
      <c r="HX7" s="47"/>
      <c r="HY7" s="43"/>
      <c r="HZ7" s="43"/>
      <c r="IA7" s="44"/>
      <c r="IB7" s="43"/>
      <c r="IC7" s="43"/>
      <c r="ID7" s="43"/>
      <c r="IE7" s="43"/>
      <c r="IF7" s="43"/>
      <c r="IG7" s="45"/>
      <c r="IH7" s="46"/>
      <c r="II7" s="44"/>
      <c r="IJ7" s="47"/>
      <c r="IK7" s="43"/>
      <c r="IL7" s="43"/>
      <c r="IM7" s="44"/>
      <c r="IN7" s="43"/>
      <c r="IO7" s="43"/>
      <c r="IP7" s="43"/>
      <c r="IQ7" s="43"/>
      <c r="IR7" s="43"/>
      <c r="IS7" s="45"/>
      <c r="IT7" s="46"/>
      <c r="IU7" s="44"/>
      <c r="IV7" s="47"/>
      <c r="IW7" s="43"/>
      <c r="IX7" s="43"/>
      <c r="IY7" s="44"/>
      <c r="IZ7" s="43"/>
    </row>
    <row r="8" spans="1:260" s="21" customFormat="1" ht="15" thickTop="1" thickBot="1">
      <c r="A8" s="8" t="s">
        <v>9</v>
      </c>
      <c r="B8" s="9" t="s">
        <v>34</v>
      </c>
      <c r="C8" s="10" t="s">
        <v>520</v>
      </c>
      <c r="D8" s="10"/>
      <c r="E8" s="11" t="s">
        <v>11</v>
      </c>
      <c r="F8" s="12" t="s">
        <v>35</v>
      </c>
      <c r="G8" s="13"/>
      <c r="H8" s="13"/>
      <c r="I8" s="14"/>
      <c r="J8" s="15">
        <v>1800</v>
      </c>
      <c r="K8" s="16">
        <v>0.22</v>
      </c>
      <c r="L8" s="17">
        <f t="shared" si="0"/>
        <v>396</v>
      </c>
      <c r="M8" s="91" t="s">
        <v>515</v>
      </c>
      <c r="N8" s="92">
        <v>903.81</v>
      </c>
      <c r="O8" s="18">
        <v>20150112</v>
      </c>
      <c r="P8" s="10" t="s">
        <v>36</v>
      </c>
      <c r="Q8" s="19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  <c r="IU8" s="20"/>
      <c r="IV8" s="20"/>
      <c r="IW8" s="20"/>
      <c r="IX8" s="20"/>
      <c r="IY8" s="20"/>
      <c r="IZ8" s="20"/>
    </row>
    <row r="9" spans="1:260" s="21" customFormat="1" ht="15" thickTop="1" thickBot="1">
      <c r="A9" s="8" t="s">
        <v>9</v>
      </c>
      <c r="B9" s="9" t="s">
        <v>37</v>
      </c>
      <c r="C9" s="10" t="s">
        <v>520</v>
      </c>
      <c r="D9" s="10"/>
      <c r="E9" s="11" t="s">
        <v>38</v>
      </c>
      <c r="F9" s="12" t="s">
        <v>39</v>
      </c>
      <c r="G9" s="13"/>
      <c r="H9" s="13"/>
      <c r="I9" s="14"/>
      <c r="J9" s="15">
        <v>25</v>
      </c>
      <c r="K9" s="16">
        <v>76.5</v>
      </c>
      <c r="L9" s="17">
        <f t="shared" si="0"/>
        <v>1912.5</v>
      </c>
      <c r="M9" s="91" t="s">
        <v>779</v>
      </c>
      <c r="N9" s="92">
        <v>0</v>
      </c>
      <c r="O9" s="18"/>
      <c r="P9" s="10"/>
      <c r="Q9" s="19" t="s">
        <v>40</v>
      </c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  <c r="IU9" s="20"/>
      <c r="IV9" s="20"/>
      <c r="IW9" s="20"/>
      <c r="IX9" s="20"/>
      <c r="IY9" s="20"/>
      <c r="IZ9" s="20"/>
    </row>
    <row r="10" spans="1:260" s="21" customFormat="1" ht="15" thickTop="1" thickBot="1">
      <c r="A10" s="8" t="s">
        <v>41</v>
      </c>
      <c r="B10" s="9" t="s">
        <v>42</v>
      </c>
      <c r="C10" s="10" t="s">
        <v>520</v>
      </c>
      <c r="D10" s="10"/>
      <c r="E10" s="11" t="s">
        <v>21</v>
      </c>
      <c r="F10" s="12" t="s">
        <v>43</v>
      </c>
      <c r="G10" s="13"/>
      <c r="H10" s="13"/>
      <c r="I10" s="14"/>
      <c r="J10" s="15">
        <v>25</v>
      </c>
      <c r="K10" s="16">
        <v>110</v>
      </c>
      <c r="L10" s="17">
        <f t="shared" si="0"/>
        <v>2750</v>
      </c>
      <c r="M10" s="91" t="s">
        <v>779</v>
      </c>
      <c r="N10" s="92">
        <v>0</v>
      </c>
      <c r="O10" s="18"/>
      <c r="P10" s="10"/>
      <c r="Q10" s="19" t="s">
        <v>40</v>
      </c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  <c r="IU10" s="20"/>
      <c r="IV10" s="20"/>
      <c r="IW10" s="20"/>
      <c r="IX10" s="20"/>
      <c r="IY10" s="20"/>
      <c r="IZ10" s="20"/>
    </row>
    <row r="11" spans="1:260" s="21" customFormat="1" ht="15" thickTop="1" thickBot="1">
      <c r="A11" s="22" t="s">
        <v>44</v>
      </c>
      <c r="B11" s="23" t="s">
        <v>45</v>
      </c>
      <c r="C11" s="24" t="s">
        <v>521</v>
      </c>
      <c r="D11" s="24"/>
      <c r="E11" s="25" t="s">
        <v>46</v>
      </c>
      <c r="F11" s="26" t="s">
        <v>47</v>
      </c>
      <c r="G11" s="48"/>
      <c r="H11" s="48"/>
      <c r="I11" s="28"/>
      <c r="J11" s="29">
        <v>50</v>
      </c>
      <c r="K11" s="30">
        <v>2.6</v>
      </c>
      <c r="L11" s="31">
        <f>J11*K11</f>
        <v>130</v>
      </c>
      <c r="M11" s="91" t="s">
        <v>516</v>
      </c>
      <c r="N11" s="92">
        <v>93324</v>
      </c>
      <c r="O11" s="32"/>
      <c r="P11" s="24"/>
      <c r="Q11" s="33"/>
    </row>
    <row r="12" spans="1:260" s="21" customFormat="1" ht="15" thickTop="1" thickBot="1">
      <c r="A12" s="22" t="s">
        <v>44</v>
      </c>
      <c r="B12" s="23" t="s">
        <v>45</v>
      </c>
      <c r="C12" s="24" t="s">
        <v>521</v>
      </c>
      <c r="D12" s="24"/>
      <c r="E12" s="25" t="s">
        <v>46</v>
      </c>
      <c r="F12" s="26" t="s">
        <v>48</v>
      </c>
      <c r="G12" s="48"/>
      <c r="H12" s="48"/>
      <c r="I12" s="28"/>
      <c r="J12" s="29">
        <v>1</v>
      </c>
      <c r="K12" s="30">
        <v>32</v>
      </c>
      <c r="L12" s="31">
        <f>J12*K12</f>
        <v>32</v>
      </c>
      <c r="M12" s="91" t="s">
        <v>517</v>
      </c>
      <c r="N12" s="92">
        <v>7150</v>
      </c>
      <c r="O12" s="32"/>
      <c r="P12" s="24"/>
      <c r="Q12" s="89">
        <v>13559.6</v>
      </c>
    </row>
    <row r="13" spans="1:260" s="21" customFormat="1" ht="15" thickTop="1" thickBot="1">
      <c r="A13" s="22" t="s">
        <v>44</v>
      </c>
      <c r="B13" s="23" t="s">
        <v>49</v>
      </c>
      <c r="C13" s="24" t="s">
        <v>521</v>
      </c>
      <c r="D13" s="24"/>
      <c r="E13" s="25" t="s">
        <v>46</v>
      </c>
      <c r="F13" s="26" t="s">
        <v>50</v>
      </c>
      <c r="G13" s="48"/>
      <c r="H13" s="48"/>
      <c r="I13" s="28"/>
      <c r="J13" s="29">
        <v>16</v>
      </c>
      <c r="K13" s="30">
        <v>160</v>
      </c>
      <c r="L13" s="31">
        <f>J13*K13</f>
        <v>2560</v>
      </c>
      <c r="M13" s="91" t="s">
        <v>518</v>
      </c>
      <c r="N13" s="92">
        <v>13559.6</v>
      </c>
      <c r="O13" s="32"/>
      <c r="P13" s="24"/>
      <c r="Q13" s="89">
        <v>14760</v>
      </c>
      <c r="R13" s="44"/>
      <c r="S13" s="43"/>
      <c r="T13" s="43"/>
      <c r="U13" s="43"/>
      <c r="V13" s="43"/>
      <c r="W13" s="43"/>
      <c r="X13" s="45"/>
      <c r="Y13" s="46"/>
      <c r="Z13" s="44"/>
      <c r="AA13" s="47"/>
      <c r="AB13" s="43"/>
      <c r="AC13" s="43"/>
      <c r="AD13" s="44"/>
      <c r="AE13" s="43"/>
      <c r="AF13" s="43"/>
      <c r="AG13" s="43"/>
      <c r="AH13" s="43"/>
      <c r="AI13" s="43"/>
      <c r="AJ13" s="45"/>
      <c r="AK13" s="46"/>
      <c r="AL13" s="44"/>
      <c r="AM13" s="47"/>
      <c r="AN13" s="43"/>
      <c r="AO13" s="43"/>
      <c r="AP13" s="44"/>
      <c r="AQ13" s="43"/>
      <c r="AR13" s="43"/>
      <c r="AS13" s="43"/>
      <c r="AT13" s="43"/>
      <c r="AU13" s="43"/>
      <c r="AV13" s="45"/>
      <c r="AW13" s="46"/>
      <c r="AX13" s="44"/>
      <c r="AY13" s="47"/>
      <c r="AZ13" s="43"/>
      <c r="BA13" s="43"/>
      <c r="BB13" s="44"/>
      <c r="BC13" s="43"/>
      <c r="BD13" s="43"/>
      <c r="BE13" s="43"/>
      <c r="BF13" s="43"/>
      <c r="BG13" s="43"/>
      <c r="BH13" s="45"/>
      <c r="BI13" s="46"/>
      <c r="BJ13" s="44"/>
      <c r="BK13" s="47"/>
      <c r="BL13" s="43"/>
      <c r="BM13" s="43"/>
      <c r="BN13" s="44"/>
      <c r="BO13" s="43"/>
      <c r="BP13" s="43"/>
      <c r="BQ13" s="43"/>
      <c r="BR13" s="43"/>
      <c r="BS13" s="43"/>
      <c r="BT13" s="45"/>
      <c r="BU13" s="46"/>
      <c r="BV13" s="44"/>
      <c r="BW13" s="47"/>
      <c r="BX13" s="43"/>
      <c r="BY13" s="43"/>
      <c r="BZ13" s="44"/>
      <c r="CA13" s="43"/>
      <c r="CB13" s="43"/>
      <c r="CC13" s="43"/>
      <c r="CD13" s="43"/>
      <c r="CE13" s="43"/>
      <c r="CF13" s="45"/>
      <c r="CG13" s="46"/>
      <c r="CH13" s="44"/>
      <c r="CI13" s="47"/>
      <c r="CJ13" s="43"/>
      <c r="CK13" s="43"/>
      <c r="CL13" s="44"/>
      <c r="CM13" s="43"/>
      <c r="CN13" s="43"/>
      <c r="CO13" s="43"/>
      <c r="CP13" s="43"/>
      <c r="CQ13" s="43"/>
      <c r="CR13" s="45"/>
      <c r="CS13" s="46"/>
      <c r="CT13" s="44"/>
      <c r="CU13" s="47"/>
      <c r="CV13" s="43"/>
      <c r="CW13" s="43"/>
      <c r="CX13" s="44"/>
      <c r="CY13" s="43"/>
      <c r="CZ13" s="43"/>
      <c r="DA13" s="43"/>
      <c r="DB13" s="43"/>
      <c r="DC13" s="43"/>
      <c r="DD13" s="45"/>
      <c r="DE13" s="46"/>
      <c r="DF13" s="44"/>
      <c r="DG13" s="47"/>
      <c r="DH13" s="43"/>
      <c r="DI13" s="43"/>
      <c r="DJ13" s="44"/>
      <c r="DK13" s="43"/>
      <c r="DL13" s="43"/>
      <c r="DM13" s="43"/>
      <c r="DN13" s="43"/>
      <c r="DO13" s="43"/>
      <c r="DP13" s="45"/>
      <c r="DQ13" s="46"/>
      <c r="DR13" s="44"/>
      <c r="DS13" s="47"/>
      <c r="DT13" s="43"/>
      <c r="DU13" s="43"/>
      <c r="DV13" s="44"/>
      <c r="DW13" s="43"/>
      <c r="DX13" s="43"/>
      <c r="DY13" s="43"/>
      <c r="DZ13" s="43"/>
      <c r="EA13" s="43"/>
      <c r="EB13" s="45"/>
      <c r="EC13" s="46"/>
      <c r="ED13" s="44"/>
      <c r="EE13" s="47"/>
      <c r="EF13" s="43"/>
      <c r="EG13" s="43"/>
      <c r="EH13" s="44"/>
      <c r="EI13" s="43"/>
      <c r="EJ13" s="43"/>
      <c r="EK13" s="43"/>
      <c r="EL13" s="43"/>
      <c r="EM13" s="43"/>
      <c r="EN13" s="45"/>
      <c r="EO13" s="46"/>
      <c r="EP13" s="44"/>
      <c r="EQ13" s="47"/>
      <c r="ER13" s="43"/>
      <c r="ES13" s="43"/>
      <c r="ET13" s="44"/>
      <c r="EU13" s="43"/>
      <c r="EV13" s="43"/>
      <c r="EW13" s="43"/>
      <c r="EX13" s="43"/>
      <c r="EY13" s="43"/>
      <c r="EZ13" s="45"/>
      <c r="FA13" s="46"/>
      <c r="FB13" s="44"/>
      <c r="FC13" s="47"/>
      <c r="FD13" s="43"/>
      <c r="FE13" s="43"/>
      <c r="FF13" s="44"/>
      <c r="FG13" s="43"/>
      <c r="FH13" s="43"/>
      <c r="FI13" s="43"/>
      <c r="FJ13" s="43"/>
      <c r="FK13" s="43"/>
      <c r="FL13" s="45"/>
      <c r="FM13" s="46"/>
      <c r="FN13" s="44"/>
      <c r="FO13" s="47"/>
      <c r="FP13" s="43"/>
      <c r="FQ13" s="43"/>
      <c r="FR13" s="44"/>
      <c r="FS13" s="43"/>
      <c r="FT13" s="43"/>
      <c r="FU13" s="43"/>
      <c r="FV13" s="43"/>
      <c r="FW13" s="43"/>
      <c r="FX13" s="45"/>
      <c r="FY13" s="46"/>
      <c r="FZ13" s="44"/>
      <c r="GA13" s="47"/>
      <c r="GB13" s="43"/>
      <c r="GC13" s="43"/>
      <c r="GD13" s="44"/>
      <c r="GE13" s="43"/>
      <c r="GF13" s="43"/>
      <c r="GG13" s="43"/>
      <c r="GH13" s="43"/>
      <c r="GI13" s="43"/>
      <c r="GJ13" s="45"/>
      <c r="GK13" s="46"/>
      <c r="GL13" s="44"/>
      <c r="GM13" s="47"/>
      <c r="GN13" s="43"/>
      <c r="GO13" s="43"/>
      <c r="GP13" s="44"/>
      <c r="GQ13" s="43"/>
      <c r="GR13" s="43"/>
      <c r="GS13" s="43"/>
      <c r="GT13" s="43"/>
      <c r="GU13" s="43"/>
      <c r="GV13" s="45"/>
      <c r="GW13" s="46"/>
      <c r="GX13" s="44"/>
      <c r="GY13" s="47"/>
      <c r="GZ13" s="43"/>
      <c r="HA13" s="43"/>
      <c r="HB13" s="44"/>
      <c r="HC13" s="43"/>
      <c r="HD13" s="43"/>
      <c r="HE13" s="43"/>
      <c r="HF13" s="43"/>
      <c r="HG13" s="43"/>
      <c r="HH13" s="45"/>
      <c r="HI13" s="46"/>
      <c r="HJ13" s="44"/>
      <c r="HK13" s="47"/>
      <c r="HL13" s="43"/>
      <c r="HM13" s="43"/>
      <c r="HN13" s="44"/>
      <c r="HO13" s="43"/>
      <c r="HP13" s="43"/>
      <c r="HQ13" s="43"/>
      <c r="HR13" s="43"/>
      <c r="HS13" s="43"/>
      <c r="HT13" s="45"/>
      <c r="HU13" s="46"/>
      <c r="HV13" s="44"/>
      <c r="HW13" s="47"/>
      <c r="HX13" s="43"/>
      <c r="HY13" s="43"/>
      <c r="HZ13" s="44"/>
      <c r="IA13" s="43"/>
      <c r="IB13" s="43"/>
      <c r="IC13" s="43"/>
      <c r="ID13" s="43"/>
      <c r="IE13" s="43"/>
      <c r="IF13" s="45"/>
      <c r="IG13" s="46"/>
      <c r="IH13" s="44"/>
      <c r="II13" s="47"/>
      <c r="IJ13" s="43"/>
      <c r="IK13" s="43"/>
      <c r="IL13" s="44"/>
      <c r="IM13" s="43"/>
      <c r="IN13" s="43"/>
      <c r="IO13" s="43"/>
      <c r="IP13" s="43"/>
      <c r="IQ13" s="43"/>
      <c r="IR13" s="45"/>
      <c r="IS13" s="46"/>
      <c r="IT13" s="44"/>
      <c r="IU13" s="47"/>
      <c r="IV13" s="43"/>
      <c r="IW13" s="43"/>
      <c r="IX13" s="44"/>
      <c r="IY13" s="43"/>
    </row>
    <row r="14" spans="1:260" s="21" customFormat="1" ht="15" thickTop="1" thickBot="1">
      <c r="A14" s="22" t="s">
        <v>44</v>
      </c>
      <c r="B14" s="23" t="s">
        <v>45</v>
      </c>
      <c r="C14" s="24" t="s">
        <v>521</v>
      </c>
      <c r="D14" s="24"/>
      <c r="E14" s="25" t="s">
        <v>51</v>
      </c>
      <c r="F14" s="26" t="s">
        <v>52</v>
      </c>
      <c r="G14" s="48"/>
      <c r="H14" s="48"/>
      <c r="I14" s="28"/>
      <c r="J14" s="29">
        <v>100</v>
      </c>
      <c r="K14" s="30">
        <v>0.55000000000000004</v>
      </c>
      <c r="L14" s="31">
        <f t="shared" ref="L14:L50" si="1">J14*K14</f>
        <v>55.000000000000007</v>
      </c>
      <c r="M14" s="91" t="s">
        <v>519</v>
      </c>
      <c r="N14" s="92">
        <v>14760</v>
      </c>
      <c r="O14" s="90" t="e">
        <f>SUM(#REF!)</f>
        <v>#REF!</v>
      </c>
      <c r="P14" s="24"/>
      <c r="Q14" s="89">
        <v>8583</v>
      </c>
    </row>
    <row r="15" spans="1:260" s="21" customFormat="1" ht="15" thickTop="1" thickBot="1">
      <c r="A15" s="22" t="s">
        <v>44</v>
      </c>
      <c r="B15" s="23" t="s">
        <v>45</v>
      </c>
      <c r="C15" s="24" t="s">
        <v>521</v>
      </c>
      <c r="D15" s="24"/>
      <c r="E15" s="25" t="s">
        <v>51</v>
      </c>
      <c r="F15" s="26" t="s">
        <v>53</v>
      </c>
      <c r="G15" s="48"/>
      <c r="H15" s="48"/>
      <c r="I15" s="28"/>
      <c r="J15" s="29">
        <v>10</v>
      </c>
      <c r="K15" s="30">
        <v>48</v>
      </c>
      <c r="L15" s="31">
        <f t="shared" si="1"/>
        <v>480</v>
      </c>
      <c r="M15" s="91" t="s">
        <v>780</v>
      </c>
      <c r="N15" s="92">
        <v>8583</v>
      </c>
      <c r="O15" s="32"/>
      <c r="P15" s="24"/>
      <c r="Q15" s="93">
        <f>SUM(Q12:Q14)</f>
        <v>36902.6</v>
      </c>
    </row>
    <row r="16" spans="1:260" s="21" customFormat="1" ht="15" thickTop="1" thickBot="1">
      <c r="A16" s="22" t="s">
        <v>44</v>
      </c>
      <c r="B16" s="23" t="s">
        <v>45</v>
      </c>
      <c r="C16" s="24" t="s">
        <v>521</v>
      </c>
      <c r="D16" s="24"/>
      <c r="E16" s="25" t="s">
        <v>51</v>
      </c>
      <c r="F16" s="26" t="s">
        <v>54</v>
      </c>
      <c r="G16" s="48"/>
      <c r="H16" s="48"/>
      <c r="I16" s="28"/>
      <c r="J16" s="29">
        <v>20</v>
      </c>
      <c r="K16" s="30">
        <v>19</v>
      </c>
      <c r="L16" s="31">
        <f t="shared" si="1"/>
        <v>380</v>
      </c>
      <c r="M16" s="91" t="s">
        <v>514</v>
      </c>
      <c r="N16" s="92">
        <v>0</v>
      </c>
      <c r="O16" s="32"/>
      <c r="P16" s="24"/>
      <c r="Q16" s="33"/>
    </row>
    <row r="17" spans="1:259" s="21" customFormat="1" ht="15" thickTop="1" thickBot="1">
      <c r="A17" s="22" t="s">
        <v>44</v>
      </c>
      <c r="B17" s="23" t="s">
        <v>45</v>
      </c>
      <c r="C17" s="24" t="s">
        <v>521</v>
      </c>
      <c r="D17" s="24"/>
      <c r="E17" s="25" t="s">
        <v>51</v>
      </c>
      <c r="F17" s="26" t="s">
        <v>55</v>
      </c>
      <c r="G17" s="48"/>
      <c r="H17" s="48"/>
      <c r="I17" s="28"/>
      <c r="J17" s="29">
        <v>1</v>
      </c>
      <c r="K17" s="30">
        <v>80</v>
      </c>
      <c r="L17" s="31">
        <f t="shared" si="1"/>
        <v>80</v>
      </c>
      <c r="M17" s="91" t="s">
        <v>514</v>
      </c>
      <c r="N17" s="92">
        <v>259</v>
      </c>
      <c r="O17" s="32"/>
      <c r="P17" s="24"/>
      <c r="Q17" s="89">
        <v>1122</v>
      </c>
    </row>
    <row r="18" spans="1:259" s="21" customFormat="1" ht="15" thickTop="1" thickBot="1">
      <c r="A18" s="22" t="s">
        <v>44</v>
      </c>
      <c r="B18" s="23" t="s">
        <v>45</v>
      </c>
      <c r="C18" s="24" t="s">
        <v>521</v>
      </c>
      <c r="D18" s="24"/>
      <c r="E18" s="25" t="s">
        <v>51</v>
      </c>
      <c r="F18" s="26" t="s">
        <v>56</v>
      </c>
      <c r="G18" s="48"/>
      <c r="H18" s="48"/>
      <c r="I18" s="28"/>
      <c r="J18" s="29">
        <v>12</v>
      </c>
      <c r="K18" s="30">
        <v>20</v>
      </c>
      <c r="L18" s="31">
        <f t="shared" si="1"/>
        <v>240</v>
      </c>
      <c r="M18" s="88" t="s">
        <v>781</v>
      </c>
      <c r="N18" s="89">
        <v>0</v>
      </c>
      <c r="O18" s="32"/>
      <c r="P18" s="24"/>
      <c r="Q18" s="89">
        <v>903.81</v>
      </c>
    </row>
    <row r="19" spans="1:259" s="21" customFormat="1" ht="15" thickTop="1" thickBot="1">
      <c r="A19" s="22" t="s">
        <v>44</v>
      </c>
      <c r="B19" s="23" t="s">
        <v>45</v>
      </c>
      <c r="C19" s="24" t="s">
        <v>521</v>
      </c>
      <c r="D19" s="24"/>
      <c r="E19" s="25" t="s">
        <v>51</v>
      </c>
      <c r="F19" s="26" t="s">
        <v>57</v>
      </c>
      <c r="G19" s="48"/>
      <c r="H19" s="48"/>
      <c r="I19" s="28"/>
      <c r="J19" s="29">
        <v>12</v>
      </c>
      <c r="K19" s="30">
        <v>8</v>
      </c>
      <c r="L19" s="31">
        <f t="shared" si="1"/>
        <v>96</v>
      </c>
      <c r="M19" s="88" t="s">
        <v>525</v>
      </c>
      <c r="N19" s="89">
        <v>32452.6</v>
      </c>
      <c r="O19" s="32"/>
      <c r="P19" s="24"/>
      <c r="Q19" s="89">
        <v>0</v>
      </c>
    </row>
    <row r="20" spans="1:259" s="21" customFormat="1" ht="15" thickTop="1" thickBot="1">
      <c r="A20" s="22" t="s">
        <v>44</v>
      </c>
      <c r="B20" s="23" t="s">
        <v>45</v>
      </c>
      <c r="C20" s="24" t="s">
        <v>521</v>
      </c>
      <c r="D20" s="24"/>
      <c r="E20" s="25" t="s">
        <v>51</v>
      </c>
      <c r="F20" s="26" t="s">
        <v>58</v>
      </c>
      <c r="G20" s="48"/>
      <c r="H20" s="48"/>
      <c r="I20" s="28"/>
      <c r="J20" s="29">
        <v>24</v>
      </c>
      <c r="K20" s="30">
        <v>19</v>
      </c>
      <c r="L20" s="31">
        <f t="shared" si="1"/>
        <v>456</v>
      </c>
      <c r="M20" s="88" t="s">
        <v>46</v>
      </c>
      <c r="N20" s="89">
        <v>2722</v>
      </c>
      <c r="O20" s="32"/>
      <c r="P20" s="24"/>
      <c r="Q20" s="89">
        <v>0</v>
      </c>
    </row>
    <row r="21" spans="1:259" s="21" customFormat="1" ht="15" thickTop="1" thickBot="1">
      <c r="A21" s="22" t="s">
        <v>44</v>
      </c>
      <c r="B21" s="23" t="s">
        <v>45</v>
      </c>
      <c r="C21" s="24" t="s">
        <v>521</v>
      </c>
      <c r="D21" s="24"/>
      <c r="E21" s="25" t="s">
        <v>51</v>
      </c>
      <c r="F21" s="26" t="s">
        <v>59</v>
      </c>
      <c r="G21" s="48"/>
      <c r="H21" s="48"/>
      <c r="I21" s="28"/>
      <c r="J21" s="29">
        <v>5</v>
      </c>
      <c r="K21" s="30">
        <v>115.2</v>
      </c>
      <c r="L21" s="31">
        <f t="shared" si="1"/>
        <v>576</v>
      </c>
      <c r="M21" s="88" t="s">
        <v>51</v>
      </c>
      <c r="N21" s="89">
        <v>0</v>
      </c>
      <c r="O21" s="32"/>
      <c r="P21" s="24"/>
      <c r="Q21" s="89">
        <v>93324</v>
      </c>
    </row>
    <row r="22" spans="1:259" s="21" customFormat="1" ht="15" thickTop="1" thickBot="1">
      <c r="A22" s="22" t="s">
        <v>44</v>
      </c>
      <c r="B22" s="23" t="s">
        <v>45</v>
      </c>
      <c r="C22" s="24" t="s">
        <v>521</v>
      </c>
      <c r="D22" s="24"/>
      <c r="E22" s="25" t="s">
        <v>51</v>
      </c>
      <c r="F22" s="26" t="s">
        <v>60</v>
      </c>
      <c r="G22" s="48"/>
      <c r="H22" s="48"/>
      <c r="I22" s="28"/>
      <c r="J22" s="29">
        <v>100</v>
      </c>
      <c r="K22" s="30">
        <v>5</v>
      </c>
      <c r="L22" s="31">
        <f t="shared" si="1"/>
        <v>500</v>
      </c>
      <c r="M22" s="88" t="s">
        <v>782</v>
      </c>
      <c r="N22" s="89">
        <v>0</v>
      </c>
      <c r="O22" s="32"/>
      <c r="P22" s="24"/>
      <c r="Q22" s="89">
        <v>7150</v>
      </c>
    </row>
    <row r="23" spans="1:259" s="21" customFormat="1" ht="15" thickTop="1" thickBot="1">
      <c r="A23" s="22" t="s">
        <v>44</v>
      </c>
      <c r="B23" s="23" t="s">
        <v>49</v>
      </c>
      <c r="C23" s="24" t="s">
        <v>521</v>
      </c>
      <c r="D23" s="24"/>
      <c r="E23" s="25" t="s">
        <v>61</v>
      </c>
      <c r="F23" s="26" t="s">
        <v>62</v>
      </c>
      <c r="G23" s="48"/>
      <c r="H23" s="48"/>
      <c r="I23" s="28"/>
      <c r="J23" s="29">
        <v>12</v>
      </c>
      <c r="K23" s="30">
        <v>0.8</v>
      </c>
      <c r="L23" s="31">
        <f t="shared" si="1"/>
        <v>9.6000000000000014</v>
      </c>
      <c r="M23" s="88" t="s">
        <v>783</v>
      </c>
      <c r="N23" s="89">
        <v>2863</v>
      </c>
      <c r="O23" s="32"/>
      <c r="P23" s="24"/>
      <c r="Q23" s="93">
        <f>SUM(Q17:Q22)</f>
        <v>102499.81</v>
      </c>
      <c r="R23" s="44"/>
      <c r="S23" s="43"/>
      <c r="T23" s="43"/>
      <c r="U23" s="43"/>
      <c r="V23" s="43"/>
      <c r="W23" s="43"/>
      <c r="X23" s="45"/>
      <c r="Y23" s="46"/>
      <c r="Z23" s="44"/>
      <c r="AA23" s="47"/>
      <c r="AB23" s="43"/>
      <c r="AC23" s="43"/>
      <c r="AD23" s="44"/>
      <c r="AE23" s="43"/>
      <c r="AF23" s="43"/>
      <c r="AG23" s="43"/>
      <c r="AH23" s="43"/>
      <c r="AI23" s="43"/>
      <c r="AJ23" s="45"/>
      <c r="AK23" s="46"/>
      <c r="AL23" s="44"/>
      <c r="AM23" s="47"/>
      <c r="AN23" s="43"/>
      <c r="AO23" s="43"/>
      <c r="AP23" s="44"/>
      <c r="AQ23" s="43"/>
      <c r="AR23" s="43"/>
      <c r="AS23" s="43"/>
      <c r="AT23" s="43"/>
      <c r="AU23" s="43"/>
      <c r="AV23" s="45"/>
      <c r="AW23" s="46"/>
      <c r="AX23" s="44"/>
      <c r="AY23" s="47"/>
      <c r="AZ23" s="43"/>
      <c r="BA23" s="43"/>
      <c r="BB23" s="44"/>
      <c r="BC23" s="43"/>
      <c r="BD23" s="43"/>
      <c r="BE23" s="43"/>
      <c r="BF23" s="43"/>
      <c r="BG23" s="43"/>
      <c r="BH23" s="45"/>
      <c r="BI23" s="46"/>
      <c r="BJ23" s="44"/>
      <c r="BK23" s="47"/>
      <c r="BL23" s="43"/>
      <c r="BM23" s="43"/>
      <c r="BN23" s="44"/>
      <c r="BO23" s="43"/>
      <c r="BP23" s="43"/>
      <c r="BQ23" s="43"/>
      <c r="BR23" s="43"/>
      <c r="BS23" s="43"/>
      <c r="BT23" s="45"/>
      <c r="BU23" s="46"/>
      <c r="BV23" s="44"/>
      <c r="BW23" s="47"/>
      <c r="BX23" s="43"/>
      <c r="BY23" s="43"/>
      <c r="BZ23" s="44"/>
      <c r="CA23" s="43"/>
      <c r="CB23" s="43"/>
      <c r="CC23" s="43"/>
      <c r="CD23" s="43"/>
      <c r="CE23" s="43"/>
      <c r="CF23" s="45"/>
      <c r="CG23" s="46"/>
      <c r="CH23" s="44"/>
      <c r="CI23" s="47"/>
      <c r="CJ23" s="43"/>
      <c r="CK23" s="43"/>
      <c r="CL23" s="44"/>
      <c r="CM23" s="43"/>
      <c r="CN23" s="43"/>
      <c r="CO23" s="43"/>
      <c r="CP23" s="43"/>
      <c r="CQ23" s="43"/>
      <c r="CR23" s="45"/>
      <c r="CS23" s="46"/>
      <c r="CT23" s="44"/>
      <c r="CU23" s="47"/>
      <c r="CV23" s="43"/>
      <c r="CW23" s="43"/>
      <c r="CX23" s="44"/>
      <c r="CY23" s="43"/>
      <c r="CZ23" s="43"/>
      <c r="DA23" s="43"/>
      <c r="DB23" s="43"/>
      <c r="DC23" s="43"/>
      <c r="DD23" s="45"/>
      <c r="DE23" s="46"/>
      <c r="DF23" s="44"/>
      <c r="DG23" s="47"/>
      <c r="DH23" s="43"/>
      <c r="DI23" s="43"/>
      <c r="DJ23" s="44"/>
      <c r="DK23" s="43"/>
      <c r="DL23" s="43"/>
      <c r="DM23" s="43"/>
      <c r="DN23" s="43"/>
      <c r="DO23" s="43"/>
      <c r="DP23" s="45"/>
      <c r="DQ23" s="46"/>
      <c r="DR23" s="44"/>
      <c r="DS23" s="47"/>
      <c r="DT23" s="43"/>
      <c r="DU23" s="43"/>
      <c r="DV23" s="44"/>
      <c r="DW23" s="43"/>
      <c r="DX23" s="43"/>
      <c r="DY23" s="43"/>
      <c r="DZ23" s="43"/>
      <c r="EA23" s="43"/>
      <c r="EB23" s="45"/>
      <c r="EC23" s="46"/>
      <c r="ED23" s="44"/>
      <c r="EE23" s="47"/>
      <c r="EF23" s="43"/>
      <c r="EG23" s="43"/>
      <c r="EH23" s="44"/>
      <c r="EI23" s="43"/>
      <c r="EJ23" s="43"/>
      <c r="EK23" s="43"/>
      <c r="EL23" s="43"/>
      <c r="EM23" s="43"/>
      <c r="EN23" s="45"/>
      <c r="EO23" s="46"/>
      <c r="EP23" s="44"/>
      <c r="EQ23" s="47"/>
      <c r="ER23" s="43"/>
      <c r="ES23" s="43"/>
      <c r="ET23" s="44"/>
      <c r="EU23" s="43"/>
      <c r="EV23" s="43"/>
      <c r="EW23" s="43"/>
      <c r="EX23" s="43"/>
      <c r="EY23" s="43"/>
      <c r="EZ23" s="45"/>
      <c r="FA23" s="46"/>
      <c r="FB23" s="44"/>
      <c r="FC23" s="47"/>
      <c r="FD23" s="43"/>
      <c r="FE23" s="43"/>
      <c r="FF23" s="44"/>
      <c r="FG23" s="43"/>
      <c r="FH23" s="43"/>
      <c r="FI23" s="43"/>
      <c r="FJ23" s="43"/>
      <c r="FK23" s="43"/>
      <c r="FL23" s="45"/>
      <c r="FM23" s="46"/>
      <c r="FN23" s="44"/>
      <c r="FO23" s="47"/>
      <c r="FP23" s="43"/>
      <c r="FQ23" s="43"/>
      <c r="FR23" s="44"/>
      <c r="FS23" s="43"/>
      <c r="FT23" s="43"/>
      <c r="FU23" s="43"/>
      <c r="FV23" s="43"/>
      <c r="FW23" s="43"/>
      <c r="FX23" s="45"/>
      <c r="FY23" s="46"/>
      <c r="FZ23" s="44"/>
      <c r="GA23" s="47"/>
      <c r="GB23" s="43"/>
      <c r="GC23" s="43"/>
      <c r="GD23" s="44"/>
      <c r="GE23" s="43"/>
      <c r="GF23" s="43"/>
      <c r="GG23" s="43"/>
      <c r="GH23" s="43"/>
      <c r="GI23" s="43"/>
      <c r="GJ23" s="45"/>
      <c r="GK23" s="46"/>
      <c r="GL23" s="44"/>
      <c r="GM23" s="47"/>
      <c r="GN23" s="43"/>
      <c r="GO23" s="43"/>
      <c r="GP23" s="44"/>
      <c r="GQ23" s="43"/>
      <c r="GR23" s="43"/>
      <c r="GS23" s="43"/>
      <c r="GT23" s="43"/>
      <c r="GU23" s="43"/>
      <c r="GV23" s="45"/>
      <c r="GW23" s="46"/>
      <c r="GX23" s="44"/>
      <c r="GY23" s="47"/>
      <c r="GZ23" s="43"/>
      <c r="HA23" s="43"/>
      <c r="HB23" s="44"/>
      <c r="HC23" s="43"/>
      <c r="HD23" s="43"/>
      <c r="HE23" s="43"/>
      <c r="HF23" s="43"/>
      <c r="HG23" s="43"/>
      <c r="HH23" s="45"/>
      <c r="HI23" s="46"/>
      <c r="HJ23" s="44"/>
      <c r="HK23" s="47"/>
      <c r="HL23" s="43"/>
      <c r="HM23" s="43"/>
      <c r="HN23" s="44"/>
      <c r="HO23" s="43"/>
      <c r="HP23" s="43"/>
      <c r="HQ23" s="43"/>
      <c r="HR23" s="43"/>
      <c r="HS23" s="43"/>
      <c r="HT23" s="45"/>
      <c r="HU23" s="46"/>
      <c r="HV23" s="44"/>
      <c r="HW23" s="47"/>
      <c r="HX23" s="43"/>
      <c r="HY23" s="43"/>
      <c r="HZ23" s="44"/>
      <c r="IA23" s="43"/>
      <c r="IB23" s="43"/>
      <c r="IC23" s="43"/>
      <c r="ID23" s="43"/>
      <c r="IE23" s="43"/>
      <c r="IF23" s="45"/>
      <c r="IG23" s="46"/>
      <c r="IH23" s="44"/>
      <c r="II23" s="47"/>
      <c r="IJ23" s="43"/>
      <c r="IK23" s="43"/>
      <c r="IL23" s="44"/>
      <c r="IM23" s="43"/>
      <c r="IN23" s="43"/>
      <c r="IO23" s="43"/>
      <c r="IP23" s="43"/>
      <c r="IQ23" s="43"/>
      <c r="IR23" s="45"/>
      <c r="IS23" s="46"/>
      <c r="IT23" s="44"/>
      <c r="IU23" s="47"/>
      <c r="IV23" s="43"/>
      <c r="IW23" s="43"/>
      <c r="IX23" s="44"/>
      <c r="IY23" s="43"/>
    </row>
    <row r="24" spans="1:259" s="21" customFormat="1" ht="15" thickTop="1" thickBot="1">
      <c r="A24" s="22" t="s">
        <v>44</v>
      </c>
      <c r="B24" s="23" t="s">
        <v>49</v>
      </c>
      <c r="C24" s="24" t="s">
        <v>521</v>
      </c>
      <c r="D24" s="24"/>
      <c r="E24" s="25" t="s">
        <v>61</v>
      </c>
      <c r="F24" s="26" t="s">
        <v>63</v>
      </c>
      <c r="G24" s="48"/>
      <c r="H24" s="48"/>
      <c r="I24" s="28"/>
      <c r="J24" s="29">
        <v>2</v>
      </c>
      <c r="K24" s="30">
        <v>112</v>
      </c>
      <c r="L24" s="31">
        <f t="shared" si="1"/>
        <v>224</v>
      </c>
      <c r="M24" s="88" t="s">
        <v>61</v>
      </c>
      <c r="N24" s="89">
        <v>491.6</v>
      </c>
      <c r="O24" s="32"/>
      <c r="P24" s="89">
        <v>491.6</v>
      </c>
      <c r="Q24" s="33"/>
      <c r="R24" s="44"/>
      <c r="S24" s="43"/>
      <c r="T24" s="43"/>
      <c r="U24" s="43"/>
      <c r="V24" s="43"/>
      <c r="W24" s="43"/>
      <c r="X24" s="45"/>
      <c r="Y24" s="46"/>
      <c r="Z24" s="44"/>
      <c r="AA24" s="47"/>
      <c r="AB24" s="43"/>
      <c r="AC24" s="43"/>
      <c r="AD24" s="44"/>
      <c r="AE24" s="43"/>
      <c r="AF24" s="43"/>
      <c r="AG24" s="43"/>
      <c r="AH24" s="43"/>
      <c r="AI24" s="43"/>
      <c r="AJ24" s="45"/>
      <c r="AK24" s="46"/>
      <c r="AL24" s="44"/>
      <c r="AM24" s="47"/>
      <c r="AN24" s="43"/>
      <c r="AO24" s="43"/>
      <c r="AP24" s="44"/>
      <c r="AQ24" s="43"/>
      <c r="AR24" s="43"/>
      <c r="AS24" s="43"/>
      <c r="AT24" s="43"/>
      <c r="AU24" s="43"/>
      <c r="AV24" s="45"/>
      <c r="AW24" s="46"/>
      <c r="AX24" s="44"/>
      <c r="AY24" s="47"/>
      <c r="AZ24" s="43"/>
      <c r="BA24" s="43"/>
      <c r="BB24" s="44"/>
      <c r="BC24" s="43"/>
      <c r="BD24" s="43"/>
      <c r="BE24" s="43"/>
      <c r="BF24" s="43"/>
      <c r="BG24" s="43"/>
      <c r="BH24" s="45"/>
      <c r="BI24" s="46"/>
      <c r="BJ24" s="44"/>
      <c r="BK24" s="47"/>
      <c r="BL24" s="43"/>
      <c r="BM24" s="43"/>
      <c r="BN24" s="44"/>
      <c r="BO24" s="43"/>
      <c r="BP24" s="43"/>
      <c r="BQ24" s="43"/>
      <c r="BR24" s="43"/>
      <c r="BS24" s="43"/>
      <c r="BT24" s="45"/>
      <c r="BU24" s="46"/>
      <c r="BV24" s="44"/>
      <c r="BW24" s="47"/>
      <c r="BX24" s="43"/>
      <c r="BY24" s="43"/>
      <c r="BZ24" s="44"/>
      <c r="CA24" s="43"/>
      <c r="CB24" s="43"/>
      <c r="CC24" s="43"/>
      <c r="CD24" s="43"/>
      <c r="CE24" s="43"/>
      <c r="CF24" s="45"/>
      <c r="CG24" s="46"/>
      <c r="CH24" s="44"/>
      <c r="CI24" s="47"/>
      <c r="CJ24" s="43"/>
      <c r="CK24" s="43"/>
      <c r="CL24" s="44"/>
      <c r="CM24" s="43"/>
      <c r="CN24" s="43"/>
      <c r="CO24" s="43"/>
      <c r="CP24" s="43"/>
      <c r="CQ24" s="43"/>
      <c r="CR24" s="45"/>
      <c r="CS24" s="46"/>
      <c r="CT24" s="44"/>
      <c r="CU24" s="47"/>
      <c r="CV24" s="43"/>
      <c r="CW24" s="43"/>
      <c r="CX24" s="44"/>
      <c r="CY24" s="43"/>
      <c r="CZ24" s="43"/>
      <c r="DA24" s="43"/>
      <c r="DB24" s="43"/>
      <c r="DC24" s="43"/>
      <c r="DD24" s="45"/>
      <c r="DE24" s="46"/>
      <c r="DF24" s="44"/>
      <c r="DG24" s="47"/>
      <c r="DH24" s="43"/>
      <c r="DI24" s="43"/>
      <c r="DJ24" s="44"/>
      <c r="DK24" s="43"/>
      <c r="DL24" s="43"/>
      <c r="DM24" s="43"/>
      <c r="DN24" s="43"/>
      <c r="DO24" s="43"/>
      <c r="DP24" s="45"/>
      <c r="DQ24" s="46"/>
      <c r="DR24" s="44"/>
      <c r="DS24" s="47"/>
      <c r="DT24" s="43"/>
      <c r="DU24" s="43"/>
      <c r="DV24" s="44"/>
      <c r="DW24" s="43"/>
      <c r="DX24" s="43"/>
      <c r="DY24" s="43"/>
      <c r="DZ24" s="43"/>
      <c r="EA24" s="43"/>
      <c r="EB24" s="45"/>
      <c r="EC24" s="46"/>
      <c r="ED24" s="44"/>
      <c r="EE24" s="47"/>
      <c r="EF24" s="43"/>
      <c r="EG24" s="43"/>
      <c r="EH24" s="44"/>
      <c r="EI24" s="43"/>
      <c r="EJ24" s="43"/>
      <c r="EK24" s="43"/>
      <c r="EL24" s="43"/>
      <c r="EM24" s="43"/>
      <c r="EN24" s="45"/>
      <c r="EO24" s="46"/>
      <c r="EP24" s="44"/>
      <c r="EQ24" s="47"/>
      <c r="ER24" s="43"/>
      <c r="ES24" s="43"/>
      <c r="ET24" s="44"/>
      <c r="EU24" s="43"/>
      <c r="EV24" s="43"/>
      <c r="EW24" s="43"/>
      <c r="EX24" s="43"/>
      <c r="EY24" s="43"/>
      <c r="EZ24" s="45"/>
      <c r="FA24" s="46"/>
      <c r="FB24" s="44"/>
      <c r="FC24" s="47"/>
      <c r="FD24" s="43"/>
      <c r="FE24" s="43"/>
      <c r="FF24" s="44"/>
      <c r="FG24" s="43"/>
      <c r="FH24" s="43"/>
      <c r="FI24" s="43"/>
      <c r="FJ24" s="43"/>
      <c r="FK24" s="43"/>
      <c r="FL24" s="45"/>
      <c r="FM24" s="46"/>
      <c r="FN24" s="44"/>
      <c r="FO24" s="47"/>
      <c r="FP24" s="43"/>
      <c r="FQ24" s="43"/>
      <c r="FR24" s="44"/>
      <c r="FS24" s="43"/>
      <c r="FT24" s="43"/>
      <c r="FU24" s="43"/>
      <c r="FV24" s="43"/>
      <c r="FW24" s="43"/>
      <c r="FX24" s="45"/>
      <c r="FY24" s="46"/>
      <c r="FZ24" s="44"/>
      <c r="GA24" s="47"/>
      <c r="GB24" s="43"/>
      <c r="GC24" s="43"/>
      <c r="GD24" s="44"/>
      <c r="GE24" s="43"/>
      <c r="GF24" s="43"/>
      <c r="GG24" s="43"/>
      <c r="GH24" s="43"/>
      <c r="GI24" s="43"/>
      <c r="GJ24" s="45"/>
      <c r="GK24" s="46"/>
      <c r="GL24" s="44"/>
      <c r="GM24" s="47"/>
      <c r="GN24" s="43"/>
      <c r="GO24" s="43"/>
      <c r="GP24" s="44"/>
      <c r="GQ24" s="43"/>
      <c r="GR24" s="43"/>
      <c r="GS24" s="43"/>
      <c r="GT24" s="43"/>
      <c r="GU24" s="43"/>
      <c r="GV24" s="45"/>
      <c r="GW24" s="46"/>
      <c r="GX24" s="44"/>
      <c r="GY24" s="47"/>
      <c r="GZ24" s="43"/>
      <c r="HA24" s="43"/>
      <c r="HB24" s="44"/>
      <c r="HC24" s="43"/>
      <c r="HD24" s="43"/>
      <c r="HE24" s="43"/>
      <c r="HF24" s="43"/>
      <c r="HG24" s="43"/>
      <c r="HH24" s="45"/>
      <c r="HI24" s="46"/>
      <c r="HJ24" s="44"/>
      <c r="HK24" s="47"/>
      <c r="HL24" s="43"/>
      <c r="HM24" s="43"/>
      <c r="HN24" s="44"/>
      <c r="HO24" s="43"/>
      <c r="HP24" s="43"/>
      <c r="HQ24" s="43"/>
      <c r="HR24" s="43"/>
      <c r="HS24" s="43"/>
      <c r="HT24" s="45"/>
      <c r="HU24" s="46"/>
      <c r="HV24" s="44"/>
      <c r="HW24" s="47"/>
      <c r="HX24" s="43"/>
      <c r="HY24" s="43"/>
      <c r="HZ24" s="44"/>
      <c r="IA24" s="43"/>
      <c r="IB24" s="43"/>
      <c r="IC24" s="43"/>
      <c r="ID24" s="43"/>
      <c r="IE24" s="43"/>
      <c r="IF24" s="45"/>
      <c r="IG24" s="46"/>
      <c r="IH24" s="44"/>
      <c r="II24" s="47"/>
      <c r="IJ24" s="43"/>
      <c r="IK24" s="43"/>
      <c r="IL24" s="44"/>
      <c r="IM24" s="43"/>
      <c r="IN24" s="43"/>
      <c r="IO24" s="43"/>
      <c r="IP24" s="43"/>
      <c r="IQ24" s="43"/>
      <c r="IR24" s="45"/>
      <c r="IS24" s="46"/>
      <c r="IT24" s="44"/>
      <c r="IU24" s="47"/>
      <c r="IV24" s="43"/>
      <c r="IW24" s="43"/>
      <c r="IX24" s="44"/>
      <c r="IY24" s="43"/>
    </row>
    <row r="25" spans="1:259" s="21" customFormat="1" ht="15" thickTop="1" thickBot="1">
      <c r="A25" s="22" t="s">
        <v>44</v>
      </c>
      <c r="B25" s="23" t="s">
        <v>49</v>
      </c>
      <c r="C25" s="24" t="s">
        <v>521</v>
      </c>
      <c r="D25" s="24"/>
      <c r="E25" s="25" t="s">
        <v>61</v>
      </c>
      <c r="F25" s="26" t="s">
        <v>64</v>
      </c>
      <c r="G25" s="48"/>
      <c r="H25" s="48"/>
      <c r="I25" s="28"/>
      <c r="J25" s="29">
        <v>10</v>
      </c>
      <c r="K25" s="30">
        <v>24</v>
      </c>
      <c r="L25" s="31">
        <f t="shared" si="1"/>
        <v>240</v>
      </c>
      <c r="M25" s="88" t="s">
        <v>784</v>
      </c>
      <c r="N25" s="89">
        <v>2049</v>
      </c>
      <c r="O25" s="32"/>
      <c r="P25" s="89">
        <v>2049</v>
      </c>
      <c r="Q25" s="33"/>
      <c r="R25" s="44"/>
      <c r="S25" s="43"/>
      <c r="T25" s="43"/>
      <c r="U25" s="43"/>
      <c r="V25" s="43"/>
      <c r="W25" s="43"/>
      <c r="X25" s="45"/>
      <c r="Y25" s="46"/>
      <c r="Z25" s="44"/>
      <c r="AA25" s="47"/>
      <c r="AB25" s="43"/>
      <c r="AC25" s="43"/>
      <c r="AD25" s="44"/>
      <c r="AE25" s="43"/>
      <c r="AF25" s="43"/>
      <c r="AG25" s="43"/>
      <c r="AH25" s="43"/>
      <c r="AI25" s="43"/>
      <c r="AJ25" s="45"/>
      <c r="AK25" s="46"/>
      <c r="AL25" s="44"/>
      <c r="AM25" s="47"/>
      <c r="AN25" s="43"/>
      <c r="AO25" s="43"/>
      <c r="AP25" s="44"/>
      <c r="AQ25" s="43"/>
      <c r="AR25" s="43"/>
      <c r="AS25" s="43"/>
      <c r="AT25" s="43"/>
      <c r="AU25" s="43"/>
      <c r="AV25" s="45"/>
      <c r="AW25" s="46"/>
      <c r="AX25" s="44"/>
      <c r="AY25" s="47"/>
      <c r="AZ25" s="43"/>
      <c r="BA25" s="43"/>
      <c r="BB25" s="44"/>
      <c r="BC25" s="43"/>
      <c r="BD25" s="43"/>
      <c r="BE25" s="43"/>
      <c r="BF25" s="43"/>
      <c r="BG25" s="43"/>
      <c r="BH25" s="45"/>
      <c r="BI25" s="46"/>
      <c r="BJ25" s="44"/>
      <c r="BK25" s="47"/>
      <c r="BL25" s="43"/>
      <c r="BM25" s="43"/>
      <c r="BN25" s="44"/>
      <c r="BO25" s="43"/>
      <c r="BP25" s="43"/>
      <c r="BQ25" s="43"/>
      <c r="BR25" s="43"/>
      <c r="BS25" s="43"/>
      <c r="BT25" s="45"/>
      <c r="BU25" s="46"/>
      <c r="BV25" s="44"/>
      <c r="BW25" s="47"/>
      <c r="BX25" s="43"/>
      <c r="BY25" s="43"/>
      <c r="BZ25" s="44"/>
      <c r="CA25" s="43"/>
      <c r="CB25" s="43"/>
      <c r="CC25" s="43"/>
      <c r="CD25" s="43"/>
      <c r="CE25" s="43"/>
      <c r="CF25" s="45"/>
      <c r="CG25" s="46"/>
      <c r="CH25" s="44"/>
      <c r="CI25" s="47"/>
      <c r="CJ25" s="43"/>
      <c r="CK25" s="43"/>
      <c r="CL25" s="44"/>
      <c r="CM25" s="43"/>
      <c r="CN25" s="43"/>
      <c r="CO25" s="43"/>
      <c r="CP25" s="43"/>
      <c r="CQ25" s="43"/>
      <c r="CR25" s="45"/>
      <c r="CS25" s="46"/>
      <c r="CT25" s="44"/>
      <c r="CU25" s="47"/>
      <c r="CV25" s="43"/>
      <c r="CW25" s="43"/>
      <c r="CX25" s="44"/>
      <c r="CY25" s="43"/>
      <c r="CZ25" s="43"/>
      <c r="DA25" s="43"/>
      <c r="DB25" s="43"/>
      <c r="DC25" s="43"/>
      <c r="DD25" s="45"/>
      <c r="DE25" s="46"/>
      <c r="DF25" s="44"/>
      <c r="DG25" s="47"/>
      <c r="DH25" s="43"/>
      <c r="DI25" s="43"/>
      <c r="DJ25" s="44"/>
      <c r="DK25" s="43"/>
      <c r="DL25" s="43"/>
      <c r="DM25" s="43"/>
      <c r="DN25" s="43"/>
      <c r="DO25" s="43"/>
      <c r="DP25" s="45"/>
      <c r="DQ25" s="46"/>
      <c r="DR25" s="44"/>
      <c r="DS25" s="47"/>
      <c r="DT25" s="43"/>
      <c r="DU25" s="43"/>
      <c r="DV25" s="44"/>
      <c r="DW25" s="43"/>
      <c r="DX25" s="43"/>
      <c r="DY25" s="43"/>
      <c r="DZ25" s="43"/>
      <c r="EA25" s="43"/>
      <c r="EB25" s="45"/>
      <c r="EC25" s="46"/>
      <c r="ED25" s="44"/>
      <c r="EE25" s="47"/>
      <c r="EF25" s="43"/>
      <c r="EG25" s="43"/>
      <c r="EH25" s="44"/>
      <c r="EI25" s="43"/>
      <c r="EJ25" s="43"/>
      <c r="EK25" s="43"/>
      <c r="EL25" s="43"/>
      <c r="EM25" s="43"/>
      <c r="EN25" s="45"/>
      <c r="EO25" s="46"/>
      <c r="EP25" s="44"/>
      <c r="EQ25" s="47"/>
      <c r="ER25" s="43"/>
      <c r="ES25" s="43"/>
      <c r="ET25" s="44"/>
      <c r="EU25" s="43"/>
      <c r="EV25" s="43"/>
      <c r="EW25" s="43"/>
      <c r="EX25" s="43"/>
      <c r="EY25" s="43"/>
      <c r="EZ25" s="45"/>
      <c r="FA25" s="46"/>
      <c r="FB25" s="44"/>
      <c r="FC25" s="47"/>
      <c r="FD25" s="43"/>
      <c r="FE25" s="43"/>
      <c r="FF25" s="44"/>
      <c r="FG25" s="43"/>
      <c r="FH25" s="43"/>
      <c r="FI25" s="43"/>
      <c r="FJ25" s="43"/>
      <c r="FK25" s="43"/>
      <c r="FL25" s="45"/>
      <c r="FM25" s="46"/>
      <c r="FN25" s="44"/>
      <c r="FO25" s="47"/>
      <c r="FP25" s="43"/>
      <c r="FQ25" s="43"/>
      <c r="FR25" s="44"/>
      <c r="FS25" s="43"/>
      <c r="FT25" s="43"/>
      <c r="FU25" s="43"/>
      <c r="FV25" s="43"/>
      <c r="FW25" s="43"/>
      <c r="FX25" s="45"/>
      <c r="FY25" s="46"/>
      <c r="FZ25" s="44"/>
      <c r="GA25" s="47"/>
      <c r="GB25" s="43"/>
      <c r="GC25" s="43"/>
      <c r="GD25" s="44"/>
      <c r="GE25" s="43"/>
      <c r="GF25" s="43"/>
      <c r="GG25" s="43"/>
      <c r="GH25" s="43"/>
      <c r="GI25" s="43"/>
      <c r="GJ25" s="45"/>
      <c r="GK25" s="46"/>
      <c r="GL25" s="44"/>
      <c r="GM25" s="47"/>
      <c r="GN25" s="43"/>
      <c r="GO25" s="43"/>
      <c r="GP25" s="44"/>
      <c r="GQ25" s="43"/>
      <c r="GR25" s="43"/>
      <c r="GS25" s="43"/>
      <c r="GT25" s="43"/>
      <c r="GU25" s="43"/>
      <c r="GV25" s="45"/>
      <c r="GW25" s="46"/>
      <c r="GX25" s="44"/>
      <c r="GY25" s="47"/>
      <c r="GZ25" s="43"/>
      <c r="HA25" s="43"/>
      <c r="HB25" s="44"/>
      <c r="HC25" s="43"/>
      <c r="HD25" s="43"/>
      <c r="HE25" s="43"/>
      <c r="HF25" s="43"/>
      <c r="HG25" s="43"/>
      <c r="HH25" s="45"/>
      <c r="HI25" s="46"/>
      <c r="HJ25" s="44"/>
      <c r="HK25" s="47"/>
      <c r="HL25" s="43"/>
      <c r="HM25" s="43"/>
      <c r="HN25" s="44"/>
      <c r="HO25" s="43"/>
      <c r="HP25" s="43"/>
      <c r="HQ25" s="43"/>
      <c r="HR25" s="43"/>
      <c r="HS25" s="43"/>
      <c r="HT25" s="45"/>
      <c r="HU25" s="46"/>
      <c r="HV25" s="44"/>
      <c r="HW25" s="47"/>
      <c r="HX25" s="43"/>
      <c r="HY25" s="43"/>
      <c r="HZ25" s="44"/>
      <c r="IA25" s="43"/>
      <c r="IB25" s="43"/>
      <c r="IC25" s="43"/>
      <c r="ID25" s="43"/>
      <c r="IE25" s="43"/>
      <c r="IF25" s="45"/>
      <c r="IG25" s="46"/>
      <c r="IH25" s="44"/>
      <c r="II25" s="47"/>
      <c r="IJ25" s="43"/>
      <c r="IK25" s="43"/>
      <c r="IL25" s="44"/>
      <c r="IM25" s="43"/>
      <c r="IN25" s="43"/>
      <c r="IO25" s="43"/>
      <c r="IP25" s="43"/>
      <c r="IQ25" s="43"/>
      <c r="IR25" s="45"/>
      <c r="IS25" s="46"/>
      <c r="IT25" s="44"/>
      <c r="IU25" s="47"/>
      <c r="IV25" s="43"/>
      <c r="IW25" s="43"/>
      <c r="IX25" s="44"/>
      <c r="IY25" s="43"/>
    </row>
    <row r="26" spans="1:259" s="21" customFormat="1" ht="15" thickTop="1" thickBot="1">
      <c r="A26" s="22" t="s">
        <v>44</v>
      </c>
      <c r="B26" s="23" t="s">
        <v>49</v>
      </c>
      <c r="C26" s="24" t="s">
        <v>521</v>
      </c>
      <c r="D26" s="24"/>
      <c r="E26" s="25" t="s">
        <v>61</v>
      </c>
      <c r="F26" s="26" t="s">
        <v>65</v>
      </c>
      <c r="G26" s="48"/>
      <c r="H26" s="48"/>
      <c r="I26" s="28"/>
      <c r="J26" s="29">
        <v>20</v>
      </c>
      <c r="K26" s="30">
        <v>18</v>
      </c>
      <c r="L26" s="31">
        <f t="shared" si="1"/>
        <v>360</v>
      </c>
      <c r="M26" s="88" t="s">
        <v>785</v>
      </c>
      <c r="N26" s="89">
        <v>0</v>
      </c>
      <c r="O26" s="32"/>
      <c r="P26" s="94">
        <f>SUM(P24:P25)</f>
        <v>2540.6</v>
      </c>
      <c r="Q26" s="33"/>
      <c r="R26" s="44"/>
      <c r="S26" s="43"/>
      <c r="T26" s="43"/>
      <c r="U26" s="43"/>
      <c r="V26" s="43"/>
      <c r="W26" s="43"/>
      <c r="X26" s="45"/>
      <c r="Y26" s="46"/>
      <c r="Z26" s="44"/>
      <c r="AA26" s="47"/>
      <c r="AB26" s="43"/>
      <c r="AC26" s="43"/>
      <c r="AD26" s="44"/>
      <c r="AE26" s="43"/>
      <c r="AF26" s="43"/>
      <c r="AG26" s="43"/>
      <c r="AH26" s="43"/>
      <c r="AI26" s="43"/>
      <c r="AJ26" s="45"/>
      <c r="AK26" s="46"/>
      <c r="AL26" s="44"/>
      <c r="AM26" s="47"/>
      <c r="AN26" s="43"/>
      <c r="AO26" s="43"/>
      <c r="AP26" s="44"/>
      <c r="AQ26" s="43"/>
      <c r="AR26" s="43"/>
      <c r="AS26" s="43"/>
      <c r="AT26" s="43"/>
      <c r="AU26" s="43"/>
      <c r="AV26" s="45"/>
      <c r="AW26" s="46"/>
      <c r="AX26" s="44"/>
      <c r="AY26" s="47"/>
      <c r="AZ26" s="43"/>
      <c r="BA26" s="43"/>
      <c r="BB26" s="44"/>
      <c r="BC26" s="43"/>
      <c r="BD26" s="43"/>
      <c r="BE26" s="43"/>
      <c r="BF26" s="43"/>
      <c r="BG26" s="43"/>
      <c r="BH26" s="45"/>
      <c r="BI26" s="46"/>
      <c r="BJ26" s="44"/>
      <c r="BK26" s="47"/>
      <c r="BL26" s="43"/>
      <c r="BM26" s="43"/>
      <c r="BN26" s="44"/>
      <c r="BO26" s="43"/>
      <c r="BP26" s="43"/>
      <c r="BQ26" s="43"/>
      <c r="BR26" s="43"/>
      <c r="BS26" s="43"/>
      <c r="BT26" s="45"/>
      <c r="BU26" s="46"/>
      <c r="BV26" s="44"/>
      <c r="BW26" s="47"/>
      <c r="BX26" s="43"/>
      <c r="BY26" s="43"/>
      <c r="BZ26" s="44"/>
      <c r="CA26" s="43"/>
      <c r="CB26" s="43"/>
      <c r="CC26" s="43"/>
      <c r="CD26" s="43"/>
      <c r="CE26" s="43"/>
      <c r="CF26" s="45"/>
      <c r="CG26" s="46"/>
      <c r="CH26" s="44"/>
      <c r="CI26" s="47"/>
      <c r="CJ26" s="43"/>
      <c r="CK26" s="43"/>
      <c r="CL26" s="44"/>
      <c r="CM26" s="43"/>
      <c r="CN26" s="43"/>
      <c r="CO26" s="43"/>
      <c r="CP26" s="43"/>
      <c r="CQ26" s="43"/>
      <c r="CR26" s="45"/>
      <c r="CS26" s="46"/>
      <c r="CT26" s="44"/>
      <c r="CU26" s="47"/>
      <c r="CV26" s="43"/>
      <c r="CW26" s="43"/>
      <c r="CX26" s="44"/>
      <c r="CY26" s="43"/>
      <c r="CZ26" s="43"/>
      <c r="DA26" s="43"/>
      <c r="DB26" s="43"/>
      <c r="DC26" s="43"/>
      <c r="DD26" s="45"/>
      <c r="DE26" s="46"/>
      <c r="DF26" s="44"/>
      <c r="DG26" s="47"/>
      <c r="DH26" s="43"/>
      <c r="DI26" s="43"/>
      <c r="DJ26" s="44"/>
      <c r="DK26" s="43"/>
      <c r="DL26" s="43"/>
      <c r="DM26" s="43"/>
      <c r="DN26" s="43"/>
      <c r="DO26" s="43"/>
      <c r="DP26" s="45"/>
      <c r="DQ26" s="46"/>
      <c r="DR26" s="44"/>
      <c r="DS26" s="47"/>
      <c r="DT26" s="43"/>
      <c r="DU26" s="43"/>
      <c r="DV26" s="44"/>
      <c r="DW26" s="43"/>
      <c r="DX26" s="43"/>
      <c r="DY26" s="43"/>
      <c r="DZ26" s="43"/>
      <c r="EA26" s="43"/>
      <c r="EB26" s="45"/>
      <c r="EC26" s="46"/>
      <c r="ED26" s="44"/>
      <c r="EE26" s="47"/>
      <c r="EF26" s="43"/>
      <c r="EG26" s="43"/>
      <c r="EH26" s="44"/>
      <c r="EI26" s="43"/>
      <c r="EJ26" s="43"/>
      <c r="EK26" s="43"/>
      <c r="EL26" s="43"/>
      <c r="EM26" s="43"/>
      <c r="EN26" s="45"/>
      <c r="EO26" s="46"/>
      <c r="EP26" s="44"/>
      <c r="EQ26" s="47"/>
      <c r="ER26" s="43"/>
      <c r="ES26" s="43"/>
      <c r="ET26" s="44"/>
      <c r="EU26" s="43"/>
      <c r="EV26" s="43"/>
      <c r="EW26" s="43"/>
      <c r="EX26" s="43"/>
      <c r="EY26" s="43"/>
      <c r="EZ26" s="45"/>
      <c r="FA26" s="46"/>
      <c r="FB26" s="44"/>
      <c r="FC26" s="47"/>
      <c r="FD26" s="43"/>
      <c r="FE26" s="43"/>
      <c r="FF26" s="44"/>
      <c r="FG26" s="43"/>
      <c r="FH26" s="43"/>
      <c r="FI26" s="43"/>
      <c r="FJ26" s="43"/>
      <c r="FK26" s="43"/>
      <c r="FL26" s="45"/>
      <c r="FM26" s="46"/>
      <c r="FN26" s="44"/>
      <c r="FO26" s="47"/>
      <c r="FP26" s="43"/>
      <c r="FQ26" s="43"/>
      <c r="FR26" s="44"/>
      <c r="FS26" s="43"/>
      <c r="FT26" s="43"/>
      <c r="FU26" s="43"/>
      <c r="FV26" s="43"/>
      <c r="FW26" s="43"/>
      <c r="FX26" s="45"/>
      <c r="FY26" s="46"/>
      <c r="FZ26" s="44"/>
      <c r="GA26" s="47"/>
      <c r="GB26" s="43"/>
      <c r="GC26" s="43"/>
      <c r="GD26" s="44"/>
      <c r="GE26" s="43"/>
      <c r="GF26" s="43"/>
      <c r="GG26" s="43"/>
      <c r="GH26" s="43"/>
      <c r="GI26" s="43"/>
      <c r="GJ26" s="45"/>
      <c r="GK26" s="46"/>
      <c r="GL26" s="44"/>
      <c r="GM26" s="47"/>
      <c r="GN26" s="43"/>
      <c r="GO26" s="43"/>
      <c r="GP26" s="44"/>
      <c r="GQ26" s="43"/>
      <c r="GR26" s="43"/>
      <c r="GS26" s="43"/>
      <c r="GT26" s="43"/>
      <c r="GU26" s="43"/>
      <c r="GV26" s="45"/>
      <c r="GW26" s="46"/>
      <c r="GX26" s="44"/>
      <c r="GY26" s="47"/>
      <c r="GZ26" s="43"/>
      <c r="HA26" s="43"/>
      <c r="HB26" s="44"/>
      <c r="HC26" s="43"/>
      <c r="HD26" s="43"/>
      <c r="HE26" s="43"/>
      <c r="HF26" s="43"/>
      <c r="HG26" s="43"/>
      <c r="HH26" s="45"/>
      <c r="HI26" s="46"/>
      <c r="HJ26" s="44"/>
      <c r="HK26" s="47"/>
      <c r="HL26" s="43"/>
      <c r="HM26" s="43"/>
      <c r="HN26" s="44"/>
      <c r="HO26" s="43"/>
      <c r="HP26" s="43"/>
      <c r="HQ26" s="43"/>
      <c r="HR26" s="43"/>
      <c r="HS26" s="43"/>
      <c r="HT26" s="45"/>
      <c r="HU26" s="46"/>
      <c r="HV26" s="44"/>
      <c r="HW26" s="47"/>
      <c r="HX26" s="43"/>
      <c r="HY26" s="43"/>
      <c r="HZ26" s="44"/>
      <c r="IA26" s="43"/>
      <c r="IB26" s="43"/>
      <c r="IC26" s="43"/>
      <c r="ID26" s="43"/>
      <c r="IE26" s="43"/>
      <c r="IF26" s="45"/>
      <c r="IG26" s="46"/>
      <c r="IH26" s="44"/>
      <c r="II26" s="47"/>
      <c r="IJ26" s="43"/>
      <c r="IK26" s="43"/>
      <c r="IL26" s="44"/>
      <c r="IM26" s="43"/>
      <c r="IN26" s="43"/>
      <c r="IO26" s="43"/>
      <c r="IP26" s="43"/>
      <c r="IQ26" s="43"/>
      <c r="IR26" s="45"/>
      <c r="IS26" s="46"/>
      <c r="IT26" s="44"/>
      <c r="IU26" s="47"/>
      <c r="IV26" s="43"/>
      <c r="IW26" s="43"/>
      <c r="IX26" s="44"/>
      <c r="IY26" s="43"/>
    </row>
    <row r="27" spans="1:259" s="21" customFormat="1" ht="15" thickTop="1" thickBot="1">
      <c r="A27" s="22" t="s">
        <v>44</v>
      </c>
      <c r="B27" s="23" t="s">
        <v>49</v>
      </c>
      <c r="C27" s="24" t="s">
        <v>521</v>
      </c>
      <c r="D27" s="24"/>
      <c r="E27" s="25" t="s">
        <v>61</v>
      </c>
      <c r="F27" s="26" t="s">
        <v>66</v>
      </c>
      <c r="G27" s="48"/>
      <c r="H27" s="48"/>
      <c r="I27" s="28"/>
      <c r="J27" s="29">
        <v>5</v>
      </c>
      <c r="K27" s="30">
        <v>25</v>
      </c>
      <c r="L27" s="31">
        <f t="shared" si="1"/>
        <v>125</v>
      </c>
      <c r="M27" s="88" t="s">
        <v>786</v>
      </c>
      <c r="N27" s="89">
        <v>0</v>
      </c>
      <c r="O27" s="32"/>
      <c r="P27" s="24"/>
      <c r="Q27" s="33"/>
      <c r="R27" s="44"/>
      <c r="S27" s="43"/>
      <c r="T27" s="43"/>
      <c r="U27" s="43"/>
      <c r="V27" s="43"/>
      <c r="W27" s="43"/>
      <c r="X27" s="45"/>
      <c r="Y27" s="46"/>
      <c r="Z27" s="44"/>
      <c r="AA27" s="47"/>
      <c r="AB27" s="43"/>
      <c r="AC27" s="43"/>
      <c r="AD27" s="44"/>
      <c r="AE27" s="43"/>
      <c r="AF27" s="43"/>
      <c r="AG27" s="43"/>
      <c r="AH27" s="43"/>
      <c r="AI27" s="43"/>
      <c r="AJ27" s="45"/>
      <c r="AK27" s="46"/>
      <c r="AL27" s="44"/>
      <c r="AM27" s="47"/>
      <c r="AN27" s="43"/>
      <c r="AO27" s="43"/>
      <c r="AP27" s="44"/>
      <c r="AQ27" s="43"/>
      <c r="AR27" s="43"/>
      <c r="AS27" s="43"/>
      <c r="AT27" s="43"/>
      <c r="AU27" s="43"/>
      <c r="AV27" s="45"/>
      <c r="AW27" s="46"/>
      <c r="AX27" s="44"/>
      <c r="AY27" s="47"/>
      <c r="AZ27" s="43"/>
      <c r="BA27" s="43"/>
      <c r="BB27" s="44"/>
      <c r="BC27" s="43"/>
      <c r="BD27" s="43"/>
      <c r="BE27" s="43"/>
      <c r="BF27" s="43"/>
      <c r="BG27" s="43"/>
      <c r="BH27" s="45"/>
      <c r="BI27" s="46"/>
      <c r="BJ27" s="44"/>
      <c r="BK27" s="47"/>
      <c r="BL27" s="43"/>
      <c r="BM27" s="43"/>
      <c r="BN27" s="44"/>
      <c r="BO27" s="43"/>
      <c r="BP27" s="43"/>
      <c r="BQ27" s="43"/>
      <c r="BR27" s="43"/>
      <c r="BS27" s="43"/>
      <c r="BT27" s="45"/>
      <c r="BU27" s="46"/>
      <c r="BV27" s="44"/>
      <c r="BW27" s="47"/>
      <c r="BX27" s="43"/>
      <c r="BY27" s="43"/>
      <c r="BZ27" s="44"/>
      <c r="CA27" s="43"/>
      <c r="CB27" s="43"/>
      <c r="CC27" s="43"/>
      <c r="CD27" s="43"/>
      <c r="CE27" s="43"/>
      <c r="CF27" s="45"/>
      <c r="CG27" s="46"/>
      <c r="CH27" s="44"/>
      <c r="CI27" s="47"/>
      <c r="CJ27" s="43"/>
      <c r="CK27" s="43"/>
      <c r="CL27" s="44"/>
      <c r="CM27" s="43"/>
      <c r="CN27" s="43"/>
      <c r="CO27" s="43"/>
      <c r="CP27" s="43"/>
      <c r="CQ27" s="43"/>
      <c r="CR27" s="45"/>
      <c r="CS27" s="46"/>
      <c r="CT27" s="44"/>
      <c r="CU27" s="47"/>
      <c r="CV27" s="43"/>
      <c r="CW27" s="43"/>
      <c r="CX27" s="44"/>
      <c r="CY27" s="43"/>
      <c r="CZ27" s="43"/>
      <c r="DA27" s="43"/>
      <c r="DB27" s="43"/>
      <c r="DC27" s="43"/>
      <c r="DD27" s="45"/>
      <c r="DE27" s="46"/>
      <c r="DF27" s="44"/>
      <c r="DG27" s="47"/>
      <c r="DH27" s="43"/>
      <c r="DI27" s="43"/>
      <c r="DJ27" s="44"/>
      <c r="DK27" s="43"/>
      <c r="DL27" s="43"/>
      <c r="DM27" s="43"/>
      <c r="DN27" s="43"/>
      <c r="DO27" s="43"/>
      <c r="DP27" s="45"/>
      <c r="DQ27" s="46"/>
      <c r="DR27" s="44"/>
      <c r="DS27" s="47"/>
      <c r="DT27" s="43"/>
      <c r="DU27" s="43"/>
      <c r="DV27" s="44"/>
      <c r="DW27" s="43"/>
      <c r="DX27" s="43"/>
      <c r="DY27" s="43"/>
      <c r="DZ27" s="43"/>
      <c r="EA27" s="43"/>
      <c r="EB27" s="45"/>
      <c r="EC27" s="46"/>
      <c r="ED27" s="44"/>
      <c r="EE27" s="47"/>
      <c r="EF27" s="43"/>
      <c r="EG27" s="43"/>
      <c r="EH27" s="44"/>
      <c r="EI27" s="43"/>
      <c r="EJ27" s="43"/>
      <c r="EK27" s="43"/>
      <c r="EL27" s="43"/>
      <c r="EM27" s="43"/>
      <c r="EN27" s="45"/>
      <c r="EO27" s="46"/>
      <c r="EP27" s="44"/>
      <c r="EQ27" s="47"/>
      <c r="ER27" s="43"/>
      <c r="ES27" s="43"/>
      <c r="ET27" s="44"/>
      <c r="EU27" s="43"/>
      <c r="EV27" s="43"/>
      <c r="EW27" s="43"/>
      <c r="EX27" s="43"/>
      <c r="EY27" s="43"/>
      <c r="EZ27" s="45"/>
      <c r="FA27" s="46"/>
      <c r="FB27" s="44"/>
      <c r="FC27" s="47"/>
      <c r="FD27" s="43"/>
      <c r="FE27" s="43"/>
      <c r="FF27" s="44"/>
      <c r="FG27" s="43"/>
      <c r="FH27" s="43"/>
      <c r="FI27" s="43"/>
      <c r="FJ27" s="43"/>
      <c r="FK27" s="43"/>
      <c r="FL27" s="45"/>
      <c r="FM27" s="46"/>
      <c r="FN27" s="44"/>
      <c r="FO27" s="47"/>
      <c r="FP27" s="43"/>
      <c r="FQ27" s="43"/>
      <c r="FR27" s="44"/>
      <c r="FS27" s="43"/>
      <c r="FT27" s="43"/>
      <c r="FU27" s="43"/>
      <c r="FV27" s="43"/>
      <c r="FW27" s="43"/>
      <c r="FX27" s="45"/>
      <c r="FY27" s="46"/>
      <c r="FZ27" s="44"/>
      <c r="GA27" s="47"/>
      <c r="GB27" s="43"/>
      <c r="GC27" s="43"/>
      <c r="GD27" s="44"/>
      <c r="GE27" s="43"/>
      <c r="GF27" s="43"/>
      <c r="GG27" s="43"/>
      <c r="GH27" s="43"/>
      <c r="GI27" s="43"/>
      <c r="GJ27" s="45"/>
      <c r="GK27" s="46"/>
      <c r="GL27" s="44"/>
      <c r="GM27" s="47"/>
      <c r="GN27" s="43"/>
      <c r="GO27" s="43"/>
      <c r="GP27" s="44"/>
      <c r="GQ27" s="43"/>
      <c r="GR27" s="43"/>
      <c r="GS27" s="43"/>
      <c r="GT27" s="43"/>
      <c r="GU27" s="43"/>
      <c r="GV27" s="45"/>
      <c r="GW27" s="46"/>
      <c r="GX27" s="44"/>
      <c r="GY27" s="47"/>
      <c r="GZ27" s="43"/>
      <c r="HA27" s="43"/>
      <c r="HB27" s="44"/>
      <c r="HC27" s="43"/>
      <c r="HD27" s="43"/>
      <c r="HE27" s="43"/>
      <c r="HF27" s="43"/>
      <c r="HG27" s="43"/>
      <c r="HH27" s="45"/>
      <c r="HI27" s="46"/>
      <c r="HJ27" s="44"/>
      <c r="HK27" s="47"/>
      <c r="HL27" s="43"/>
      <c r="HM27" s="43"/>
      <c r="HN27" s="44"/>
      <c r="HO27" s="43"/>
      <c r="HP27" s="43"/>
      <c r="HQ27" s="43"/>
      <c r="HR27" s="43"/>
      <c r="HS27" s="43"/>
      <c r="HT27" s="45"/>
      <c r="HU27" s="46"/>
      <c r="HV27" s="44"/>
      <c r="HW27" s="47"/>
      <c r="HX27" s="43"/>
      <c r="HY27" s="43"/>
      <c r="HZ27" s="44"/>
      <c r="IA27" s="43"/>
      <c r="IB27" s="43"/>
      <c r="IC27" s="43"/>
      <c r="ID27" s="43"/>
      <c r="IE27" s="43"/>
      <c r="IF27" s="45"/>
      <c r="IG27" s="46"/>
      <c r="IH27" s="44"/>
      <c r="II27" s="47"/>
      <c r="IJ27" s="43"/>
      <c r="IK27" s="43"/>
      <c r="IL27" s="44"/>
      <c r="IM27" s="43"/>
      <c r="IN27" s="43"/>
      <c r="IO27" s="43"/>
      <c r="IP27" s="43"/>
      <c r="IQ27" s="43"/>
      <c r="IR27" s="45"/>
      <c r="IS27" s="46"/>
      <c r="IT27" s="44"/>
      <c r="IU27" s="47"/>
      <c r="IV27" s="43"/>
      <c r="IW27" s="43"/>
      <c r="IX27" s="44"/>
      <c r="IY27" s="43"/>
    </row>
    <row r="28" spans="1:259" s="21" customFormat="1" ht="15" thickTop="1" thickBot="1">
      <c r="A28" s="22" t="s">
        <v>44</v>
      </c>
      <c r="B28" s="23" t="s">
        <v>49</v>
      </c>
      <c r="C28" s="24" t="s">
        <v>521</v>
      </c>
      <c r="D28" s="24"/>
      <c r="E28" s="25" t="s">
        <v>61</v>
      </c>
      <c r="F28" s="26" t="s">
        <v>67</v>
      </c>
      <c r="G28" s="48"/>
      <c r="H28" s="48"/>
      <c r="I28" s="28"/>
      <c r="J28" s="29">
        <v>1</v>
      </c>
      <c r="K28" s="30">
        <v>28</v>
      </c>
      <c r="L28" s="31">
        <f t="shared" si="1"/>
        <v>28</v>
      </c>
      <c r="M28" s="88" t="s">
        <v>787</v>
      </c>
      <c r="N28" s="89">
        <v>0</v>
      </c>
      <c r="O28" s="43"/>
      <c r="P28" s="43"/>
      <c r="Q28" s="43"/>
      <c r="R28" s="43"/>
      <c r="S28" s="45"/>
      <c r="T28" s="46"/>
      <c r="U28" s="44"/>
      <c r="V28" s="47"/>
      <c r="W28" s="43"/>
      <c r="X28" s="43"/>
      <c r="Y28" s="44"/>
      <c r="Z28" s="43"/>
      <c r="AA28" s="43"/>
      <c r="AB28" s="43"/>
      <c r="AC28" s="43"/>
      <c r="AD28" s="43"/>
      <c r="AE28" s="45"/>
      <c r="AF28" s="46"/>
      <c r="AG28" s="44"/>
      <c r="AH28" s="47"/>
      <c r="AI28" s="43"/>
      <c r="AJ28" s="43"/>
      <c r="AK28" s="44"/>
      <c r="AL28" s="43"/>
      <c r="AM28" s="43"/>
      <c r="AN28" s="43"/>
      <c r="AO28" s="43"/>
      <c r="AP28" s="43"/>
      <c r="AQ28" s="45"/>
      <c r="AR28" s="46"/>
      <c r="AS28" s="44"/>
      <c r="AT28" s="47"/>
      <c r="AU28" s="43"/>
      <c r="AV28" s="43"/>
      <c r="AW28" s="44"/>
      <c r="AX28" s="43"/>
      <c r="AY28" s="43"/>
      <c r="AZ28" s="43"/>
      <c r="BA28" s="43"/>
      <c r="BB28" s="43"/>
      <c r="BC28" s="45"/>
      <c r="BD28" s="46"/>
      <c r="BE28" s="44"/>
      <c r="BF28" s="47"/>
      <c r="BG28" s="43"/>
      <c r="BH28" s="43"/>
      <c r="BI28" s="44"/>
      <c r="BJ28" s="43"/>
      <c r="BK28" s="43"/>
      <c r="BL28" s="43"/>
      <c r="BM28" s="43"/>
      <c r="BN28" s="43"/>
      <c r="BO28" s="45"/>
      <c r="BP28" s="46"/>
      <c r="BQ28" s="44"/>
      <c r="BR28" s="47"/>
      <c r="BS28" s="43"/>
      <c r="BT28" s="43"/>
      <c r="BU28" s="44"/>
      <c r="BV28" s="43"/>
      <c r="BW28" s="43"/>
      <c r="BX28" s="43"/>
      <c r="BY28" s="43"/>
      <c r="BZ28" s="43"/>
      <c r="CA28" s="45"/>
      <c r="CB28" s="46"/>
      <c r="CC28" s="44"/>
      <c r="CD28" s="47"/>
      <c r="CE28" s="43"/>
      <c r="CF28" s="43"/>
      <c r="CG28" s="44"/>
      <c r="CH28" s="43"/>
      <c r="CI28" s="43"/>
      <c r="CJ28" s="43"/>
      <c r="CK28" s="43"/>
      <c r="CL28" s="43"/>
      <c r="CM28" s="45"/>
      <c r="CN28" s="46"/>
      <c r="CO28" s="44"/>
      <c r="CP28" s="47"/>
      <c r="CQ28" s="43"/>
      <c r="CR28" s="43"/>
      <c r="CS28" s="44"/>
      <c r="CT28" s="43"/>
      <c r="CU28" s="43"/>
      <c r="CV28" s="43"/>
      <c r="CW28" s="43"/>
      <c r="CX28" s="43"/>
      <c r="CY28" s="45"/>
      <c r="CZ28" s="46"/>
      <c r="DA28" s="44"/>
      <c r="DB28" s="47"/>
      <c r="DC28" s="43"/>
      <c r="DD28" s="43"/>
      <c r="DE28" s="44"/>
      <c r="DF28" s="43"/>
      <c r="DG28" s="43"/>
      <c r="DH28" s="43"/>
      <c r="DI28" s="43"/>
      <c r="DJ28" s="43"/>
      <c r="DK28" s="45"/>
      <c r="DL28" s="46"/>
      <c r="DM28" s="44"/>
      <c r="DN28" s="47"/>
      <c r="DO28" s="43"/>
      <c r="DP28" s="43"/>
      <c r="DQ28" s="44"/>
      <c r="DR28" s="43"/>
      <c r="DS28" s="43"/>
      <c r="DT28" s="43"/>
      <c r="DU28" s="43"/>
      <c r="DV28" s="43"/>
      <c r="DW28" s="45"/>
      <c r="DX28" s="46"/>
      <c r="DY28" s="44"/>
      <c r="DZ28" s="47"/>
      <c r="EA28" s="43"/>
      <c r="EB28" s="43"/>
      <c r="EC28" s="44"/>
      <c r="ED28" s="43"/>
      <c r="EE28" s="43"/>
      <c r="EF28" s="43"/>
      <c r="EG28" s="43"/>
      <c r="EH28" s="43"/>
      <c r="EI28" s="45"/>
      <c r="EJ28" s="46"/>
      <c r="EK28" s="44"/>
      <c r="EL28" s="47"/>
      <c r="EM28" s="43"/>
      <c r="EN28" s="43"/>
      <c r="EO28" s="44"/>
      <c r="EP28" s="43"/>
      <c r="EQ28" s="43"/>
      <c r="ER28" s="43"/>
      <c r="ES28" s="43"/>
      <c r="ET28" s="43"/>
      <c r="EU28" s="45"/>
      <c r="EV28" s="46"/>
      <c r="EW28" s="44"/>
      <c r="EX28" s="47"/>
      <c r="EY28" s="43"/>
      <c r="EZ28" s="43"/>
      <c r="FA28" s="44"/>
      <c r="FB28" s="43"/>
      <c r="FC28" s="43"/>
      <c r="FD28" s="43"/>
      <c r="FE28" s="43"/>
      <c r="FF28" s="43"/>
      <c r="FG28" s="45"/>
      <c r="FH28" s="46"/>
      <c r="FI28" s="44"/>
      <c r="FJ28" s="47"/>
      <c r="FK28" s="43"/>
      <c r="FL28" s="43"/>
      <c r="FM28" s="44"/>
      <c r="FN28" s="43"/>
      <c r="FO28" s="43"/>
      <c r="FP28" s="43"/>
      <c r="FQ28" s="43"/>
      <c r="FR28" s="43"/>
      <c r="FS28" s="45"/>
      <c r="FT28" s="46"/>
      <c r="FU28" s="44"/>
      <c r="FV28" s="47"/>
      <c r="FW28" s="43"/>
      <c r="FX28" s="43"/>
      <c r="FY28" s="44"/>
      <c r="FZ28" s="43"/>
      <c r="GA28" s="43"/>
      <c r="GB28" s="43"/>
      <c r="GC28" s="43"/>
      <c r="GD28" s="43"/>
      <c r="GE28" s="45"/>
      <c r="GF28" s="46"/>
      <c r="GG28" s="44"/>
      <c r="GH28" s="47"/>
      <c r="GI28" s="43"/>
      <c r="GJ28" s="43"/>
      <c r="GK28" s="44"/>
      <c r="GL28" s="43"/>
      <c r="GM28" s="43"/>
      <c r="GN28" s="43"/>
      <c r="GO28" s="43"/>
      <c r="GP28" s="43"/>
      <c r="GQ28" s="45"/>
      <c r="GR28" s="46"/>
      <c r="GS28" s="44"/>
      <c r="GT28" s="47"/>
      <c r="GU28" s="43"/>
      <c r="GV28" s="43"/>
      <c r="GW28" s="44"/>
      <c r="GX28" s="43"/>
      <c r="GY28" s="43"/>
      <c r="GZ28" s="43"/>
      <c r="HA28" s="43"/>
      <c r="HB28" s="43"/>
      <c r="HC28" s="45"/>
      <c r="HD28" s="46"/>
      <c r="HE28" s="44"/>
      <c r="HF28" s="47"/>
      <c r="HG28" s="43"/>
      <c r="HH28" s="43"/>
      <c r="HI28" s="44"/>
      <c r="HJ28" s="43"/>
      <c r="HK28" s="43"/>
      <c r="HL28" s="43"/>
      <c r="HM28" s="43"/>
      <c r="HN28" s="43"/>
      <c r="HO28" s="45"/>
      <c r="HP28" s="46"/>
      <c r="HQ28" s="44"/>
      <c r="HR28" s="47"/>
      <c r="HS28" s="43"/>
      <c r="HT28" s="43"/>
      <c r="HU28" s="44"/>
      <c r="HV28" s="43"/>
      <c r="HW28" s="43"/>
      <c r="HX28" s="43"/>
      <c r="HY28" s="43"/>
      <c r="HZ28" s="43"/>
      <c r="IA28" s="45"/>
      <c r="IB28" s="46"/>
      <c r="IC28" s="44"/>
      <c r="ID28" s="47"/>
      <c r="IE28" s="43"/>
      <c r="IF28" s="43"/>
      <c r="IG28" s="44"/>
      <c r="IH28" s="43"/>
      <c r="II28" s="43"/>
      <c r="IJ28" s="43"/>
      <c r="IK28" s="43"/>
      <c r="IL28" s="43"/>
      <c r="IM28" s="45"/>
      <c r="IN28" s="46"/>
      <c r="IO28" s="44"/>
      <c r="IP28" s="47"/>
      <c r="IQ28" s="43"/>
      <c r="IR28" s="43"/>
      <c r="IS28" s="44"/>
      <c r="IT28" s="43"/>
    </row>
    <row r="29" spans="1:259" s="21" customFormat="1" thickTop="1" thickBot="1">
      <c r="A29" s="22" t="s">
        <v>44</v>
      </c>
      <c r="B29" s="23" t="s">
        <v>49</v>
      </c>
      <c r="C29" s="24" t="s">
        <v>521</v>
      </c>
      <c r="D29" s="24"/>
      <c r="E29" s="25" t="s">
        <v>61</v>
      </c>
      <c r="F29" s="26" t="s">
        <v>68</v>
      </c>
      <c r="G29" s="48"/>
      <c r="H29" s="48"/>
      <c r="I29" s="28"/>
      <c r="J29" s="29">
        <v>15</v>
      </c>
      <c r="K29" s="30">
        <v>28</v>
      </c>
      <c r="L29" s="31">
        <f t="shared" si="1"/>
        <v>420</v>
      </c>
      <c r="M29" s="32"/>
      <c r="N29" s="24"/>
      <c r="O29" s="43"/>
      <c r="P29" s="43"/>
      <c r="Q29" s="43"/>
      <c r="R29" s="43"/>
      <c r="S29" s="45"/>
      <c r="T29" s="46"/>
      <c r="U29" s="44"/>
      <c r="V29" s="47"/>
      <c r="W29" s="43"/>
      <c r="X29" s="43"/>
      <c r="Y29" s="44"/>
      <c r="Z29" s="43"/>
      <c r="AA29" s="43"/>
      <c r="AB29" s="43"/>
      <c r="AC29" s="43"/>
      <c r="AD29" s="43"/>
      <c r="AE29" s="45"/>
      <c r="AF29" s="46"/>
      <c r="AG29" s="44"/>
      <c r="AH29" s="47"/>
      <c r="AI29" s="43"/>
      <c r="AJ29" s="43"/>
      <c r="AK29" s="44"/>
      <c r="AL29" s="43"/>
      <c r="AM29" s="43"/>
      <c r="AN29" s="43"/>
      <c r="AO29" s="43"/>
      <c r="AP29" s="43"/>
      <c r="AQ29" s="45"/>
      <c r="AR29" s="46"/>
      <c r="AS29" s="44"/>
      <c r="AT29" s="47"/>
      <c r="AU29" s="43"/>
      <c r="AV29" s="43"/>
      <c r="AW29" s="44"/>
      <c r="AX29" s="43"/>
      <c r="AY29" s="43"/>
      <c r="AZ29" s="43"/>
      <c r="BA29" s="43"/>
      <c r="BB29" s="43"/>
      <c r="BC29" s="45"/>
      <c r="BD29" s="46"/>
      <c r="BE29" s="44"/>
      <c r="BF29" s="47"/>
      <c r="BG29" s="43"/>
      <c r="BH29" s="43"/>
      <c r="BI29" s="44"/>
      <c r="BJ29" s="43"/>
      <c r="BK29" s="43"/>
      <c r="BL29" s="43"/>
      <c r="BM29" s="43"/>
      <c r="BN29" s="43"/>
      <c r="BO29" s="45"/>
      <c r="BP29" s="46"/>
      <c r="BQ29" s="44"/>
      <c r="BR29" s="47"/>
      <c r="BS29" s="43"/>
      <c r="BT29" s="43"/>
      <c r="BU29" s="44"/>
      <c r="BV29" s="43"/>
      <c r="BW29" s="43"/>
      <c r="BX29" s="43"/>
      <c r="BY29" s="43"/>
      <c r="BZ29" s="43"/>
      <c r="CA29" s="45"/>
      <c r="CB29" s="46"/>
      <c r="CC29" s="44"/>
      <c r="CD29" s="47"/>
      <c r="CE29" s="43"/>
      <c r="CF29" s="43"/>
      <c r="CG29" s="44"/>
      <c r="CH29" s="43"/>
      <c r="CI29" s="43"/>
      <c r="CJ29" s="43"/>
      <c r="CK29" s="43"/>
      <c r="CL29" s="43"/>
      <c r="CM29" s="45"/>
      <c r="CN29" s="46"/>
      <c r="CO29" s="44"/>
      <c r="CP29" s="47"/>
      <c r="CQ29" s="43"/>
      <c r="CR29" s="43"/>
      <c r="CS29" s="44"/>
      <c r="CT29" s="43"/>
      <c r="CU29" s="43"/>
      <c r="CV29" s="43"/>
      <c r="CW29" s="43"/>
      <c r="CX29" s="43"/>
      <c r="CY29" s="45"/>
      <c r="CZ29" s="46"/>
      <c r="DA29" s="44"/>
      <c r="DB29" s="47"/>
      <c r="DC29" s="43"/>
      <c r="DD29" s="43"/>
      <c r="DE29" s="44"/>
      <c r="DF29" s="43"/>
      <c r="DG29" s="43"/>
      <c r="DH29" s="43"/>
      <c r="DI29" s="43"/>
      <c r="DJ29" s="43"/>
      <c r="DK29" s="45"/>
      <c r="DL29" s="46"/>
      <c r="DM29" s="44"/>
      <c r="DN29" s="47"/>
      <c r="DO29" s="43"/>
      <c r="DP29" s="43"/>
      <c r="DQ29" s="44"/>
      <c r="DR29" s="43"/>
      <c r="DS29" s="43"/>
      <c r="DT29" s="43"/>
      <c r="DU29" s="43"/>
      <c r="DV29" s="43"/>
      <c r="DW29" s="45"/>
      <c r="DX29" s="46"/>
      <c r="DY29" s="44"/>
      <c r="DZ29" s="47"/>
      <c r="EA29" s="43"/>
      <c r="EB29" s="43"/>
      <c r="EC29" s="44"/>
      <c r="ED29" s="43"/>
      <c r="EE29" s="43"/>
      <c r="EF29" s="43"/>
      <c r="EG29" s="43"/>
      <c r="EH29" s="43"/>
      <c r="EI29" s="45"/>
      <c r="EJ29" s="46"/>
      <c r="EK29" s="44"/>
      <c r="EL29" s="47"/>
      <c r="EM29" s="43"/>
      <c r="EN29" s="43"/>
      <c r="EO29" s="44"/>
      <c r="EP29" s="43"/>
      <c r="EQ29" s="43"/>
      <c r="ER29" s="43"/>
      <c r="ES29" s="43"/>
      <c r="ET29" s="43"/>
      <c r="EU29" s="45"/>
      <c r="EV29" s="46"/>
      <c r="EW29" s="44"/>
      <c r="EX29" s="47"/>
      <c r="EY29" s="43"/>
      <c r="EZ29" s="43"/>
      <c r="FA29" s="44"/>
      <c r="FB29" s="43"/>
      <c r="FC29" s="43"/>
      <c r="FD29" s="43"/>
      <c r="FE29" s="43"/>
      <c r="FF29" s="43"/>
      <c r="FG29" s="45"/>
      <c r="FH29" s="46"/>
      <c r="FI29" s="44"/>
      <c r="FJ29" s="47"/>
      <c r="FK29" s="43"/>
      <c r="FL29" s="43"/>
      <c r="FM29" s="44"/>
      <c r="FN29" s="43"/>
      <c r="FO29" s="43"/>
      <c r="FP29" s="43"/>
      <c r="FQ29" s="43"/>
      <c r="FR29" s="43"/>
      <c r="FS29" s="45"/>
      <c r="FT29" s="46"/>
      <c r="FU29" s="44"/>
      <c r="FV29" s="47"/>
      <c r="FW29" s="43"/>
      <c r="FX29" s="43"/>
      <c r="FY29" s="44"/>
      <c r="FZ29" s="43"/>
      <c r="GA29" s="43"/>
      <c r="GB29" s="43"/>
      <c r="GC29" s="43"/>
      <c r="GD29" s="43"/>
      <c r="GE29" s="45"/>
      <c r="GF29" s="46"/>
      <c r="GG29" s="44"/>
      <c r="GH29" s="47"/>
      <c r="GI29" s="43"/>
      <c r="GJ29" s="43"/>
      <c r="GK29" s="44"/>
      <c r="GL29" s="43"/>
      <c r="GM29" s="43"/>
      <c r="GN29" s="43"/>
      <c r="GO29" s="43"/>
      <c r="GP29" s="43"/>
      <c r="GQ29" s="45"/>
      <c r="GR29" s="46"/>
      <c r="GS29" s="44"/>
      <c r="GT29" s="47"/>
      <c r="GU29" s="43"/>
      <c r="GV29" s="43"/>
      <c r="GW29" s="44"/>
      <c r="GX29" s="43"/>
      <c r="GY29" s="43"/>
      <c r="GZ29" s="43"/>
      <c r="HA29" s="43"/>
      <c r="HB29" s="43"/>
      <c r="HC29" s="45"/>
      <c r="HD29" s="46"/>
      <c r="HE29" s="44"/>
      <c r="HF29" s="47"/>
      <c r="HG29" s="43"/>
      <c r="HH29" s="43"/>
      <c r="HI29" s="44"/>
      <c r="HJ29" s="43"/>
      <c r="HK29" s="43"/>
      <c r="HL29" s="43"/>
      <c r="HM29" s="43"/>
      <c r="HN29" s="43"/>
      <c r="HO29" s="45"/>
      <c r="HP29" s="46"/>
      <c r="HQ29" s="44"/>
      <c r="HR29" s="47"/>
      <c r="HS29" s="43"/>
      <c r="HT29" s="43"/>
      <c r="HU29" s="44"/>
      <c r="HV29" s="43"/>
      <c r="HW29" s="43"/>
      <c r="HX29" s="43"/>
      <c r="HY29" s="43"/>
      <c r="HZ29" s="43"/>
      <c r="IA29" s="45"/>
      <c r="IB29" s="46"/>
      <c r="IC29" s="44"/>
      <c r="ID29" s="47"/>
      <c r="IE29" s="43"/>
      <c r="IF29" s="43"/>
      <c r="IG29" s="44"/>
      <c r="IH29" s="43"/>
      <c r="II29" s="43"/>
      <c r="IJ29" s="43"/>
      <c r="IK29" s="43"/>
      <c r="IL29" s="43"/>
      <c r="IM29" s="45"/>
      <c r="IN29" s="46"/>
      <c r="IO29" s="44"/>
      <c r="IP29" s="47"/>
      <c r="IQ29" s="43"/>
      <c r="IR29" s="43"/>
      <c r="IS29" s="44"/>
      <c r="IT29" s="43"/>
    </row>
    <row r="30" spans="1:259" s="21" customFormat="1" thickTop="1" thickBot="1">
      <c r="A30" s="22" t="s">
        <v>44</v>
      </c>
      <c r="B30" s="23" t="s">
        <v>49</v>
      </c>
      <c r="C30" s="24" t="s">
        <v>521</v>
      </c>
      <c r="D30" s="24"/>
      <c r="E30" s="25" t="s">
        <v>61</v>
      </c>
      <c r="F30" s="26" t="s">
        <v>68</v>
      </c>
      <c r="G30" s="48"/>
      <c r="H30" s="48"/>
      <c r="I30" s="28"/>
      <c r="J30" s="29">
        <v>10</v>
      </c>
      <c r="K30" s="30">
        <v>1.4</v>
      </c>
      <c r="L30" s="31">
        <f t="shared" si="1"/>
        <v>14</v>
      </c>
      <c r="M30" s="32"/>
      <c r="N30" s="24"/>
      <c r="O30" s="43"/>
      <c r="P30" s="43"/>
      <c r="Q30" s="43"/>
      <c r="R30" s="43"/>
      <c r="S30" s="45"/>
      <c r="T30" s="46"/>
      <c r="U30" s="44"/>
      <c r="V30" s="47"/>
      <c r="W30" s="43"/>
      <c r="X30" s="43"/>
      <c r="Y30" s="44"/>
      <c r="Z30" s="43"/>
      <c r="AA30" s="43"/>
      <c r="AB30" s="43"/>
      <c r="AC30" s="43"/>
      <c r="AD30" s="43"/>
      <c r="AE30" s="45"/>
      <c r="AF30" s="46"/>
      <c r="AG30" s="44"/>
      <c r="AH30" s="47"/>
      <c r="AI30" s="43"/>
      <c r="AJ30" s="43"/>
      <c r="AK30" s="44"/>
      <c r="AL30" s="43"/>
      <c r="AM30" s="43"/>
      <c r="AN30" s="43"/>
      <c r="AO30" s="43"/>
      <c r="AP30" s="43"/>
      <c r="AQ30" s="45"/>
      <c r="AR30" s="46"/>
      <c r="AS30" s="44"/>
      <c r="AT30" s="47"/>
      <c r="AU30" s="43"/>
      <c r="AV30" s="43"/>
      <c r="AW30" s="44"/>
      <c r="AX30" s="43"/>
      <c r="AY30" s="43"/>
      <c r="AZ30" s="43"/>
      <c r="BA30" s="43"/>
      <c r="BB30" s="43"/>
      <c r="BC30" s="45"/>
      <c r="BD30" s="46"/>
      <c r="BE30" s="44"/>
      <c r="BF30" s="47"/>
      <c r="BG30" s="43"/>
      <c r="BH30" s="43"/>
      <c r="BI30" s="44"/>
      <c r="BJ30" s="43"/>
      <c r="BK30" s="43"/>
      <c r="BL30" s="43"/>
      <c r="BM30" s="43"/>
      <c r="BN30" s="43"/>
      <c r="BO30" s="45"/>
      <c r="BP30" s="46"/>
      <c r="BQ30" s="44"/>
      <c r="BR30" s="47"/>
      <c r="BS30" s="43"/>
      <c r="BT30" s="43"/>
      <c r="BU30" s="44"/>
      <c r="BV30" s="43"/>
      <c r="BW30" s="43"/>
      <c r="BX30" s="43"/>
      <c r="BY30" s="43"/>
      <c r="BZ30" s="43"/>
      <c r="CA30" s="45"/>
      <c r="CB30" s="46"/>
      <c r="CC30" s="44"/>
      <c r="CD30" s="47"/>
      <c r="CE30" s="43"/>
      <c r="CF30" s="43"/>
      <c r="CG30" s="44"/>
      <c r="CH30" s="43"/>
      <c r="CI30" s="43"/>
      <c r="CJ30" s="43"/>
      <c r="CK30" s="43"/>
      <c r="CL30" s="43"/>
      <c r="CM30" s="45"/>
      <c r="CN30" s="46"/>
      <c r="CO30" s="44"/>
      <c r="CP30" s="47"/>
      <c r="CQ30" s="43"/>
      <c r="CR30" s="43"/>
      <c r="CS30" s="44"/>
      <c r="CT30" s="43"/>
      <c r="CU30" s="43"/>
      <c r="CV30" s="43"/>
      <c r="CW30" s="43"/>
      <c r="CX30" s="43"/>
      <c r="CY30" s="45"/>
      <c r="CZ30" s="46"/>
      <c r="DA30" s="44"/>
      <c r="DB30" s="47"/>
      <c r="DC30" s="43"/>
      <c r="DD30" s="43"/>
      <c r="DE30" s="44"/>
      <c r="DF30" s="43"/>
      <c r="DG30" s="43"/>
      <c r="DH30" s="43"/>
      <c r="DI30" s="43"/>
      <c r="DJ30" s="43"/>
      <c r="DK30" s="45"/>
      <c r="DL30" s="46"/>
      <c r="DM30" s="44"/>
      <c r="DN30" s="47"/>
      <c r="DO30" s="43"/>
      <c r="DP30" s="43"/>
      <c r="DQ30" s="44"/>
      <c r="DR30" s="43"/>
      <c r="DS30" s="43"/>
      <c r="DT30" s="43"/>
      <c r="DU30" s="43"/>
      <c r="DV30" s="43"/>
      <c r="DW30" s="45"/>
      <c r="DX30" s="46"/>
      <c r="DY30" s="44"/>
      <c r="DZ30" s="47"/>
      <c r="EA30" s="43"/>
      <c r="EB30" s="43"/>
      <c r="EC30" s="44"/>
      <c r="ED30" s="43"/>
      <c r="EE30" s="43"/>
      <c r="EF30" s="43"/>
      <c r="EG30" s="43"/>
      <c r="EH30" s="43"/>
      <c r="EI30" s="45"/>
      <c r="EJ30" s="46"/>
      <c r="EK30" s="44"/>
      <c r="EL30" s="47"/>
      <c r="EM30" s="43"/>
      <c r="EN30" s="43"/>
      <c r="EO30" s="44"/>
      <c r="EP30" s="43"/>
      <c r="EQ30" s="43"/>
      <c r="ER30" s="43"/>
      <c r="ES30" s="43"/>
      <c r="ET30" s="43"/>
      <c r="EU30" s="45"/>
      <c r="EV30" s="46"/>
      <c r="EW30" s="44"/>
      <c r="EX30" s="47"/>
      <c r="EY30" s="43"/>
      <c r="EZ30" s="43"/>
      <c r="FA30" s="44"/>
      <c r="FB30" s="43"/>
      <c r="FC30" s="43"/>
      <c r="FD30" s="43"/>
      <c r="FE30" s="43"/>
      <c r="FF30" s="43"/>
      <c r="FG30" s="45"/>
      <c r="FH30" s="46"/>
      <c r="FI30" s="44"/>
      <c r="FJ30" s="47"/>
      <c r="FK30" s="43"/>
      <c r="FL30" s="43"/>
      <c r="FM30" s="44"/>
      <c r="FN30" s="43"/>
      <c r="FO30" s="43"/>
      <c r="FP30" s="43"/>
      <c r="FQ30" s="43"/>
      <c r="FR30" s="43"/>
      <c r="FS30" s="45"/>
      <c r="FT30" s="46"/>
      <c r="FU30" s="44"/>
      <c r="FV30" s="47"/>
      <c r="FW30" s="43"/>
      <c r="FX30" s="43"/>
      <c r="FY30" s="44"/>
      <c r="FZ30" s="43"/>
      <c r="GA30" s="43"/>
      <c r="GB30" s="43"/>
      <c r="GC30" s="43"/>
      <c r="GD30" s="43"/>
      <c r="GE30" s="45"/>
      <c r="GF30" s="46"/>
      <c r="GG30" s="44"/>
      <c r="GH30" s="47"/>
      <c r="GI30" s="43"/>
      <c r="GJ30" s="43"/>
      <c r="GK30" s="44"/>
      <c r="GL30" s="43"/>
      <c r="GM30" s="43"/>
      <c r="GN30" s="43"/>
      <c r="GO30" s="43"/>
      <c r="GP30" s="43"/>
      <c r="GQ30" s="45"/>
      <c r="GR30" s="46"/>
      <c r="GS30" s="44"/>
      <c r="GT30" s="47"/>
      <c r="GU30" s="43"/>
      <c r="GV30" s="43"/>
      <c r="GW30" s="44"/>
      <c r="GX30" s="43"/>
      <c r="GY30" s="43"/>
      <c r="GZ30" s="43"/>
      <c r="HA30" s="43"/>
      <c r="HB30" s="43"/>
      <c r="HC30" s="45"/>
      <c r="HD30" s="46"/>
      <c r="HE30" s="44"/>
      <c r="HF30" s="47"/>
      <c r="HG30" s="43"/>
      <c r="HH30" s="43"/>
      <c r="HI30" s="44"/>
      <c r="HJ30" s="43"/>
      <c r="HK30" s="43"/>
      <c r="HL30" s="43"/>
      <c r="HM30" s="43"/>
      <c r="HN30" s="43"/>
      <c r="HO30" s="45"/>
      <c r="HP30" s="46"/>
      <c r="HQ30" s="44"/>
      <c r="HR30" s="47"/>
      <c r="HS30" s="43"/>
      <c r="HT30" s="43"/>
      <c r="HU30" s="44"/>
      <c r="HV30" s="43"/>
      <c r="HW30" s="43"/>
      <c r="HX30" s="43"/>
      <c r="HY30" s="43"/>
      <c r="HZ30" s="43"/>
      <c r="IA30" s="45"/>
      <c r="IB30" s="46"/>
      <c r="IC30" s="44"/>
      <c r="ID30" s="47"/>
      <c r="IE30" s="43"/>
      <c r="IF30" s="43"/>
      <c r="IG30" s="44"/>
      <c r="IH30" s="43"/>
      <c r="II30" s="43"/>
      <c r="IJ30" s="43"/>
      <c r="IK30" s="43"/>
      <c r="IL30" s="43"/>
      <c r="IM30" s="45"/>
      <c r="IN30" s="46"/>
      <c r="IO30" s="44"/>
      <c r="IP30" s="47"/>
      <c r="IQ30" s="43"/>
      <c r="IR30" s="43"/>
      <c r="IS30" s="44"/>
      <c r="IT30" s="43"/>
    </row>
    <row r="31" spans="1:259" s="21" customFormat="1" thickTop="1" thickBot="1">
      <c r="A31" s="22" t="s">
        <v>44</v>
      </c>
      <c r="B31" s="23" t="s">
        <v>49</v>
      </c>
      <c r="C31" s="24" t="s">
        <v>521</v>
      </c>
      <c r="D31" s="24"/>
      <c r="E31" s="25" t="s">
        <v>61</v>
      </c>
      <c r="F31" s="26" t="s">
        <v>69</v>
      </c>
      <c r="G31" s="48"/>
      <c r="H31" s="48"/>
      <c r="I31" s="28"/>
      <c r="J31" s="29">
        <v>100</v>
      </c>
      <c r="K31" s="30">
        <v>1</v>
      </c>
      <c r="L31" s="31">
        <f t="shared" si="1"/>
        <v>100</v>
      </c>
      <c r="M31" s="32"/>
      <c r="N31" s="24"/>
    </row>
    <row r="32" spans="1:259" s="21" customFormat="1" thickTop="1" thickBot="1">
      <c r="A32" s="22" t="s">
        <v>44</v>
      </c>
      <c r="B32" s="23" t="s">
        <v>49</v>
      </c>
      <c r="C32" s="24" t="s">
        <v>521</v>
      </c>
      <c r="D32" s="24"/>
      <c r="E32" s="25" t="s">
        <v>61</v>
      </c>
      <c r="F32" s="26" t="s">
        <v>70</v>
      </c>
      <c r="G32" s="48"/>
      <c r="H32" s="48"/>
      <c r="I32" s="28"/>
      <c r="J32" s="29">
        <v>2</v>
      </c>
      <c r="K32" s="30">
        <v>10</v>
      </c>
      <c r="L32" s="31">
        <f t="shared" si="1"/>
        <v>20</v>
      </c>
      <c r="M32" s="32"/>
      <c r="N32" s="24"/>
      <c r="O32" s="43"/>
      <c r="P32" s="43"/>
      <c r="Q32" s="43"/>
      <c r="R32" s="43"/>
      <c r="S32" s="45"/>
      <c r="T32" s="46"/>
      <c r="U32" s="44"/>
      <c r="V32" s="47"/>
      <c r="W32" s="43"/>
      <c r="X32" s="43"/>
      <c r="Y32" s="44"/>
      <c r="Z32" s="43"/>
      <c r="AA32" s="43"/>
      <c r="AB32" s="43"/>
      <c r="AC32" s="43"/>
      <c r="AD32" s="43"/>
      <c r="AE32" s="45"/>
      <c r="AF32" s="46"/>
      <c r="AG32" s="44"/>
      <c r="AH32" s="47"/>
      <c r="AI32" s="43"/>
      <c r="AJ32" s="43"/>
      <c r="AK32" s="44"/>
      <c r="AL32" s="43"/>
      <c r="AM32" s="43"/>
      <c r="AN32" s="43"/>
      <c r="AO32" s="43"/>
      <c r="AP32" s="43"/>
      <c r="AQ32" s="45"/>
      <c r="AR32" s="46"/>
      <c r="AS32" s="44"/>
      <c r="AT32" s="47"/>
      <c r="AU32" s="43"/>
      <c r="AV32" s="43"/>
      <c r="AW32" s="44"/>
      <c r="AX32" s="43"/>
      <c r="AY32" s="43"/>
      <c r="AZ32" s="43"/>
      <c r="BA32" s="43"/>
      <c r="BB32" s="43"/>
      <c r="BC32" s="45"/>
      <c r="BD32" s="46"/>
      <c r="BE32" s="44"/>
      <c r="BF32" s="47"/>
      <c r="BG32" s="43"/>
      <c r="BH32" s="43"/>
      <c r="BI32" s="44"/>
      <c r="BJ32" s="43"/>
      <c r="BK32" s="43"/>
      <c r="BL32" s="43"/>
      <c r="BM32" s="43"/>
      <c r="BN32" s="43"/>
      <c r="BO32" s="45"/>
      <c r="BP32" s="46"/>
      <c r="BQ32" s="44"/>
      <c r="BR32" s="47"/>
      <c r="BS32" s="43"/>
      <c r="BT32" s="43"/>
      <c r="BU32" s="44"/>
      <c r="BV32" s="43"/>
      <c r="BW32" s="43"/>
      <c r="BX32" s="43"/>
      <c r="BY32" s="43"/>
      <c r="BZ32" s="43"/>
      <c r="CA32" s="45"/>
      <c r="CB32" s="46"/>
      <c r="CC32" s="44"/>
      <c r="CD32" s="47"/>
      <c r="CE32" s="43"/>
      <c r="CF32" s="43"/>
      <c r="CG32" s="44"/>
      <c r="CH32" s="43"/>
      <c r="CI32" s="43"/>
      <c r="CJ32" s="43"/>
      <c r="CK32" s="43"/>
      <c r="CL32" s="43"/>
      <c r="CM32" s="45"/>
      <c r="CN32" s="46"/>
      <c r="CO32" s="44"/>
      <c r="CP32" s="47"/>
      <c r="CQ32" s="43"/>
      <c r="CR32" s="43"/>
      <c r="CS32" s="44"/>
      <c r="CT32" s="43"/>
      <c r="CU32" s="43"/>
      <c r="CV32" s="43"/>
      <c r="CW32" s="43"/>
      <c r="CX32" s="43"/>
      <c r="CY32" s="45"/>
      <c r="CZ32" s="46"/>
      <c r="DA32" s="44"/>
      <c r="DB32" s="47"/>
      <c r="DC32" s="43"/>
      <c r="DD32" s="43"/>
      <c r="DE32" s="44"/>
      <c r="DF32" s="43"/>
      <c r="DG32" s="43"/>
      <c r="DH32" s="43"/>
      <c r="DI32" s="43"/>
      <c r="DJ32" s="43"/>
      <c r="DK32" s="45"/>
      <c r="DL32" s="46"/>
      <c r="DM32" s="44"/>
      <c r="DN32" s="47"/>
      <c r="DO32" s="43"/>
      <c r="DP32" s="43"/>
      <c r="DQ32" s="44"/>
      <c r="DR32" s="43"/>
      <c r="DS32" s="43"/>
      <c r="DT32" s="43"/>
      <c r="DU32" s="43"/>
      <c r="DV32" s="43"/>
      <c r="DW32" s="45"/>
      <c r="DX32" s="46"/>
      <c r="DY32" s="44"/>
      <c r="DZ32" s="47"/>
      <c r="EA32" s="43"/>
      <c r="EB32" s="43"/>
      <c r="EC32" s="44"/>
      <c r="ED32" s="43"/>
      <c r="EE32" s="43"/>
      <c r="EF32" s="43"/>
      <c r="EG32" s="43"/>
      <c r="EH32" s="43"/>
      <c r="EI32" s="45"/>
      <c r="EJ32" s="46"/>
      <c r="EK32" s="44"/>
      <c r="EL32" s="47"/>
      <c r="EM32" s="43"/>
      <c r="EN32" s="43"/>
      <c r="EO32" s="44"/>
      <c r="EP32" s="43"/>
      <c r="EQ32" s="43"/>
      <c r="ER32" s="43"/>
      <c r="ES32" s="43"/>
      <c r="ET32" s="43"/>
      <c r="EU32" s="45"/>
      <c r="EV32" s="46"/>
      <c r="EW32" s="44"/>
      <c r="EX32" s="47"/>
      <c r="EY32" s="43"/>
      <c r="EZ32" s="43"/>
      <c r="FA32" s="44"/>
      <c r="FB32" s="43"/>
      <c r="FC32" s="43"/>
      <c r="FD32" s="43"/>
      <c r="FE32" s="43"/>
      <c r="FF32" s="43"/>
      <c r="FG32" s="45"/>
      <c r="FH32" s="46"/>
      <c r="FI32" s="44"/>
      <c r="FJ32" s="47"/>
      <c r="FK32" s="43"/>
      <c r="FL32" s="43"/>
      <c r="FM32" s="44"/>
      <c r="FN32" s="43"/>
      <c r="FO32" s="43"/>
      <c r="FP32" s="43"/>
      <c r="FQ32" s="43"/>
      <c r="FR32" s="43"/>
      <c r="FS32" s="45"/>
      <c r="FT32" s="46"/>
      <c r="FU32" s="44"/>
      <c r="FV32" s="47"/>
      <c r="FW32" s="43"/>
      <c r="FX32" s="43"/>
      <c r="FY32" s="44"/>
      <c r="FZ32" s="43"/>
      <c r="GA32" s="43"/>
      <c r="GB32" s="43"/>
      <c r="GC32" s="43"/>
      <c r="GD32" s="43"/>
      <c r="GE32" s="45"/>
      <c r="GF32" s="46"/>
      <c r="GG32" s="44"/>
      <c r="GH32" s="47"/>
      <c r="GI32" s="43"/>
      <c r="GJ32" s="43"/>
      <c r="GK32" s="44"/>
      <c r="GL32" s="43"/>
      <c r="GM32" s="43"/>
      <c r="GN32" s="43"/>
      <c r="GO32" s="43"/>
      <c r="GP32" s="43"/>
      <c r="GQ32" s="45"/>
      <c r="GR32" s="46"/>
      <c r="GS32" s="44"/>
      <c r="GT32" s="47"/>
      <c r="GU32" s="43"/>
      <c r="GV32" s="43"/>
      <c r="GW32" s="44"/>
      <c r="GX32" s="43"/>
      <c r="GY32" s="43"/>
      <c r="GZ32" s="43"/>
      <c r="HA32" s="43"/>
      <c r="HB32" s="43"/>
      <c r="HC32" s="45"/>
      <c r="HD32" s="46"/>
      <c r="HE32" s="44"/>
      <c r="HF32" s="47"/>
      <c r="HG32" s="43"/>
      <c r="HH32" s="43"/>
      <c r="HI32" s="44"/>
      <c r="HJ32" s="43"/>
      <c r="HK32" s="43"/>
      <c r="HL32" s="43"/>
      <c r="HM32" s="43"/>
      <c r="HN32" s="43"/>
      <c r="HO32" s="45"/>
      <c r="HP32" s="46"/>
      <c r="HQ32" s="44"/>
      <c r="HR32" s="47"/>
      <c r="HS32" s="43"/>
      <c r="HT32" s="43"/>
      <c r="HU32" s="44"/>
      <c r="HV32" s="43"/>
      <c r="HW32" s="43"/>
      <c r="HX32" s="43"/>
      <c r="HY32" s="43"/>
      <c r="HZ32" s="43"/>
      <c r="IA32" s="45"/>
      <c r="IB32" s="46"/>
      <c r="IC32" s="44"/>
      <c r="ID32" s="47"/>
      <c r="IE32" s="43"/>
      <c r="IF32" s="43"/>
      <c r="IG32" s="44"/>
      <c r="IH32" s="43"/>
      <c r="II32" s="43"/>
      <c r="IJ32" s="43"/>
      <c r="IK32" s="43"/>
      <c r="IL32" s="43"/>
      <c r="IM32" s="45"/>
      <c r="IN32" s="46"/>
      <c r="IO32" s="44"/>
      <c r="IP32" s="47"/>
      <c r="IQ32" s="43"/>
      <c r="IR32" s="43"/>
      <c r="IS32" s="44"/>
      <c r="IT32" s="43"/>
    </row>
    <row r="33" spans="1:255" s="21" customFormat="1" thickTop="1" thickBot="1">
      <c r="A33" s="22" t="s">
        <v>44</v>
      </c>
      <c r="B33" s="23" t="s">
        <v>49</v>
      </c>
      <c r="C33" s="24" t="s">
        <v>521</v>
      </c>
      <c r="D33" s="24"/>
      <c r="E33" s="25" t="s">
        <v>61</v>
      </c>
      <c r="F33" s="26" t="s">
        <v>72</v>
      </c>
      <c r="G33" s="48"/>
      <c r="H33" s="48"/>
      <c r="I33" s="28"/>
      <c r="J33" s="29">
        <v>100</v>
      </c>
      <c r="K33" s="30">
        <v>0.8</v>
      </c>
      <c r="L33" s="31">
        <f t="shared" si="1"/>
        <v>80</v>
      </c>
      <c r="M33" s="32"/>
      <c r="N33" s="24"/>
      <c r="O33" s="43"/>
      <c r="P33" s="43"/>
      <c r="Q33" s="43"/>
      <c r="R33" s="43"/>
      <c r="S33" s="45"/>
      <c r="T33" s="46"/>
      <c r="U33" s="44"/>
      <c r="V33" s="47"/>
      <c r="W33" s="43"/>
      <c r="X33" s="43"/>
      <c r="Y33" s="44"/>
      <c r="Z33" s="43"/>
      <c r="AA33" s="43"/>
      <c r="AB33" s="43"/>
      <c r="AC33" s="43"/>
      <c r="AD33" s="43"/>
      <c r="AE33" s="45"/>
      <c r="AF33" s="46"/>
      <c r="AG33" s="44"/>
      <c r="AH33" s="47"/>
      <c r="AI33" s="43"/>
      <c r="AJ33" s="43"/>
      <c r="AK33" s="44"/>
      <c r="AL33" s="43"/>
      <c r="AM33" s="43"/>
      <c r="AN33" s="43"/>
      <c r="AO33" s="43"/>
      <c r="AP33" s="43"/>
      <c r="AQ33" s="45"/>
      <c r="AR33" s="46"/>
      <c r="AS33" s="44"/>
      <c r="AT33" s="47"/>
      <c r="AU33" s="43"/>
      <c r="AV33" s="43"/>
      <c r="AW33" s="44"/>
      <c r="AX33" s="43"/>
      <c r="AY33" s="43"/>
      <c r="AZ33" s="43"/>
      <c r="BA33" s="43"/>
      <c r="BB33" s="43"/>
      <c r="BC33" s="45"/>
      <c r="BD33" s="46"/>
      <c r="BE33" s="44"/>
      <c r="BF33" s="47"/>
      <c r="BG33" s="43"/>
      <c r="BH33" s="43"/>
      <c r="BI33" s="44"/>
      <c r="BJ33" s="43"/>
      <c r="BK33" s="43"/>
      <c r="BL33" s="43"/>
      <c r="BM33" s="43"/>
      <c r="BN33" s="43"/>
      <c r="BO33" s="45"/>
      <c r="BP33" s="46"/>
      <c r="BQ33" s="44"/>
      <c r="BR33" s="47"/>
      <c r="BS33" s="43"/>
      <c r="BT33" s="43"/>
      <c r="BU33" s="44"/>
      <c r="BV33" s="43"/>
      <c r="BW33" s="43"/>
      <c r="BX33" s="43"/>
      <c r="BY33" s="43"/>
      <c r="BZ33" s="43"/>
      <c r="CA33" s="45"/>
      <c r="CB33" s="46"/>
      <c r="CC33" s="44"/>
      <c r="CD33" s="47"/>
      <c r="CE33" s="43"/>
      <c r="CF33" s="43"/>
      <c r="CG33" s="44"/>
      <c r="CH33" s="43"/>
      <c r="CI33" s="43"/>
      <c r="CJ33" s="43"/>
      <c r="CK33" s="43"/>
      <c r="CL33" s="43"/>
      <c r="CM33" s="45"/>
      <c r="CN33" s="46"/>
      <c r="CO33" s="44"/>
      <c r="CP33" s="47"/>
      <c r="CQ33" s="43"/>
      <c r="CR33" s="43"/>
      <c r="CS33" s="44"/>
      <c r="CT33" s="43"/>
      <c r="CU33" s="43"/>
      <c r="CV33" s="43"/>
      <c r="CW33" s="43"/>
      <c r="CX33" s="43"/>
      <c r="CY33" s="45"/>
      <c r="CZ33" s="46"/>
      <c r="DA33" s="44"/>
      <c r="DB33" s="47"/>
      <c r="DC33" s="43"/>
      <c r="DD33" s="43"/>
      <c r="DE33" s="44"/>
      <c r="DF33" s="43"/>
      <c r="DG33" s="43"/>
      <c r="DH33" s="43"/>
      <c r="DI33" s="43"/>
      <c r="DJ33" s="43"/>
      <c r="DK33" s="45"/>
      <c r="DL33" s="46"/>
      <c r="DM33" s="44"/>
      <c r="DN33" s="47"/>
      <c r="DO33" s="43"/>
      <c r="DP33" s="43"/>
      <c r="DQ33" s="44"/>
      <c r="DR33" s="43"/>
      <c r="DS33" s="43"/>
      <c r="DT33" s="43"/>
      <c r="DU33" s="43"/>
      <c r="DV33" s="43"/>
      <c r="DW33" s="45"/>
      <c r="DX33" s="46"/>
      <c r="DY33" s="44"/>
      <c r="DZ33" s="47"/>
      <c r="EA33" s="43"/>
      <c r="EB33" s="43"/>
      <c r="EC33" s="44"/>
      <c r="ED33" s="43"/>
      <c r="EE33" s="43"/>
      <c r="EF33" s="43"/>
      <c r="EG33" s="43"/>
      <c r="EH33" s="43"/>
      <c r="EI33" s="45"/>
      <c r="EJ33" s="46"/>
      <c r="EK33" s="44"/>
      <c r="EL33" s="47"/>
      <c r="EM33" s="43"/>
      <c r="EN33" s="43"/>
      <c r="EO33" s="44"/>
      <c r="EP33" s="43"/>
      <c r="EQ33" s="43"/>
      <c r="ER33" s="43"/>
      <c r="ES33" s="43"/>
      <c r="ET33" s="43"/>
      <c r="EU33" s="45"/>
      <c r="EV33" s="46"/>
      <c r="EW33" s="44"/>
      <c r="EX33" s="47"/>
      <c r="EY33" s="43"/>
      <c r="EZ33" s="43"/>
      <c r="FA33" s="44"/>
      <c r="FB33" s="43"/>
      <c r="FC33" s="43"/>
      <c r="FD33" s="43"/>
      <c r="FE33" s="43"/>
      <c r="FF33" s="43"/>
      <c r="FG33" s="45"/>
      <c r="FH33" s="46"/>
      <c r="FI33" s="44"/>
      <c r="FJ33" s="47"/>
      <c r="FK33" s="43"/>
      <c r="FL33" s="43"/>
      <c r="FM33" s="44"/>
      <c r="FN33" s="43"/>
      <c r="FO33" s="43"/>
      <c r="FP33" s="43"/>
      <c r="FQ33" s="43"/>
      <c r="FR33" s="43"/>
      <c r="FS33" s="45"/>
      <c r="FT33" s="46"/>
      <c r="FU33" s="44"/>
      <c r="FV33" s="47"/>
      <c r="FW33" s="43"/>
      <c r="FX33" s="43"/>
      <c r="FY33" s="44"/>
      <c r="FZ33" s="43"/>
      <c r="GA33" s="43"/>
      <c r="GB33" s="43"/>
      <c r="GC33" s="43"/>
      <c r="GD33" s="43"/>
      <c r="GE33" s="45"/>
      <c r="GF33" s="46"/>
      <c r="GG33" s="44"/>
      <c r="GH33" s="47"/>
      <c r="GI33" s="43"/>
      <c r="GJ33" s="43"/>
      <c r="GK33" s="44"/>
      <c r="GL33" s="43"/>
      <c r="GM33" s="43"/>
      <c r="GN33" s="43"/>
      <c r="GO33" s="43"/>
      <c r="GP33" s="43"/>
      <c r="GQ33" s="45"/>
      <c r="GR33" s="46"/>
      <c r="GS33" s="44"/>
      <c r="GT33" s="47"/>
      <c r="GU33" s="43"/>
      <c r="GV33" s="43"/>
      <c r="GW33" s="44"/>
      <c r="GX33" s="43"/>
      <c r="GY33" s="43"/>
      <c r="GZ33" s="43"/>
      <c r="HA33" s="43"/>
      <c r="HB33" s="43"/>
      <c r="HC33" s="45"/>
      <c r="HD33" s="46"/>
      <c r="HE33" s="44"/>
      <c r="HF33" s="47"/>
      <c r="HG33" s="43"/>
      <c r="HH33" s="43"/>
      <c r="HI33" s="44"/>
      <c r="HJ33" s="43"/>
      <c r="HK33" s="43"/>
      <c r="HL33" s="43"/>
      <c r="HM33" s="43"/>
      <c r="HN33" s="43"/>
      <c r="HO33" s="45"/>
      <c r="HP33" s="46"/>
      <c r="HQ33" s="44"/>
      <c r="HR33" s="47"/>
      <c r="HS33" s="43"/>
      <c r="HT33" s="43"/>
      <c r="HU33" s="44"/>
      <c r="HV33" s="43"/>
      <c r="HW33" s="43"/>
      <c r="HX33" s="43"/>
      <c r="HY33" s="43"/>
      <c r="HZ33" s="43"/>
      <c r="IA33" s="45"/>
      <c r="IB33" s="46"/>
      <c r="IC33" s="44"/>
      <c r="ID33" s="47"/>
      <c r="IE33" s="43"/>
      <c r="IF33" s="43"/>
      <c r="IG33" s="44"/>
      <c r="IH33" s="43"/>
      <c r="II33" s="43"/>
      <c r="IJ33" s="43"/>
      <c r="IK33" s="43"/>
      <c r="IL33" s="43"/>
      <c r="IM33" s="45"/>
      <c r="IN33" s="46"/>
      <c r="IO33" s="44"/>
      <c r="IP33" s="47"/>
      <c r="IQ33" s="43"/>
      <c r="IR33" s="43"/>
      <c r="IS33" s="44"/>
      <c r="IT33" s="43"/>
    </row>
    <row r="34" spans="1:255" s="21" customFormat="1" thickTop="1" thickBot="1">
      <c r="A34" s="22" t="s">
        <v>44</v>
      </c>
      <c r="B34" s="23" t="s">
        <v>49</v>
      </c>
      <c r="C34" s="24" t="s">
        <v>521</v>
      </c>
      <c r="D34" s="24"/>
      <c r="E34" s="25" t="s">
        <v>61</v>
      </c>
      <c r="F34" s="26" t="s">
        <v>73</v>
      </c>
      <c r="G34" s="48"/>
      <c r="H34" s="48"/>
      <c r="I34" s="28"/>
      <c r="J34" s="29">
        <v>1</v>
      </c>
      <c r="K34" s="30">
        <v>21</v>
      </c>
      <c r="L34" s="31">
        <f t="shared" si="1"/>
        <v>21</v>
      </c>
      <c r="M34" s="32"/>
      <c r="N34" s="24"/>
      <c r="O34" s="43"/>
      <c r="P34" s="43"/>
      <c r="Q34" s="43"/>
      <c r="R34" s="43"/>
      <c r="S34" s="45"/>
      <c r="T34" s="46"/>
      <c r="U34" s="44"/>
      <c r="V34" s="47"/>
      <c r="W34" s="43"/>
      <c r="X34" s="43"/>
      <c r="Y34" s="44"/>
      <c r="Z34" s="43"/>
      <c r="AA34" s="43"/>
      <c r="AB34" s="43"/>
      <c r="AC34" s="43"/>
      <c r="AD34" s="43"/>
      <c r="AE34" s="45"/>
      <c r="AF34" s="46"/>
      <c r="AG34" s="44"/>
      <c r="AH34" s="47"/>
      <c r="AI34" s="43"/>
      <c r="AJ34" s="43"/>
      <c r="AK34" s="44"/>
      <c r="AL34" s="43"/>
      <c r="AM34" s="43"/>
      <c r="AN34" s="43"/>
      <c r="AO34" s="43"/>
      <c r="AP34" s="43"/>
      <c r="AQ34" s="45"/>
      <c r="AR34" s="46"/>
      <c r="AS34" s="44"/>
      <c r="AT34" s="47"/>
      <c r="AU34" s="43"/>
      <c r="AV34" s="43"/>
      <c r="AW34" s="44"/>
      <c r="AX34" s="43"/>
      <c r="AY34" s="43"/>
      <c r="AZ34" s="43"/>
      <c r="BA34" s="43"/>
      <c r="BB34" s="43"/>
      <c r="BC34" s="45"/>
      <c r="BD34" s="46"/>
      <c r="BE34" s="44"/>
      <c r="BF34" s="47"/>
      <c r="BG34" s="43"/>
      <c r="BH34" s="43"/>
      <c r="BI34" s="44"/>
      <c r="BJ34" s="43"/>
      <c r="BK34" s="43"/>
      <c r="BL34" s="43"/>
      <c r="BM34" s="43"/>
      <c r="BN34" s="43"/>
      <c r="BO34" s="45"/>
      <c r="BP34" s="46"/>
      <c r="BQ34" s="44"/>
      <c r="BR34" s="47"/>
      <c r="BS34" s="43"/>
      <c r="BT34" s="43"/>
      <c r="BU34" s="44"/>
      <c r="BV34" s="43"/>
      <c r="BW34" s="43"/>
      <c r="BX34" s="43"/>
      <c r="BY34" s="43"/>
      <c r="BZ34" s="43"/>
      <c r="CA34" s="45"/>
      <c r="CB34" s="46"/>
      <c r="CC34" s="44"/>
      <c r="CD34" s="47"/>
      <c r="CE34" s="43"/>
      <c r="CF34" s="43"/>
      <c r="CG34" s="44"/>
      <c r="CH34" s="43"/>
      <c r="CI34" s="43"/>
      <c r="CJ34" s="43"/>
      <c r="CK34" s="43"/>
      <c r="CL34" s="43"/>
      <c r="CM34" s="45"/>
      <c r="CN34" s="46"/>
      <c r="CO34" s="44"/>
      <c r="CP34" s="47"/>
      <c r="CQ34" s="43"/>
      <c r="CR34" s="43"/>
      <c r="CS34" s="44"/>
      <c r="CT34" s="43"/>
      <c r="CU34" s="43"/>
      <c r="CV34" s="43"/>
      <c r="CW34" s="43"/>
      <c r="CX34" s="43"/>
      <c r="CY34" s="45"/>
      <c r="CZ34" s="46"/>
      <c r="DA34" s="44"/>
      <c r="DB34" s="47"/>
      <c r="DC34" s="43"/>
      <c r="DD34" s="43"/>
      <c r="DE34" s="44"/>
      <c r="DF34" s="43"/>
      <c r="DG34" s="43"/>
      <c r="DH34" s="43"/>
      <c r="DI34" s="43"/>
      <c r="DJ34" s="43"/>
      <c r="DK34" s="45"/>
      <c r="DL34" s="46"/>
      <c r="DM34" s="44"/>
      <c r="DN34" s="47"/>
      <c r="DO34" s="43"/>
      <c r="DP34" s="43"/>
      <c r="DQ34" s="44"/>
      <c r="DR34" s="43"/>
      <c r="DS34" s="43"/>
      <c r="DT34" s="43"/>
      <c r="DU34" s="43"/>
      <c r="DV34" s="43"/>
      <c r="DW34" s="45"/>
      <c r="DX34" s="46"/>
      <c r="DY34" s="44"/>
      <c r="DZ34" s="47"/>
      <c r="EA34" s="43"/>
      <c r="EB34" s="43"/>
      <c r="EC34" s="44"/>
      <c r="ED34" s="43"/>
      <c r="EE34" s="43"/>
      <c r="EF34" s="43"/>
      <c r="EG34" s="43"/>
      <c r="EH34" s="43"/>
      <c r="EI34" s="45"/>
      <c r="EJ34" s="46"/>
      <c r="EK34" s="44"/>
      <c r="EL34" s="47"/>
      <c r="EM34" s="43"/>
      <c r="EN34" s="43"/>
      <c r="EO34" s="44"/>
      <c r="EP34" s="43"/>
      <c r="EQ34" s="43"/>
      <c r="ER34" s="43"/>
      <c r="ES34" s="43"/>
      <c r="ET34" s="43"/>
      <c r="EU34" s="45"/>
      <c r="EV34" s="46"/>
      <c r="EW34" s="44"/>
      <c r="EX34" s="47"/>
      <c r="EY34" s="43"/>
      <c r="EZ34" s="43"/>
      <c r="FA34" s="44"/>
      <c r="FB34" s="43"/>
      <c r="FC34" s="43"/>
      <c r="FD34" s="43"/>
      <c r="FE34" s="43"/>
      <c r="FF34" s="43"/>
      <c r="FG34" s="45"/>
      <c r="FH34" s="46"/>
      <c r="FI34" s="44"/>
      <c r="FJ34" s="47"/>
      <c r="FK34" s="43"/>
      <c r="FL34" s="43"/>
      <c r="FM34" s="44"/>
      <c r="FN34" s="43"/>
      <c r="FO34" s="43"/>
      <c r="FP34" s="43"/>
      <c r="FQ34" s="43"/>
      <c r="FR34" s="43"/>
      <c r="FS34" s="45"/>
      <c r="FT34" s="46"/>
      <c r="FU34" s="44"/>
      <c r="FV34" s="47"/>
      <c r="FW34" s="43"/>
      <c r="FX34" s="43"/>
      <c r="FY34" s="44"/>
      <c r="FZ34" s="43"/>
      <c r="GA34" s="43"/>
      <c r="GB34" s="43"/>
      <c r="GC34" s="43"/>
      <c r="GD34" s="43"/>
      <c r="GE34" s="45"/>
      <c r="GF34" s="46"/>
      <c r="GG34" s="44"/>
      <c r="GH34" s="47"/>
      <c r="GI34" s="43"/>
      <c r="GJ34" s="43"/>
      <c r="GK34" s="44"/>
      <c r="GL34" s="43"/>
      <c r="GM34" s="43"/>
      <c r="GN34" s="43"/>
      <c r="GO34" s="43"/>
      <c r="GP34" s="43"/>
      <c r="GQ34" s="45"/>
      <c r="GR34" s="46"/>
      <c r="GS34" s="44"/>
      <c r="GT34" s="47"/>
      <c r="GU34" s="43"/>
      <c r="GV34" s="43"/>
      <c r="GW34" s="44"/>
      <c r="GX34" s="43"/>
      <c r="GY34" s="43"/>
      <c r="GZ34" s="43"/>
      <c r="HA34" s="43"/>
      <c r="HB34" s="43"/>
      <c r="HC34" s="45"/>
      <c r="HD34" s="46"/>
      <c r="HE34" s="44"/>
      <c r="HF34" s="47"/>
      <c r="HG34" s="43"/>
      <c r="HH34" s="43"/>
      <c r="HI34" s="44"/>
      <c r="HJ34" s="43"/>
      <c r="HK34" s="43"/>
      <c r="HL34" s="43"/>
      <c r="HM34" s="43"/>
      <c r="HN34" s="43"/>
      <c r="HO34" s="45"/>
      <c r="HP34" s="46"/>
      <c r="HQ34" s="44"/>
      <c r="HR34" s="47"/>
      <c r="HS34" s="43"/>
      <c r="HT34" s="43"/>
      <c r="HU34" s="44"/>
      <c r="HV34" s="43"/>
      <c r="HW34" s="43"/>
      <c r="HX34" s="43"/>
      <c r="HY34" s="43"/>
      <c r="HZ34" s="43"/>
      <c r="IA34" s="45"/>
      <c r="IB34" s="46"/>
      <c r="IC34" s="44"/>
      <c r="ID34" s="47"/>
      <c r="IE34" s="43"/>
      <c r="IF34" s="43"/>
      <c r="IG34" s="44"/>
      <c r="IH34" s="43"/>
      <c r="II34" s="43"/>
      <c r="IJ34" s="43"/>
      <c r="IK34" s="43"/>
      <c r="IL34" s="43"/>
      <c r="IM34" s="45"/>
      <c r="IN34" s="46"/>
      <c r="IO34" s="44"/>
      <c r="IP34" s="47"/>
      <c r="IQ34" s="43"/>
      <c r="IR34" s="43"/>
      <c r="IS34" s="44"/>
      <c r="IT34" s="43"/>
    </row>
    <row r="35" spans="1:255" s="21" customFormat="1" thickTop="1" thickBot="1">
      <c r="A35" s="22" t="s">
        <v>44</v>
      </c>
      <c r="B35" s="23" t="s">
        <v>45</v>
      </c>
      <c r="C35" s="24" t="s">
        <v>521</v>
      </c>
      <c r="D35" s="24"/>
      <c r="E35" s="25" t="s">
        <v>61</v>
      </c>
      <c r="F35" s="26" t="s">
        <v>74</v>
      </c>
      <c r="G35" s="48"/>
      <c r="H35" s="48"/>
      <c r="I35" s="28"/>
      <c r="J35" s="29">
        <v>10</v>
      </c>
      <c r="K35" s="30">
        <v>90</v>
      </c>
      <c r="L35" s="31">
        <f t="shared" si="1"/>
        <v>900</v>
      </c>
      <c r="M35" s="32"/>
      <c r="N35" s="24"/>
    </row>
    <row r="36" spans="1:255" s="21" customFormat="1" thickTop="1" thickBot="1">
      <c r="A36" s="22" t="s">
        <v>44</v>
      </c>
      <c r="B36" s="23" t="s">
        <v>49</v>
      </c>
      <c r="C36" s="24" t="s">
        <v>521</v>
      </c>
      <c r="D36" s="24"/>
      <c r="E36" s="25" t="s">
        <v>61</v>
      </c>
      <c r="F36" s="26" t="s">
        <v>75</v>
      </c>
      <c r="G36" s="48"/>
      <c r="H36" s="48"/>
      <c r="I36" s="28"/>
      <c r="J36" s="29">
        <v>2</v>
      </c>
      <c r="K36" s="30">
        <v>62</v>
      </c>
      <c r="L36" s="31">
        <f t="shared" si="1"/>
        <v>124</v>
      </c>
      <c r="M36" s="32"/>
      <c r="N36" s="24"/>
      <c r="O36" s="43"/>
      <c r="P36" s="43"/>
      <c r="Q36" s="43"/>
      <c r="R36" s="43"/>
      <c r="S36" s="45"/>
      <c r="T36" s="46"/>
      <c r="U36" s="44"/>
      <c r="V36" s="47"/>
      <c r="W36" s="43"/>
      <c r="X36" s="43"/>
      <c r="Y36" s="44"/>
      <c r="Z36" s="43"/>
      <c r="AA36" s="43"/>
      <c r="AB36" s="43"/>
      <c r="AC36" s="43"/>
      <c r="AD36" s="43"/>
      <c r="AE36" s="45"/>
      <c r="AF36" s="46"/>
      <c r="AG36" s="44"/>
      <c r="AH36" s="47"/>
      <c r="AI36" s="43"/>
      <c r="AJ36" s="43"/>
      <c r="AK36" s="44"/>
      <c r="AL36" s="43"/>
      <c r="AM36" s="43"/>
      <c r="AN36" s="43"/>
      <c r="AO36" s="43"/>
      <c r="AP36" s="43"/>
      <c r="AQ36" s="45"/>
      <c r="AR36" s="46"/>
      <c r="AS36" s="44"/>
      <c r="AT36" s="47"/>
      <c r="AU36" s="43"/>
      <c r="AV36" s="43"/>
      <c r="AW36" s="44"/>
      <c r="AX36" s="43"/>
      <c r="AY36" s="43"/>
      <c r="AZ36" s="43"/>
      <c r="BA36" s="43"/>
      <c r="BB36" s="43"/>
      <c r="BC36" s="45"/>
      <c r="BD36" s="46"/>
      <c r="BE36" s="44"/>
      <c r="BF36" s="47"/>
      <c r="BG36" s="43"/>
      <c r="BH36" s="43"/>
      <c r="BI36" s="44"/>
      <c r="BJ36" s="43"/>
      <c r="BK36" s="43"/>
      <c r="BL36" s="43"/>
      <c r="BM36" s="43"/>
      <c r="BN36" s="43"/>
      <c r="BO36" s="45"/>
      <c r="BP36" s="46"/>
      <c r="BQ36" s="44"/>
      <c r="BR36" s="47"/>
      <c r="BS36" s="43"/>
      <c r="BT36" s="43"/>
      <c r="BU36" s="44"/>
      <c r="BV36" s="43"/>
      <c r="BW36" s="43"/>
      <c r="BX36" s="43"/>
      <c r="BY36" s="43"/>
      <c r="BZ36" s="43"/>
      <c r="CA36" s="45"/>
      <c r="CB36" s="46"/>
      <c r="CC36" s="44"/>
      <c r="CD36" s="47"/>
      <c r="CE36" s="43"/>
      <c r="CF36" s="43"/>
      <c r="CG36" s="44"/>
      <c r="CH36" s="43"/>
      <c r="CI36" s="43"/>
      <c r="CJ36" s="43"/>
      <c r="CK36" s="43"/>
      <c r="CL36" s="43"/>
      <c r="CM36" s="45"/>
      <c r="CN36" s="46"/>
      <c r="CO36" s="44"/>
      <c r="CP36" s="47"/>
      <c r="CQ36" s="43"/>
      <c r="CR36" s="43"/>
      <c r="CS36" s="44"/>
      <c r="CT36" s="43"/>
      <c r="CU36" s="43"/>
      <c r="CV36" s="43"/>
      <c r="CW36" s="43"/>
      <c r="CX36" s="43"/>
      <c r="CY36" s="45"/>
      <c r="CZ36" s="46"/>
      <c r="DA36" s="44"/>
      <c r="DB36" s="47"/>
      <c r="DC36" s="43"/>
      <c r="DD36" s="43"/>
      <c r="DE36" s="44"/>
      <c r="DF36" s="43"/>
      <c r="DG36" s="43"/>
      <c r="DH36" s="43"/>
      <c r="DI36" s="43"/>
      <c r="DJ36" s="43"/>
      <c r="DK36" s="45"/>
      <c r="DL36" s="46"/>
      <c r="DM36" s="44"/>
      <c r="DN36" s="47"/>
      <c r="DO36" s="43"/>
      <c r="DP36" s="43"/>
      <c r="DQ36" s="44"/>
      <c r="DR36" s="43"/>
      <c r="DS36" s="43"/>
      <c r="DT36" s="43"/>
      <c r="DU36" s="43"/>
      <c r="DV36" s="43"/>
      <c r="DW36" s="45"/>
      <c r="DX36" s="46"/>
      <c r="DY36" s="44"/>
      <c r="DZ36" s="47"/>
      <c r="EA36" s="43"/>
      <c r="EB36" s="43"/>
      <c r="EC36" s="44"/>
      <c r="ED36" s="43"/>
      <c r="EE36" s="43"/>
      <c r="EF36" s="43"/>
      <c r="EG36" s="43"/>
      <c r="EH36" s="43"/>
      <c r="EI36" s="45"/>
      <c r="EJ36" s="46"/>
      <c r="EK36" s="44"/>
      <c r="EL36" s="47"/>
      <c r="EM36" s="43"/>
      <c r="EN36" s="43"/>
      <c r="EO36" s="44"/>
      <c r="EP36" s="43"/>
      <c r="EQ36" s="43"/>
      <c r="ER36" s="43"/>
      <c r="ES36" s="43"/>
      <c r="ET36" s="43"/>
      <c r="EU36" s="45"/>
      <c r="EV36" s="46"/>
      <c r="EW36" s="44"/>
      <c r="EX36" s="47"/>
      <c r="EY36" s="43"/>
      <c r="EZ36" s="43"/>
      <c r="FA36" s="44"/>
      <c r="FB36" s="43"/>
      <c r="FC36" s="43"/>
      <c r="FD36" s="43"/>
      <c r="FE36" s="43"/>
      <c r="FF36" s="43"/>
      <c r="FG36" s="45"/>
      <c r="FH36" s="46"/>
      <c r="FI36" s="44"/>
      <c r="FJ36" s="47"/>
      <c r="FK36" s="43"/>
      <c r="FL36" s="43"/>
      <c r="FM36" s="44"/>
      <c r="FN36" s="43"/>
      <c r="FO36" s="43"/>
      <c r="FP36" s="43"/>
      <c r="FQ36" s="43"/>
      <c r="FR36" s="43"/>
      <c r="FS36" s="45"/>
      <c r="FT36" s="46"/>
      <c r="FU36" s="44"/>
      <c r="FV36" s="47"/>
      <c r="FW36" s="43"/>
      <c r="FX36" s="43"/>
      <c r="FY36" s="44"/>
      <c r="FZ36" s="43"/>
      <c r="GA36" s="43"/>
      <c r="GB36" s="43"/>
      <c r="GC36" s="43"/>
      <c r="GD36" s="43"/>
      <c r="GE36" s="45"/>
      <c r="GF36" s="46"/>
      <c r="GG36" s="44"/>
      <c r="GH36" s="47"/>
      <c r="GI36" s="43"/>
      <c r="GJ36" s="43"/>
      <c r="GK36" s="44"/>
      <c r="GL36" s="43"/>
      <c r="GM36" s="43"/>
      <c r="GN36" s="43"/>
      <c r="GO36" s="43"/>
      <c r="GP36" s="43"/>
      <c r="GQ36" s="45"/>
      <c r="GR36" s="46"/>
      <c r="GS36" s="44"/>
      <c r="GT36" s="47"/>
      <c r="GU36" s="43"/>
      <c r="GV36" s="43"/>
      <c r="GW36" s="44"/>
      <c r="GX36" s="43"/>
      <c r="GY36" s="43"/>
      <c r="GZ36" s="43"/>
      <c r="HA36" s="43"/>
      <c r="HB36" s="43"/>
      <c r="HC36" s="45"/>
      <c r="HD36" s="46"/>
      <c r="HE36" s="44"/>
      <c r="HF36" s="47"/>
      <c r="HG36" s="43"/>
      <c r="HH36" s="43"/>
      <c r="HI36" s="44"/>
      <c r="HJ36" s="43"/>
      <c r="HK36" s="43"/>
      <c r="HL36" s="43"/>
      <c r="HM36" s="43"/>
      <c r="HN36" s="43"/>
      <c r="HO36" s="45"/>
      <c r="HP36" s="46"/>
      <c r="HQ36" s="44"/>
      <c r="HR36" s="47"/>
      <c r="HS36" s="43"/>
      <c r="HT36" s="43"/>
      <c r="HU36" s="44"/>
      <c r="HV36" s="43"/>
      <c r="HW36" s="43"/>
      <c r="HX36" s="43"/>
      <c r="HY36" s="43"/>
      <c r="HZ36" s="43"/>
      <c r="IA36" s="45"/>
      <c r="IB36" s="46"/>
      <c r="IC36" s="44"/>
      <c r="ID36" s="47"/>
      <c r="IE36" s="43"/>
      <c r="IF36" s="43"/>
      <c r="IG36" s="44"/>
      <c r="IH36" s="43"/>
      <c r="II36" s="43"/>
      <c r="IJ36" s="43"/>
      <c r="IK36" s="43"/>
      <c r="IL36" s="43"/>
      <c r="IM36" s="45"/>
      <c r="IN36" s="46"/>
      <c r="IO36" s="44"/>
      <c r="IP36" s="47"/>
      <c r="IQ36" s="43"/>
      <c r="IR36" s="43"/>
      <c r="IS36" s="44"/>
      <c r="IT36" s="43"/>
    </row>
    <row r="37" spans="1:255" s="21" customFormat="1" thickTop="1" thickBot="1">
      <c r="A37" s="22"/>
      <c r="B37" s="23"/>
      <c r="C37" s="24"/>
      <c r="D37" s="24"/>
      <c r="E37" s="25"/>
      <c r="F37" s="26"/>
      <c r="G37" s="48"/>
      <c r="H37" s="48"/>
      <c r="I37" s="28"/>
      <c r="J37" s="29"/>
      <c r="K37" s="30"/>
      <c r="L37" s="31">
        <f>SUM(L23:L36)</f>
        <v>2665.6</v>
      </c>
      <c r="M37" s="32"/>
      <c r="N37" s="24"/>
      <c r="O37" s="43"/>
      <c r="P37" s="43"/>
      <c r="Q37" s="43"/>
      <c r="R37" s="43"/>
      <c r="S37" s="45"/>
      <c r="T37" s="46"/>
      <c r="U37" s="44"/>
      <c r="V37" s="47"/>
      <c r="W37" s="43"/>
      <c r="X37" s="43"/>
      <c r="Y37" s="44"/>
      <c r="Z37" s="43"/>
      <c r="AA37" s="43"/>
      <c r="AB37" s="43"/>
      <c r="AC37" s="43"/>
      <c r="AD37" s="43"/>
      <c r="AE37" s="45"/>
      <c r="AF37" s="46"/>
      <c r="AG37" s="44"/>
      <c r="AH37" s="47"/>
      <c r="AI37" s="43"/>
      <c r="AJ37" s="43"/>
      <c r="AK37" s="44"/>
      <c r="AL37" s="43"/>
      <c r="AM37" s="43"/>
      <c r="AN37" s="43"/>
      <c r="AO37" s="43"/>
      <c r="AP37" s="43"/>
      <c r="AQ37" s="45"/>
      <c r="AR37" s="46"/>
      <c r="AS37" s="44"/>
      <c r="AT37" s="47"/>
      <c r="AU37" s="43"/>
      <c r="AV37" s="43"/>
      <c r="AW37" s="44"/>
      <c r="AX37" s="43"/>
      <c r="AY37" s="43"/>
      <c r="AZ37" s="43"/>
      <c r="BA37" s="43"/>
      <c r="BB37" s="43"/>
      <c r="BC37" s="45"/>
      <c r="BD37" s="46"/>
      <c r="BE37" s="44"/>
      <c r="BF37" s="47"/>
      <c r="BG37" s="43"/>
      <c r="BH37" s="43"/>
      <c r="BI37" s="44"/>
      <c r="BJ37" s="43"/>
      <c r="BK37" s="43"/>
      <c r="BL37" s="43"/>
      <c r="BM37" s="43"/>
      <c r="BN37" s="43"/>
      <c r="BO37" s="45"/>
      <c r="BP37" s="46"/>
      <c r="BQ37" s="44"/>
      <c r="BR37" s="47"/>
      <c r="BS37" s="43"/>
      <c r="BT37" s="43"/>
      <c r="BU37" s="44"/>
      <c r="BV37" s="43"/>
      <c r="BW37" s="43"/>
      <c r="BX37" s="43"/>
      <c r="BY37" s="43"/>
      <c r="BZ37" s="43"/>
      <c r="CA37" s="45"/>
      <c r="CB37" s="46"/>
      <c r="CC37" s="44"/>
      <c r="CD37" s="47"/>
      <c r="CE37" s="43"/>
      <c r="CF37" s="43"/>
      <c r="CG37" s="44"/>
      <c r="CH37" s="43"/>
      <c r="CI37" s="43"/>
      <c r="CJ37" s="43"/>
      <c r="CK37" s="43"/>
      <c r="CL37" s="43"/>
      <c r="CM37" s="45"/>
      <c r="CN37" s="46"/>
      <c r="CO37" s="44"/>
      <c r="CP37" s="47"/>
      <c r="CQ37" s="43"/>
      <c r="CR37" s="43"/>
      <c r="CS37" s="44"/>
      <c r="CT37" s="43"/>
      <c r="CU37" s="43"/>
      <c r="CV37" s="43"/>
      <c r="CW37" s="43"/>
      <c r="CX37" s="43"/>
      <c r="CY37" s="45"/>
      <c r="CZ37" s="46"/>
      <c r="DA37" s="44"/>
      <c r="DB37" s="47"/>
      <c r="DC37" s="43"/>
      <c r="DD37" s="43"/>
      <c r="DE37" s="44"/>
      <c r="DF37" s="43"/>
      <c r="DG37" s="43"/>
      <c r="DH37" s="43"/>
      <c r="DI37" s="43"/>
      <c r="DJ37" s="43"/>
      <c r="DK37" s="45"/>
      <c r="DL37" s="46"/>
      <c r="DM37" s="44"/>
      <c r="DN37" s="47"/>
      <c r="DO37" s="43"/>
      <c r="DP37" s="43"/>
      <c r="DQ37" s="44"/>
      <c r="DR37" s="43"/>
      <c r="DS37" s="43"/>
      <c r="DT37" s="43"/>
      <c r="DU37" s="43"/>
      <c r="DV37" s="43"/>
      <c r="DW37" s="45"/>
      <c r="DX37" s="46"/>
      <c r="DY37" s="44"/>
      <c r="DZ37" s="47"/>
      <c r="EA37" s="43"/>
      <c r="EB37" s="43"/>
      <c r="EC37" s="44"/>
      <c r="ED37" s="43"/>
      <c r="EE37" s="43"/>
      <c r="EF37" s="43"/>
      <c r="EG37" s="43"/>
      <c r="EH37" s="43"/>
      <c r="EI37" s="45"/>
      <c r="EJ37" s="46"/>
      <c r="EK37" s="44"/>
      <c r="EL37" s="47"/>
      <c r="EM37" s="43"/>
      <c r="EN37" s="43"/>
      <c r="EO37" s="44"/>
      <c r="EP37" s="43"/>
      <c r="EQ37" s="43"/>
      <c r="ER37" s="43"/>
      <c r="ES37" s="43"/>
      <c r="ET37" s="43"/>
      <c r="EU37" s="45"/>
      <c r="EV37" s="46"/>
      <c r="EW37" s="44"/>
      <c r="EX37" s="47"/>
      <c r="EY37" s="43"/>
      <c r="EZ37" s="43"/>
      <c r="FA37" s="44"/>
      <c r="FB37" s="43"/>
      <c r="FC37" s="43"/>
      <c r="FD37" s="43"/>
      <c r="FE37" s="43"/>
      <c r="FF37" s="43"/>
      <c r="FG37" s="45"/>
      <c r="FH37" s="46"/>
      <c r="FI37" s="44"/>
      <c r="FJ37" s="47"/>
      <c r="FK37" s="43"/>
      <c r="FL37" s="43"/>
      <c r="FM37" s="44"/>
      <c r="FN37" s="43"/>
      <c r="FO37" s="43"/>
      <c r="FP37" s="43"/>
      <c r="FQ37" s="43"/>
      <c r="FR37" s="43"/>
      <c r="FS37" s="45"/>
      <c r="FT37" s="46"/>
      <c r="FU37" s="44"/>
      <c r="FV37" s="47"/>
      <c r="FW37" s="43"/>
      <c r="FX37" s="43"/>
      <c r="FY37" s="44"/>
      <c r="FZ37" s="43"/>
      <c r="GA37" s="43"/>
      <c r="GB37" s="43"/>
      <c r="GC37" s="43"/>
      <c r="GD37" s="43"/>
      <c r="GE37" s="45"/>
      <c r="GF37" s="46"/>
      <c r="GG37" s="44"/>
      <c r="GH37" s="47"/>
      <c r="GI37" s="43"/>
      <c r="GJ37" s="43"/>
      <c r="GK37" s="44"/>
      <c r="GL37" s="43"/>
      <c r="GM37" s="43"/>
      <c r="GN37" s="43"/>
      <c r="GO37" s="43"/>
      <c r="GP37" s="43"/>
      <c r="GQ37" s="45"/>
      <c r="GR37" s="46"/>
      <c r="GS37" s="44"/>
      <c r="GT37" s="47"/>
      <c r="GU37" s="43"/>
      <c r="GV37" s="43"/>
      <c r="GW37" s="44"/>
      <c r="GX37" s="43"/>
      <c r="GY37" s="43"/>
      <c r="GZ37" s="43"/>
      <c r="HA37" s="43"/>
      <c r="HB37" s="43"/>
      <c r="HC37" s="45"/>
      <c r="HD37" s="46"/>
      <c r="HE37" s="44"/>
      <c r="HF37" s="47"/>
      <c r="HG37" s="43"/>
      <c r="HH37" s="43"/>
      <c r="HI37" s="44"/>
      <c r="HJ37" s="43"/>
      <c r="HK37" s="43"/>
      <c r="HL37" s="43"/>
      <c r="HM37" s="43"/>
      <c r="HN37" s="43"/>
      <c r="HO37" s="45"/>
      <c r="HP37" s="46"/>
      <c r="HQ37" s="44"/>
      <c r="HR37" s="47"/>
      <c r="HS37" s="43"/>
      <c r="HT37" s="43"/>
      <c r="HU37" s="44"/>
      <c r="HV37" s="43"/>
      <c r="HW37" s="43"/>
      <c r="HX37" s="43"/>
      <c r="HY37" s="43"/>
      <c r="HZ37" s="43"/>
      <c r="IA37" s="45"/>
      <c r="IB37" s="46"/>
      <c r="IC37" s="44"/>
      <c r="ID37" s="47"/>
      <c r="IE37" s="43"/>
      <c r="IF37" s="43"/>
      <c r="IG37" s="44"/>
      <c r="IH37" s="43"/>
      <c r="II37" s="43"/>
      <c r="IJ37" s="43"/>
      <c r="IK37" s="43"/>
      <c r="IL37" s="43"/>
      <c r="IM37" s="45"/>
      <c r="IN37" s="46"/>
      <c r="IO37" s="44"/>
      <c r="IP37" s="47"/>
      <c r="IQ37" s="43"/>
      <c r="IR37" s="43"/>
      <c r="IS37" s="44"/>
      <c r="IT37" s="43"/>
    </row>
    <row r="38" spans="1:255" s="21" customFormat="1" thickTop="1" thickBot="1">
      <c r="A38" s="8" t="s">
        <v>76</v>
      </c>
      <c r="B38" s="9" t="s">
        <v>77</v>
      </c>
      <c r="C38" s="10" t="s">
        <v>520</v>
      </c>
      <c r="D38" s="10"/>
      <c r="E38" s="11" t="s">
        <v>78</v>
      </c>
      <c r="F38" s="49" t="s">
        <v>79</v>
      </c>
      <c r="G38" s="13"/>
      <c r="H38" s="13"/>
      <c r="I38" s="14"/>
      <c r="J38" s="15">
        <v>2</v>
      </c>
      <c r="K38" s="16">
        <v>323</v>
      </c>
      <c r="L38" s="17">
        <f t="shared" si="1"/>
        <v>646</v>
      </c>
      <c r="M38" s="18" t="s">
        <v>80</v>
      </c>
      <c r="N38" s="10" t="s">
        <v>81</v>
      </c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  <c r="IU38" s="20"/>
    </row>
    <row r="39" spans="1:255" s="21" customFormat="1" thickTop="1" thickBot="1">
      <c r="A39" s="22" t="s">
        <v>41</v>
      </c>
      <c r="B39" s="23" t="s">
        <v>82</v>
      </c>
      <c r="C39" s="24" t="s">
        <v>520</v>
      </c>
      <c r="D39" s="24"/>
      <c r="E39" s="25" t="s">
        <v>78</v>
      </c>
      <c r="F39" s="26" t="s">
        <v>83</v>
      </c>
      <c r="G39" s="48"/>
      <c r="H39" s="48"/>
      <c r="I39" s="28"/>
      <c r="J39" s="29">
        <v>5</v>
      </c>
      <c r="K39" s="30">
        <v>3.61</v>
      </c>
      <c r="L39" s="31">
        <f t="shared" si="1"/>
        <v>18.05</v>
      </c>
      <c r="M39" s="32">
        <v>140708</v>
      </c>
      <c r="N39" s="24"/>
    </row>
    <row r="40" spans="1:255" s="21" customFormat="1" thickTop="1" thickBot="1">
      <c r="A40" s="22" t="s">
        <v>41</v>
      </c>
      <c r="B40" s="23" t="s">
        <v>82</v>
      </c>
      <c r="C40" s="24" t="s">
        <v>520</v>
      </c>
      <c r="D40" s="24"/>
      <c r="E40" s="25" t="s">
        <v>78</v>
      </c>
      <c r="F40" s="26" t="s">
        <v>84</v>
      </c>
      <c r="G40" s="48"/>
      <c r="H40" s="48"/>
      <c r="I40" s="28"/>
      <c r="J40" s="29">
        <v>5</v>
      </c>
      <c r="K40" s="30">
        <v>3.61</v>
      </c>
      <c r="L40" s="31">
        <f t="shared" si="1"/>
        <v>18.05</v>
      </c>
      <c r="M40" s="32">
        <v>150126</v>
      </c>
      <c r="N40" s="24"/>
    </row>
    <row r="41" spans="1:255" s="21" customFormat="1" thickTop="1" thickBot="1">
      <c r="A41" s="22" t="s">
        <v>85</v>
      </c>
      <c r="B41" s="23" t="s">
        <v>86</v>
      </c>
      <c r="C41" s="24" t="s">
        <v>520</v>
      </c>
      <c r="D41" s="24"/>
      <c r="E41" s="25" t="s">
        <v>78</v>
      </c>
      <c r="F41" s="26" t="s">
        <v>87</v>
      </c>
      <c r="G41" s="48"/>
      <c r="H41" s="48"/>
      <c r="I41" s="28"/>
      <c r="J41" s="29">
        <v>5</v>
      </c>
      <c r="K41" s="30">
        <v>7.23</v>
      </c>
      <c r="L41" s="31">
        <f t="shared" si="1"/>
        <v>36.150000000000006</v>
      </c>
      <c r="M41" s="32"/>
      <c r="N41" s="24"/>
    </row>
    <row r="42" spans="1:255" s="21" customFormat="1" thickTop="1" thickBot="1">
      <c r="A42" s="34" t="s">
        <v>88</v>
      </c>
      <c r="B42" s="35" t="s">
        <v>89</v>
      </c>
      <c r="C42" s="36" t="s">
        <v>90</v>
      </c>
      <c r="D42" s="36"/>
      <c r="E42" s="37" t="s">
        <v>78</v>
      </c>
      <c r="F42" s="38" t="s">
        <v>91</v>
      </c>
      <c r="G42" s="27"/>
      <c r="H42" s="27"/>
      <c r="I42" s="39"/>
      <c r="J42" s="36">
        <v>18</v>
      </c>
      <c r="K42" s="40">
        <v>33.92</v>
      </c>
      <c r="L42" s="41">
        <f t="shared" si="1"/>
        <v>610.56000000000006</v>
      </c>
      <c r="M42" s="37"/>
      <c r="N42" s="42"/>
      <c r="O42" s="43"/>
      <c r="P42" s="43"/>
      <c r="Q42" s="43"/>
      <c r="R42" s="43"/>
      <c r="S42" s="43"/>
      <c r="T42" s="45"/>
      <c r="U42" s="46"/>
      <c r="V42" s="44"/>
      <c r="W42" s="47"/>
      <c r="X42" s="43"/>
      <c r="Y42" s="43"/>
      <c r="Z42" s="44"/>
      <c r="AA42" s="43"/>
      <c r="AB42" s="43"/>
      <c r="AC42" s="43"/>
      <c r="AD42" s="43"/>
      <c r="AE42" s="43"/>
      <c r="AF42" s="45"/>
      <c r="AG42" s="46"/>
      <c r="AH42" s="44"/>
      <c r="AI42" s="47"/>
      <c r="AJ42" s="43"/>
      <c r="AK42" s="43"/>
      <c r="AL42" s="44"/>
      <c r="AM42" s="43"/>
      <c r="AN42" s="43"/>
      <c r="AO42" s="43"/>
      <c r="AP42" s="43"/>
      <c r="AQ42" s="43"/>
      <c r="AR42" s="45"/>
      <c r="AS42" s="46"/>
      <c r="AT42" s="44"/>
      <c r="AU42" s="47"/>
      <c r="AV42" s="43"/>
      <c r="AW42" s="43"/>
      <c r="AX42" s="44"/>
      <c r="AY42" s="43"/>
      <c r="AZ42" s="43"/>
      <c r="BA42" s="43"/>
      <c r="BB42" s="43"/>
      <c r="BC42" s="43"/>
      <c r="BD42" s="45"/>
      <c r="BE42" s="46"/>
      <c r="BF42" s="44"/>
      <c r="BG42" s="47"/>
      <c r="BH42" s="43"/>
      <c r="BI42" s="43"/>
      <c r="BJ42" s="44"/>
      <c r="BK42" s="43"/>
      <c r="BL42" s="43"/>
      <c r="BM42" s="43"/>
      <c r="BN42" s="43"/>
      <c r="BO42" s="43"/>
      <c r="BP42" s="45"/>
      <c r="BQ42" s="46"/>
      <c r="BR42" s="44"/>
      <c r="BS42" s="47"/>
      <c r="BT42" s="43"/>
      <c r="BU42" s="43"/>
      <c r="BV42" s="44"/>
      <c r="BW42" s="43"/>
      <c r="BX42" s="43"/>
      <c r="BY42" s="43"/>
      <c r="BZ42" s="43"/>
      <c r="CA42" s="43"/>
      <c r="CB42" s="45"/>
      <c r="CC42" s="46"/>
      <c r="CD42" s="44"/>
      <c r="CE42" s="47"/>
      <c r="CF42" s="43"/>
      <c r="CG42" s="43"/>
      <c r="CH42" s="44"/>
      <c r="CI42" s="43"/>
      <c r="CJ42" s="43"/>
      <c r="CK42" s="43"/>
      <c r="CL42" s="43"/>
      <c r="CM42" s="43"/>
      <c r="CN42" s="45"/>
      <c r="CO42" s="46"/>
      <c r="CP42" s="44"/>
      <c r="CQ42" s="47"/>
      <c r="CR42" s="43"/>
      <c r="CS42" s="43"/>
      <c r="CT42" s="44"/>
      <c r="CU42" s="43"/>
      <c r="CV42" s="43"/>
      <c r="CW42" s="43"/>
      <c r="CX42" s="43"/>
      <c r="CY42" s="43"/>
      <c r="CZ42" s="45"/>
      <c r="DA42" s="46"/>
      <c r="DB42" s="44"/>
      <c r="DC42" s="47"/>
      <c r="DD42" s="43"/>
      <c r="DE42" s="43"/>
      <c r="DF42" s="44"/>
      <c r="DG42" s="43"/>
      <c r="DH42" s="43"/>
      <c r="DI42" s="43"/>
      <c r="DJ42" s="43"/>
      <c r="DK42" s="43"/>
      <c r="DL42" s="45"/>
      <c r="DM42" s="46"/>
      <c r="DN42" s="44"/>
      <c r="DO42" s="47"/>
      <c r="DP42" s="43"/>
      <c r="DQ42" s="43"/>
      <c r="DR42" s="44"/>
      <c r="DS42" s="43"/>
      <c r="DT42" s="43"/>
      <c r="DU42" s="43"/>
      <c r="DV42" s="43"/>
      <c r="DW42" s="43"/>
      <c r="DX42" s="45"/>
      <c r="DY42" s="46"/>
      <c r="DZ42" s="44"/>
      <c r="EA42" s="47"/>
      <c r="EB42" s="43"/>
      <c r="EC42" s="43"/>
      <c r="ED42" s="44"/>
      <c r="EE42" s="43"/>
      <c r="EF42" s="43"/>
      <c r="EG42" s="43"/>
      <c r="EH42" s="43"/>
      <c r="EI42" s="43"/>
      <c r="EJ42" s="45"/>
      <c r="EK42" s="46"/>
      <c r="EL42" s="44"/>
      <c r="EM42" s="47"/>
      <c r="EN42" s="43"/>
      <c r="EO42" s="43"/>
      <c r="EP42" s="44"/>
      <c r="EQ42" s="43"/>
      <c r="ER42" s="43"/>
      <c r="ES42" s="43"/>
      <c r="ET42" s="43"/>
      <c r="EU42" s="43"/>
      <c r="EV42" s="45"/>
      <c r="EW42" s="46"/>
      <c r="EX42" s="44"/>
      <c r="EY42" s="47"/>
      <c r="EZ42" s="43"/>
      <c r="FA42" s="43"/>
      <c r="FB42" s="44"/>
      <c r="FC42" s="43"/>
      <c r="FD42" s="43"/>
      <c r="FE42" s="43"/>
      <c r="FF42" s="43"/>
      <c r="FG42" s="43"/>
      <c r="FH42" s="45"/>
      <c r="FI42" s="46"/>
      <c r="FJ42" s="44"/>
      <c r="FK42" s="47"/>
      <c r="FL42" s="43"/>
      <c r="FM42" s="43"/>
      <c r="FN42" s="44"/>
      <c r="FO42" s="43"/>
      <c r="FP42" s="43"/>
      <c r="FQ42" s="43"/>
      <c r="FR42" s="43"/>
      <c r="FS42" s="43"/>
      <c r="FT42" s="45"/>
      <c r="FU42" s="46"/>
      <c r="FV42" s="44"/>
      <c r="FW42" s="47"/>
      <c r="FX42" s="43"/>
      <c r="FY42" s="43"/>
      <c r="FZ42" s="44"/>
      <c r="GA42" s="43"/>
      <c r="GB42" s="43"/>
      <c r="GC42" s="43"/>
      <c r="GD42" s="43"/>
      <c r="GE42" s="43"/>
      <c r="GF42" s="45"/>
      <c r="GG42" s="46"/>
      <c r="GH42" s="44"/>
      <c r="GI42" s="47"/>
      <c r="GJ42" s="43"/>
      <c r="GK42" s="43"/>
      <c r="GL42" s="44"/>
      <c r="GM42" s="43"/>
      <c r="GN42" s="43"/>
      <c r="GO42" s="43"/>
      <c r="GP42" s="43"/>
      <c r="GQ42" s="43"/>
      <c r="GR42" s="45"/>
      <c r="GS42" s="46"/>
      <c r="GT42" s="44"/>
      <c r="GU42" s="47"/>
      <c r="GV42" s="43"/>
      <c r="GW42" s="43"/>
      <c r="GX42" s="44"/>
      <c r="GY42" s="43"/>
      <c r="GZ42" s="43"/>
      <c r="HA42" s="43"/>
      <c r="HB42" s="43"/>
      <c r="HC42" s="43"/>
      <c r="HD42" s="45"/>
      <c r="HE42" s="46"/>
      <c r="HF42" s="44"/>
      <c r="HG42" s="47"/>
      <c r="HH42" s="43"/>
      <c r="HI42" s="43"/>
      <c r="HJ42" s="44"/>
      <c r="HK42" s="43"/>
      <c r="HL42" s="43"/>
      <c r="HM42" s="43"/>
      <c r="HN42" s="43"/>
      <c r="HO42" s="43"/>
      <c r="HP42" s="45"/>
      <c r="HQ42" s="46"/>
      <c r="HR42" s="44"/>
      <c r="HS42" s="47"/>
      <c r="HT42" s="43"/>
      <c r="HU42" s="43"/>
      <c r="HV42" s="44"/>
      <c r="HW42" s="43"/>
      <c r="HX42" s="43"/>
      <c r="HY42" s="43"/>
      <c r="HZ42" s="43"/>
      <c r="IA42" s="43"/>
      <c r="IB42" s="45"/>
      <c r="IC42" s="46"/>
      <c r="ID42" s="44"/>
      <c r="IE42" s="47"/>
      <c r="IF42" s="43"/>
      <c r="IG42" s="43"/>
      <c r="IH42" s="44"/>
      <c r="II42" s="43"/>
      <c r="IJ42" s="43"/>
      <c r="IK42" s="43"/>
      <c r="IL42" s="43"/>
      <c r="IM42" s="43"/>
      <c r="IN42" s="45"/>
      <c r="IO42" s="46"/>
      <c r="IP42" s="44"/>
      <c r="IQ42" s="47"/>
      <c r="IR42" s="43"/>
      <c r="IS42" s="43"/>
      <c r="IT42" s="44"/>
      <c r="IU42" s="43"/>
    </row>
    <row r="43" spans="1:255" s="21" customFormat="1" thickTop="1" thickBot="1">
      <c r="A43" s="22" t="s">
        <v>41</v>
      </c>
      <c r="B43" s="23" t="s">
        <v>82</v>
      </c>
      <c r="C43" s="24" t="s">
        <v>520</v>
      </c>
      <c r="D43" s="24"/>
      <c r="E43" s="25" t="s">
        <v>78</v>
      </c>
      <c r="F43" s="26" t="s">
        <v>92</v>
      </c>
      <c r="G43" s="48"/>
      <c r="H43" s="48"/>
      <c r="I43" s="28"/>
      <c r="J43" s="29">
        <v>5</v>
      </c>
      <c r="K43" s="30">
        <v>95.2</v>
      </c>
      <c r="L43" s="31">
        <f t="shared" si="1"/>
        <v>476</v>
      </c>
      <c r="M43" s="32">
        <v>62103</v>
      </c>
      <c r="N43" s="24" t="s">
        <v>93</v>
      </c>
    </row>
    <row r="44" spans="1:255" s="21" customFormat="1" thickTop="1" thickBot="1">
      <c r="A44" s="22" t="s">
        <v>41</v>
      </c>
      <c r="B44" s="23" t="s">
        <v>82</v>
      </c>
      <c r="C44" s="24" t="s">
        <v>520</v>
      </c>
      <c r="D44" s="24"/>
      <c r="E44" s="25" t="s">
        <v>78</v>
      </c>
      <c r="F44" s="26" t="s">
        <v>94</v>
      </c>
      <c r="G44" s="48"/>
      <c r="H44" s="48"/>
      <c r="I44" s="28"/>
      <c r="J44" s="29">
        <v>10</v>
      </c>
      <c r="K44" s="30">
        <v>22.1</v>
      </c>
      <c r="L44" s="31">
        <f t="shared" si="1"/>
        <v>221</v>
      </c>
      <c r="M44" s="32" t="s">
        <v>95</v>
      </c>
      <c r="N44" s="24" t="s">
        <v>96</v>
      </c>
    </row>
    <row r="45" spans="1:255" s="20" customFormat="1" thickTop="1" thickBot="1">
      <c r="A45" s="34" t="s">
        <v>97</v>
      </c>
      <c r="B45" s="35" t="s">
        <v>98</v>
      </c>
      <c r="C45" s="36" t="s">
        <v>99</v>
      </c>
      <c r="D45" s="36"/>
      <c r="E45" s="37" t="s">
        <v>100</v>
      </c>
      <c r="F45" s="38" t="s">
        <v>101</v>
      </c>
      <c r="G45" s="27"/>
      <c r="H45" s="27"/>
      <c r="I45" s="39"/>
      <c r="J45" s="36">
        <v>270</v>
      </c>
      <c r="K45" s="40">
        <v>42</v>
      </c>
      <c r="L45" s="41">
        <f t="shared" si="1"/>
        <v>11340</v>
      </c>
      <c r="M45" s="37"/>
      <c r="N45" s="42"/>
      <c r="O45" s="43"/>
      <c r="P45" s="43"/>
      <c r="Q45" s="43"/>
      <c r="R45" s="43"/>
      <c r="S45" s="43"/>
      <c r="T45" s="45"/>
      <c r="U45" s="46"/>
      <c r="V45" s="44"/>
      <c r="W45" s="47"/>
      <c r="X45" s="43"/>
      <c r="Y45" s="43"/>
      <c r="Z45" s="44"/>
      <c r="AA45" s="43"/>
      <c r="AB45" s="43"/>
      <c r="AC45" s="43"/>
      <c r="AD45" s="43"/>
      <c r="AE45" s="43"/>
      <c r="AF45" s="45"/>
      <c r="AG45" s="46"/>
      <c r="AH45" s="44"/>
      <c r="AI45" s="47"/>
      <c r="AJ45" s="43"/>
      <c r="AK45" s="43"/>
      <c r="AL45" s="44"/>
      <c r="AM45" s="43"/>
      <c r="AN45" s="43"/>
      <c r="AO45" s="43"/>
      <c r="AP45" s="43"/>
      <c r="AQ45" s="43"/>
      <c r="AR45" s="45"/>
      <c r="AS45" s="46"/>
      <c r="AT45" s="44"/>
      <c r="AU45" s="47"/>
      <c r="AV45" s="43"/>
      <c r="AW45" s="43"/>
      <c r="AX45" s="44"/>
      <c r="AY45" s="43"/>
      <c r="AZ45" s="43"/>
      <c r="BA45" s="43"/>
      <c r="BB45" s="43"/>
      <c r="BC45" s="43"/>
      <c r="BD45" s="45"/>
      <c r="BE45" s="46"/>
      <c r="BF45" s="44"/>
      <c r="BG45" s="47"/>
      <c r="BH45" s="43"/>
      <c r="BI45" s="43"/>
      <c r="BJ45" s="44"/>
      <c r="BK45" s="43"/>
      <c r="BL45" s="43"/>
      <c r="BM45" s="43"/>
      <c r="BN45" s="43"/>
      <c r="BO45" s="43"/>
      <c r="BP45" s="45"/>
      <c r="BQ45" s="46"/>
      <c r="BR45" s="44"/>
      <c r="BS45" s="47"/>
      <c r="BT45" s="43"/>
      <c r="BU45" s="43"/>
      <c r="BV45" s="44"/>
      <c r="BW45" s="43"/>
      <c r="BX45" s="43"/>
      <c r="BY45" s="43"/>
      <c r="BZ45" s="43"/>
      <c r="CA45" s="43"/>
      <c r="CB45" s="45"/>
      <c r="CC45" s="46"/>
      <c r="CD45" s="44"/>
      <c r="CE45" s="47"/>
      <c r="CF45" s="43"/>
      <c r="CG45" s="43"/>
      <c r="CH45" s="44"/>
      <c r="CI45" s="43"/>
      <c r="CJ45" s="43"/>
      <c r="CK45" s="43"/>
      <c r="CL45" s="43"/>
      <c r="CM45" s="43"/>
      <c r="CN45" s="45"/>
      <c r="CO45" s="46"/>
      <c r="CP45" s="44"/>
      <c r="CQ45" s="47"/>
      <c r="CR45" s="43"/>
      <c r="CS45" s="43"/>
      <c r="CT45" s="44"/>
      <c r="CU45" s="43"/>
      <c r="CV45" s="43"/>
      <c r="CW45" s="43"/>
      <c r="CX45" s="43"/>
      <c r="CY45" s="43"/>
      <c r="CZ45" s="45"/>
      <c r="DA45" s="46"/>
      <c r="DB45" s="44"/>
      <c r="DC45" s="47"/>
      <c r="DD45" s="43"/>
      <c r="DE45" s="43"/>
      <c r="DF45" s="44"/>
      <c r="DG45" s="43"/>
      <c r="DH45" s="43"/>
      <c r="DI45" s="43"/>
      <c r="DJ45" s="43"/>
      <c r="DK45" s="43"/>
      <c r="DL45" s="45"/>
      <c r="DM45" s="46"/>
      <c r="DN45" s="44"/>
      <c r="DO45" s="47"/>
      <c r="DP45" s="43"/>
      <c r="DQ45" s="43"/>
      <c r="DR45" s="44"/>
      <c r="DS45" s="43"/>
      <c r="DT45" s="43"/>
      <c r="DU45" s="43"/>
      <c r="DV45" s="43"/>
      <c r="DW45" s="43"/>
      <c r="DX45" s="45"/>
      <c r="DY45" s="46"/>
      <c r="DZ45" s="44"/>
      <c r="EA45" s="47"/>
      <c r="EB45" s="43"/>
      <c r="EC45" s="43"/>
      <c r="ED45" s="44"/>
      <c r="EE45" s="43"/>
      <c r="EF45" s="43"/>
      <c r="EG45" s="43"/>
      <c r="EH45" s="43"/>
      <c r="EI45" s="43"/>
      <c r="EJ45" s="45"/>
      <c r="EK45" s="46"/>
      <c r="EL45" s="44"/>
      <c r="EM45" s="47"/>
      <c r="EN45" s="43"/>
      <c r="EO45" s="43"/>
      <c r="EP45" s="44"/>
      <c r="EQ45" s="43"/>
      <c r="ER45" s="43"/>
      <c r="ES45" s="43"/>
      <c r="ET45" s="43"/>
      <c r="EU45" s="43"/>
      <c r="EV45" s="45"/>
      <c r="EW45" s="46"/>
      <c r="EX45" s="44"/>
      <c r="EY45" s="47"/>
      <c r="EZ45" s="43"/>
      <c r="FA45" s="43"/>
      <c r="FB45" s="44"/>
      <c r="FC45" s="43"/>
      <c r="FD45" s="43"/>
      <c r="FE45" s="43"/>
      <c r="FF45" s="43"/>
      <c r="FG45" s="43"/>
      <c r="FH45" s="45"/>
      <c r="FI45" s="46"/>
      <c r="FJ45" s="44"/>
      <c r="FK45" s="47"/>
      <c r="FL45" s="43"/>
      <c r="FM45" s="43"/>
      <c r="FN45" s="44"/>
      <c r="FO45" s="43"/>
      <c r="FP45" s="43"/>
      <c r="FQ45" s="43"/>
      <c r="FR45" s="43"/>
      <c r="FS45" s="43"/>
      <c r="FT45" s="45"/>
      <c r="FU45" s="46"/>
      <c r="FV45" s="44"/>
      <c r="FW45" s="47"/>
      <c r="FX45" s="43"/>
      <c r="FY45" s="43"/>
      <c r="FZ45" s="44"/>
      <c r="GA45" s="43"/>
      <c r="GB45" s="43"/>
      <c r="GC45" s="43"/>
      <c r="GD45" s="43"/>
      <c r="GE45" s="43"/>
      <c r="GF45" s="45"/>
      <c r="GG45" s="46"/>
      <c r="GH45" s="44"/>
      <c r="GI45" s="47"/>
      <c r="GJ45" s="43"/>
      <c r="GK45" s="43"/>
      <c r="GL45" s="44"/>
      <c r="GM45" s="43"/>
      <c r="GN45" s="43"/>
      <c r="GO45" s="43"/>
      <c r="GP45" s="43"/>
      <c r="GQ45" s="43"/>
      <c r="GR45" s="45"/>
      <c r="GS45" s="46"/>
      <c r="GT45" s="44"/>
      <c r="GU45" s="47"/>
      <c r="GV45" s="43"/>
      <c r="GW45" s="43"/>
      <c r="GX45" s="44"/>
      <c r="GY45" s="43"/>
      <c r="GZ45" s="43"/>
      <c r="HA45" s="43"/>
      <c r="HB45" s="43"/>
      <c r="HC45" s="43"/>
      <c r="HD45" s="45"/>
      <c r="HE45" s="46"/>
      <c r="HF45" s="44"/>
      <c r="HG45" s="47"/>
      <c r="HH45" s="43"/>
      <c r="HI45" s="43"/>
      <c r="HJ45" s="44"/>
      <c r="HK45" s="43"/>
      <c r="HL45" s="43"/>
      <c r="HM45" s="43"/>
      <c r="HN45" s="43"/>
      <c r="HO45" s="43"/>
      <c r="HP45" s="45"/>
      <c r="HQ45" s="46"/>
      <c r="HR45" s="44"/>
      <c r="HS45" s="47"/>
      <c r="HT45" s="43"/>
      <c r="HU45" s="43"/>
      <c r="HV45" s="44"/>
      <c r="HW45" s="43"/>
      <c r="HX45" s="43"/>
      <c r="HY45" s="43"/>
      <c r="HZ45" s="43"/>
      <c r="IA45" s="43"/>
      <c r="IB45" s="45"/>
      <c r="IC45" s="46"/>
      <c r="ID45" s="44"/>
      <c r="IE45" s="47"/>
      <c r="IF45" s="43"/>
      <c r="IG45" s="43"/>
      <c r="IH45" s="44"/>
      <c r="II45" s="43"/>
      <c r="IJ45" s="43"/>
      <c r="IK45" s="43"/>
      <c r="IL45" s="43"/>
      <c r="IM45" s="43"/>
      <c r="IN45" s="45"/>
      <c r="IO45" s="46"/>
      <c r="IP45" s="44"/>
      <c r="IQ45" s="47"/>
      <c r="IR45" s="43"/>
      <c r="IS45" s="43"/>
      <c r="IT45" s="44"/>
      <c r="IU45" s="43"/>
    </row>
    <row r="46" spans="1:255" s="20" customFormat="1" thickTop="1" thickBot="1">
      <c r="A46" s="34" t="s">
        <v>97</v>
      </c>
      <c r="B46" s="35" t="s">
        <v>103</v>
      </c>
      <c r="C46" s="36" t="s">
        <v>522</v>
      </c>
      <c r="D46" s="36"/>
      <c r="E46" s="37" t="s">
        <v>100</v>
      </c>
      <c r="F46" s="38" t="s">
        <v>104</v>
      </c>
      <c r="G46" s="27"/>
      <c r="H46" s="27"/>
      <c r="I46" s="39"/>
      <c r="J46" s="36">
        <v>400</v>
      </c>
      <c r="K46" s="40">
        <v>10.98</v>
      </c>
      <c r="L46" s="41">
        <f t="shared" si="1"/>
        <v>4392</v>
      </c>
      <c r="M46" s="37"/>
      <c r="N46" s="42"/>
      <c r="O46" s="43"/>
      <c r="P46" s="43"/>
      <c r="Q46" s="43"/>
      <c r="R46" s="43"/>
      <c r="S46" s="43"/>
      <c r="T46" s="45"/>
      <c r="U46" s="46"/>
      <c r="V46" s="44"/>
      <c r="W46" s="47"/>
      <c r="X46" s="43"/>
      <c r="Y46" s="43"/>
      <c r="Z46" s="44"/>
      <c r="AA46" s="43"/>
      <c r="AB46" s="43"/>
      <c r="AC46" s="43"/>
      <c r="AD46" s="43"/>
      <c r="AE46" s="43"/>
      <c r="AF46" s="45"/>
      <c r="AG46" s="46"/>
      <c r="AH46" s="44"/>
      <c r="AI46" s="47"/>
      <c r="AJ46" s="43"/>
      <c r="AK46" s="43"/>
      <c r="AL46" s="44"/>
      <c r="AM46" s="43"/>
      <c r="AN46" s="43"/>
      <c r="AO46" s="43"/>
      <c r="AP46" s="43"/>
      <c r="AQ46" s="43"/>
      <c r="AR46" s="45"/>
      <c r="AS46" s="46"/>
      <c r="AT46" s="44"/>
      <c r="AU46" s="47"/>
      <c r="AV46" s="43"/>
      <c r="AW46" s="43"/>
      <c r="AX46" s="44"/>
      <c r="AY46" s="43"/>
      <c r="AZ46" s="43"/>
      <c r="BA46" s="43"/>
      <c r="BB46" s="43"/>
      <c r="BC46" s="43"/>
      <c r="BD46" s="45"/>
      <c r="BE46" s="46"/>
      <c r="BF46" s="44"/>
      <c r="BG46" s="47"/>
      <c r="BH46" s="43"/>
      <c r="BI46" s="43"/>
      <c r="BJ46" s="44"/>
      <c r="BK46" s="43"/>
      <c r="BL46" s="43"/>
      <c r="BM46" s="43"/>
      <c r="BN46" s="43"/>
      <c r="BO46" s="43"/>
      <c r="BP46" s="45"/>
      <c r="BQ46" s="46"/>
      <c r="BR46" s="44"/>
      <c r="BS46" s="47"/>
      <c r="BT46" s="43"/>
      <c r="BU46" s="43"/>
      <c r="BV46" s="44"/>
      <c r="BW46" s="43"/>
      <c r="BX46" s="43"/>
      <c r="BY46" s="43"/>
      <c r="BZ46" s="43"/>
      <c r="CA46" s="43"/>
      <c r="CB46" s="45"/>
      <c r="CC46" s="46"/>
      <c r="CD46" s="44"/>
      <c r="CE46" s="47"/>
      <c r="CF46" s="43"/>
      <c r="CG46" s="43"/>
      <c r="CH46" s="44"/>
      <c r="CI46" s="43"/>
      <c r="CJ46" s="43"/>
      <c r="CK46" s="43"/>
      <c r="CL46" s="43"/>
      <c r="CM46" s="43"/>
      <c r="CN46" s="45"/>
      <c r="CO46" s="46"/>
      <c r="CP46" s="44"/>
      <c r="CQ46" s="47"/>
      <c r="CR46" s="43"/>
      <c r="CS46" s="43"/>
      <c r="CT46" s="44"/>
      <c r="CU46" s="43"/>
      <c r="CV46" s="43"/>
      <c r="CW46" s="43"/>
      <c r="CX46" s="43"/>
      <c r="CY46" s="43"/>
      <c r="CZ46" s="45"/>
      <c r="DA46" s="46"/>
      <c r="DB46" s="44"/>
      <c r="DC46" s="47"/>
      <c r="DD46" s="43"/>
      <c r="DE46" s="43"/>
      <c r="DF46" s="44"/>
      <c r="DG46" s="43"/>
      <c r="DH46" s="43"/>
      <c r="DI46" s="43"/>
      <c r="DJ46" s="43"/>
      <c r="DK46" s="43"/>
      <c r="DL46" s="45"/>
      <c r="DM46" s="46"/>
      <c r="DN46" s="44"/>
      <c r="DO46" s="47"/>
      <c r="DP46" s="43"/>
      <c r="DQ46" s="43"/>
      <c r="DR46" s="44"/>
      <c r="DS46" s="43"/>
      <c r="DT46" s="43"/>
      <c r="DU46" s="43"/>
      <c r="DV46" s="43"/>
      <c r="DW46" s="43"/>
      <c r="DX46" s="45"/>
      <c r="DY46" s="46"/>
      <c r="DZ46" s="44"/>
      <c r="EA46" s="47"/>
      <c r="EB46" s="43"/>
      <c r="EC46" s="43"/>
      <c r="ED46" s="44"/>
      <c r="EE46" s="43"/>
      <c r="EF46" s="43"/>
      <c r="EG46" s="43"/>
      <c r="EH46" s="43"/>
      <c r="EI46" s="43"/>
      <c r="EJ46" s="45"/>
      <c r="EK46" s="46"/>
      <c r="EL46" s="44"/>
      <c r="EM46" s="47"/>
      <c r="EN46" s="43"/>
      <c r="EO46" s="43"/>
      <c r="EP46" s="44"/>
      <c r="EQ46" s="43"/>
      <c r="ER46" s="43"/>
      <c r="ES46" s="43"/>
      <c r="ET46" s="43"/>
      <c r="EU46" s="43"/>
      <c r="EV46" s="45"/>
      <c r="EW46" s="46"/>
      <c r="EX46" s="44"/>
      <c r="EY46" s="47"/>
      <c r="EZ46" s="43"/>
      <c r="FA46" s="43"/>
      <c r="FB46" s="44"/>
      <c r="FC46" s="43"/>
      <c r="FD46" s="43"/>
      <c r="FE46" s="43"/>
      <c r="FF46" s="43"/>
      <c r="FG46" s="43"/>
      <c r="FH46" s="45"/>
      <c r="FI46" s="46"/>
      <c r="FJ46" s="44"/>
      <c r="FK46" s="47"/>
      <c r="FL46" s="43"/>
      <c r="FM46" s="43"/>
      <c r="FN46" s="44"/>
      <c r="FO46" s="43"/>
      <c r="FP46" s="43"/>
      <c r="FQ46" s="43"/>
      <c r="FR46" s="43"/>
      <c r="FS46" s="43"/>
      <c r="FT46" s="45"/>
      <c r="FU46" s="46"/>
      <c r="FV46" s="44"/>
      <c r="FW46" s="47"/>
      <c r="FX46" s="43"/>
      <c r="FY46" s="43"/>
      <c r="FZ46" s="44"/>
      <c r="GA46" s="43"/>
      <c r="GB46" s="43"/>
      <c r="GC46" s="43"/>
      <c r="GD46" s="43"/>
      <c r="GE46" s="43"/>
      <c r="GF46" s="45"/>
      <c r="GG46" s="46"/>
      <c r="GH46" s="44"/>
      <c r="GI46" s="47"/>
      <c r="GJ46" s="43"/>
      <c r="GK46" s="43"/>
      <c r="GL46" s="44"/>
      <c r="GM46" s="43"/>
      <c r="GN46" s="43"/>
      <c r="GO46" s="43"/>
      <c r="GP46" s="43"/>
      <c r="GQ46" s="43"/>
      <c r="GR46" s="45"/>
      <c r="GS46" s="46"/>
      <c r="GT46" s="44"/>
      <c r="GU46" s="47"/>
      <c r="GV46" s="43"/>
      <c r="GW46" s="43"/>
      <c r="GX46" s="44"/>
      <c r="GY46" s="43"/>
      <c r="GZ46" s="43"/>
      <c r="HA46" s="43"/>
      <c r="HB46" s="43"/>
      <c r="HC46" s="43"/>
      <c r="HD46" s="45"/>
      <c r="HE46" s="46"/>
      <c r="HF46" s="44"/>
      <c r="HG46" s="47"/>
      <c r="HH46" s="43"/>
      <c r="HI46" s="43"/>
      <c r="HJ46" s="44"/>
      <c r="HK46" s="43"/>
      <c r="HL46" s="43"/>
      <c r="HM46" s="43"/>
      <c r="HN46" s="43"/>
      <c r="HO46" s="43"/>
      <c r="HP46" s="45"/>
      <c r="HQ46" s="46"/>
      <c r="HR46" s="44"/>
      <c r="HS46" s="47"/>
      <c r="HT46" s="43"/>
      <c r="HU46" s="43"/>
      <c r="HV46" s="44"/>
      <c r="HW46" s="43"/>
      <c r="HX46" s="43"/>
      <c r="HY46" s="43"/>
      <c r="HZ46" s="43"/>
      <c r="IA46" s="43"/>
      <c r="IB46" s="45"/>
      <c r="IC46" s="46"/>
      <c r="ID46" s="44"/>
      <c r="IE46" s="47"/>
      <c r="IF46" s="43"/>
      <c r="IG46" s="43"/>
      <c r="IH46" s="44"/>
      <c r="II46" s="43"/>
      <c r="IJ46" s="43"/>
      <c r="IK46" s="43"/>
      <c r="IL46" s="43"/>
      <c r="IM46" s="43"/>
      <c r="IN46" s="45"/>
      <c r="IO46" s="46"/>
      <c r="IP46" s="44"/>
      <c r="IQ46" s="47"/>
      <c r="IR46" s="43"/>
      <c r="IS46" s="43"/>
      <c r="IT46" s="44"/>
      <c r="IU46" s="43"/>
    </row>
    <row r="47" spans="1:255" s="21" customFormat="1" thickTop="1" thickBot="1">
      <c r="A47" s="34" t="s">
        <v>19</v>
      </c>
      <c r="B47" s="35" t="s">
        <v>105</v>
      </c>
      <c r="C47" s="36" t="s">
        <v>106</v>
      </c>
      <c r="D47" s="36"/>
      <c r="E47" s="37" t="s">
        <v>100</v>
      </c>
      <c r="F47" s="38" t="s">
        <v>107</v>
      </c>
      <c r="G47" s="27"/>
      <c r="H47" s="27"/>
      <c r="I47" s="39"/>
      <c r="J47" s="36">
        <v>480</v>
      </c>
      <c r="K47" s="40">
        <v>42</v>
      </c>
      <c r="L47" s="41">
        <f t="shared" si="1"/>
        <v>20160</v>
      </c>
      <c r="M47" s="37"/>
      <c r="N47" s="42"/>
      <c r="O47" s="43"/>
      <c r="P47" s="43"/>
      <c r="Q47" s="43"/>
      <c r="R47" s="43"/>
      <c r="S47" s="43"/>
      <c r="T47" s="45"/>
      <c r="U47" s="46"/>
      <c r="V47" s="44"/>
      <c r="W47" s="47"/>
      <c r="X47" s="43"/>
      <c r="Y47" s="43"/>
      <c r="Z47" s="44"/>
      <c r="AA47" s="43"/>
      <c r="AB47" s="43"/>
      <c r="AC47" s="43"/>
      <c r="AD47" s="43"/>
      <c r="AE47" s="43"/>
      <c r="AF47" s="45"/>
      <c r="AG47" s="46"/>
      <c r="AH47" s="44"/>
      <c r="AI47" s="47"/>
      <c r="AJ47" s="43"/>
      <c r="AK47" s="43"/>
      <c r="AL47" s="44"/>
      <c r="AM47" s="43"/>
      <c r="AN47" s="43"/>
      <c r="AO47" s="43"/>
      <c r="AP47" s="43"/>
      <c r="AQ47" s="43"/>
      <c r="AR47" s="45"/>
      <c r="AS47" s="46"/>
      <c r="AT47" s="44"/>
      <c r="AU47" s="47"/>
      <c r="AV47" s="43"/>
      <c r="AW47" s="43"/>
      <c r="AX47" s="44"/>
      <c r="AY47" s="43"/>
      <c r="AZ47" s="43"/>
      <c r="BA47" s="43"/>
      <c r="BB47" s="43"/>
      <c r="BC47" s="43"/>
      <c r="BD47" s="45"/>
      <c r="BE47" s="46"/>
      <c r="BF47" s="44"/>
      <c r="BG47" s="47"/>
      <c r="BH47" s="43"/>
      <c r="BI47" s="43"/>
      <c r="BJ47" s="44"/>
      <c r="BK47" s="43"/>
      <c r="BL47" s="43"/>
      <c r="BM47" s="43"/>
      <c r="BN47" s="43"/>
      <c r="BO47" s="43"/>
      <c r="BP47" s="45"/>
      <c r="BQ47" s="46"/>
      <c r="BR47" s="44"/>
      <c r="BS47" s="47"/>
      <c r="BT47" s="43"/>
      <c r="BU47" s="43"/>
      <c r="BV47" s="44"/>
      <c r="BW47" s="43"/>
      <c r="BX47" s="43"/>
      <c r="BY47" s="43"/>
      <c r="BZ47" s="43"/>
      <c r="CA47" s="43"/>
      <c r="CB47" s="45"/>
      <c r="CC47" s="46"/>
      <c r="CD47" s="44"/>
      <c r="CE47" s="47"/>
      <c r="CF47" s="43"/>
      <c r="CG47" s="43"/>
      <c r="CH47" s="44"/>
      <c r="CI47" s="43"/>
      <c r="CJ47" s="43"/>
      <c r="CK47" s="43"/>
      <c r="CL47" s="43"/>
      <c r="CM47" s="43"/>
      <c r="CN47" s="45"/>
      <c r="CO47" s="46"/>
      <c r="CP47" s="44"/>
      <c r="CQ47" s="47"/>
      <c r="CR47" s="43"/>
      <c r="CS47" s="43"/>
      <c r="CT47" s="44"/>
      <c r="CU47" s="43"/>
      <c r="CV47" s="43"/>
      <c r="CW47" s="43"/>
      <c r="CX47" s="43"/>
      <c r="CY47" s="43"/>
      <c r="CZ47" s="45"/>
      <c r="DA47" s="46"/>
      <c r="DB47" s="44"/>
      <c r="DC47" s="47"/>
      <c r="DD47" s="43"/>
      <c r="DE47" s="43"/>
      <c r="DF47" s="44"/>
      <c r="DG47" s="43"/>
      <c r="DH47" s="43"/>
      <c r="DI47" s="43"/>
      <c r="DJ47" s="43"/>
      <c r="DK47" s="43"/>
      <c r="DL47" s="45"/>
      <c r="DM47" s="46"/>
      <c r="DN47" s="44"/>
      <c r="DO47" s="47"/>
      <c r="DP47" s="43"/>
      <c r="DQ47" s="43"/>
      <c r="DR47" s="44"/>
      <c r="DS47" s="43"/>
      <c r="DT47" s="43"/>
      <c r="DU47" s="43"/>
      <c r="DV47" s="43"/>
      <c r="DW47" s="43"/>
      <c r="DX47" s="45"/>
      <c r="DY47" s="46"/>
      <c r="DZ47" s="44"/>
      <c r="EA47" s="47"/>
      <c r="EB47" s="43"/>
      <c r="EC47" s="43"/>
      <c r="ED47" s="44"/>
      <c r="EE47" s="43"/>
      <c r="EF47" s="43"/>
      <c r="EG47" s="43"/>
      <c r="EH47" s="43"/>
      <c r="EI47" s="43"/>
      <c r="EJ47" s="45"/>
      <c r="EK47" s="46"/>
      <c r="EL47" s="44"/>
      <c r="EM47" s="47"/>
      <c r="EN47" s="43"/>
      <c r="EO47" s="43"/>
      <c r="EP47" s="44"/>
      <c r="EQ47" s="43"/>
      <c r="ER47" s="43"/>
      <c r="ES47" s="43"/>
      <c r="ET47" s="43"/>
      <c r="EU47" s="43"/>
      <c r="EV47" s="45"/>
      <c r="EW47" s="46"/>
      <c r="EX47" s="44"/>
      <c r="EY47" s="47"/>
      <c r="EZ47" s="43"/>
      <c r="FA47" s="43"/>
      <c r="FB47" s="44"/>
      <c r="FC47" s="43"/>
      <c r="FD47" s="43"/>
      <c r="FE47" s="43"/>
      <c r="FF47" s="43"/>
      <c r="FG47" s="43"/>
      <c r="FH47" s="45"/>
      <c r="FI47" s="46"/>
      <c r="FJ47" s="44"/>
      <c r="FK47" s="47"/>
      <c r="FL47" s="43"/>
      <c r="FM47" s="43"/>
      <c r="FN47" s="44"/>
      <c r="FO47" s="43"/>
      <c r="FP47" s="43"/>
      <c r="FQ47" s="43"/>
      <c r="FR47" s="43"/>
      <c r="FS47" s="43"/>
      <c r="FT47" s="45"/>
      <c r="FU47" s="46"/>
      <c r="FV47" s="44"/>
      <c r="FW47" s="47"/>
      <c r="FX47" s="43"/>
      <c r="FY47" s="43"/>
      <c r="FZ47" s="44"/>
      <c r="GA47" s="43"/>
      <c r="GB47" s="43"/>
      <c r="GC47" s="43"/>
      <c r="GD47" s="43"/>
      <c r="GE47" s="43"/>
      <c r="GF47" s="45"/>
      <c r="GG47" s="46"/>
      <c r="GH47" s="44"/>
      <c r="GI47" s="47"/>
      <c r="GJ47" s="43"/>
      <c r="GK47" s="43"/>
      <c r="GL47" s="44"/>
      <c r="GM47" s="43"/>
      <c r="GN47" s="43"/>
      <c r="GO47" s="43"/>
      <c r="GP47" s="43"/>
      <c r="GQ47" s="43"/>
      <c r="GR47" s="45"/>
      <c r="GS47" s="46"/>
      <c r="GT47" s="44"/>
      <c r="GU47" s="47"/>
      <c r="GV47" s="43"/>
      <c r="GW47" s="43"/>
      <c r="GX47" s="44"/>
      <c r="GY47" s="43"/>
      <c r="GZ47" s="43"/>
      <c r="HA47" s="43"/>
      <c r="HB47" s="43"/>
      <c r="HC47" s="43"/>
      <c r="HD47" s="45"/>
      <c r="HE47" s="46"/>
      <c r="HF47" s="44"/>
      <c r="HG47" s="47"/>
      <c r="HH47" s="43"/>
      <c r="HI47" s="43"/>
      <c r="HJ47" s="44"/>
      <c r="HK47" s="43"/>
      <c r="HL47" s="43"/>
      <c r="HM47" s="43"/>
      <c r="HN47" s="43"/>
      <c r="HO47" s="43"/>
      <c r="HP47" s="45"/>
      <c r="HQ47" s="46"/>
      <c r="HR47" s="44"/>
      <c r="HS47" s="47"/>
      <c r="HT47" s="43"/>
      <c r="HU47" s="43"/>
      <c r="HV47" s="44"/>
      <c r="HW47" s="43"/>
      <c r="HX47" s="43"/>
      <c r="HY47" s="43"/>
      <c r="HZ47" s="43"/>
      <c r="IA47" s="43"/>
      <c r="IB47" s="45"/>
      <c r="IC47" s="46"/>
      <c r="ID47" s="44"/>
      <c r="IE47" s="47"/>
      <c r="IF47" s="43"/>
      <c r="IG47" s="43"/>
      <c r="IH47" s="44"/>
      <c r="II47" s="43"/>
      <c r="IJ47" s="43"/>
      <c r="IK47" s="43"/>
      <c r="IL47" s="43"/>
      <c r="IM47" s="43"/>
      <c r="IN47" s="45"/>
      <c r="IO47" s="46"/>
      <c r="IP47" s="44"/>
      <c r="IQ47" s="47"/>
      <c r="IR47" s="43"/>
      <c r="IS47" s="43"/>
      <c r="IT47" s="44"/>
      <c r="IU47" s="43"/>
    </row>
    <row r="48" spans="1:255" s="20" customFormat="1" thickTop="1" thickBot="1">
      <c r="A48" s="34" t="s">
        <v>108</v>
      </c>
      <c r="B48" s="35" t="s">
        <v>109</v>
      </c>
      <c r="C48" s="36" t="s">
        <v>90</v>
      </c>
      <c r="D48" s="36"/>
      <c r="E48" s="37" t="s">
        <v>100</v>
      </c>
      <c r="F48" s="38" t="s">
        <v>110</v>
      </c>
      <c r="G48" s="27"/>
      <c r="H48" s="27"/>
      <c r="I48" s="39"/>
      <c r="J48" s="36">
        <v>2400</v>
      </c>
      <c r="K48" s="40">
        <v>2.2999999999999998</v>
      </c>
      <c r="L48" s="41">
        <f t="shared" si="1"/>
        <v>5520</v>
      </c>
      <c r="M48" s="37" t="s">
        <v>111</v>
      </c>
      <c r="N48" s="42" t="s">
        <v>112</v>
      </c>
      <c r="O48" s="43"/>
      <c r="P48" s="43"/>
      <c r="Q48" s="43"/>
      <c r="R48" s="43"/>
      <c r="S48" s="43"/>
      <c r="T48" s="45"/>
      <c r="U48" s="46"/>
      <c r="V48" s="44"/>
      <c r="W48" s="47"/>
      <c r="X48" s="43"/>
      <c r="Y48" s="43"/>
      <c r="Z48" s="44"/>
      <c r="AA48" s="43"/>
      <c r="AB48" s="43"/>
      <c r="AC48" s="43"/>
      <c r="AD48" s="43"/>
      <c r="AE48" s="43"/>
      <c r="AF48" s="45"/>
      <c r="AG48" s="46"/>
      <c r="AH48" s="44"/>
      <c r="AI48" s="47"/>
      <c r="AJ48" s="43"/>
      <c r="AK48" s="43"/>
      <c r="AL48" s="44"/>
      <c r="AM48" s="43"/>
      <c r="AN48" s="43"/>
      <c r="AO48" s="43"/>
      <c r="AP48" s="43"/>
      <c r="AQ48" s="43"/>
      <c r="AR48" s="45"/>
      <c r="AS48" s="46"/>
      <c r="AT48" s="44"/>
      <c r="AU48" s="47"/>
      <c r="AV48" s="43"/>
      <c r="AW48" s="43"/>
      <c r="AX48" s="44"/>
      <c r="AY48" s="43"/>
      <c r="AZ48" s="43"/>
      <c r="BA48" s="43"/>
      <c r="BB48" s="43"/>
      <c r="BC48" s="43"/>
      <c r="BD48" s="45"/>
      <c r="BE48" s="46"/>
      <c r="BF48" s="44"/>
      <c r="BG48" s="47"/>
      <c r="BH48" s="43"/>
      <c r="BI48" s="43"/>
      <c r="BJ48" s="44"/>
      <c r="BK48" s="43"/>
      <c r="BL48" s="43"/>
      <c r="BM48" s="43"/>
      <c r="BN48" s="43"/>
      <c r="BO48" s="43"/>
      <c r="BP48" s="45"/>
      <c r="BQ48" s="46"/>
      <c r="BR48" s="44"/>
      <c r="BS48" s="47"/>
      <c r="BT48" s="43"/>
      <c r="BU48" s="43"/>
      <c r="BV48" s="44"/>
      <c r="BW48" s="43"/>
      <c r="BX48" s="43"/>
      <c r="BY48" s="43"/>
      <c r="BZ48" s="43"/>
      <c r="CA48" s="43"/>
      <c r="CB48" s="45"/>
      <c r="CC48" s="46"/>
      <c r="CD48" s="44"/>
      <c r="CE48" s="47"/>
      <c r="CF48" s="43"/>
      <c r="CG48" s="43"/>
      <c r="CH48" s="44"/>
      <c r="CI48" s="43"/>
      <c r="CJ48" s="43"/>
      <c r="CK48" s="43"/>
      <c r="CL48" s="43"/>
      <c r="CM48" s="43"/>
      <c r="CN48" s="45"/>
      <c r="CO48" s="46"/>
      <c r="CP48" s="44"/>
      <c r="CQ48" s="47"/>
      <c r="CR48" s="43"/>
      <c r="CS48" s="43"/>
      <c r="CT48" s="44"/>
      <c r="CU48" s="43"/>
      <c r="CV48" s="43"/>
      <c r="CW48" s="43"/>
      <c r="CX48" s="43"/>
      <c r="CY48" s="43"/>
      <c r="CZ48" s="45"/>
      <c r="DA48" s="46"/>
      <c r="DB48" s="44"/>
      <c r="DC48" s="47"/>
      <c r="DD48" s="43"/>
      <c r="DE48" s="43"/>
      <c r="DF48" s="44"/>
      <c r="DG48" s="43"/>
      <c r="DH48" s="43"/>
      <c r="DI48" s="43"/>
      <c r="DJ48" s="43"/>
      <c r="DK48" s="43"/>
      <c r="DL48" s="45"/>
      <c r="DM48" s="46"/>
      <c r="DN48" s="44"/>
      <c r="DO48" s="47"/>
      <c r="DP48" s="43"/>
      <c r="DQ48" s="43"/>
      <c r="DR48" s="44"/>
      <c r="DS48" s="43"/>
      <c r="DT48" s="43"/>
      <c r="DU48" s="43"/>
      <c r="DV48" s="43"/>
      <c r="DW48" s="43"/>
      <c r="DX48" s="45"/>
      <c r="DY48" s="46"/>
      <c r="DZ48" s="44"/>
      <c r="EA48" s="47"/>
      <c r="EB48" s="43"/>
      <c r="EC48" s="43"/>
      <c r="ED48" s="44"/>
      <c r="EE48" s="43"/>
      <c r="EF48" s="43"/>
      <c r="EG48" s="43"/>
      <c r="EH48" s="43"/>
      <c r="EI48" s="43"/>
      <c r="EJ48" s="45"/>
      <c r="EK48" s="46"/>
      <c r="EL48" s="44"/>
      <c r="EM48" s="47"/>
      <c r="EN48" s="43"/>
      <c r="EO48" s="43"/>
      <c r="EP48" s="44"/>
      <c r="EQ48" s="43"/>
      <c r="ER48" s="43"/>
      <c r="ES48" s="43"/>
      <c r="ET48" s="43"/>
      <c r="EU48" s="43"/>
      <c r="EV48" s="45"/>
      <c r="EW48" s="46"/>
      <c r="EX48" s="44"/>
      <c r="EY48" s="47"/>
      <c r="EZ48" s="43"/>
      <c r="FA48" s="43"/>
      <c r="FB48" s="44"/>
      <c r="FC48" s="43"/>
      <c r="FD48" s="43"/>
      <c r="FE48" s="43"/>
      <c r="FF48" s="43"/>
      <c r="FG48" s="43"/>
      <c r="FH48" s="45"/>
      <c r="FI48" s="46"/>
      <c r="FJ48" s="44"/>
      <c r="FK48" s="47"/>
      <c r="FL48" s="43"/>
      <c r="FM48" s="43"/>
      <c r="FN48" s="44"/>
      <c r="FO48" s="43"/>
      <c r="FP48" s="43"/>
      <c r="FQ48" s="43"/>
      <c r="FR48" s="43"/>
      <c r="FS48" s="43"/>
      <c r="FT48" s="45"/>
      <c r="FU48" s="46"/>
      <c r="FV48" s="44"/>
      <c r="FW48" s="47"/>
      <c r="FX48" s="43"/>
      <c r="FY48" s="43"/>
      <c r="FZ48" s="44"/>
      <c r="GA48" s="43"/>
      <c r="GB48" s="43"/>
      <c r="GC48" s="43"/>
      <c r="GD48" s="43"/>
      <c r="GE48" s="43"/>
      <c r="GF48" s="45"/>
      <c r="GG48" s="46"/>
      <c r="GH48" s="44"/>
      <c r="GI48" s="47"/>
      <c r="GJ48" s="43"/>
      <c r="GK48" s="43"/>
      <c r="GL48" s="44"/>
      <c r="GM48" s="43"/>
      <c r="GN48" s="43"/>
      <c r="GO48" s="43"/>
      <c r="GP48" s="43"/>
      <c r="GQ48" s="43"/>
      <c r="GR48" s="45"/>
      <c r="GS48" s="46"/>
      <c r="GT48" s="44"/>
      <c r="GU48" s="47"/>
      <c r="GV48" s="43"/>
      <c r="GW48" s="43"/>
      <c r="GX48" s="44"/>
      <c r="GY48" s="43"/>
      <c r="GZ48" s="43"/>
      <c r="HA48" s="43"/>
      <c r="HB48" s="43"/>
      <c r="HC48" s="43"/>
      <c r="HD48" s="45"/>
      <c r="HE48" s="46"/>
      <c r="HF48" s="44"/>
      <c r="HG48" s="47"/>
      <c r="HH48" s="43"/>
      <c r="HI48" s="43"/>
      <c r="HJ48" s="44"/>
      <c r="HK48" s="43"/>
      <c r="HL48" s="43"/>
      <c r="HM48" s="43"/>
      <c r="HN48" s="43"/>
      <c r="HO48" s="43"/>
      <c r="HP48" s="45"/>
      <c r="HQ48" s="46"/>
      <c r="HR48" s="44"/>
      <c r="HS48" s="47"/>
      <c r="HT48" s="43"/>
      <c r="HU48" s="43"/>
      <c r="HV48" s="44"/>
      <c r="HW48" s="43"/>
      <c r="HX48" s="43"/>
      <c r="HY48" s="43"/>
      <c r="HZ48" s="43"/>
      <c r="IA48" s="43"/>
      <c r="IB48" s="45"/>
      <c r="IC48" s="46"/>
      <c r="ID48" s="44"/>
      <c r="IE48" s="47"/>
      <c r="IF48" s="43"/>
      <c r="IG48" s="43"/>
      <c r="IH48" s="44"/>
      <c r="II48" s="43"/>
      <c r="IJ48" s="43"/>
      <c r="IK48" s="43"/>
      <c r="IL48" s="43"/>
      <c r="IM48" s="43"/>
      <c r="IN48" s="45"/>
      <c r="IO48" s="46"/>
      <c r="IP48" s="44"/>
      <c r="IQ48" s="47"/>
      <c r="IR48" s="43"/>
      <c r="IS48" s="43"/>
      <c r="IT48" s="44"/>
      <c r="IU48" s="43"/>
    </row>
    <row r="49" spans="1:255" s="20" customFormat="1" thickTop="1" thickBot="1">
      <c r="A49" s="34" t="s">
        <v>19</v>
      </c>
      <c r="B49" s="35" t="s">
        <v>114</v>
      </c>
      <c r="C49" s="36" t="s">
        <v>115</v>
      </c>
      <c r="D49" s="36"/>
      <c r="E49" s="37" t="s">
        <v>100</v>
      </c>
      <c r="F49" s="38" t="s">
        <v>116</v>
      </c>
      <c r="G49" s="27"/>
      <c r="H49" s="27"/>
      <c r="I49" s="39"/>
      <c r="J49" s="36">
        <v>300</v>
      </c>
      <c r="K49" s="40">
        <v>42</v>
      </c>
      <c r="L49" s="41">
        <f t="shared" si="1"/>
        <v>12600</v>
      </c>
      <c r="M49" s="37"/>
      <c r="N49" s="42"/>
      <c r="O49" s="43"/>
      <c r="P49" s="43"/>
      <c r="Q49" s="43"/>
      <c r="R49" s="43"/>
      <c r="S49" s="43"/>
      <c r="T49" s="45"/>
      <c r="U49" s="46"/>
      <c r="V49" s="44"/>
      <c r="W49" s="47"/>
      <c r="X49" s="43"/>
      <c r="Y49" s="43"/>
      <c r="Z49" s="44"/>
      <c r="AA49" s="43"/>
      <c r="AB49" s="43"/>
      <c r="AC49" s="43"/>
      <c r="AD49" s="43"/>
      <c r="AE49" s="43"/>
      <c r="AF49" s="45"/>
      <c r="AG49" s="46"/>
      <c r="AH49" s="44"/>
      <c r="AI49" s="47"/>
      <c r="AJ49" s="43"/>
      <c r="AK49" s="43"/>
      <c r="AL49" s="44"/>
      <c r="AM49" s="43"/>
      <c r="AN49" s="43"/>
      <c r="AO49" s="43"/>
      <c r="AP49" s="43"/>
      <c r="AQ49" s="43"/>
      <c r="AR49" s="45"/>
      <c r="AS49" s="46"/>
      <c r="AT49" s="44"/>
      <c r="AU49" s="47"/>
      <c r="AV49" s="43"/>
      <c r="AW49" s="43"/>
      <c r="AX49" s="44"/>
      <c r="AY49" s="43"/>
      <c r="AZ49" s="43"/>
      <c r="BA49" s="43"/>
      <c r="BB49" s="43"/>
      <c r="BC49" s="43"/>
      <c r="BD49" s="45"/>
      <c r="BE49" s="46"/>
      <c r="BF49" s="44"/>
      <c r="BG49" s="47"/>
      <c r="BH49" s="43"/>
      <c r="BI49" s="43"/>
      <c r="BJ49" s="44"/>
      <c r="BK49" s="43"/>
      <c r="BL49" s="43"/>
      <c r="BM49" s="43"/>
      <c r="BN49" s="43"/>
      <c r="BO49" s="43"/>
      <c r="BP49" s="45"/>
      <c r="BQ49" s="46"/>
      <c r="BR49" s="44"/>
      <c r="BS49" s="47"/>
      <c r="BT49" s="43"/>
      <c r="BU49" s="43"/>
      <c r="BV49" s="44"/>
      <c r="BW49" s="43"/>
      <c r="BX49" s="43"/>
      <c r="BY49" s="43"/>
      <c r="BZ49" s="43"/>
      <c r="CA49" s="43"/>
      <c r="CB49" s="45"/>
      <c r="CC49" s="46"/>
      <c r="CD49" s="44"/>
      <c r="CE49" s="47"/>
      <c r="CF49" s="43"/>
      <c r="CG49" s="43"/>
      <c r="CH49" s="44"/>
      <c r="CI49" s="43"/>
      <c r="CJ49" s="43"/>
      <c r="CK49" s="43"/>
      <c r="CL49" s="43"/>
      <c r="CM49" s="43"/>
      <c r="CN49" s="45"/>
      <c r="CO49" s="46"/>
      <c r="CP49" s="44"/>
      <c r="CQ49" s="47"/>
      <c r="CR49" s="43"/>
      <c r="CS49" s="43"/>
      <c r="CT49" s="44"/>
      <c r="CU49" s="43"/>
      <c r="CV49" s="43"/>
      <c r="CW49" s="43"/>
      <c r="CX49" s="43"/>
      <c r="CY49" s="43"/>
      <c r="CZ49" s="45"/>
      <c r="DA49" s="46"/>
      <c r="DB49" s="44"/>
      <c r="DC49" s="47"/>
      <c r="DD49" s="43"/>
      <c r="DE49" s="43"/>
      <c r="DF49" s="44"/>
      <c r="DG49" s="43"/>
      <c r="DH49" s="43"/>
      <c r="DI49" s="43"/>
      <c r="DJ49" s="43"/>
      <c r="DK49" s="43"/>
      <c r="DL49" s="45"/>
      <c r="DM49" s="46"/>
      <c r="DN49" s="44"/>
      <c r="DO49" s="47"/>
      <c r="DP49" s="43"/>
      <c r="DQ49" s="43"/>
      <c r="DR49" s="44"/>
      <c r="DS49" s="43"/>
      <c r="DT49" s="43"/>
      <c r="DU49" s="43"/>
      <c r="DV49" s="43"/>
      <c r="DW49" s="43"/>
      <c r="DX49" s="45"/>
      <c r="DY49" s="46"/>
      <c r="DZ49" s="44"/>
      <c r="EA49" s="47"/>
      <c r="EB49" s="43"/>
      <c r="EC49" s="43"/>
      <c r="ED49" s="44"/>
      <c r="EE49" s="43"/>
      <c r="EF49" s="43"/>
      <c r="EG49" s="43"/>
      <c r="EH49" s="43"/>
      <c r="EI49" s="43"/>
      <c r="EJ49" s="45"/>
      <c r="EK49" s="46"/>
      <c r="EL49" s="44"/>
      <c r="EM49" s="47"/>
      <c r="EN49" s="43"/>
      <c r="EO49" s="43"/>
      <c r="EP49" s="44"/>
      <c r="EQ49" s="43"/>
      <c r="ER49" s="43"/>
      <c r="ES49" s="43"/>
      <c r="ET49" s="43"/>
      <c r="EU49" s="43"/>
      <c r="EV49" s="45"/>
      <c r="EW49" s="46"/>
      <c r="EX49" s="44"/>
      <c r="EY49" s="47"/>
      <c r="EZ49" s="43"/>
      <c r="FA49" s="43"/>
      <c r="FB49" s="44"/>
      <c r="FC49" s="43"/>
      <c r="FD49" s="43"/>
      <c r="FE49" s="43"/>
      <c r="FF49" s="43"/>
      <c r="FG49" s="43"/>
      <c r="FH49" s="45"/>
      <c r="FI49" s="46"/>
      <c r="FJ49" s="44"/>
      <c r="FK49" s="47"/>
      <c r="FL49" s="43"/>
      <c r="FM49" s="43"/>
      <c r="FN49" s="44"/>
      <c r="FO49" s="43"/>
      <c r="FP49" s="43"/>
      <c r="FQ49" s="43"/>
      <c r="FR49" s="43"/>
      <c r="FS49" s="43"/>
      <c r="FT49" s="45"/>
      <c r="FU49" s="46"/>
      <c r="FV49" s="44"/>
      <c r="FW49" s="47"/>
      <c r="FX49" s="43"/>
      <c r="FY49" s="43"/>
      <c r="FZ49" s="44"/>
      <c r="GA49" s="43"/>
      <c r="GB49" s="43"/>
      <c r="GC49" s="43"/>
      <c r="GD49" s="43"/>
      <c r="GE49" s="43"/>
      <c r="GF49" s="45"/>
      <c r="GG49" s="46"/>
      <c r="GH49" s="44"/>
      <c r="GI49" s="47"/>
      <c r="GJ49" s="43"/>
      <c r="GK49" s="43"/>
      <c r="GL49" s="44"/>
      <c r="GM49" s="43"/>
      <c r="GN49" s="43"/>
      <c r="GO49" s="43"/>
      <c r="GP49" s="43"/>
      <c r="GQ49" s="43"/>
      <c r="GR49" s="45"/>
      <c r="GS49" s="46"/>
      <c r="GT49" s="44"/>
      <c r="GU49" s="47"/>
      <c r="GV49" s="43"/>
      <c r="GW49" s="43"/>
      <c r="GX49" s="44"/>
      <c r="GY49" s="43"/>
      <c r="GZ49" s="43"/>
      <c r="HA49" s="43"/>
      <c r="HB49" s="43"/>
      <c r="HC49" s="43"/>
      <c r="HD49" s="45"/>
      <c r="HE49" s="46"/>
      <c r="HF49" s="44"/>
      <c r="HG49" s="47"/>
      <c r="HH49" s="43"/>
      <c r="HI49" s="43"/>
      <c r="HJ49" s="44"/>
      <c r="HK49" s="43"/>
      <c r="HL49" s="43"/>
      <c r="HM49" s="43"/>
      <c r="HN49" s="43"/>
      <c r="HO49" s="43"/>
      <c r="HP49" s="45"/>
      <c r="HQ49" s="46"/>
      <c r="HR49" s="44"/>
      <c r="HS49" s="47"/>
      <c r="HT49" s="43"/>
      <c r="HU49" s="43"/>
      <c r="HV49" s="44"/>
      <c r="HW49" s="43"/>
      <c r="HX49" s="43"/>
      <c r="HY49" s="43"/>
      <c r="HZ49" s="43"/>
      <c r="IA49" s="43"/>
      <c r="IB49" s="45"/>
      <c r="IC49" s="46"/>
      <c r="ID49" s="44"/>
      <c r="IE49" s="47"/>
      <c r="IF49" s="43"/>
      <c r="IG49" s="43"/>
      <c r="IH49" s="44"/>
      <c r="II49" s="43"/>
      <c r="IJ49" s="43"/>
      <c r="IK49" s="43"/>
      <c r="IL49" s="43"/>
      <c r="IM49" s="43"/>
      <c r="IN49" s="45"/>
      <c r="IO49" s="46"/>
      <c r="IP49" s="44"/>
      <c r="IQ49" s="47"/>
      <c r="IR49" s="43"/>
      <c r="IS49" s="43"/>
      <c r="IT49" s="44"/>
      <c r="IU49" s="43"/>
    </row>
    <row r="50" spans="1:255" s="20" customFormat="1" thickTop="1" thickBot="1">
      <c r="A50" s="34" t="s">
        <v>19</v>
      </c>
      <c r="B50" s="35" t="s">
        <v>117</v>
      </c>
      <c r="C50" s="36" t="s">
        <v>106</v>
      </c>
      <c r="D50" s="36"/>
      <c r="E50" s="37" t="s">
        <v>100</v>
      </c>
      <c r="F50" s="38" t="s">
        <v>118</v>
      </c>
      <c r="G50" s="27"/>
      <c r="H50" s="27"/>
      <c r="I50" s="39"/>
      <c r="J50" s="36">
        <v>300</v>
      </c>
      <c r="K50" s="40">
        <v>50.4</v>
      </c>
      <c r="L50" s="41">
        <f t="shared" si="1"/>
        <v>15120</v>
      </c>
      <c r="M50" s="37"/>
      <c r="N50" s="42"/>
      <c r="O50" s="43"/>
      <c r="P50" s="43"/>
      <c r="Q50" s="43"/>
      <c r="R50" s="43"/>
      <c r="S50" s="43"/>
      <c r="T50" s="45"/>
      <c r="U50" s="46"/>
      <c r="V50" s="44"/>
      <c r="W50" s="47"/>
      <c r="X50" s="43"/>
      <c r="Y50" s="43"/>
      <c r="Z50" s="44"/>
      <c r="AA50" s="43"/>
      <c r="AB50" s="43"/>
      <c r="AC50" s="43"/>
      <c r="AD50" s="43"/>
      <c r="AE50" s="43"/>
      <c r="AF50" s="45"/>
      <c r="AG50" s="46"/>
      <c r="AH50" s="44"/>
      <c r="AI50" s="47"/>
      <c r="AJ50" s="43"/>
      <c r="AK50" s="43"/>
      <c r="AL50" s="44"/>
      <c r="AM50" s="43"/>
      <c r="AN50" s="43"/>
      <c r="AO50" s="43"/>
      <c r="AP50" s="43"/>
      <c r="AQ50" s="43"/>
      <c r="AR50" s="45"/>
      <c r="AS50" s="46"/>
      <c r="AT50" s="44"/>
      <c r="AU50" s="47"/>
      <c r="AV50" s="43"/>
      <c r="AW50" s="43"/>
      <c r="AX50" s="44"/>
      <c r="AY50" s="43"/>
      <c r="AZ50" s="43"/>
      <c r="BA50" s="43"/>
      <c r="BB50" s="43"/>
      <c r="BC50" s="43"/>
      <c r="BD50" s="45"/>
      <c r="BE50" s="46"/>
      <c r="BF50" s="44"/>
      <c r="BG50" s="47"/>
      <c r="BH50" s="43"/>
      <c r="BI50" s="43"/>
      <c r="BJ50" s="44"/>
      <c r="BK50" s="43"/>
      <c r="BL50" s="43"/>
      <c r="BM50" s="43"/>
      <c r="BN50" s="43"/>
      <c r="BO50" s="43"/>
      <c r="BP50" s="45"/>
      <c r="BQ50" s="46"/>
      <c r="BR50" s="44"/>
      <c r="BS50" s="47"/>
      <c r="BT50" s="43"/>
      <c r="BU50" s="43"/>
      <c r="BV50" s="44"/>
      <c r="BW50" s="43"/>
      <c r="BX50" s="43"/>
      <c r="BY50" s="43"/>
      <c r="BZ50" s="43"/>
      <c r="CA50" s="43"/>
      <c r="CB50" s="45"/>
      <c r="CC50" s="46"/>
      <c r="CD50" s="44"/>
      <c r="CE50" s="47"/>
      <c r="CF50" s="43"/>
      <c r="CG50" s="43"/>
      <c r="CH50" s="44"/>
      <c r="CI50" s="43"/>
      <c r="CJ50" s="43"/>
      <c r="CK50" s="43"/>
      <c r="CL50" s="43"/>
      <c r="CM50" s="43"/>
      <c r="CN50" s="45"/>
      <c r="CO50" s="46"/>
      <c r="CP50" s="44"/>
      <c r="CQ50" s="47"/>
      <c r="CR50" s="43"/>
      <c r="CS50" s="43"/>
      <c r="CT50" s="44"/>
      <c r="CU50" s="43"/>
      <c r="CV50" s="43"/>
      <c r="CW50" s="43"/>
      <c r="CX50" s="43"/>
      <c r="CY50" s="43"/>
      <c r="CZ50" s="45"/>
      <c r="DA50" s="46"/>
      <c r="DB50" s="44"/>
      <c r="DC50" s="47"/>
      <c r="DD50" s="43"/>
      <c r="DE50" s="43"/>
      <c r="DF50" s="44"/>
      <c r="DG50" s="43"/>
      <c r="DH50" s="43"/>
      <c r="DI50" s="43"/>
      <c r="DJ50" s="43"/>
      <c r="DK50" s="43"/>
      <c r="DL50" s="45"/>
      <c r="DM50" s="46"/>
      <c r="DN50" s="44"/>
      <c r="DO50" s="47"/>
      <c r="DP50" s="43"/>
      <c r="DQ50" s="43"/>
      <c r="DR50" s="44"/>
      <c r="DS50" s="43"/>
      <c r="DT50" s="43"/>
      <c r="DU50" s="43"/>
      <c r="DV50" s="43"/>
      <c r="DW50" s="43"/>
      <c r="DX50" s="45"/>
      <c r="DY50" s="46"/>
      <c r="DZ50" s="44"/>
      <c r="EA50" s="47"/>
      <c r="EB50" s="43"/>
      <c r="EC50" s="43"/>
      <c r="ED50" s="44"/>
      <c r="EE50" s="43"/>
      <c r="EF50" s="43"/>
      <c r="EG50" s="43"/>
      <c r="EH50" s="43"/>
      <c r="EI50" s="43"/>
      <c r="EJ50" s="45"/>
      <c r="EK50" s="46"/>
      <c r="EL50" s="44"/>
      <c r="EM50" s="47"/>
      <c r="EN50" s="43"/>
      <c r="EO50" s="43"/>
      <c r="EP50" s="44"/>
      <c r="EQ50" s="43"/>
      <c r="ER50" s="43"/>
      <c r="ES50" s="43"/>
      <c r="ET50" s="43"/>
      <c r="EU50" s="43"/>
      <c r="EV50" s="45"/>
      <c r="EW50" s="46"/>
      <c r="EX50" s="44"/>
      <c r="EY50" s="47"/>
      <c r="EZ50" s="43"/>
      <c r="FA50" s="43"/>
      <c r="FB50" s="44"/>
      <c r="FC50" s="43"/>
      <c r="FD50" s="43"/>
      <c r="FE50" s="43"/>
      <c r="FF50" s="43"/>
      <c r="FG50" s="43"/>
      <c r="FH50" s="45"/>
      <c r="FI50" s="46"/>
      <c r="FJ50" s="44"/>
      <c r="FK50" s="47"/>
      <c r="FL50" s="43"/>
      <c r="FM50" s="43"/>
      <c r="FN50" s="44"/>
      <c r="FO50" s="43"/>
      <c r="FP50" s="43"/>
      <c r="FQ50" s="43"/>
      <c r="FR50" s="43"/>
      <c r="FS50" s="43"/>
      <c r="FT50" s="45"/>
      <c r="FU50" s="46"/>
      <c r="FV50" s="44"/>
      <c r="FW50" s="47"/>
      <c r="FX50" s="43"/>
      <c r="FY50" s="43"/>
      <c r="FZ50" s="44"/>
      <c r="GA50" s="43"/>
      <c r="GB50" s="43"/>
      <c r="GC50" s="43"/>
      <c r="GD50" s="43"/>
      <c r="GE50" s="43"/>
      <c r="GF50" s="45"/>
      <c r="GG50" s="46"/>
      <c r="GH50" s="44"/>
      <c r="GI50" s="47"/>
      <c r="GJ50" s="43"/>
      <c r="GK50" s="43"/>
      <c r="GL50" s="44"/>
      <c r="GM50" s="43"/>
      <c r="GN50" s="43"/>
      <c r="GO50" s="43"/>
      <c r="GP50" s="43"/>
      <c r="GQ50" s="43"/>
      <c r="GR50" s="45"/>
      <c r="GS50" s="46"/>
      <c r="GT50" s="44"/>
      <c r="GU50" s="47"/>
      <c r="GV50" s="43"/>
      <c r="GW50" s="43"/>
      <c r="GX50" s="44"/>
      <c r="GY50" s="43"/>
      <c r="GZ50" s="43"/>
      <c r="HA50" s="43"/>
      <c r="HB50" s="43"/>
      <c r="HC50" s="43"/>
      <c r="HD50" s="45"/>
      <c r="HE50" s="46"/>
      <c r="HF50" s="44"/>
      <c r="HG50" s="47"/>
      <c r="HH50" s="43"/>
      <c r="HI50" s="43"/>
      <c r="HJ50" s="44"/>
      <c r="HK50" s="43"/>
      <c r="HL50" s="43"/>
      <c r="HM50" s="43"/>
      <c r="HN50" s="43"/>
      <c r="HO50" s="43"/>
      <c r="HP50" s="45"/>
      <c r="HQ50" s="46"/>
      <c r="HR50" s="44"/>
      <c r="HS50" s="47"/>
      <c r="HT50" s="43"/>
      <c r="HU50" s="43"/>
      <c r="HV50" s="44"/>
      <c r="HW50" s="43"/>
      <c r="HX50" s="43"/>
      <c r="HY50" s="43"/>
      <c r="HZ50" s="43"/>
      <c r="IA50" s="43"/>
      <c r="IB50" s="45"/>
      <c r="IC50" s="46"/>
      <c r="ID50" s="44"/>
      <c r="IE50" s="47"/>
      <c r="IF50" s="43"/>
      <c r="IG50" s="43"/>
      <c r="IH50" s="44"/>
      <c r="II50" s="43"/>
      <c r="IJ50" s="43"/>
      <c r="IK50" s="43"/>
      <c r="IL50" s="43"/>
      <c r="IM50" s="43"/>
      <c r="IN50" s="45"/>
      <c r="IO50" s="46"/>
      <c r="IP50" s="44"/>
      <c r="IQ50" s="47"/>
      <c r="IR50" s="43"/>
      <c r="IS50" s="43"/>
      <c r="IT50" s="44"/>
      <c r="IU50" s="43"/>
    </row>
    <row r="51" spans="1:255" s="20" customFormat="1" thickTop="1" thickBot="1">
      <c r="A51" s="34" t="s">
        <v>97</v>
      </c>
      <c r="B51" s="35" t="s">
        <v>119</v>
      </c>
      <c r="C51" s="36" t="s">
        <v>120</v>
      </c>
      <c r="D51" s="36"/>
      <c r="E51" s="37" t="s">
        <v>121</v>
      </c>
      <c r="F51" s="38" t="s">
        <v>122</v>
      </c>
      <c r="G51" s="27"/>
      <c r="H51" s="27"/>
      <c r="I51" s="39"/>
      <c r="J51" s="36">
        <v>200</v>
      </c>
      <c r="K51" s="40">
        <v>35</v>
      </c>
      <c r="L51" s="41">
        <f>J51*K51</f>
        <v>7000</v>
      </c>
      <c r="M51" s="37"/>
      <c r="N51" s="42"/>
      <c r="O51" s="43"/>
      <c r="P51" s="43"/>
      <c r="Q51" s="43"/>
      <c r="R51" s="43"/>
      <c r="S51" s="43"/>
      <c r="T51" s="45"/>
      <c r="U51" s="46"/>
      <c r="V51" s="44"/>
      <c r="W51" s="47"/>
      <c r="X51" s="43"/>
      <c r="Y51" s="43"/>
      <c r="Z51" s="44"/>
      <c r="AA51" s="43"/>
      <c r="AB51" s="43"/>
      <c r="AC51" s="43"/>
      <c r="AD51" s="43"/>
      <c r="AE51" s="43"/>
      <c r="AF51" s="45"/>
      <c r="AG51" s="46"/>
      <c r="AH51" s="44"/>
      <c r="AI51" s="47"/>
      <c r="AJ51" s="43"/>
      <c r="AK51" s="43"/>
      <c r="AL51" s="44"/>
      <c r="AM51" s="43"/>
      <c r="AN51" s="43"/>
      <c r="AO51" s="43"/>
      <c r="AP51" s="43"/>
      <c r="AQ51" s="43"/>
      <c r="AR51" s="45"/>
      <c r="AS51" s="46"/>
      <c r="AT51" s="44"/>
      <c r="AU51" s="47"/>
      <c r="AV51" s="43"/>
      <c r="AW51" s="43"/>
      <c r="AX51" s="44"/>
      <c r="AY51" s="43"/>
      <c r="AZ51" s="43"/>
      <c r="BA51" s="43"/>
      <c r="BB51" s="43"/>
      <c r="BC51" s="43"/>
      <c r="BD51" s="45"/>
      <c r="BE51" s="46"/>
      <c r="BF51" s="44"/>
      <c r="BG51" s="47"/>
      <c r="BH51" s="43"/>
      <c r="BI51" s="43"/>
      <c r="BJ51" s="44"/>
      <c r="BK51" s="43"/>
      <c r="BL51" s="43"/>
      <c r="BM51" s="43"/>
      <c r="BN51" s="43"/>
      <c r="BO51" s="43"/>
      <c r="BP51" s="45"/>
      <c r="BQ51" s="46"/>
      <c r="BR51" s="44"/>
      <c r="BS51" s="47"/>
      <c r="BT51" s="43"/>
      <c r="BU51" s="43"/>
      <c r="BV51" s="44"/>
      <c r="BW51" s="43"/>
      <c r="BX51" s="43"/>
      <c r="BY51" s="43"/>
      <c r="BZ51" s="43"/>
      <c r="CA51" s="43"/>
      <c r="CB51" s="45"/>
      <c r="CC51" s="46"/>
      <c r="CD51" s="44"/>
      <c r="CE51" s="47"/>
      <c r="CF51" s="43"/>
      <c r="CG51" s="43"/>
      <c r="CH51" s="44"/>
      <c r="CI51" s="43"/>
      <c r="CJ51" s="43"/>
      <c r="CK51" s="43"/>
      <c r="CL51" s="43"/>
      <c r="CM51" s="43"/>
      <c r="CN51" s="45"/>
      <c r="CO51" s="46"/>
      <c r="CP51" s="44"/>
      <c r="CQ51" s="47"/>
      <c r="CR51" s="43"/>
      <c r="CS51" s="43"/>
      <c r="CT51" s="44"/>
      <c r="CU51" s="43"/>
      <c r="CV51" s="43"/>
      <c r="CW51" s="43"/>
      <c r="CX51" s="43"/>
      <c r="CY51" s="43"/>
      <c r="CZ51" s="45"/>
      <c r="DA51" s="46"/>
      <c r="DB51" s="44"/>
      <c r="DC51" s="47"/>
      <c r="DD51" s="43"/>
      <c r="DE51" s="43"/>
      <c r="DF51" s="44"/>
      <c r="DG51" s="43"/>
      <c r="DH51" s="43"/>
      <c r="DI51" s="43"/>
      <c r="DJ51" s="43"/>
      <c r="DK51" s="43"/>
      <c r="DL51" s="45"/>
      <c r="DM51" s="46"/>
      <c r="DN51" s="44"/>
      <c r="DO51" s="47"/>
      <c r="DP51" s="43"/>
      <c r="DQ51" s="43"/>
      <c r="DR51" s="44"/>
      <c r="DS51" s="43"/>
      <c r="DT51" s="43"/>
      <c r="DU51" s="43"/>
      <c r="DV51" s="43"/>
      <c r="DW51" s="43"/>
      <c r="DX51" s="45"/>
      <c r="DY51" s="46"/>
      <c r="DZ51" s="44"/>
      <c r="EA51" s="47"/>
      <c r="EB51" s="43"/>
      <c r="EC51" s="43"/>
      <c r="ED51" s="44"/>
      <c r="EE51" s="43"/>
      <c r="EF51" s="43"/>
      <c r="EG51" s="43"/>
      <c r="EH51" s="43"/>
      <c r="EI51" s="43"/>
      <c r="EJ51" s="45"/>
      <c r="EK51" s="46"/>
      <c r="EL51" s="44"/>
      <c r="EM51" s="47"/>
      <c r="EN51" s="43"/>
      <c r="EO51" s="43"/>
      <c r="EP51" s="44"/>
      <c r="EQ51" s="43"/>
      <c r="ER51" s="43"/>
      <c r="ES51" s="43"/>
      <c r="ET51" s="43"/>
      <c r="EU51" s="43"/>
      <c r="EV51" s="45"/>
      <c r="EW51" s="46"/>
      <c r="EX51" s="44"/>
      <c r="EY51" s="47"/>
      <c r="EZ51" s="43"/>
      <c r="FA51" s="43"/>
      <c r="FB51" s="44"/>
      <c r="FC51" s="43"/>
      <c r="FD51" s="43"/>
      <c r="FE51" s="43"/>
      <c r="FF51" s="43"/>
      <c r="FG51" s="43"/>
      <c r="FH51" s="45"/>
      <c r="FI51" s="46"/>
      <c r="FJ51" s="44"/>
      <c r="FK51" s="47"/>
      <c r="FL51" s="43"/>
      <c r="FM51" s="43"/>
      <c r="FN51" s="44"/>
      <c r="FO51" s="43"/>
      <c r="FP51" s="43"/>
      <c r="FQ51" s="43"/>
      <c r="FR51" s="43"/>
      <c r="FS51" s="43"/>
      <c r="FT51" s="45"/>
      <c r="FU51" s="46"/>
      <c r="FV51" s="44"/>
      <c r="FW51" s="47"/>
      <c r="FX51" s="43"/>
      <c r="FY51" s="43"/>
      <c r="FZ51" s="44"/>
      <c r="GA51" s="43"/>
      <c r="GB51" s="43"/>
      <c r="GC51" s="43"/>
      <c r="GD51" s="43"/>
      <c r="GE51" s="43"/>
      <c r="GF51" s="45"/>
      <c r="GG51" s="46"/>
      <c r="GH51" s="44"/>
      <c r="GI51" s="47"/>
      <c r="GJ51" s="43"/>
      <c r="GK51" s="43"/>
      <c r="GL51" s="44"/>
      <c r="GM51" s="43"/>
      <c r="GN51" s="43"/>
      <c r="GO51" s="43"/>
      <c r="GP51" s="43"/>
      <c r="GQ51" s="43"/>
      <c r="GR51" s="45"/>
      <c r="GS51" s="46"/>
      <c r="GT51" s="44"/>
      <c r="GU51" s="47"/>
      <c r="GV51" s="43"/>
      <c r="GW51" s="43"/>
      <c r="GX51" s="44"/>
      <c r="GY51" s="43"/>
      <c r="GZ51" s="43"/>
      <c r="HA51" s="43"/>
      <c r="HB51" s="43"/>
      <c r="HC51" s="43"/>
      <c r="HD51" s="45"/>
      <c r="HE51" s="46"/>
      <c r="HF51" s="44"/>
      <c r="HG51" s="47"/>
      <c r="HH51" s="43"/>
      <c r="HI51" s="43"/>
      <c r="HJ51" s="44"/>
      <c r="HK51" s="43"/>
      <c r="HL51" s="43"/>
      <c r="HM51" s="43"/>
      <c r="HN51" s="43"/>
      <c r="HO51" s="43"/>
      <c r="HP51" s="45"/>
      <c r="HQ51" s="46"/>
      <c r="HR51" s="44"/>
      <c r="HS51" s="47"/>
      <c r="HT51" s="43"/>
      <c r="HU51" s="43"/>
      <c r="HV51" s="44"/>
      <c r="HW51" s="43"/>
      <c r="HX51" s="43"/>
      <c r="HY51" s="43"/>
      <c r="HZ51" s="43"/>
      <c r="IA51" s="43"/>
      <c r="IB51" s="45"/>
      <c r="IC51" s="46"/>
      <c r="ID51" s="44"/>
      <c r="IE51" s="47"/>
      <c r="IF51" s="43"/>
      <c r="IG51" s="43"/>
      <c r="IH51" s="44"/>
      <c r="II51" s="43"/>
      <c r="IJ51" s="43"/>
      <c r="IK51" s="43"/>
      <c r="IL51" s="43"/>
      <c r="IM51" s="43"/>
      <c r="IN51" s="45"/>
      <c r="IO51" s="46"/>
      <c r="IP51" s="44"/>
      <c r="IQ51" s="47"/>
      <c r="IR51" s="43"/>
      <c r="IS51" s="43"/>
      <c r="IT51" s="44"/>
      <c r="IU51" s="43"/>
    </row>
    <row r="52" spans="1:255" s="20" customFormat="1" thickTop="1" thickBot="1">
      <c r="A52" s="22" t="s">
        <v>123</v>
      </c>
      <c r="B52" s="23" t="s">
        <v>124</v>
      </c>
      <c r="C52" s="24" t="s">
        <v>520</v>
      </c>
      <c r="D52" s="24"/>
      <c r="E52" s="25" t="s">
        <v>121</v>
      </c>
      <c r="F52" s="26" t="s">
        <v>125</v>
      </c>
      <c r="G52" s="48"/>
      <c r="H52" s="48"/>
      <c r="I52" s="28"/>
      <c r="J52" s="29">
        <v>30</v>
      </c>
      <c r="K52" s="30">
        <v>5</v>
      </c>
      <c r="L52" s="31">
        <f>J52*K52</f>
        <v>150</v>
      </c>
      <c r="M52" s="32"/>
      <c r="N52" s="24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  <c r="DU52" s="21"/>
      <c r="DV52" s="21"/>
      <c r="DW52" s="21"/>
      <c r="DX52" s="21"/>
      <c r="DY52" s="21"/>
      <c r="DZ52" s="21"/>
      <c r="EA52" s="21"/>
      <c r="EB52" s="21"/>
      <c r="EC52" s="21"/>
      <c r="ED52" s="21"/>
      <c r="EE52" s="21"/>
      <c r="EF52" s="21"/>
      <c r="EG52" s="21"/>
      <c r="EH52" s="21"/>
      <c r="EI52" s="21"/>
      <c r="EJ52" s="21"/>
      <c r="EK52" s="21"/>
      <c r="EL52" s="21"/>
      <c r="EM52" s="21"/>
      <c r="EN52" s="21"/>
      <c r="EO52" s="21"/>
      <c r="EP52" s="21"/>
      <c r="EQ52" s="21"/>
      <c r="ER52" s="21"/>
      <c r="ES52" s="21"/>
      <c r="ET52" s="21"/>
      <c r="EU52" s="21"/>
      <c r="EV52" s="21"/>
      <c r="EW52" s="21"/>
      <c r="EX52" s="21"/>
      <c r="EY52" s="21"/>
      <c r="EZ52" s="21"/>
      <c r="FA52" s="21"/>
      <c r="FB52" s="21"/>
      <c r="FC52" s="21"/>
      <c r="FD52" s="21"/>
      <c r="FE52" s="21"/>
      <c r="FF52" s="21"/>
      <c r="FG52" s="21"/>
      <c r="FH52" s="21"/>
      <c r="FI52" s="21"/>
      <c r="FJ52" s="21"/>
      <c r="FK52" s="21"/>
      <c r="FL52" s="21"/>
      <c r="FM52" s="21"/>
      <c r="FN52" s="21"/>
      <c r="FO52" s="21"/>
      <c r="FP52" s="21"/>
      <c r="FQ52" s="21"/>
      <c r="FR52" s="21"/>
      <c r="FS52" s="21"/>
      <c r="FT52" s="21"/>
      <c r="FU52" s="21"/>
      <c r="FV52" s="21"/>
      <c r="FW52" s="21"/>
      <c r="FX52" s="21"/>
      <c r="FY52" s="21"/>
      <c r="FZ52" s="21"/>
      <c r="GA52" s="21"/>
      <c r="GB52" s="21"/>
      <c r="GC52" s="21"/>
      <c r="GD52" s="21"/>
      <c r="GE52" s="21"/>
      <c r="GF52" s="21"/>
      <c r="GG52" s="21"/>
      <c r="GH52" s="21"/>
      <c r="GI52" s="21"/>
      <c r="GJ52" s="21"/>
      <c r="GK52" s="21"/>
      <c r="GL52" s="21"/>
      <c r="GM52" s="21"/>
      <c r="GN52" s="21"/>
      <c r="GO52" s="21"/>
      <c r="GP52" s="21"/>
      <c r="GQ52" s="21"/>
      <c r="GR52" s="21"/>
      <c r="GS52" s="21"/>
      <c r="GT52" s="21"/>
      <c r="GU52" s="21"/>
      <c r="GV52" s="21"/>
      <c r="GW52" s="21"/>
      <c r="GX52" s="21"/>
      <c r="GY52" s="21"/>
      <c r="GZ52" s="21"/>
      <c r="HA52" s="21"/>
      <c r="HB52" s="21"/>
      <c r="HC52" s="21"/>
      <c r="HD52" s="21"/>
      <c r="HE52" s="21"/>
      <c r="HF52" s="21"/>
      <c r="HG52" s="21"/>
      <c r="HH52" s="21"/>
      <c r="HI52" s="21"/>
      <c r="HJ52" s="21"/>
      <c r="HK52" s="21"/>
      <c r="HL52" s="21"/>
      <c r="HM52" s="21"/>
      <c r="HN52" s="21"/>
      <c r="HO52" s="21"/>
      <c r="HP52" s="21"/>
      <c r="HQ52" s="21"/>
      <c r="HR52" s="21"/>
      <c r="HS52" s="21"/>
      <c r="HT52" s="21"/>
      <c r="HU52" s="21"/>
      <c r="HV52" s="21"/>
      <c r="HW52" s="21"/>
      <c r="HX52" s="21"/>
      <c r="HY52" s="21"/>
      <c r="HZ52" s="21"/>
      <c r="IA52" s="21"/>
      <c r="IB52" s="21"/>
      <c r="IC52" s="21"/>
      <c r="ID52" s="21"/>
      <c r="IE52" s="21"/>
      <c r="IF52" s="21"/>
      <c r="IG52" s="21"/>
      <c r="IH52" s="21"/>
      <c r="II52" s="21"/>
      <c r="IJ52" s="21"/>
      <c r="IK52" s="21"/>
      <c r="IL52" s="21"/>
      <c r="IM52" s="21"/>
      <c r="IN52" s="21"/>
      <c r="IO52" s="21"/>
      <c r="IP52" s="21"/>
      <c r="IQ52" s="21"/>
      <c r="IR52" s="21"/>
      <c r="IS52" s="21"/>
      <c r="IT52" s="21"/>
      <c r="IU52" s="21"/>
    </row>
    <row r="53" spans="1:255" s="20" customFormat="1" thickTop="1" thickBot="1">
      <c r="A53" s="34" t="s">
        <v>19</v>
      </c>
      <c r="B53" s="35" t="s">
        <v>127</v>
      </c>
      <c r="C53" s="36" t="s">
        <v>128</v>
      </c>
      <c r="D53" s="36"/>
      <c r="E53" s="37" t="s">
        <v>121</v>
      </c>
      <c r="F53" s="38" t="s">
        <v>129</v>
      </c>
      <c r="G53" s="27"/>
      <c r="H53" s="27"/>
      <c r="I53" s="39"/>
      <c r="J53" s="36">
        <v>480</v>
      </c>
      <c r="K53" s="40">
        <v>50.4</v>
      </c>
      <c r="L53" s="41">
        <f>J53*K53</f>
        <v>24192</v>
      </c>
      <c r="M53" s="37"/>
      <c r="N53" s="42"/>
      <c r="O53" s="43"/>
      <c r="P53" s="43"/>
      <c r="Q53" s="43"/>
      <c r="R53" s="43"/>
      <c r="S53" s="43"/>
      <c r="T53" s="45"/>
      <c r="U53" s="46"/>
      <c r="V53" s="44"/>
      <c r="W53" s="47"/>
      <c r="X53" s="43"/>
      <c r="Y53" s="43"/>
      <c r="Z53" s="44"/>
      <c r="AA53" s="43"/>
      <c r="AB53" s="43"/>
      <c r="AC53" s="43"/>
      <c r="AD53" s="43"/>
      <c r="AE53" s="43"/>
      <c r="AF53" s="45"/>
      <c r="AG53" s="46"/>
      <c r="AH53" s="44"/>
      <c r="AI53" s="47"/>
      <c r="AJ53" s="43"/>
      <c r="AK53" s="43"/>
      <c r="AL53" s="44"/>
      <c r="AM53" s="43"/>
      <c r="AN53" s="43"/>
      <c r="AO53" s="43"/>
      <c r="AP53" s="43"/>
      <c r="AQ53" s="43"/>
      <c r="AR53" s="45"/>
      <c r="AS53" s="46"/>
      <c r="AT53" s="44"/>
      <c r="AU53" s="47"/>
      <c r="AV53" s="43"/>
      <c r="AW53" s="43"/>
      <c r="AX53" s="44"/>
      <c r="AY53" s="43"/>
      <c r="AZ53" s="43"/>
      <c r="BA53" s="43"/>
      <c r="BB53" s="43"/>
      <c r="BC53" s="43"/>
      <c r="BD53" s="45"/>
      <c r="BE53" s="46"/>
      <c r="BF53" s="44"/>
      <c r="BG53" s="47"/>
      <c r="BH53" s="43"/>
      <c r="BI53" s="43"/>
      <c r="BJ53" s="44"/>
      <c r="BK53" s="43"/>
      <c r="BL53" s="43"/>
      <c r="BM53" s="43"/>
      <c r="BN53" s="43"/>
      <c r="BO53" s="43"/>
      <c r="BP53" s="45"/>
      <c r="BQ53" s="46"/>
      <c r="BR53" s="44"/>
      <c r="BS53" s="47"/>
      <c r="BT53" s="43"/>
      <c r="BU53" s="43"/>
      <c r="BV53" s="44"/>
      <c r="BW53" s="43"/>
      <c r="BX53" s="43"/>
      <c r="BY53" s="43"/>
      <c r="BZ53" s="43"/>
      <c r="CA53" s="43"/>
      <c r="CB53" s="45"/>
      <c r="CC53" s="46"/>
      <c r="CD53" s="44"/>
      <c r="CE53" s="47"/>
      <c r="CF53" s="43"/>
      <c r="CG53" s="43"/>
      <c r="CH53" s="44"/>
      <c r="CI53" s="43"/>
      <c r="CJ53" s="43"/>
      <c r="CK53" s="43"/>
      <c r="CL53" s="43"/>
      <c r="CM53" s="43"/>
      <c r="CN53" s="45"/>
      <c r="CO53" s="46"/>
      <c r="CP53" s="44"/>
      <c r="CQ53" s="47"/>
      <c r="CR53" s="43"/>
      <c r="CS53" s="43"/>
      <c r="CT53" s="44"/>
      <c r="CU53" s="43"/>
      <c r="CV53" s="43"/>
      <c r="CW53" s="43"/>
      <c r="CX53" s="43"/>
      <c r="CY53" s="43"/>
      <c r="CZ53" s="45"/>
      <c r="DA53" s="46"/>
      <c r="DB53" s="44"/>
      <c r="DC53" s="47"/>
      <c r="DD53" s="43"/>
      <c r="DE53" s="43"/>
      <c r="DF53" s="44"/>
      <c r="DG53" s="43"/>
      <c r="DH53" s="43"/>
      <c r="DI53" s="43"/>
      <c r="DJ53" s="43"/>
      <c r="DK53" s="43"/>
      <c r="DL53" s="45"/>
      <c r="DM53" s="46"/>
      <c r="DN53" s="44"/>
      <c r="DO53" s="47"/>
      <c r="DP53" s="43"/>
      <c r="DQ53" s="43"/>
      <c r="DR53" s="44"/>
      <c r="DS53" s="43"/>
      <c r="DT53" s="43"/>
      <c r="DU53" s="43"/>
      <c r="DV53" s="43"/>
      <c r="DW53" s="43"/>
      <c r="DX53" s="45"/>
      <c r="DY53" s="46"/>
      <c r="DZ53" s="44"/>
      <c r="EA53" s="47"/>
      <c r="EB53" s="43"/>
      <c r="EC53" s="43"/>
      <c r="ED53" s="44"/>
      <c r="EE53" s="43"/>
      <c r="EF53" s="43"/>
      <c r="EG53" s="43"/>
      <c r="EH53" s="43"/>
      <c r="EI53" s="43"/>
      <c r="EJ53" s="45"/>
      <c r="EK53" s="46"/>
      <c r="EL53" s="44"/>
      <c r="EM53" s="47"/>
      <c r="EN53" s="43"/>
      <c r="EO53" s="43"/>
      <c r="EP53" s="44"/>
      <c r="EQ53" s="43"/>
      <c r="ER53" s="43"/>
      <c r="ES53" s="43"/>
      <c r="ET53" s="43"/>
      <c r="EU53" s="43"/>
      <c r="EV53" s="45"/>
      <c r="EW53" s="46"/>
      <c r="EX53" s="44"/>
      <c r="EY53" s="47"/>
      <c r="EZ53" s="43"/>
      <c r="FA53" s="43"/>
      <c r="FB53" s="44"/>
      <c r="FC53" s="43"/>
      <c r="FD53" s="43"/>
      <c r="FE53" s="43"/>
      <c r="FF53" s="43"/>
      <c r="FG53" s="43"/>
      <c r="FH53" s="45"/>
      <c r="FI53" s="46"/>
      <c r="FJ53" s="44"/>
      <c r="FK53" s="47"/>
      <c r="FL53" s="43"/>
      <c r="FM53" s="43"/>
      <c r="FN53" s="44"/>
      <c r="FO53" s="43"/>
      <c r="FP53" s="43"/>
      <c r="FQ53" s="43"/>
      <c r="FR53" s="43"/>
      <c r="FS53" s="43"/>
      <c r="FT53" s="45"/>
      <c r="FU53" s="46"/>
      <c r="FV53" s="44"/>
      <c r="FW53" s="47"/>
      <c r="FX53" s="43"/>
      <c r="FY53" s="43"/>
      <c r="FZ53" s="44"/>
      <c r="GA53" s="43"/>
      <c r="GB53" s="43"/>
      <c r="GC53" s="43"/>
      <c r="GD53" s="43"/>
      <c r="GE53" s="43"/>
      <c r="GF53" s="45"/>
      <c r="GG53" s="46"/>
      <c r="GH53" s="44"/>
      <c r="GI53" s="47"/>
      <c r="GJ53" s="43"/>
      <c r="GK53" s="43"/>
      <c r="GL53" s="44"/>
      <c r="GM53" s="43"/>
      <c r="GN53" s="43"/>
      <c r="GO53" s="43"/>
      <c r="GP53" s="43"/>
      <c r="GQ53" s="43"/>
      <c r="GR53" s="45"/>
      <c r="GS53" s="46"/>
      <c r="GT53" s="44"/>
      <c r="GU53" s="47"/>
      <c r="GV53" s="43"/>
      <c r="GW53" s="43"/>
      <c r="GX53" s="44"/>
      <c r="GY53" s="43"/>
      <c r="GZ53" s="43"/>
      <c r="HA53" s="43"/>
      <c r="HB53" s="43"/>
      <c r="HC53" s="43"/>
      <c r="HD53" s="45"/>
      <c r="HE53" s="46"/>
      <c r="HF53" s="44"/>
      <c r="HG53" s="47"/>
      <c r="HH53" s="43"/>
      <c r="HI53" s="43"/>
      <c r="HJ53" s="44"/>
      <c r="HK53" s="43"/>
      <c r="HL53" s="43"/>
      <c r="HM53" s="43"/>
      <c r="HN53" s="43"/>
      <c r="HO53" s="43"/>
      <c r="HP53" s="45"/>
      <c r="HQ53" s="46"/>
      <c r="HR53" s="44"/>
      <c r="HS53" s="47"/>
      <c r="HT53" s="43"/>
      <c r="HU53" s="43"/>
      <c r="HV53" s="44"/>
      <c r="HW53" s="43"/>
      <c r="HX53" s="43"/>
      <c r="HY53" s="43"/>
      <c r="HZ53" s="43"/>
      <c r="IA53" s="43"/>
      <c r="IB53" s="45"/>
      <c r="IC53" s="46"/>
      <c r="ID53" s="44"/>
      <c r="IE53" s="47"/>
      <c r="IF53" s="43"/>
      <c r="IG53" s="43"/>
      <c r="IH53" s="44"/>
      <c r="II53" s="43"/>
      <c r="IJ53" s="43"/>
      <c r="IK53" s="43"/>
      <c r="IL53" s="43"/>
      <c r="IM53" s="43"/>
      <c r="IN53" s="45"/>
      <c r="IO53" s="46"/>
      <c r="IP53" s="44"/>
      <c r="IQ53" s="47"/>
      <c r="IR53" s="43"/>
      <c r="IS53" s="43"/>
      <c r="IT53" s="44"/>
      <c r="IU53" s="43"/>
    </row>
    <row r="54" spans="1:255" s="20" customFormat="1" thickTop="1" thickBot="1">
      <c r="A54" s="34"/>
      <c r="B54" s="35"/>
      <c r="C54" s="36"/>
      <c r="D54" s="36"/>
      <c r="E54" s="37"/>
      <c r="F54" s="38"/>
      <c r="G54" s="27"/>
      <c r="H54" s="27"/>
      <c r="I54" s="39"/>
      <c r="J54" s="36"/>
      <c r="K54" s="40"/>
      <c r="L54" s="41">
        <f>SUM(L38:L53)</f>
        <v>102499.81</v>
      </c>
      <c r="M54" s="37"/>
      <c r="N54" s="42"/>
      <c r="O54" s="43"/>
      <c r="P54" s="43"/>
      <c r="Q54" s="43"/>
      <c r="R54" s="43"/>
      <c r="S54" s="43"/>
      <c r="T54" s="45"/>
      <c r="U54" s="46"/>
      <c r="V54" s="44"/>
      <c r="W54" s="47"/>
      <c r="X54" s="43"/>
      <c r="Y54" s="43"/>
      <c r="Z54" s="44"/>
      <c r="AA54" s="43"/>
      <c r="AB54" s="43"/>
      <c r="AC54" s="43"/>
      <c r="AD54" s="43"/>
      <c r="AE54" s="43"/>
      <c r="AF54" s="45"/>
      <c r="AG54" s="46"/>
      <c r="AH54" s="44"/>
      <c r="AI54" s="47"/>
      <c r="AJ54" s="43"/>
      <c r="AK54" s="43"/>
      <c r="AL54" s="44"/>
      <c r="AM54" s="43"/>
      <c r="AN54" s="43"/>
      <c r="AO54" s="43"/>
      <c r="AP54" s="43"/>
      <c r="AQ54" s="43"/>
      <c r="AR54" s="45"/>
      <c r="AS54" s="46"/>
      <c r="AT54" s="44"/>
      <c r="AU54" s="47"/>
      <c r="AV54" s="43"/>
      <c r="AW54" s="43"/>
      <c r="AX54" s="44"/>
      <c r="AY54" s="43"/>
      <c r="AZ54" s="43"/>
      <c r="BA54" s="43"/>
      <c r="BB54" s="43"/>
      <c r="BC54" s="43"/>
      <c r="BD54" s="45"/>
      <c r="BE54" s="46"/>
      <c r="BF54" s="44"/>
      <c r="BG54" s="47"/>
      <c r="BH54" s="43"/>
      <c r="BI54" s="43"/>
      <c r="BJ54" s="44"/>
      <c r="BK54" s="43"/>
      <c r="BL54" s="43"/>
      <c r="BM54" s="43"/>
      <c r="BN54" s="43"/>
      <c r="BO54" s="43"/>
      <c r="BP54" s="45"/>
      <c r="BQ54" s="46"/>
      <c r="BR54" s="44"/>
      <c r="BS54" s="47"/>
      <c r="BT54" s="43"/>
      <c r="BU54" s="43"/>
      <c r="BV54" s="44"/>
      <c r="BW54" s="43"/>
      <c r="BX54" s="43"/>
      <c r="BY54" s="43"/>
      <c r="BZ54" s="43"/>
      <c r="CA54" s="43"/>
      <c r="CB54" s="45"/>
      <c r="CC54" s="46"/>
      <c r="CD54" s="44"/>
      <c r="CE54" s="47"/>
      <c r="CF54" s="43"/>
      <c r="CG54" s="43"/>
      <c r="CH54" s="44"/>
      <c r="CI54" s="43"/>
      <c r="CJ54" s="43"/>
      <c r="CK54" s="43"/>
      <c r="CL54" s="43"/>
      <c r="CM54" s="43"/>
      <c r="CN54" s="45"/>
      <c r="CO54" s="46"/>
      <c r="CP54" s="44"/>
      <c r="CQ54" s="47"/>
      <c r="CR54" s="43"/>
      <c r="CS54" s="43"/>
      <c r="CT54" s="44"/>
      <c r="CU54" s="43"/>
      <c r="CV54" s="43"/>
      <c r="CW54" s="43"/>
      <c r="CX54" s="43"/>
      <c r="CY54" s="43"/>
      <c r="CZ54" s="45"/>
      <c r="DA54" s="46"/>
      <c r="DB54" s="44"/>
      <c r="DC54" s="47"/>
      <c r="DD54" s="43"/>
      <c r="DE54" s="43"/>
      <c r="DF54" s="44"/>
      <c r="DG54" s="43"/>
      <c r="DH54" s="43"/>
      <c r="DI54" s="43"/>
      <c r="DJ54" s="43"/>
      <c r="DK54" s="43"/>
      <c r="DL54" s="45"/>
      <c r="DM54" s="46"/>
      <c r="DN54" s="44"/>
      <c r="DO54" s="47"/>
      <c r="DP54" s="43"/>
      <c r="DQ54" s="43"/>
      <c r="DR54" s="44"/>
      <c r="DS54" s="43"/>
      <c r="DT54" s="43"/>
      <c r="DU54" s="43"/>
      <c r="DV54" s="43"/>
      <c r="DW54" s="43"/>
      <c r="DX54" s="45"/>
      <c r="DY54" s="46"/>
      <c r="DZ54" s="44"/>
      <c r="EA54" s="47"/>
      <c r="EB54" s="43"/>
      <c r="EC54" s="43"/>
      <c r="ED54" s="44"/>
      <c r="EE54" s="43"/>
      <c r="EF54" s="43"/>
      <c r="EG54" s="43"/>
      <c r="EH54" s="43"/>
      <c r="EI54" s="43"/>
      <c r="EJ54" s="45"/>
      <c r="EK54" s="46"/>
      <c r="EL54" s="44"/>
      <c r="EM54" s="47"/>
      <c r="EN54" s="43"/>
      <c r="EO54" s="43"/>
      <c r="EP54" s="44"/>
      <c r="EQ54" s="43"/>
      <c r="ER54" s="43"/>
      <c r="ES54" s="43"/>
      <c r="ET54" s="43"/>
      <c r="EU54" s="43"/>
      <c r="EV54" s="45"/>
      <c r="EW54" s="46"/>
      <c r="EX54" s="44"/>
      <c r="EY54" s="47"/>
      <c r="EZ54" s="43"/>
      <c r="FA54" s="43"/>
      <c r="FB54" s="44"/>
      <c r="FC54" s="43"/>
      <c r="FD54" s="43"/>
      <c r="FE54" s="43"/>
      <c r="FF54" s="43"/>
      <c r="FG54" s="43"/>
      <c r="FH54" s="45"/>
      <c r="FI54" s="46"/>
      <c r="FJ54" s="44"/>
      <c r="FK54" s="47"/>
      <c r="FL54" s="43"/>
      <c r="FM54" s="43"/>
      <c r="FN54" s="44"/>
      <c r="FO54" s="43"/>
      <c r="FP54" s="43"/>
      <c r="FQ54" s="43"/>
      <c r="FR54" s="43"/>
      <c r="FS54" s="43"/>
      <c r="FT54" s="45"/>
      <c r="FU54" s="46"/>
      <c r="FV54" s="44"/>
      <c r="FW54" s="47"/>
      <c r="FX54" s="43"/>
      <c r="FY54" s="43"/>
      <c r="FZ54" s="44"/>
      <c r="GA54" s="43"/>
      <c r="GB54" s="43"/>
      <c r="GC54" s="43"/>
      <c r="GD54" s="43"/>
      <c r="GE54" s="43"/>
      <c r="GF54" s="45"/>
      <c r="GG54" s="46"/>
      <c r="GH54" s="44"/>
      <c r="GI54" s="47"/>
      <c r="GJ54" s="43"/>
      <c r="GK54" s="43"/>
      <c r="GL54" s="44"/>
      <c r="GM54" s="43"/>
      <c r="GN54" s="43"/>
      <c r="GO54" s="43"/>
      <c r="GP54" s="43"/>
      <c r="GQ54" s="43"/>
      <c r="GR54" s="45"/>
      <c r="GS54" s="46"/>
      <c r="GT54" s="44"/>
      <c r="GU54" s="47"/>
      <c r="GV54" s="43"/>
      <c r="GW54" s="43"/>
      <c r="GX54" s="44"/>
      <c r="GY54" s="43"/>
      <c r="GZ54" s="43"/>
      <c r="HA54" s="43"/>
      <c r="HB54" s="43"/>
      <c r="HC54" s="43"/>
      <c r="HD54" s="45"/>
      <c r="HE54" s="46"/>
      <c r="HF54" s="44"/>
      <c r="HG54" s="47"/>
      <c r="HH54" s="43"/>
      <c r="HI54" s="43"/>
      <c r="HJ54" s="44"/>
      <c r="HK54" s="43"/>
      <c r="HL54" s="43"/>
      <c r="HM54" s="43"/>
      <c r="HN54" s="43"/>
      <c r="HO54" s="43"/>
      <c r="HP54" s="45"/>
      <c r="HQ54" s="46"/>
      <c r="HR54" s="44"/>
      <c r="HS54" s="47"/>
      <c r="HT54" s="43"/>
      <c r="HU54" s="43"/>
      <c r="HV54" s="44"/>
      <c r="HW54" s="43"/>
      <c r="HX54" s="43"/>
      <c r="HY54" s="43"/>
      <c r="HZ54" s="43"/>
      <c r="IA54" s="43"/>
      <c r="IB54" s="45"/>
      <c r="IC54" s="46"/>
      <c r="ID54" s="44"/>
      <c r="IE54" s="47"/>
      <c r="IF54" s="43"/>
      <c r="IG54" s="43"/>
      <c r="IH54" s="44"/>
      <c r="II54" s="43"/>
      <c r="IJ54" s="43"/>
      <c r="IK54" s="43"/>
      <c r="IL54" s="43"/>
      <c r="IM54" s="43"/>
      <c r="IN54" s="45"/>
      <c r="IO54" s="46"/>
      <c r="IP54" s="44"/>
      <c r="IQ54" s="47"/>
      <c r="IR54" s="43"/>
      <c r="IS54" s="43"/>
      <c r="IT54" s="44"/>
      <c r="IU54" s="43"/>
    </row>
    <row r="55" spans="1:255" s="20" customFormat="1" thickTop="1" thickBot="1">
      <c r="A55" s="8" t="s">
        <v>130</v>
      </c>
      <c r="B55" s="9" t="s">
        <v>131</v>
      </c>
      <c r="C55" s="10" t="s">
        <v>520</v>
      </c>
      <c r="D55" s="10"/>
      <c r="E55" s="11" t="s">
        <v>132</v>
      </c>
      <c r="F55" s="12" t="s">
        <v>133</v>
      </c>
      <c r="G55" s="27" t="s">
        <v>17</v>
      </c>
      <c r="H55" s="27" t="s">
        <v>17</v>
      </c>
      <c r="I55" s="14"/>
      <c r="J55" s="15">
        <v>3000</v>
      </c>
      <c r="K55" s="16">
        <v>0.33</v>
      </c>
      <c r="L55" s="17">
        <f t="shared" ref="L55:L77" si="2">J55*K55</f>
        <v>990</v>
      </c>
      <c r="M55" s="18" t="s">
        <v>134</v>
      </c>
      <c r="N55" s="10" t="s">
        <v>135</v>
      </c>
    </row>
    <row r="56" spans="1:255" s="20" customFormat="1" thickTop="1" thickBot="1">
      <c r="A56" s="8" t="s">
        <v>130</v>
      </c>
      <c r="B56" s="9" t="s">
        <v>131</v>
      </c>
      <c r="C56" s="10" t="s">
        <v>520</v>
      </c>
      <c r="D56" s="10"/>
      <c r="E56" s="11" t="s">
        <v>132</v>
      </c>
      <c r="F56" s="12" t="s">
        <v>133</v>
      </c>
      <c r="G56" s="27" t="s">
        <v>17</v>
      </c>
      <c r="H56" s="27" t="s">
        <v>17</v>
      </c>
      <c r="I56" s="14"/>
      <c r="J56" s="15">
        <v>6000</v>
      </c>
      <c r="K56" s="16">
        <v>0.33</v>
      </c>
      <c r="L56" s="17">
        <f t="shared" si="2"/>
        <v>1980</v>
      </c>
      <c r="M56" s="18" t="s">
        <v>137</v>
      </c>
      <c r="N56" s="10" t="s">
        <v>138</v>
      </c>
    </row>
    <row r="57" spans="1:255" s="21" customFormat="1" thickTop="1" thickBot="1">
      <c r="A57" s="22" t="s">
        <v>139</v>
      </c>
      <c r="B57" s="23" t="s">
        <v>140</v>
      </c>
      <c r="C57" s="24" t="s">
        <v>520</v>
      </c>
      <c r="D57" s="24"/>
      <c r="E57" s="25" t="s">
        <v>132</v>
      </c>
      <c r="F57" s="26" t="s">
        <v>141</v>
      </c>
      <c r="G57" s="48"/>
      <c r="H57" s="48"/>
      <c r="I57" s="28"/>
      <c r="J57" s="29">
        <v>3000</v>
      </c>
      <c r="K57" s="30">
        <v>0.19</v>
      </c>
      <c r="L57" s="31">
        <f t="shared" si="2"/>
        <v>570</v>
      </c>
      <c r="M57" s="32">
        <v>150223</v>
      </c>
      <c r="N57" s="24" t="s">
        <v>142</v>
      </c>
    </row>
    <row r="58" spans="1:255" s="21" customFormat="1" thickTop="1" thickBot="1">
      <c r="A58" s="22" t="s">
        <v>41</v>
      </c>
      <c r="B58" s="23" t="s">
        <v>82</v>
      </c>
      <c r="C58" s="24" t="s">
        <v>520</v>
      </c>
      <c r="D58" s="24"/>
      <c r="E58" s="25" t="s">
        <v>132</v>
      </c>
      <c r="F58" s="26" t="s">
        <v>143</v>
      </c>
      <c r="G58" s="48"/>
      <c r="H58" s="48"/>
      <c r="I58" s="28"/>
      <c r="J58" s="29">
        <v>1200</v>
      </c>
      <c r="K58" s="30">
        <v>1.95</v>
      </c>
      <c r="L58" s="31">
        <f t="shared" si="2"/>
        <v>2340</v>
      </c>
      <c r="M58" s="32"/>
      <c r="N58" s="24" t="s">
        <v>144</v>
      </c>
    </row>
    <row r="59" spans="1:255" s="21" customFormat="1" thickTop="1" thickBot="1">
      <c r="A59" s="34" t="s">
        <v>19</v>
      </c>
      <c r="B59" s="35" t="s">
        <v>20</v>
      </c>
      <c r="C59" s="36" t="s">
        <v>520</v>
      </c>
      <c r="D59" s="36"/>
      <c r="E59" s="37" t="s">
        <v>132</v>
      </c>
      <c r="F59" s="38" t="s">
        <v>145</v>
      </c>
      <c r="G59" s="27"/>
      <c r="H59" s="27"/>
      <c r="I59" s="39"/>
      <c r="J59" s="36">
        <v>5000</v>
      </c>
      <c r="K59" s="40">
        <v>0.84</v>
      </c>
      <c r="L59" s="41">
        <f t="shared" si="2"/>
        <v>4200</v>
      </c>
      <c r="M59" s="37" t="s">
        <v>146</v>
      </c>
      <c r="N59" s="42" t="s">
        <v>147</v>
      </c>
      <c r="O59" s="43"/>
      <c r="P59" s="43"/>
      <c r="Q59" s="43"/>
      <c r="R59" s="43"/>
      <c r="S59" s="43"/>
      <c r="T59" s="45"/>
      <c r="U59" s="46"/>
      <c r="V59" s="44"/>
      <c r="W59" s="47"/>
      <c r="X59" s="43"/>
      <c r="Y59" s="43"/>
      <c r="Z59" s="44"/>
      <c r="AA59" s="43"/>
      <c r="AB59" s="43"/>
      <c r="AC59" s="43"/>
      <c r="AD59" s="43"/>
      <c r="AE59" s="43"/>
      <c r="AF59" s="45"/>
      <c r="AG59" s="46"/>
      <c r="AH59" s="44"/>
      <c r="AI59" s="47"/>
      <c r="AJ59" s="43"/>
      <c r="AK59" s="43"/>
      <c r="AL59" s="44"/>
      <c r="AM59" s="43"/>
      <c r="AN59" s="43"/>
      <c r="AO59" s="43"/>
      <c r="AP59" s="43"/>
      <c r="AQ59" s="43"/>
      <c r="AR59" s="45"/>
      <c r="AS59" s="46"/>
      <c r="AT59" s="44"/>
      <c r="AU59" s="47"/>
      <c r="AV59" s="43"/>
      <c r="AW59" s="43"/>
      <c r="AX59" s="44"/>
      <c r="AY59" s="43"/>
      <c r="AZ59" s="43"/>
      <c r="BA59" s="43"/>
      <c r="BB59" s="43"/>
      <c r="BC59" s="43"/>
      <c r="BD59" s="45"/>
      <c r="BE59" s="46"/>
      <c r="BF59" s="44"/>
      <c r="BG59" s="47"/>
      <c r="BH59" s="43"/>
      <c r="BI59" s="43"/>
      <c r="BJ59" s="44"/>
      <c r="BK59" s="43"/>
      <c r="BL59" s="43"/>
      <c r="BM59" s="43"/>
      <c r="BN59" s="43"/>
      <c r="BO59" s="43"/>
      <c r="BP59" s="45"/>
      <c r="BQ59" s="46"/>
      <c r="BR59" s="44"/>
      <c r="BS59" s="47"/>
      <c r="BT59" s="43"/>
      <c r="BU59" s="43"/>
      <c r="BV59" s="44"/>
      <c r="BW59" s="43"/>
      <c r="BX59" s="43"/>
      <c r="BY59" s="43"/>
      <c r="BZ59" s="43"/>
      <c r="CA59" s="43"/>
      <c r="CB59" s="45"/>
      <c r="CC59" s="46"/>
      <c r="CD59" s="44"/>
      <c r="CE59" s="47"/>
      <c r="CF59" s="43"/>
      <c r="CG59" s="43"/>
      <c r="CH59" s="44"/>
      <c r="CI59" s="43"/>
      <c r="CJ59" s="43"/>
      <c r="CK59" s="43"/>
      <c r="CL59" s="43"/>
      <c r="CM59" s="43"/>
      <c r="CN59" s="45"/>
      <c r="CO59" s="46"/>
      <c r="CP59" s="44"/>
      <c r="CQ59" s="47"/>
      <c r="CR59" s="43"/>
      <c r="CS59" s="43"/>
      <c r="CT59" s="44"/>
      <c r="CU59" s="43"/>
      <c r="CV59" s="43"/>
      <c r="CW59" s="43"/>
      <c r="CX59" s="43"/>
      <c r="CY59" s="43"/>
      <c r="CZ59" s="45"/>
      <c r="DA59" s="46"/>
      <c r="DB59" s="44"/>
      <c r="DC59" s="47"/>
      <c r="DD59" s="43"/>
      <c r="DE59" s="43"/>
      <c r="DF59" s="44"/>
      <c r="DG59" s="43"/>
      <c r="DH59" s="43"/>
      <c r="DI59" s="43"/>
      <c r="DJ59" s="43"/>
      <c r="DK59" s="43"/>
      <c r="DL59" s="45"/>
      <c r="DM59" s="46"/>
      <c r="DN59" s="44"/>
      <c r="DO59" s="47"/>
      <c r="DP59" s="43"/>
      <c r="DQ59" s="43"/>
      <c r="DR59" s="44"/>
      <c r="DS59" s="43"/>
      <c r="DT59" s="43"/>
      <c r="DU59" s="43"/>
      <c r="DV59" s="43"/>
      <c r="DW59" s="43"/>
      <c r="DX59" s="45"/>
      <c r="DY59" s="46"/>
      <c r="DZ59" s="44"/>
      <c r="EA59" s="47"/>
      <c r="EB59" s="43"/>
      <c r="EC59" s="43"/>
      <c r="ED59" s="44"/>
      <c r="EE59" s="43"/>
      <c r="EF59" s="43"/>
      <c r="EG59" s="43"/>
      <c r="EH59" s="43"/>
      <c r="EI59" s="43"/>
      <c r="EJ59" s="45"/>
      <c r="EK59" s="46"/>
      <c r="EL59" s="44"/>
      <c r="EM59" s="47"/>
      <c r="EN59" s="43"/>
      <c r="EO59" s="43"/>
      <c r="EP59" s="44"/>
      <c r="EQ59" s="43"/>
      <c r="ER59" s="43"/>
      <c r="ES59" s="43"/>
      <c r="ET59" s="43"/>
      <c r="EU59" s="43"/>
      <c r="EV59" s="45"/>
      <c r="EW59" s="46"/>
      <c r="EX59" s="44"/>
      <c r="EY59" s="47"/>
      <c r="EZ59" s="43"/>
      <c r="FA59" s="43"/>
      <c r="FB59" s="44"/>
      <c r="FC59" s="43"/>
      <c r="FD59" s="43"/>
      <c r="FE59" s="43"/>
      <c r="FF59" s="43"/>
      <c r="FG59" s="43"/>
      <c r="FH59" s="45"/>
      <c r="FI59" s="46"/>
      <c r="FJ59" s="44"/>
      <c r="FK59" s="47"/>
      <c r="FL59" s="43"/>
      <c r="FM59" s="43"/>
      <c r="FN59" s="44"/>
      <c r="FO59" s="43"/>
      <c r="FP59" s="43"/>
      <c r="FQ59" s="43"/>
      <c r="FR59" s="43"/>
      <c r="FS59" s="43"/>
      <c r="FT59" s="45"/>
      <c r="FU59" s="46"/>
      <c r="FV59" s="44"/>
      <c r="FW59" s="47"/>
      <c r="FX59" s="43"/>
      <c r="FY59" s="43"/>
      <c r="FZ59" s="44"/>
      <c r="GA59" s="43"/>
      <c r="GB59" s="43"/>
      <c r="GC59" s="43"/>
      <c r="GD59" s="43"/>
      <c r="GE59" s="43"/>
      <c r="GF59" s="45"/>
      <c r="GG59" s="46"/>
      <c r="GH59" s="44"/>
      <c r="GI59" s="47"/>
      <c r="GJ59" s="43"/>
      <c r="GK59" s="43"/>
      <c r="GL59" s="44"/>
      <c r="GM59" s="43"/>
      <c r="GN59" s="43"/>
      <c r="GO59" s="43"/>
      <c r="GP59" s="43"/>
      <c r="GQ59" s="43"/>
      <c r="GR59" s="45"/>
      <c r="GS59" s="46"/>
      <c r="GT59" s="44"/>
      <c r="GU59" s="47"/>
      <c r="GV59" s="43"/>
      <c r="GW59" s="43"/>
      <c r="GX59" s="44"/>
      <c r="GY59" s="43"/>
      <c r="GZ59" s="43"/>
      <c r="HA59" s="43"/>
      <c r="HB59" s="43"/>
      <c r="HC59" s="43"/>
      <c r="HD59" s="45"/>
      <c r="HE59" s="46"/>
      <c r="HF59" s="44"/>
      <c r="HG59" s="47"/>
      <c r="HH59" s="43"/>
      <c r="HI59" s="43"/>
      <c r="HJ59" s="44"/>
      <c r="HK59" s="43"/>
      <c r="HL59" s="43"/>
      <c r="HM59" s="43"/>
      <c r="HN59" s="43"/>
      <c r="HO59" s="43"/>
      <c r="HP59" s="45"/>
      <c r="HQ59" s="46"/>
      <c r="HR59" s="44"/>
      <c r="HS59" s="47"/>
      <c r="HT59" s="43"/>
      <c r="HU59" s="43"/>
      <c r="HV59" s="44"/>
      <c r="HW59" s="43"/>
      <c r="HX59" s="43"/>
      <c r="HY59" s="43"/>
      <c r="HZ59" s="43"/>
      <c r="IA59" s="43"/>
      <c r="IB59" s="45"/>
      <c r="IC59" s="46"/>
      <c r="ID59" s="44"/>
      <c r="IE59" s="47"/>
      <c r="IF59" s="43"/>
      <c r="IG59" s="43"/>
      <c r="IH59" s="44"/>
      <c r="II59" s="43"/>
      <c r="IJ59" s="43"/>
      <c r="IK59" s="43"/>
      <c r="IL59" s="43"/>
      <c r="IM59" s="43"/>
      <c r="IN59" s="45"/>
      <c r="IO59" s="46"/>
      <c r="IP59" s="44"/>
      <c r="IQ59" s="47"/>
      <c r="IR59" s="43"/>
      <c r="IS59" s="43"/>
      <c r="IT59" s="44"/>
      <c r="IU59" s="43"/>
    </row>
    <row r="60" spans="1:255" s="21" customFormat="1" thickTop="1" thickBot="1">
      <c r="A60" s="22" t="s">
        <v>148</v>
      </c>
      <c r="B60" s="23" t="s">
        <v>149</v>
      </c>
      <c r="C60" s="24" t="s">
        <v>520</v>
      </c>
      <c r="D60" s="24"/>
      <c r="E60" s="25" t="s">
        <v>132</v>
      </c>
      <c r="F60" s="26" t="s">
        <v>150</v>
      </c>
      <c r="G60" s="27" t="s">
        <v>17</v>
      </c>
      <c r="H60" s="48"/>
      <c r="I60" s="28"/>
      <c r="J60" s="29">
        <v>50000</v>
      </c>
      <c r="K60" s="30">
        <v>3.2620000000000003E-2</v>
      </c>
      <c r="L60" s="31">
        <f t="shared" si="2"/>
        <v>1631.0000000000002</v>
      </c>
      <c r="M60" s="32">
        <v>140703</v>
      </c>
      <c r="N60" s="24" t="s">
        <v>151</v>
      </c>
    </row>
    <row r="61" spans="1:255" s="20" customFormat="1" thickTop="1" thickBot="1">
      <c r="A61" s="22" t="s">
        <v>152</v>
      </c>
      <c r="B61" s="23" t="s">
        <v>153</v>
      </c>
      <c r="C61" s="24" t="s">
        <v>520</v>
      </c>
      <c r="D61" s="24"/>
      <c r="E61" s="25" t="s">
        <v>132</v>
      </c>
      <c r="F61" s="26" t="s">
        <v>154</v>
      </c>
      <c r="G61" s="48"/>
      <c r="H61" s="48"/>
      <c r="I61" s="28"/>
      <c r="J61" s="29">
        <v>5200</v>
      </c>
      <c r="K61" s="30">
        <v>0.76</v>
      </c>
      <c r="L61" s="31">
        <f t="shared" si="2"/>
        <v>3952</v>
      </c>
      <c r="M61" s="32">
        <v>141222</v>
      </c>
      <c r="N61" s="24" t="s">
        <v>155</v>
      </c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  <c r="DK61" s="21"/>
      <c r="DL61" s="21"/>
      <c r="DM61" s="21"/>
      <c r="DN61" s="21"/>
      <c r="DO61" s="21"/>
      <c r="DP61" s="21"/>
      <c r="DQ61" s="21"/>
      <c r="DR61" s="21"/>
      <c r="DS61" s="21"/>
      <c r="DT61" s="21"/>
      <c r="DU61" s="21"/>
      <c r="DV61" s="21"/>
      <c r="DW61" s="21"/>
      <c r="DX61" s="21"/>
      <c r="DY61" s="21"/>
      <c r="DZ61" s="21"/>
      <c r="EA61" s="21"/>
      <c r="EB61" s="21"/>
      <c r="EC61" s="21"/>
      <c r="ED61" s="21"/>
      <c r="EE61" s="21"/>
      <c r="EF61" s="21"/>
      <c r="EG61" s="21"/>
      <c r="EH61" s="21"/>
      <c r="EI61" s="21"/>
      <c r="EJ61" s="21"/>
      <c r="EK61" s="21"/>
      <c r="EL61" s="21"/>
      <c r="EM61" s="21"/>
      <c r="EN61" s="21"/>
      <c r="EO61" s="21"/>
      <c r="EP61" s="21"/>
      <c r="EQ61" s="21"/>
      <c r="ER61" s="21"/>
      <c r="ES61" s="21"/>
      <c r="ET61" s="21"/>
      <c r="EU61" s="21"/>
      <c r="EV61" s="21"/>
      <c r="EW61" s="21"/>
      <c r="EX61" s="21"/>
      <c r="EY61" s="21"/>
      <c r="EZ61" s="21"/>
      <c r="FA61" s="21"/>
      <c r="FB61" s="21"/>
      <c r="FC61" s="21"/>
      <c r="FD61" s="21"/>
      <c r="FE61" s="21"/>
      <c r="FF61" s="21"/>
      <c r="FG61" s="21"/>
      <c r="FH61" s="21"/>
      <c r="FI61" s="21"/>
      <c r="FJ61" s="21"/>
      <c r="FK61" s="21"/>
      <c r="FL61" s="21"/>
      <c r="FM61" s="21"/>
      <c r="FN61" s="21"/>
      <c r="FO61" s="21"/>
      <c r="FP61" s="21"/>
      <c r="FQ61" s="21"/>
      <c r="FR61" s="21"/>
      <c r="FS61" s="21"/>
      <c r="FT61" s="21"/>
      <c r="FU61" s="21"/>
      <c r="FV61" s="21"/>
      <c r="FW61" s="21"/>
      <c r="FX61" s="21"/>
      <c r="FY61" s="21"/>
      <c r="FZ61" s="21"/>
      <c r="GA61" s="21"/>
      <c r="GB61" s="21"/>
      <c r="GC61" s="21"/>
      <c r="GD61" s="21"/>
      <c r="GE61" s="21"/>
      <c r="GF61" s="21"/>
      <c r="GG61" s="21"/>
      <c r="GH61" s="21"/>
      <c r="GI61" s="21"/>
      <c r="GJ61" s="21"/>
      <c r="GK61" s="21"/>
      <c r="GL61" s="21"/>
      <c r="GM61" s="21"/>
      <c r="GN61" s="21"/>
      <c r="GO61" s="21"/>
      <c r="GP61" s="21"/>
      <c r="GQ61" s="21"/>
      <c r="GR61" s="21"/>
      <c r="GS61" s="21"/>
      <c r="GT61" s="21"/>
      <c r="GU61" s="21"/>
      <c r="GV61" s="21"/>
      <c r="GW61" s="21"/>
      <c r="GX61" s="21"/>
      <c r="GY61" s="21"/>
      <c r="GZ61" s="21"/>
      <c r="HA61" s="21"/>
      <c r="HB61" s="21"/>
      <c r="HC61" s="21"/>
      <c r="HD61" s="21"/>
      <c r="HE61" s="21"/>
      <c r="HF61" s="21"/>
      <c r="HG61" s="21"/>
      <c r="HH61" s="21"/>
      <c r="HI61" s="21"/>
      <c r="HJ61" s="21"/>
      <c r="HK61" s="21"/>
      <c r="HL61" s="21"/>
      <c r="HM61" s="21"/>
      <c r="HN61" s="21"/>
      <c r="HO61" s="21"/>
      <c r="HP61" s="21"/>
      <c r="HQ61" s="21"/>
      <c r="HR61" s="21"/>
      <c r="HS61" s="21"/>
      <c r="HT61" s="21"/>
      <c r="HU61" s="21"/>
      <c r="HV61" s="21"/>
      <c r="HW61" s="21"/>
      <c r="HX61" s="21"/>
      <c r="HY61" s="21"/>
      <c r="HZ61" s="21"/>
      <c r="IA61" s="21"/>
      <c r="IB61" s="21"/>
      <c r="IC61" s="21"/>
      <c r="ID61" s="21"/>
      <c r="IE61" s="21"/>
      <c r="IF61" s="21"/>
      <c r="IG61" s="21"/>
      <c r="IH61" s="21"/>
      <c r="II61" s="21"/>
      <c r="IJ61" s="21"/>
      <c r="IK61" s="21"/>
      <c r="IL61" s="21"/>
      <c r="IM61" s="21"/>
      <c r="IN61" s="21"/>
      <c r="IO61" s="21"/>
      <c r="IP61" s="21"/>
      <c r="IQ61" s="21"/>
      <c r="IR61" s="21"/>
      <c r="IS61" s="21"/>
      <c r="IT61" s="21"/>
      <c r="IU61" s="21"/>
    </row>
    <row r="62" spans="1:255" s="20" customFormat="1" thickTop="1" thickBot="1">
      <c r="A62" s="8" t="s">
        <v>156</v>
      </c>
      <c r="B62" s="9" t="s">
        <v>157</v>
      </c>
      <c r="C62" s="10" t="s">
        <v>520</v>
      </c>
      <c r="D62" s="10"/>
      <c r="E62" s="11" t="s">
        <v>132</v>
      </c>
      <c r="F62" s="12" t="s">
        <v>158</v>
      </c>
      <c r="G62" s="13"/>
      <c r="H62" s="13"/>
      <c r="I62" s="14"/>
      <c r="J62" s="15">
        <v>2000</v>
      </c>
      <c r="K62" s="16">
        <v>0.16</v>
      </c>
      <c r="L62" s="17">
        <f t="shared" si="2"/>
        <v>320</v>
      </c>
      <c r="M62" s="18" t="s">
        <v>159</v>
      </c>
      <c r="N62" s="10" t="s">
        <v>160</v>
      </c>
    </row>
    <row r="63" spans="1:255" s="21" customFormat="1" thickTop="1" thickBot="1">
      <c r="A63" s="8" t="s">
        <v>156</v>
      </c>
      <c r="B63" s="9" t="s">
        <v>157</v>
      </c>
      <c r="C63" s="10" t="s">
        <v>520</v>
      </c>
      <c r="D63" s="10"/>
      <c r="E63" s="11" t="s">
        <v>132</v>
      </c>
      <c r="F63" s="12" t="s">
        <v>161</v>
      </c>
      <c r="G63" s="13"/>
      <c r="H63" s="13"/>
      <c r="I63" s="14"/>
      <c r="J63" s="15">
        <v>1000</v>
      </c>
      <c r="K63" s="16">
        <v>0.16</v>
      </c>
      <c r="L63" s="17">
        <f t="shared" si="2"/>
        <v>160</v>
      </c>
      <c r="M63" s="18" t="s">
        <v>162</v>
      </c>
      <c r="N63" s="10" t="s">
        <v>163</v>
      </c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0"/>
      <c r="EE63" s="20"/>
      <c r="EF63" s="20"/>
      <c r="EG63" s="20"/>
      <c r="EH63" s="20"/>
      <c r="EI63" s="20"/>
      <c r="EJ63" s="20"/>
      <c r="EK63" s="20"/>
      <c r="EL63" s="20"/>
      <c r="EM63" s="20"/>
      <c r="EN63" s="20"/>
      <c r="EO63" s="20"/>
      <c r="EP63" s="20"/>
      <c r="EQ63" s="20"/>
      <c r="ER63" s="20"/>
      <c r="ES63" s="20"/>
      <c r="ET63" s="20"/>
      <c r="EU63" s="20"/>
      <c r="EV63" s="20"/>
      <c r="EW63" s="20"/>
      <c r="EX63" s="20"/>
      <c r="EY63" s="20"/>
      <c r="EZ63" s="20"/>
      <c r="FA63" s="20"/>
      <c r="FB63" s="20"/>
      <c r="FC63" s="20"/>
      <c r="FD63" s="20"/>
      <c r="FE63" s="20"/>
      <c r="FF63" s="20"/>
      <c r="FG63" s="20"/>
      <c r="FH63" s="20"/>
      <c r="FI63" s="20"/>
      <c r="FJ63" s="20"/>
      <c r="FK63" s="20"/>
      <c r="FL63" s="20"/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  <c r="FX63" s="20"/>
      <c r="FY63" s="20"/>
      <c r="FZ63" s="20"/>
      <c r="GA63" s="20"/>
      <c r="GB63" s="20"/>
      <c r="GC63" s="20"/>
      <c r="GD63" s="20"/>
      <c r="GE63" s="20"/>
      <c r="GF63" s="20"/>
      <c r="GG63" s="20"/>
      <c r="GH63" s="20"/>
      <c r="GI63" s="20"/>
      <c r="GJ63" s="20"/>
      <c r="GK63" s="20"/>
      <c r="GL63" s="20"/>
      <c r="GM63" s="20"/>
      <c r="GN63" s="20"/>
      <c r="GO63" s="20"/>
      <c r="GP63" s="20"/>
      <c r="GQ63" s="20"/>
      <c r="GR63" s="20"/>
      <c r="GS63" s="20"/>
      <c r="GT63" s="20"/>
      <c r="GU63" s="20"/>
      <c r="GV63" s="20"/>
      <c r="GW63" s="20"/>
      <c r="GX63" s="20"/>
      <c r="GY63" s="20"/>
      <c r="GZ63" s="20"/>
      <c r="HA63" s="20"/>
      <c r="HB63" s="20"/>
      <c r="HC63" s="20"/>
      <c r="HD63" s="20"/>
      <c r="HE63" s="20"/>
      <c r="HF63" s="20"/>
      <c r="HG63" s="20"/>
      <c r="HH63" s="20"/>
      <c r="HI63" s="20"/>
      <c r="HJ63" s="20"/>
      <c r="HK63" s="20"/>
      <c r="HL63" s="20"/>
      <c r="HM63" s="20"/>
      <c r="HN63" s="20"/>
      <c r="HO63" s="20"/>
      <c r="HP63" s="20"/>
      <c r="HQ63" s="20"/>
      <c r="HR63" s="20"/>
      <c r="HS63" s="20"/>
      <c r="HT63" s="20"/>
      <c r="HU63" s="20"/>
      <c r="HV63" s="20"/>
      <c r="HW63" s="20"/>
      <c r="HX63" s="20"/>
      <c r="HY63" s="20"/>
      <c r="HZ63" s="20"/>
      <c r="IA63" s="20"/>
      <c r="IB63" s="20"/>
      <c r="IC63" s="20"/>
      <c r="ID63" s="20"/>
      <c r="IE63" s="20"/>
      <c r="IF63" s="20"/>
      <c r="IG63" s="20"/>
      <c r="IH63" s="20"/>
      <c r="II63" s="20"/>
      <c r="IJ63" s="20"/>
      <c r="IK63" s="20"/>
      <c r="IL63" s="20"/>
      <c r="IM63" s="20"/>
      <c r="IN63" s="20"/>
      <c r="IO63" s="20"/>
      <c r="IP63" s="20"/>
      <c r="IQ63" s="20"/>
      <c r="IR63" s="20"/>
      <c r="IS63" s="20"/>
      <c r="IT63" s="20"/>
      <c r="IU63" s="20"/>
    </row>
    <row r="64" spans="1:255" s="20" customFormat="1" thickTop="1" thickBot="1">
      <c r="A64" s="22" t="s">
        <v>148</v>
      </c>
      <c r="B64" s="23" t="s">
        <v>149</v>
      </c>
      <c r="C64" s="24" t="s">
        <v>520</v>
      </c>
      <c r="D64" s="24"/>
      <c r="E64" s="25" t="s">
        <v>132</v>
      </c>
      <c r="F64" s="26" t="s">
        <v>164</v>
      </c>
      <c r="G64" s="48"/>
      <c r="H64" s="48"/>
      <c r="I64" s="28"/>
      <c r="J64" s="29">
        <v>100</v>
      </c>
      <c r="K64" s="30">
        <v>5</v>
      </c>
      <c r="L64" s="31">
        <f t="shared" si="2"/>
        <v>500</v>
      </c>
      <c r="M64" s="32">
        <v>15030901</v>
      </c>
      <c r="N64" s="24" t="s">
        <v>165</v>
      </c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1"/>
      <c r="DG64" s="21"/>
      <c r="DH64" s="21"/>
      <c r="DI64" s="21"/>
      <c r="DJ64" s="21"/>
      <c r="DK64" s="21"/>
      <c r="DL64" s="21"/>
      <c r="DM64" s="21"/>
      <c r="DN64" s="21"/>
      <c r="DO64" s="21"/>
      <c r="DP64" s="21"/>
      <c r="DQ64" s="21"/>
      <c r="DR64" s="21"/>
      <c r="DS64" s="21"/>
      <c r="DT64" s="21"/>
      <c r="DU64" s="21"/>
      <c r="DV64" s="21"/>
      <c r="DW64" s="21"/>
      <c r="DX64" s="21"/>
      <c r="DY64" s="21"/>
      <c r="DZ64" s="21"/>
      <c r="EA64" s="21"/>
      <c r="EB64" s="21"/>
      <c r="EC64" s="21"/>
      <c r="ED64" s="21"/>
      <c r="EE64" s="21"/>
      <c r="EF64" s="21"/>
      <c r="EG64" s="21"/>
      <c r="EH64" s="21"/>
      <c r="EI64" s="21"/>
      <c r="EJ64" s="21"/>
      <c r="EK64" s="21"/>
      <c r="EL64" s="21"/>
      <c r="EM64" s="21"/>
      <c r="EN64" s="21"/>
      <c r="EO64" s="21"/>
      <c r="EP64" s="21"/>
      <c r="EQ64" s="21"/>
      <c r="ER64" s="21"/>
      <c r="ES64" s="21"/>
      <c r="ET64" s="21"/>
      <c r="EU64" s="21"/>
      <c r="EV64" s="21"/>
      <c r="EW64" s="21"/>
      <c r="EX64" s="21"/>
      <c r="EY64" s="21"/>
      <c r="EZ64" s="21"/>
      <c r="FA64" s="21"/>
      <c r="FB64" s="21"/>
      <c r="FC64" s="21"/>
      <c r="FD64" s="21"/>
      <c r="FE64" s="21"/>
      <c r="FF64" s="21"/>
      <c r="FG64" s="21"/>
      <c r="FH64" s="21"/>
      <c r="FI64" s="21"/>
      <c r="FJ64" s="21"/>
      <c r="FK64" s="21"/>
      <c r="FL64" s="21"/>
      <c r="FM64" s="21"/>
      <c r="FN64" s="21"/>
      <c r="FO64" s="21"/>
      <c r="FP64" s="21"/>
      <c r="FQ64" s="21"/>
      <c r="FR64" s="21"/>
      <c r="FS64" s="21"/>
      <c r="FT64" s="21"/>
      <c r="FU64" s="21"/>
      <c r="FV64" s="21"/>
      <c r="FW64" s="21"/>
      <c r="FX64" s="21"/>
      <c r="FY64" s="21"/>
      <c r="FZ64" s="21"/>
      <c r="GA64" s="21"/>
      <c r="GB64" s="21"/>
      <c r="GC64" s="21"/>
      <c r="GD64" s="21"/>
      <c r="GE64" s="21"/>
      <c r="GF64" s="21"/>
      <c r="GG64" s="21"/>
      <c r="GH64" s="21"/>
      <c r="GI64" s="21"/>
      <c r="GJ64" s="21"/>
      <c r="GK64" s="21"/>
      <c r="GL64" s="21"/>
      <c r="GM64" s="21"/>
      <c r="GN64" s="21"/>
      <c r="GO64" s="21"/>
      <c r="GP64" s="21"/>
      <c r="GQ64" s="21"/>
      <c r="GR64" s="21"/>
      <c r="GS64" s="21"/>
      <c r="GT64" s="21"/>
      <c r="GU64" s="21"/>
      <c r="GV64" s="21"/>
      <c r="GW64" s="21"/>
      <c r="GX64" s="21"/>
      <c r="GY64" s="21"/>
      <c r="GZ64" s="21"/>
      <c r="HA64" s="21"/>
      <c r="HB64" s="21"/>
      <c r="HC64" s="21"/>
      <c r="HD64" s="21"/>
      <c r="HE64" s="21"/>
      <c r="HF64" s="21"/>
      <c r="HG64" s="21"/>
      <c r="HH64" s="21"/>
      <c r="HI64" s="21"/>
      <c r="HJ64" s="21"/>
      <c r="HK64" s="21"/>
      <c r="HL64" s="21"/>
      <c r="HM64" s="21"/>
      <c r="HN64" s="21"/>
      <c r="HO64" s="21"/>
      <c r="HP64" s="21"/>
      <c r="HQ64" s="21"/>
      <c r="HR64" s="21"/>
      <c r="HS64" s="21"/>
      <c r="HT64" s="21"/>
      <c r="HU64" s="21"/>
      <c r="HV64" s="21"/>
      <c r="HW64" s="21"/>
      <c r="HX64" s="21"/>
      <c r="HY64" s="21"/>
      <c r="HZ64" s="21"/>
      <c r="IA64" s="21"/>
      <c r="IB64" s="21"/>
      <c r="IC64" s="21"/>
      <c r="ID64" s="21"/>
      <c r="IE64" s="21"/>
      <c r="IF64" s="21"/>
      <c r="IG64" s="21"/>
      <c r="IH64" s="21"/>
      <c r="II64" s="21"/>
      <c r="IJ64" s="21"/>
      <c r="IK64" s="21"/>
      <c r="IL64" s="21"/>
      <c r="IM64" s="21"/>
      <c r="IN64" s="21"/>
      <c r="IO64" s="21"/>
      <c r="IP64" s="21"/>
      <c r="IQ64" s="21"/>
      <c r="IR64" s="21"/>
      <c r="IS64" s="21"/>
      <c r="IT64" s="21"/>
      <c r="IU64" s="21"/>
    </row>
    <row r="65" spans="1:255" s="21" customFormat="1" thickTop="1" thickBot="1">
      <c r="A65" s="34" t="s">
        <v>97</v>
      </c>
      <c r="B65" s="35" t="s">
        <v>166</v>
      </c>
      <c r="C65" s="36" t="s">
        <v>90</v>
      </c>
      <c r="D65" s="36"/>
      <c r="E65" s="37" t="s">
        <v>132</v>
      </c>
      <c r="F65" s="38" t="s">
        <v>167</v>
      </c>
      <c r="G65" s="27"/>
      <c r="H65" s="27"/>
      <c r="I65" s="39"/>
      <c r="J65" s="36">
        <v>3000</v>
      </c>
      <c r="K65" s="40">
        <v>0.19</v>
      </c>
      <c r="L65" s="41">
        <f t="shared" si="2"/>
        <v>570</v>
      </c>
      <c r="M65" s="37" t="s">
        <v>168</v>
      </c>
      <c r="N65" s="42" t="s">
        <v>169</v>
      </c>
      <c r="O65" s="43"/>
      <c r="P65" s="43"/>
      <c r="Q65" s="43"/>
      <c r="R65" s="43"/>
      <c r="S65" s="43"/>
      <c r="T65" s="45"/>
      <c r="U65" s="46"/>
      <c r="V65" s="44"/>
      <c r="W65" s="47"/>
      <c r="X65" s="43"/>
      <c r="Y65" s="43"/>
      <c r="Z65" s="44"/>
      <c r="AA65" s="43"/>
      <c r="AB65" s="43"/>
      <c r="AC65" s="43"/>
      <c r="AD65" s="43"/>
      <c r="AE65" s="43"/>
      <c r="AF65" s="45"/>
      <c r="AG65" s="46"/>
      <c r="AH65" s="44"/>
      <c r="AI65" s="47"/>
      <c r="AJ65" s="43"/>
      <c r="AK65" s="43"/>
      <c r="AL65" s="44"/>
      <c r="AM65" s="43"/>
      <c r="AN65" s="43"/>
      <c r="AO65" s="43"/>
      <c r="AP65" s="43"/>
      <c r="AQ65" s="43"/>
      <c r="AR65" s="45"/>
      <c r="AS65" s="46"/>
      <c r="AT65" s="44"/>
      <c r="AU65" s="47"/>
      <c r="AV65" s="43"/>
      <c r="AW65" s="43"/>
      <c r="AX65" s="44"/>
      <c r="AY65" s="43"/>
      <c r="AZ65" s="43"/>
      <c r="BA65" s="43"/>
      <c r="BB65" s="43"/>
      <c r="BC65" s="43"/>
      <c r="BD65" s="45"/>
      <c r="BE65" s="46"/>
      <c r="BF65" s="44"/>
      <c r="BG65" s="47"/>
      <c r="BH65" s="43"/>
      <c r="BI65" s="43"/>
      <c r="BJ65" s="44"/>
      <c r="BK65" s="43"/>
      <c r="BL65" s="43"/>
      <c r="BM65" s="43"/>
      <c r="BN65" s="43"/>
      <c r="BO65" s="43"/>
      <c r="BP65" s="45"/>
      <c r="BQ65" s="46"/>
      <c r="BR65" s="44"/>
      <c r="BS65" s="47"/>
      <c r="BT65" s="43"/>
      <c r="BU65" s="43"/>
      <c r="BV65" s="44"/>
      <c r="BW65" s="43"/>
      <c r="BX65" s="43"/>
      <c r="BY65" s="43"/>
      <c r="BZ65" s="43"/>
      <c r="CA65" s="43"/>
      <c r="CB65" s="45"/>
      <c r="CC65" s="46"/>
      <c r="CD65" s="44"/>
      <c r="CE65" s="47"/>
      <c r="CF65" s="43"/>
      <c r="CG65" s="43"/>
      <c r="CH65" s="44"/>
      <c r="CI65" s="43"/>
      <c r="CJ65" s="43"/>
      <c r="CK65" s="43"/>
      <c r="CL65" s="43"/>
      <c r="CM65" s="43"/>
      <c r="CN65" s="45"/>
      <c r="CO65" s="46"/>
      <c r="CP65" s="44"/>
      <c r="CQ65" s="47"/>
      <c r="CR65" s="43"/>
      <c r="CS65" s="43"/>
      <c r="CT65" s="44"/>
      <c r="CU65" s="43"/>
      <c r="CV65" s="43"/>
      <c r="CW65" s="43"/>
      <c r="CX65" s="43"/>
      <c r="CY65" s="43"/>
      <c r="CZ65" s="45"/>
      <c r="DA65" s="46"/>
      <c r="DB65" s="44"/>
      <c r="DC65" s="47"/>
      <c r="DD65" s="43"/>
      <c r="DE65" s="43"/>
      <c r="DF65" s="44"/>
      <c r="DG65" s="43"/>
      <c r="DH65" s="43"/>
      <c r="DI65" s="43"/>
      <c r="DJ65" s="43"/>
      <c r="DK65" s="43"/>
      <c r="DL65" s="45"/>
      <c r="DM65" s="46"/>
      <c r="DN65" s="44"/>
      <c r="DO65" s="47"/>
      <c r="DP65" s="43"/>
      <c r="DQ65" s="43"/>
      <c r="DR65" s="44"/>
      <c r="DS65" s="43"/>
      <c r="DT65" s="43"/>
      <c r="DU65" s="43"/>
      <c r="DV65" s="43"/>
      <c r="DW65" s="43"/>
      <c r="DX65" s="45"/>
      <c r="DY65" s="46"/>
      <c r="DZ65" s="44"/>
      <c r="EA65" s="47"/>
      <c r="EB65" s="43"/>
      <c r="EC65" s="43"/>
      <c r="ED65" s="44"/>
      <c r="EE65" s="43"/>
      <c r="EF65" s="43"/>
      <c r="EG65" s="43"/>
      <c r="EH65" s="43"/>
      <c r="EI65" s="43"/>
      <c r="EJ65" s="45"/>
      <c r="EK65" s="46"/>
      <c r="EL65" s="44"/>
      <c r="EM65" s="47"/>
      <c r="EN65" s="43"/>
      <c r="EO65" s="43"/>
      <c r="EP65" s="44"/>
      <c r="EQ65" s="43"/>
      <c r="ER65" s="43"/>
      <c r="ES65" s="43"/>
      <c r="ET65" s="43"/>
      <c r="EU65" s="43"/>
      <c r="EV65" s="45"/>
      <c r="EW65" s="46"/>
      <c r="EX65" s="44"/>
      <c r="EY65" s="47"/>
      <c r="EZ65" s="43"/>
      <c r="FA65" s="43"/>
      <c r="FB65" s="44"/>
      <c r="FC65" s="43"/>
      <c r="FD65" s="43"/>
      <c r="FE65" s="43"/>
      <c r="FF65" s="43"/>
      <c r="FG65" s="43"/>
      <c r="FH65" s="45"/>
      <c r="FI65" s="46"/>
      <c r="FJ65" s="44"/>
      <c r="FK65" s="47"/>
      <c r="FL65" s="43"/>
      <c r="FM65" s="43"/>
      <c r="FN65" s="44"/>
      <c r="FO65" s="43"/>
      <c r="FP65" s="43"/>
      <c r="FQ65" s="43"/>
      <c r="FR65" s="43"/>
      <c r="FS65" s="43"/>
      <c r="FT65" s="45"/>
      <c r="FU65" s="46"/>
      <c r="FV65" s="44"/>
      <c r="FW65" s="47"/>
      <c r="FX65" s="43"/>
      <c r="FY65" s="43"/>
      <c r="FZ65" s="44"/>
      <c r="GA65" s="43"/>
      <c r="GB65" s="43"/>
      <c r="GC65" s="43"/>
      <c r="GD65" s="43"/>
      <c r="GE65" s="43"/>
      <c r="GF65" s="45"/>
      <c r="GG65" s="46"/>
      <c r="GH65" s="44"/>
      <c r="GI65" s="47"/>
      <c r="GJ65" s="43"/>
      <c r="GK65" s="43"/>
      <c r="GL65" s="44"/>
      <c r="GM65" s="43"/>
      <c r="GN65" s="43"/>
      <c r="GO65" s="43"/>
      <c r="GP65" s="43"/>
      <c r="GQ65" s="43"/>
      <c r="GR65" s="45"/>
      <c r="GS65" s="46"/>
      <c r="GT65" s="44"/>
      <c r="GU65" s="47"/>
      <c r="GV65" s="43"/>
      <c r="GW65" s="43"/>
      <c r="GX65" s="44"/>
      <c r="GY65" s="43"/>
      <c r="GZ65" s="43"/>
      <c r="HA65" s="43"/>
      <c r="HB65" s="43"/>
      <c r="HC65" s="43"/>
      <c r="HD65" s="45"/>
      <c r="HE65" s="46"/>
      <c r="HF65" s="44"/>
      <c r="HG65" s="47"/>
      <c r="HH65" s="43"/>
      <c r="HI65" s="43"/>
      <c r="HJ65" s="44"/>
      <c r="HK65" s="43"/>
      <c r="HL65" s="43"/>
      <c r="HM65" s="43"/>
      <c r="HN65" s="43"/>
      <c r="HO65" s="43"/>
      <c r="HP65" s="45"/>
      <c r="HQ65" s="46"/>
      <c r="HR65" s="44"/>
      <c r="HS65" s="47"/>
      <c r="HT65" s="43"/>
      <c r="HU65" s="43"/>
      <c r="HV65" s="44"/>
      <c r="HW65" s="43"/>
      <c r="HX65" s="43"/>
      <c r="HY65" s="43"/>
      <c r="HZ65" s="43"/>
      <c r="IA65" s="43"/>
      <c r="IB65" s="45"/>
      <c r="IC65" s="46"/>
      <c r="ID65" s="44"/>
      <c r="IE65" s="47"/>
      <c r="IF65" s="43"/>
      <c r="IG65" s="43"/>
      <c r="IH65" s="44"/>
      <c r="II65" s="43"/>
      <c r="IJ65" s="43"/>
      <c r="IK65" s="43"/>
      <c r="IL65" s="43"/>
      <c r="IM65" s="43"/>
      <c r="IN65" s="45"/>
      <c r="IO65" s="46"/>
      <c r="IP65" s="44"/>
      <c r="IQ65" s="47"/>
      <c r="IR65" s="43"/>
      <c r="IS65" s="43"/>
      <c r="IT65" s="44"/>
      <c r="IU65" s="43"/>
    </row>
    <row r="66" spans="1:255" s="21" customFormat="1" thickTop="1" thickBot="1">
      <c r="A66" s="8" t="s">
        <v>41</v>
      </c>
      <c r="B66" s="9" t="s">
        <v>171</v>
      </c>
      <c r="C66" s="10" t="s">
        <v>520</v>
      </c>
      <c r="D66" s="10"/>
      <c r="E66" s="11" t="s">
        <v>132</v>
      </c>
      <c r="F66" s="12" t="s">
        <v>172</v>
      </c>
      <c r="G66" s="13"/>
      <c r="H66" s="13"/>
      <c r="I66" s="14"/>
      <c r="J66" s="15">
        <v>5000</v>
      </c>
      <c r="K66" s="16">
        <v>0.2</v>
      </c>
      <c r="L66" s="17">
        <f t="shared" si="2"/>
        <v>1000</v>
      </c>
      <c r="M66" s="18">
        <v>20140925</v>
      </c>
      <c r="N66" s="10" t="s">
        <v>173</v>
      </c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/>
      <c r="DV66" s="20"/>
      <c r="DW66" s="20"/>
      <c r="DX66" s="20"/>
      <c r="DY66" s="20"/>
      <c r="DZ66" s="20"/>
      <c r="EA66" s="20"/>
      <c r="EB66" s="20"/>
      <c r="EC66" s="20"/>
      <c r="ED66" s="20"/>
      <c r="EE66" s="20"/>
      <c r="EF66" s="20"/>
      <c r="EG66" s="20"/>
      <c r="EH66" s="20"/>
      <c r="EI66" s="20"/>
      <c r="EJ66" s="20"/>
      <c r="EK66" s="20"/>
      <c r="EL66" s="20"/>
      <c r="EM66" s="20"/>
      <c r="EN66" s="20"/>
      <c r="EO66" s="20"/>
      <c r="EP66" s="20"/>
      <c r="EQ66" s="20"/>
      <c r="ER66" s="20"/>
      <c r="ES66" s="20"/>
      <c r="ET66" s="20"/>
      <c r="EU66" s="20"/>
      <c r="EV66" s="20"/>
      <c r="EW66" s="20"/>
      <c r="EX66" s="20"/>
      <c r="EY66" s="20"/>
      <c r="EZ66" s="20"/>
      <c r="FA66" s="20"/>
      <c r="FB66" s="20"/>
      <c r="FC66" s="20"/>
      <c r="FD66" s="20"/>
      <c r="FE66" s="20"/>
      <c r="FF66" s="20"/>
      <c r="FG66" s="20"/>
      <c r="FH66" s="20"/>
      <c r="FI66" s="20"/>
      <c r="FJ66" s="20"/>
      <c r="FK66" s="20"/>
      <c r="FL66" s="20"/>
      <c r="FM66" s="20"/>
      <c r="FN66" s="20"/>
      <c r="FO66" s="20"/>
      <c r="FP66" s="20"/>
      <c r="FQ66" s="20"/>
      <c r="FR66" s="20"/>
      <c r="FS66" s="20"/>
      <c r="FT66" s="20"/>
      <c r="FU66" s="20"/>
      <c r="FV66" s="20"/>
      <c r="FW66" s="20"/>
      <c r="FX66" s="20"/>
      <c r="FY66" s="20"/>
      <c r="FZ66" s="20"/>
      <c r="GA66" s="20"/>
      <c r="GB66" s="20"/>
      <c r="GC66" s="20"/>
      <c r="GD66" s="20"/>
      <c r="GE66" s="20"/>
      <c r="GF66" s="20"/>
      <c r="GG66" s="20"/>
      <c r="GH66" s="20"/>
      <c r="GI66" s="20"/>
      <c r="GJ66" s="20"/>
      <c r="GK66" s="20"/>
      <c r="GL66" s="20"/>
      <c r="GM66" s="20"/>
      <c r="GN66" s="20"/>
      <c r="GO66" s="20"/>
      <c r="GP66" s="20"/>
      <c r="GQ66" s="20"/>
      <c r="GR66" s="20"/>
      <c r="GS66" s="20"/>
      <c r="GT66" s="20"/>
      <c r="GU66" s="20"/>
      <c r="GV66" s="20"/>
      <c r="GW66" s="20"/>
      <c r="GX66" s="20"/>
      <c r="GY66" s="20"/>
      <c r="GZ66" s="20"/>
      <c r="HA66" s="20"/>
      <c r="HB66" s="20"/>
      <c r="HC66" s="20"/>
      <c r="HD66" s="20"/>
      <c r="HE66" s="20"/>
      <c r="HF66" s="20"/>
      <c r="HG66" s="20"/>
      <c r="HH66" s="20"/>
      <c r="HI66" s="20"/>
      <c r="HJ66" s="20"/>
      <c r="HK66" s="20"/>
      <c r="HL66" s="20"/>
      <c r="HM66" s="20"/>
      <c r="HN66" s="20"/>
      <c r="HO66" s="20"/>
      <c r="HP66" s="20"/>
      <c r="HQ66" s="20"/>
      <c r="HR66" s="20"/>
      <c r="HS66" s="20"/>
      <c r="HT66" s="20"/>
      <c r="HU66" s="20"/>
      <c r="HV66" s="20"/>
      <c r="HW66" s="20"/>
      <c r="HX66" s="20"/>
      <c r="HY66" s="20"/>
      <c r="HZ66" s="20"/>
      <c r="IA66" s="20"/>
      <c r="IB66" s="20"/>
      <c r="IC66" s="20"/>
      <c r="ID66" s="20"/>
      <c r="IE66" s="20"/>
      <c r="IF66" s="20"/>
      <c r="IG66" s="20"/>
      <c r="IH66" s="20"/>
      <c r="II66" s="20"/>
      <c r="IJ66" s="20"/>
      <c r="IK66" s="20"/>
      <c r="IL66" s="20"/>
      <c r="IM66" s="20"/>
      <c r="IN66" s="20"/>
      <c r="IO66" s="20"/>
      <c r="IP66" s="20"/>
      <c r="IQ66" s="20"/>
      <c r="IR66" s="20"/>
      <c r="IS66" s="20"/>
      <c r="IT66" s="20"/>
      <c r="IU66" s="20"/>
    </row>
    <row r="67" spans="1:255" s="20" customFormat="1" thickTop="1" thickBot="1">
      <c r="A67" s="22" t="s">
        <v>123</v>
      </c>
      <c r="B67" s="23" t="s">
        <v>174</v>
      </c>
      <c r="C67" s="24" t="s">
        <v>520</v>
      </c>
      <c r="D67" s="24"/>
      <c r="E67" s="25" t="s">
        <v>132</v>
      </c>
      <c r="F67" s="26" t="s">
        <v>172</v>
      </c>
      <c r="G67" s="48"/>
      <c r="H67" s="48"/>
      <c r="I67" s="28"/>
      <c r="J67" s="29">
        <v>5000</v>
      </c>
      <c r="K67" s="30">
        <v>0.16</v>
      </c>
      <c r="L67" s="31">
        <f t="shared" si="2"/>
        <v>800</v>
      </c>
      <c r="M67" s="32">
        <v>20150106</v>
      </c>
      <c r="N67" s="24" t="s">
        <v>175</v>
      </c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  <c r="DB67" s="21"/>
      <c r="DC67" s="21"/>
      <c r="DD67" s="21"/>
      <c r="DE67" s="21"/>
      <c r="DF67" s="21"/>
      <c r="DG67" s="21"/>
      <c r="DH67" s="21"/>
      <c r="DI67" s="21"/>
      <c r="DJ67" s="21"/>
      <c r="DK67" s="21"/>
      <c r="DL67" s="21"/>
      <c r="DM67" s="21"/>
      <c r="DN67" s="21"/>
      <c r="DO67" s="21"/>
      <c r="DP67" s="21"/>
      <c r="DQ67" s="21"/>
      <c r="DR67" s="21"/>
      <c r="DS67" s="21"/>
      <c r="DT67" s="21"/>
      <c r="DU67" s="21"/>
      <c r="DV67" s="21"/>
      <c r="DW67" s="21"/>
      <c r="DX67" s="21"/>
      <c r="DY67" s="21"/>
      <c r="DZ67" s="21"/>
      <c r="EA67" s="21"/>
      <c r="EB67" s="21"/>
      <c r="EC67" s="21"/>
      <c r="ED67" s="21"/>
      <c r="EE67" s="21"/>
      <c r="EF67" s="21"/>
      <c r="EG67" s="21"/>
      <c r="EH67" s="21"/>
      <c r="EI67" s="21"/>
      <c r="EJ67" s="21"/>
      <c r="EK67" s="21"/>
      <c r="EL67" s="21"/>
      <c r="EM67" s="21"/>
      <c r="EN67" s="21"/>
      <c r="EO67" s="21"/>
      <c r="EP67" s="21"/>
      <c r="EQ67" s="21"/>
      <c r="ER67" s="21"/>
      <c r="ES67" s="21"/>
      <c r="ET67" s="21"/>
      <c r="EU67" s="21"/>
      <c r="EV67" s="21"/>
      <c r="EW67" s="21"/>
      <c r="EX67" s="21"/>
      <c r="EY67" s="21"/>
      <c r="EZ67" s="21"/>
      <c r="FA67" s="21"/>
      <c r="FB67" s="21"/>
      <c r="FC67" s="21"/>
      <c r="FD67" s="21"/>
      <c r="FE67" s="21"/>
      <c r="FF67" s="21"/>
      <c r="FG67" s="21"/>
      <c r="FH67" s="21"/>
      <c r="FI67" s="21"/>
      <c r="FJ67" s="21"/>
      <c r="FK67" s="21"/>
      <c r="FL67" s="21"/>
      <c r="FM67" s="21"/>
      <c r="FN67" s="21"/>
      <c r="FO67" s="21"/>
      <c r="FP67" s="21"/>
      <c r="FQ67" s="21"/>
      <c r="FR67" s="21"/>
      <c r="FS67" s="21"/>
      <c r="FT67" s="21"/>
      <c r="FU67" s="21"/>
      <c r="FV67" s="21"/>
      <c r="FW67" s="21"/>
      <c r="FX67" s="21"/>
      <c r="FY67" s="21"/>
      <c r="FZ67" s="21"/>
      <c r="GA67" s="21"/>
      <c r="GB67" s="21"/>
      <c r="GC67" s="21"/>
      <c r="GD67" s="21"/>
      <c r="GE67" s="21"/>
      <c r="GF67" s="21"/>
      <c r="GG67" s="21"/>
      <c r="GH67" s="21"/>
      <c r="GI67" s="21"/>
      <c r="GJ67" s="21"/>
      <c r="GK67" s="21"/>
      <c r="GL67" s="21"/>
      <c r="GM67" s="21"/>
      <c r="GN67" s="21"/>
      <c r="GO67" s="21"/>
      <c r="GP67" s="21"/>
      <c r="GQ67" s="21"/>
      <c r="GR67" s="21"/>
      <c r="GS67" s="21"/>
      <c r="GT67" s="21"/>
      <c r="GU67" s="21"/>
      <c r="GV67" s="21"/>
      <c r="GW67" s="21"/>
      <c r="GX67" s="21"/>
      <c r="GY67" s="21"/>
      <c r="GZ67" s="21"/>
      <c r="HA67" s="21"/>
      <c r="HB67" s="21"/>
      <c r="HC67" s="21"/>
      <c r="HD67" s="21"/>
      <c r="HE67" s="21"/>
      <c r="HF67" s="21"/>
      <c r="HG67" s="21"/>
      <c r="HH67" s="21"/>
      <c r="HI67" s="21"/>
      <c r="HJ67" s="21"/>
      <c r="HK67" s="21"/>
      <c r="HL67" s="21"/>
      <c r="HM67" s="21"/>
      <c r="HN67" s="21"/>
      <c r="HO67" s="21"/>
      <c r="HP67" s="21"/>
      <c r="HQ67" s="21"/>
      <c r="HR67" s="21"/>
      <c r="HS67" s="21"/>
      <c r="HT67" s="21"/>
      <c r="HU67" s="21"/>
      <c r="HV67" s="21"/>
      <c r="HW67" s="21"/>
      <c r="HX67" s="21"/>
      <c r="HY67" s="21"/>
      <c r="HZ67" s="21"/>
      <c r="IA67" s="21"/>
      <c r="IB67" s="21"/>
      <c r="IC67" s="21"/>
      <c r="ID67" s="21"/>
      <c r="IE67" s="21"/>
      <c r="IF67" s="21"/>
      <c r="IG67" s="21"/>
      <c r="IH67" s="21"/>
      <c r="II67" s="21"/>
      <c r="IJ67" s="21"/>
      <c r="IK67" s="21"/>
      <c r="IL67" s="21"/>
      <c r="IM67" s="21"/>
      <c r="IN67" s="21"/>
      <c r="IO67" s="21"/>
      <c r="IP67" s="21"/>
      <c r="IQ67" s="21"/>
      <c r="IR67" s="21"/>
      <c r="IS67" s="21"/>
      <c r="IT67" s="21"/>
      <c r="IU67" s="21"/>
    </row>
    <row r="68" spans="1:255" s="20" customFormat="1" thickTop="1" thickBot="1">
      <c r="A68" s="8" t="s">
        <v>41</v>
      </c>
      <c r="B68" s="9" t="s">
        <v>171</v>
      </c>
      <c r="C68" s="10" t="s">
        <v>520</v>
      </c>
      <c r="D68" s="10"/>
      <c r="E68" s="11" t="s">
        <v>132</v>
      </c>
      <c r="F68" s="12" t="s">
        <v>176</v>
      </c>
      <c r="G68" s="13"/>
      <c r="H68" s="13"/>
      <c r="I68" s="14"/>
      <c r="J68" s="15">
        <v>600</v>
      </c>
      <c r="K68" s="16">
        <v>1.5960000000000001</v>
      </c>
      <c r="L68" s="17">
        <f t="shared" si="2"/>
        <v>957.6</v>
      </c>
      <c r="M68" s="18">
        <v>141212</v>
      </c>
      <c r="N68" s="10" t="s">
        <v>177</v>
      </c>
    </row>
    <row r="69" spans="1:255" s="20" customFormat="1" thickTop="1" thickBot="1">
      <c r="A69" s="8" t="s">
        <v>41</v>
      </c>
      <c r="B69" s="9" t="s">
        <v>171</v>
      </c>
      <c r="C69" s="10" t="s">
        <v>520</v>
      </c>
      <c r="D69" s="10"/>
      <c r="E69" s="11" t="s">
        <v>132</v>
      </c>
      <c r="F69" s="12" t="s">
        <v>178</v>
      </c>
      <c r="G69" s="13"/>
      <c r="H69" s="13"/>
      <c r="I69" s="14"/>
      <c r="J69" s="15">
        <v>720</v>
      </c>
      <c r="K69" s="16">
        <v>1.35</v>
      </c>
      <c r="L69" s="17">
        <f t="shared" si="2"/>
        <v>972.00000000000011</v>
      </c>
      <c r="M69" s="18">
        <v>20141219</v>
      </c>
      <c r="N69" s="10" t="s">
        <v>179</v>
      </c>
    </row>
    <row r="70" spans="1:255" s="20" customFormat="1" thickTop="1" thickBot="1">
      <c r="A70" s="8" t="s">
        <v>41</v>
      </c>
      <c r="B70" s="9" t="s">
        <v>171</v>
      </c>
      <c r="C70" s="10" t="s">
        <v>520</v>
      </c>
      <c r="D70" s="10"/>
      <c r="E70" s="11" t="s">
        <v>132</v>
      </c>
      <c r="F70" s="12" t="s">
        <v>180</v>
      </c>
      <c r="G70" s="13"/>
      <c r="H70" s="13"/>
      <c r="I70" s="14"/>
      <c r="J70" s="15">
        <v>6000</v>
      </c>
      <c r="K70" s="16">
        <v>0.2</v>
      </c>
      <c r="L70" s="17">
        <f t="shared" si="2"/>
        <v>1200</v>
      </c>
      <c r="M70" s="18">
        <v>20141110</v>
      </c>
      <c r="N70" s="10" t="s">
        <v>181</v>
      </c>
    </row>
    <row r="71" spans="1:255" s="21" customFormat="1" thickTop="1" thickBot="1">
      <c r="A71" s="22" t="s">
        <v>182</v>
      </c>
      <c r="B71" s="23" t="s">
        <v>183</v>
      </c>
      <c r="C71" s="24" t="s">
        <v>520</v>
      </c>
      <c r="D71" s="24"/>
      <c r="E71" s="25" t="s">
        <v>184</v>
      </c>
      <c r="F71" s="26" t="s">
        <v>185</v>
      </c>
      <c r="G71" s="48"/>
      <c r="H71" s="48"/>
      <c r="I71" s="28"/>
      <c r="J71" s="29">
        <v>500</v>
      </c>
      <c r="K71" s="30">
        <v>3</v>
      </c>
      <c r="L71" s="31">
        <f t="shared" si="2"/>
        <v>1500</v>
      </c>
      <c r="M71" s="32"/>
      <c r="N71" s="24" t="s">
        <v>186</v>
      </c>
    </row>
    <row r="72" spans="1:255" s="21" customFormat="1" thickTop="1" thickBot="1">
      <c r="A72" s="22" t="s">
        <v>187</v>
      </c>
      <c r="B72" s="23" t="s">
        <v>188</v>
      </c>
      <c r="C72" s="24" t="s">
        <v>520</v>
      </c>
      <c r="D72" s="24"/>
      <c r="E72" s="25" t="s">
        <v>184</v>
      </c>
      <c r="F72" s="26" t="s">
        <v>185</v>
      </c>
      <c r="G72" s="48"/>
      <c r="H72" s="48"/>
      <c r="I72" s="28"/>
      <c r="J72" s="29">
        <v>2000</v>
      </c>
      <c r="K72" s="30">
        <v>3</v>
      </c>
      <c r="L72" s="31">
        <f t="shared" si="2"/>
        <v>6000</v>
      </c>
      <c r="M72" s="32"/>
      <c r="N72" s="24" t="s">
        <v>189</v>
      </c>
    </row>
    <row r="73" spans="1:255" s="21" customFormat="1" thickTop="1" thickBot="1">
      <c r="A73" s="8" t="s">
        <v>130</v>
      </c>
      <c r="B73" s="9" t="s">
        <v>131</v>
      </c>
      <c r="C73" s="10" t="s">
        <v>520</v>
      </c>
      <c r="D73" s="10"/>
      <c r="E73" s="25" t="s">
        <v>184</v>
      </c>
      <c r="F73" s="12" t="s">
        <v>185</v>
      </c>
      <c r="G73" s="13"/>
      <c r="H73" s="13"/>
      <c r="I73" s="14"/>
      <c r="J73" s="15">
        <v>1500</v>
      </c>
      <c r="K73" s="16">
        <v>3</v>
      </c>
      <c r="L73" s="17">
        <f t="shared" si="2"/>
        <v>4500</v>
      </c>
      <c r="M73" s="18"/>
      <c r="N73" s="1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/>
      <c r="FA73" s="20"/>
      <c r="FB73" s="20"/>
      <c r="FC73" s="20"/>
      <c r="FD73" s="20"/>
      <c r="FE73" s="20"/>
      <c r="FF73" s="20"/>
      <c r="FG73" s="20"/>
      <c r="FH73" s="20"/>
      <c r="FI73" s="20"/>
      <c r="FJ73" s="20"/>
      <c r="FK73" s="20"/>
      <c r="FL73" s="20"/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20"/>
      <c r="GA73" s="20"/>
      <c r="GB73" s="20"/>
      <c r="GC73" s="20"/>
      <c r="GD73" s="20"/>
      <c r="GE73" s="20"/>
      <c r="GF73" s="20"/>
      <c r="GG73" s="20"/>
      <c r="GH73" s="20"/>
      <c r="GI73" s="20"/>
      <c r="GJ73" s="20"/>
      <c r="GK73" s="20"/>
      <c r="GL73" s="20"/>
      <c r="GM73" s="20"/>
      <c r="GN73" s="20"/>
      <c r="GO73" s="20"/>
      <c r="GP73" s="20"/>
      <c r="GQ73" s="20"/>
      <c r="GR73" s="20"/>
      <c r="GS73" s="20"/>
      <c r="GT73" s="20"/>
      <c r="GU73" s="20"/>
      <c r="GV73" s="20"/>
      <c r="GW73" s="20"/>
      <c r="GX73" s="20"/>
      <c r="GY73" s="20"/>
      <c r="GZ73" s="20"/>
      <c r="HA73" s="20"/>
      <c r="HB73" s="20"/>
      <c r="HC73" s="20"/>
      <c r="HD73" s="20"/>
      <c r="HE73" s="20"/>
      <c r="HF73" s="20"/>
      <c r="HG73" s="20"/>
      <c r="HH73" s="20"/>
      <c r="HI73" s="20"/>
      <c r="HJ73" s="20"/>
      <c r="HK73" s="20"/>
      <c r="HL73" s="20"/>
      <c r="HM73" s="20"/>
      <c r="HN73" s="20"/>
      <c r="HO73" s="20"/>
      <c r="HP73" s="20"/>
      <c r="HQ73" s="20"/>
      <c r="HR73" s="20"/>
      <c r="HS73" s="20"/>
      <c r="HT73" s="20"/>
      <c r="HU73" s="20"/>
      <c r="HV73" s="20"/>
      <c r="HW73" s="20"/>
      <c r="HX73" s="20"/>
      <c r="HY73" s="20"/>
      <c r="HZ73" s="20"/>
      <c r="IA73" s="20"/>
      <c r="IB73" s="20"/>
      <c r="IC73" s="20"/>
      <c r="ID73" s="20"/>
      <c r="IE73" s="20"/>
      <c r="IF73" s="20"/>
      <c r="IG73" s="20"/>
      <c r="IH73" s="20"/>
      <c r="II73" s="20"/>
      <c r="IJ73" s="20"/>
      <c r="IK73" s="20"/>
      <c r="IL73" s="20"/>
      <c r="IM73" s="20"/>
      <c r="IN73" s="20"/>
      <c r="IO73" s="20"/>
      <c r="IP73" s="20"/>
      <c r="IQ73" s="20"/>
      <c r="IR73" s="20"/>
      <c r="IS73" s="20"/>
      <c r="IT73" s="20"/>
      <c r="IU73" s="20"/>
    </row>
    <row r="74" spans="1:255" s="21" customFormat="1" thickTop="1" thickBot="1">
      <c r="A74" s="8" t="s">
        <v>130</v>
      </c>
      <c r="B74" s="9" t="s">
        <v>131</v>
      </c>
      <c r="C74" s="10" t="s">
        <v>520</v>
      </c>
      <c r="D74" s="10"/>
      <c r="E74" s="25" t="s">
        <v>184</v>
      </c>
      <c r="F74" s="12" t="s">
        <v>185</v>
      </c>
      <c r="G74" s="13"/>
      <c r="H74" s="13"/>
      <c r="I74" s="14"/>
      <c r="J74" s="15">
        <v>500</v>
      </c>
      <c r="K74" s="16">
        <v>3</v>
      </c>
      <c r="L74" s="17">
        <f t="shared" si="2"/>
        <v>1500</v>
      </c>
      <c r="M74" s="18"/>
      <c r="N74" s="10" t="s">
        <v>189</v>
      </c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20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  <c r="ET74" s="20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/>
      <c r="FF74" s="20"/>
      <c r="FG74" s="20"/>
      <c r="FH74" s="20"/>
      <c r="FI74" s="20"/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  <c r="FZ74" s="20"/>
      <c r="GA74" s="20"/>
      <c r="GB74" s="20"/>
      <c r="GC74" s="20"/>
      <c r="GD74" s="20"/>
      <c r="GE74" s="20"/>
      <c r="GF74" s="20"/>
      <c r="GG74" s="20"/>
      <c r="GH74" s="20"/>
      <c r="GI74" s="20"/>
      <c r="GJ74" s="20"/>
      <c r="GK74" s="20"/>
      <c r="GL74" s="20"/>
      <c r="GM74" s="20"/>
      <c r="GN74" s="20"/>
      <c r="GO74" s="20"/>
      <c r="GP74" s="20"/>
      <c r="GQ74" s="20"/>
      <c r="GR74" s="20"/>
      <c r="GS74" s="20"/>
      <c r="GT74" s="20"/>
      <c r="GU74" s="20"/>
      <c r="GV74" s="20"/>
      <c r="GW74" s="20"/>
      <c r="GX74" s="20"/>
      <c r="GY74" s="20"/>
      <c r="GZ74" s="20"/>
      <c r="HA74" s="20"/>
      <c r="HB74" s="20"/>
      <c r="HC74" s="20"/>
      <c r="HD74" s="20"/>
      <c r="HE74" s="20"/>
      <c r="HF74" s="20"/>
      <c r="HG74" s="20"/>
      <c r="HH74" s="20"/>
      <c r="HI74" s="20"/>
      <c r="HJ74" s="20"/>
      <c r="HK74" s="20"/>
      <c r="HL74" s="20"/>
      <c r="HM74" s="20"/>
      <c r="HN74" s="20"/>
      <c r="HO74" s="20"/>
      <c r="HP74" s="20"/>
      <c r="HQ74" s="20"/>
      <c r="HR74" s="20"/>
      <c r="HS74" s="20"/>
      <c r="HT74" s="20"/>
      <c r="HU74" s="20"/>
      <c r="HV74" s="20"/>
      <c r="HW74" s="20"/>
      <c r="HX74" s="20"/>
      <c r="HY74" s="20"/>
      <c r="HZ74" s="20"/>
      <c r="IA74" s="20"/>
      <c r="IB74" s="20"/>
      <c r="IC74" s="20"/>
      <c r="ID74" s="20"/>
      <c r="IE74" s="20"/>
      <c r="IF74" s="20"/>
      <c r="IG74" s="20"/>
      <c r="IH74" s="20"/>
      <c r="II74" s="20"/>
      <c r="IJ74" s="20"/>
      <c r="IK74" s="20"/>
      <c r="IL74" s="20"/>
      <c r="IM74" s="20"/>
      <c r="IN74" s="20"/>
      <c r="IO74" s="20"/>
      <c r="IP74" s="20"/>
      <c r="IQ74" s="20"/>
      <c r="IR74" s="20"/>
      <c r="IS74" s="20"/>
      <c r="IT74" s="20"/>
      <c r="IU74" s="20"/>
    </row>
    <row r="75" spans="1:255" s="21" customFormat="1" thickTop="1" thickBot="1">
      <c r="A75" s="22" t="s">
        <v>41</v>
      </c>
      <c r="B75" s="23" t="s">
        <v>190</v>
      </c>
      <c r="C75" s="24" t="s">
        <v>520</v>
      </c>
      <c r="D75" s="24"/>
      <c r="E75" s="25" t="s">
        <v>184</v>
      </c>
      <c r="F75" s="26" t="s">
        <v>191</v>
      </c>
      <c r="G75" s="48"/>
      <c r="H75" s="48"/>
      <c r="I75" s="28"/>
      <c r="J75" s="29">
        <v>3000</v>
      </c>
      <c r="K75" s="30">
        <v>0.42</v>
      </c>
      <c r="L75" s="31">
        <f t="shared" si="2"/>
        <v>1260</v>
      </c>
      <c r="M75" s="32"/>
      <c r="N75" s="24"/>
    </row>
    <row r="76" spans="1:255" s="21" customFormat="1" thickTop="1" thickBot="1">
      <c r="A76" s="22"/>
      <c r="B76" s="23"/>
      <c r="C76" s="24"/>
      <c r="D76" s="24"/>
      <c r="E76" s="25"/>
      <c r="F76" s="26"/>
      <c r="G76" s="48"/>
      <c r="H76" s="48"/>
      <c r="I76" s="28"/>
      <c r="J76" s="29"/>
      <c r="K76" s="30"/>
      <c r="L76" s="31">
        <f>SUM(L55:L75)</f>
        <v>36902.6</v>
      </c>
      <c r="M76" s="32"/>
      <c r="N76" s="24"/>
    </row>
    <row r="77" spans="1:255" s="21" customFormat="1" thickTop="1" thickBot="1">
      <c r="A77" s="8" t="s">
        <v>41</v>
      </c>
      <c r="B77" s="9" t="s">
        <v>171</v>
      </c>
      <c r="C77" s="10" t="s">
        <v>520</v>
      </c>
      <c r="D77" s="10"/>
      <c r="E77" s="11" t="s">
        <v>192</v>
      </c>
      <c r="F77" s="12" t="s">
        <v>193</v>
      </c>
      <c r="G77" s="13"/>
      <c r="H77" s="13"/>
      <c r="I77" s="14"/>
      <c r="J77" s="15">
        <v>10</v>
      </c>
      <c r="K77" s="16">
        <v>25.9</v>
      </c>
      <c r="L77" s="17">
        <f t="shared" si="2"/>
        <v>259</v>
      </c>
      <c r="M77" s="18">
        <v>140600</v>
      </c>
      <c r="N77" s="1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0"/>
      <c r="CZ77" s="20"/>
      <c r="DA77" s="20"/>
      <c r="DB77" s="20"/>
      <c r="DC77" s="20"/>
      <c r="DD77" s="20"/>
      <c r="DE77" s="20"/>
      <c r="DF77" s="20"/>
      <c r="DG77" s="20"/>
      <c r="DH77" s="20"/>
      <c r="DI77" s="20"/>
      <c r="DJ77" s="20"/>
      <c r="DK77" s="20"/>
      <c r="DL77" s="20"/>
      <c r="DM77" s="20"/>
      <c r="DN77" s="20"/>
      <c r="DO77" s="20"/>
      <c r="DP77" s="20"/>
      <c r="DQ77" s="20"/>
      <c r="DR77" s="20"/>
      <c r="DS77" s="20"/>
      <c r="DT77" s="20"/>
      <c r="DU77" s="20"/>
      <c r="DV77" s="20"/>
      <c r="DW77" s="20"/>
      <c r="DX77" s="20"/>
      <c r="DY77" s="20"/>
      <c r="DZ77" s="20"/>
      <c r="EA77" s="20"/>
      <c r="EB77" s="20"/>
      <c r="EC77" s="20"/>
      <c r="ED77" s="20"/>
      <c r="EE77" s="20"/>
      <c r="EF77" s="20"/>
      <c r="EG77" s="20"/>
      <c r="EH77" s="20"/>
      <c r="EI77" s="20"/>
      <c r="EJ77" s="20"/>
      <c r="EK77" s="20"/>
      <c r="EL77" s="20"/>
      <c r="EM77" s="20"/>
      <c r="EN77" s="20"/>
      <c r="EO77" s="20"/>
      <c r="EP77" s="20"/>
      <c r="EQ77" s="20"/>
      <c r="ER77" s="20"/>
      <c r="ES77" s="20"/>
      <c r="ET77" s="20"/>
      <c r="EU77" s="20"/>
      <c r="EV77" s="20"/>
      <c r="EW77" s="20"/>
      <c r="EX77" s="20"/>
      <c r="EY77" s="20"/>
      <c r="EZ77" s="20"/>
      <c r="FA77" s="20"/>
      <c r="FB77" s="20"/>
      <c r="FC77" s="20"/>
      <c r="FD77" s="20"/>
      <c r="FE77" s="20"/>
      <c r="FF77" s="20"/>
      <c r="FG77" s="20"/>
      <c r="FH77" s="20"/>
      <c r="FI77" s="20"/>
      <c r="FJ77" s="20"/>
      <c r="FK77" s="20"/>
      <c r="FL77" s="20"/>
      <c r="FM77" s="20"/>
      <c r="FN77" s="20"/>
      <c r="FO77" s="20"/>
      <c r="FP77" s="20"/>
      <c r="FQ77" s="20"/>
      <c r="FR77" s="20"/>
      <c r="FS77" s="20"/>
      <c r="FT77" s="20"/>
      <c r="FU77" s="20"/>
      <c r="FV77" s="20"/>
      <c r="FW77" s="20"/>
      <c r="FX77" s="20"/>
      <c r="FY77" s="20"/>
      <c r="FZ77" s="20"/>
      <c r="GA77" s="20"/>
      <c r="GB77" s="20"/>
      <c r="GC77" s="20"/>
      <c r="GD77" s="20"/>
      <c r="GE77" s="20"/>
      <c r="GF77" s="20"/>
      <c r="GG77" s="20"/>
      <c r="GH77" s="20"/>
      <c r="GI77" s="20"/>
      <c r="GJ77" s="20"/>
      <c r="GK77" s="20"/>
      <c r="GL77" s="20"/>
      <c r="GM77" s="20"/>
      <c r="GN77" s="20"/>
      <c r="GO77" s="20"/>
      <c r="GP77" s="20"/>
      <c r="GQ77" s="20"/>
      <c r="GR77" s="20"/>
      <c r="GS77" s="20"/>
      <c r="GT77" s="20"/>
      <c r="GU77" s="20"/>
      <c r="GV77" s="20"/>
      <c r="GW77" s="20"/>
      <c r="GX77" s="20"/>
      <c r="GY77" s="20"/>
      <c r="GZ77" s="20"/>
      <c r="HA77" s="20"/>
      <c r="HB77" s="20"/>
      <c r="HC77" s="20"/>
      <c r="HD77" s="20"/>
      <c r="HE77" s="20"/>
      <c r="HF77" s="20"/>
      <c r="HG77" s="20"/>
      <c r="HH77" s="20"/>
      <c r="HI77" s="20"/>
      <c r="HJ77" s="20"/>
      <c r="HK77" s="20"/>
      <c r="HL77" s="20"/>
      <c r="HM77" s="20"/>
      <c r="HN77" s="20"/>
      <c r="HO77" s="20"/>
      <c r="HP77" s="20"/>
      <c r="HQ77" s="20"/>
      <c r="HR77" s="20"/>
      <c r="HS77" s="20"/>
      <c r="HT77" s="20"/>
      <c r="HU77" s="20"/>
      <c r="HV77" s="20"/>
      <c r="HW77" s="20"/>
      <c r="HX77" s="20"/>
      <c r="HY77" s="20"/>
      <c r="HZ77" s="20"/>
      <c r="IA77" s="20"/>
      <c r="IB77" s="20"/>
      <c r="IC77" s="20"/>
      <c r="ID77" s="20"/>
      <c r="IE77" s="20"/>
      <c r="IF77" s="20"/>
      <c r="IG77" s="20"/>
      <c r="IH77" s="20"/>
      <c r="II77" s="20"/>
      <c r="IJ77" s="20"/>
      <c r="IK77" s="20"/>
      <c r="IL77" s="20"/>
      <c r="IM77" s="20"/>
      <c r="IN77" s="20"/>
      <c r="IO77" s="20"/>
      <c r="IP77" s="20"/>
      <c r="IQ77" s="20"/>
      <c r="IR77" s="20"/>
      <c r="IS77" s="20"/>
      <c r="IT77" s="20"/>
      <c r="IU77" s="20"/>
    </row>
    <row r="78" spans="1:255" ht="14.25" thickTop="1">
      <c r="L78" s="51">
        <f>SUM(L2:L77)</f>
        <v>322432.61999999994</v>
      </c>
    </row>
    <row r="79" spans="1:255">
      <c r="L79">
        <v>155483.28</v>
      </c>
    </row>
    <row r="80" spans="1:255">
      <c r="L80" s="51">
        <f>SUM(L78:L79)</f>
        <v>477915.89999999991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topLeftCell="A7" workbookViewId="0">
      <selection activeCell="A23" sqref="A23"/>
    </sheetView>
  </sheetViews>
  <sheetFormatPr defaultRowHeight="13.5"/>
  <sheetData>
    <row r="1" spans="1:1">
      <c r="A1">
        <v>990</v>
      </c>
    </row>
    <row r="2" spans="1:1">
      <c r="A2">
        <v>1980</v>
      </c>
    </row>
    <row r="3" spans="1:1">
      <c r="A3">
        <v>570</v>
      </c>
    </row>
    <row r="4" spans="1:1">
      <c r="A4">
        <v>2340</v>
      </c>
    </row>
    <row r="5" spans="1:1">
      <c r="A5">
        <v>4200</v>
      </c>
    </row>
    <row r="6" spans="1:1">
      <c r="A6">
        <v>1631.0000000000002</v>
      </c>
    </row>
    <row r="7" spans="1:1">
      <c r="A7">
        <v>3952</v>
      </c>
    </row>
    <row r="8" spans="1:1">
      <c r="A8">
        <v>320</v>
      </c>
    </row>
    <row r="9" spans="1:1">
      <c r="A9">
        <v>160</v>
      </c>
    </row>
    <row r="10" spans="1:1">
      <c r="A10">
        <v>500</v>
      </c>
    </row>
    <row r="11" spans="1:1">
      <c r="A11">
        <v>570</v>
      </c>
    </row>
    <row r="12" spans="1:1">
      <c r="A12">
        <v>1000</v>
      </c>
    </row>
    <row r="13" spans="1:1">
      <c r="A13">
        <v>800</v>
      </c>
    </row>
    <row r="14" spans="1:1">
      <c r="A14">
        <v>957.6</v>
      </c>
    </row>
    <row r="15" spans="1:1">
      <c r="A15">
        <v>972.00000000000011</v>
      </c>
    </row>
    <row r="16" spans="1:1">
      <c r="A16">
        <v>1200</v>
      </c>
    </row>
    <row r="17" spans="1:1">
      <c r="A17">
        <v>1500</v>
      </c>
    </row>
    <row r="18" spans="1:1">
      <c r="A18">
        <v>6000</v>
      </c>
    </row>
    <row r="19" spans="1:1">
      <c r="A19">
        <v>4500</v>
      </c>
    </row>
    <row r="20" spans="1:1">
      <c r="A20">
        <v>1500</v>
      </c>
    </row>
    <row r="21" spans="1:1">
      <c r="A21">
        <v>1260</v>
      </c>
    </row>
    <row r="22" spans="1:1">
      <c r="A22">
        <f>SUM(A1:A21)</f>
        <v>36902.6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" sqref="B1:B15"/>
    </sheetView>
  </sheetViews>
  <sheetFormatPr defaultRowHeight="13.5"/>
  <sheetData>
    <row r="1" spans="1:2" ht="15" thickTop="1" thickBot="1">
      <c r="A1" s="26" t="s">
        <v>60</v>
      </c>
      <c r="B1" t="str">
        <f>"'"&amp;A1&amp;"',"</f>
        <v>'小号垃圾袋',</v>
      </c>
    </row>
    <row r="2" spans="1:2" ht="15" thickTop="1" thickBot="1">
      <c r="A2" s="26" t="s">
        <v>62</v>
      </c>
      <c r="B2" t="str">
        <f t="shared" ref="B2:B15" si="0">"'"&amp;A2&amp;"',"</f>
        <v>'2B铅笔',</v>
      </c>
    </row>
    <row r="3" spans="1:2" ht="15" thickTop="1" thickBot="1">
      <c r="A3" s="26" t="s">
        <v>63</v>
      </c>
      <c r="B3" t="str">
        <f t="shared" si="0"/>
        <v>'A3复印纸',</v>
      </c>
    </row>
    <row r="4" spans="1:2" ht="15" thickTop="1" thickBot="1">
      <c r="A4" s="26" t="s">
        <v>64</v>
      </c>
      <c r="B4" t="str">
        <f t="shared" si="0"/>
        <v>'按动式蓝黑水笔',</v>
      </c>
    </row>
    <row r="5" spans="1:2" ht="15" thickTop="1" thickBot="1">
      <c r="A5" s="26" t="s">
        <v>65</v>
      </c>
      <c r="B5" t="str">
        <f t="shared" si="0"/>
        <v>'按动式蓝黑水笔笔芯',</v>
      </c>
    </row>
    <row r="6" spans="1:2" ht="15" thickTop="1" thickBot="1">
      <c r="A6" s="26" t="s">
        <v>66</v>
      </c>
      <c r="B6" t="str">
        <f t="shared" si="0"/>
        <v>'薄膜文件夹（80页）',</v>
      </c>
    </row>
    <row r="7" spans="1:2" ht="15" thickTop="1" thickBot="1">
      <c r="A7" s="26" t="s">
        <v>67</v>
      </c>
      <c r="B7" t="str">
        <f t="shared" si="0"/>
        <v>'标签贴（大）102',</v>
      </c>
    </row>
    <row r="8" spans="1:2" ht="15" thickTop="1" thickBot="1">
      <c r="A8" s="26" t="s">
        <v>68</v>
      </c>
      <c r="B8" t="str">
        <f t="shared" si="0"/>
        <v>'标签贴（大）104',</v>
      </c>
    </row>
    <row r="9" spans="1:2" ht="15" thickTop="1" thickBot="1">
      <c r="A9" s="26" t="s">
        <v>68</v>
      </c>
      <c r="B9" t="str">
        <f t="shared" si="0"/>
        <v>'标签贴（大）104',</v>
      </c>
    </row>
    <row r="10" spans="1:2" ht="15" thickTop="1" thickBot="1">
      <c r="A10" s="26" t="s">
        <v>69</v>
      </c>
      <c r="B10" t="str">
        <f t="shared" si="0"/>
        <v>'订书针',</v>
      </c>
    </row>
    <row r="11" spans="1:2" ht="15" thickTop="1" thickBot="1">
      <c r="A11" s="26" t="s">
        <v>70</v>
      </c>
      <c r="B11" t="str">
        <f t="shared" si="0"/>
        <v>'红印台（快干）',</v>
      </c>
    </row>
    <row r="12" spans="1:2" ht="15" thickTop="1" thickBot="1">
      <c r="A12" s="26" t="s">
        <v>72</v>
      </c>
      <c r="B12" t="str">
        <f t="shared" si="0"/>
        <v>'练习簿',</v>
      </c>
    </row>
    <row r="13" spans="1:2" ht="15" thickTop="1" thickBot="1">
      <c r="A13" s="26" t="s">
        <v>73</v>
      </c>
      <c r="B13" t="str">
        <f t="shared" si="0"/>
        <v>'皮纹封面纸A4',</v>
      </c>
    </row>
    <row r="14" spans="1:2" ht="15" thickTop="1" thickBot="1">
      <c r="A14" s="26" t="s">
        <v>74</v>
      </c>
      <c r="B14" t="str">
        <f t="shared" si="0"/>
        <v>'橡皮筋',</v>
      </c>
    </row>
    <row r="15" spans="1:2" ht="15" thickTop="1" thickBot="1">
      <c r="A15" s="26" t="s">
        <v>75</v>
      </c>
      <c r="B15" t="str">
        <f t="shared" si="0"/>
        <v>'一式一联打印纸A4',</v>
      </c>
    </row>
    <row r="16" spans="1:2" ht="14.25" thickTop="1"/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9"/>
  <sheetViews>
    <sheetView topLeftCell="A268" workbookViewId="0">
      <selection activeCell="A14" sqref="A1:I364"/>
    </sheetView>
  </sheetViews>
  <sheetFormatPr defaultRowHeight="13.5" outlineLevelRow="2"/>
  <cols>
    <col min="1" max="1" width="42.75" customWidth="1"/>
    <col min="2" max="2" width="35.25" hidden="1" customWidth="1"/>
    <col min="3" max="3" width="19.375" hidden="1" customWidth="1"/>
    <col min="4" max="4" width="17.25" hidden="1" customWidth="1"/>
    <col min="5" max="5" width="6.5" hidden="1" customWidth="1"/>
    <col min="6" max="6" width="10.125" customWidth="1"/>
    <col min="7" max="7" width="9.5" bestFit="1" customWidth="1"/>
    <col min="8" max="8" width="4.75" bestFit="1" customWidth="1"/>
    <col min="9" max="9" width="7.125" bestFit="1" customWidth="1"/>
  </cols>
  <sheetData>
    <row r="1" spans="1:8" s="54" customFormat="1">
      <c r="A1" s="52" t="s">
        <v>194</v>
      </c>
      <c r="B1" s="53" t="s">
        <v>195</v>
      </c>
      <c r="C1" s="53" t="s">
        <v>196</v>
      </c>
      <c r="D1" s="53" t="s">
        <v>197</v>
      </c>
      <c r="E1" s="53" t="s">
        <v>5</v>
      </c>
      <c r="F1" s="53" t="s">
        <v>6</v>
      </c>
      <c r="G1" s="53" t="s">
        <v>198</v>
      </c>
      <c r="H1" s="53" t="s">
        <v>8</v>
      </c>
    </row>
    <row r="2" spans="1:8" s="54" customFormat="1">
      <c r="A2" s="55" t="s">
        <v>199</v>
      </c>
      <c r="B2" s="55" t="s">
        <v>200</v>
      </c>
      <c r="C2" s="56" t="s">
        <v>201</v>
      </c>
      <c r="D2" s="55" t="s">
        <v>202</v>
      </c>
      <c r="E2" s="55">
        <v>5</v>
      </c>
      <c r="F2" s="57">
        <v>1.7</v>
      </c>
      <c r="G2" s="58">
        <f t="shared" ref="G2:G27" si="0">E2*F2</f>
        <v>8.5</v>
      </c>
      <c r="H2" s="55"/>
    </row>
    <row r="3" spans="1:8" s="54" customFormat="1">
      <c r="A3" s="55" t="s">
        <v>199</v>
      </c>
      <c r="B3" s="55" t="s">
        <v>203</v>
      </c>
      <c r="C3" s="56" t="s">
        <v>204</v>
      </c>
      <c r="D3" s="55" t="s">
        <v>205</v>
      </c>
      <c r="E3" s="55">
        <v>8</v>
      </c>
      <c r="F3" s="57">
        <v>1.7</v>
      </c>
      <c r="G3" s="58">
        <f t="shared" si="0"/>
        <v>13.6</v>
      </c>
      <c r="H3" s="55"/>
    </row>
    <row r="4" spans="1:8" s="54" customFormat="1">
      <c r="A4" s="55" t="s">
        <v>199</v>
      </c>
      <c r="B4" s="55" t="s">
        <v>206</v>
      </c>
      <c r="C4" s="56" t="s">
        <v>207</v>
      </c>
      <c r="D4" s="55" t="s">
        <v>208</v>
      </c>
      <c r="E4" s="55">
        <v>1</v>
      </c>
      <c r="F4" s="57">
        <v>50</v>
      </c>
      <c r="G4" s="58">
        <f t="shared" si="0"/>
        <v>50</v>
      </c>
      <c r="H4" s="55"/>
    </row>
    <row r="5" spans="1:8" s="54" customFormat="1">
      <c r="A5" s="55" t="s">
        <v>199</v>
      </c>
      <c r="B5" s="55" t="s">
        <v>209</v>
      </c>
      <c r="C5" s="56" t="s">
        <v>210</v>
      </c>
      <c r="D5" s="55" t="s">
        <v>208</v>
      </c>
      <c r="E5" s="55">
        <v>30</v>
      </c>
      <c r="F5" s="57">
        <v>3</v>
      </c>
      <c r="G5" s="58">
        <f t="shared" si="0"/>
        <v>90</v>
      </c>
      <c r="H5" s="55"/>
    </row>
    <row r="6" spans="1:8" s="54" customFormat="1">
      <c r="A6" s="55" t="s">
        <v>199</v>
      </c>
      <c r="B6" s="55" t="s">
        <v>211</v>
      </c>
      <c r="C6" s="56" t="s">
        <v>212</v>
      </c>
      <c r="D6" s="55" t="s">
        <v>213</v>
      </c>
      <c r="E6" s="55">
        <v>2</v>
      </c>
      <c r="F6" s="57">
        <v>126</v>
      </c>
      <c r="G6" s="58">
        <f t="shared" si="0"/>
        <v>252</v>
      </c>
      <c r="H6" s="55"/>
    </row>
    <row r="7" spans="1:8" s="54" customFormat="1">
      <c r="A7" s="55" t="s">
        <v>199</v>
      </c>
      <c r="B7" s="55" t="s">
        <v>200</v>
      </c>
      <c r="C7" s="56" t="s">
        <v>214</v>
      </c>
      <c r="D7" s="55" t="s">
        <v>215</v>
      </c>
      <c r="E7" s="55">
        <v>8</v>
      </c>
      <c r="F7" s="57">
        <v>1.7</v>
      </c>
      <c r="G7" s="58">
        <f t="shared" si="0"/>
        <v>13.6</v>
      </c>
      <c r="H7" s="55"/>
    </row>
    <row r="8" spans="1:8" s="54" customFormat="1">
      <c r="A8" s="55" t="s">
        <v>199</v>
      </c>
      <c r="B8" s="55" t="s">
        <v>216</v>
      </c>
      <c r="C8" s="56" t="s">
        <v>217</v>
      </c>
      <c r="D8" s="55" t="s">
        <v>205</v>
      </c>
      <c r="E8" s="55">
        <v>2</v>
      </c>
      <c r="F8" s="57">
        <v>39</v>
      </c>
      <c r="G8" s="58">
        <f t="shared" si="0"/>
        <v>78</v>
      </c>
      <c r="H8" s="55"/>
    </row>
    <row r="9" spans="1:8" s="54" customFormat="1">
      <c r="A9" s="55" t="s">
        <v>199</v>
      </c>
      <c r="B9" s="55" t="s">
        <v>218</v>
      </c>
      <c r="C9" s="56" t="s">
        <v>217</v>
      </c>
      <c r="D9" s="55" t="s">
        <v>205</v>
      </c>
      <c r="E9" s="55">
        <v>2</v>
      </c>
      <c r="F9" s="57">
        <v>39</v>
      </c>
      <c r="G9" s="58">
        <f t="shared" si="0"/>
        <v>78</v>
      </c>
      <c r="H9" s="55"/>
    </row>
    <row r="10" spans="1:8" s="54" customFormat="1">
      <c r="A10" s="55" t="s">
        <v>199</v>
      </c>
      <c r="B10" s="55" t="s">
        <v>200</v>
      </c>
      <c r="C10" s="56" t="s">
        <v>219</v>
      </c>
      <c r="D10" s="55" t="s">
        <v>205</v>
      </c>
      <c r="E10" s="55">
        <v>4</v>
      </c>
      <c r="F10" s="57">
        <v>1.7</v>
      </c>
      <c r="G10" s="58">
        <f t="shared" si="0"/>
        <v>6.8</v>
      </c>
      <c r="H10" s="55"/>
    </row>
    <row r="11" spans="1:8" s="54" customFormat="1">
      <c r="A11" s="55" t="s">
        <v>220</v>
      </c>
      <c r="B11" s="55" t="s">
        <v>221</v>
      </c>
      <c r="C11" s="59">
        <v>1504300003</v>
      </c>
      <c r="D11" s="55" t="s">
        <v>222</v>
      </c>
      <c r="E11" s="55">
        <v>4</v>
      </c>
      <c r="F11" s="57">
        <v>12</v>
      </c>
      <c r="G11" s="58">
        <f t="shared" si="0"/>
        <v>48</v>
      </c>
      <c r="H11" s="55"/>
    </row>
    <row r="12" spans="1:8" s="54" customFormat="1">
      <c r="A12" s="55" t="s">
        <v>199</v>
      </c>
      <c r="B12" s="55" t="s">
        <v>223</v>
      </c>
      <c r="C12" s="59">
        <v>1504300046</v>
      </c>
      <c r="D12" s="55" t="s">
        <v>224</v>
      </c>
      <c r="E12" s="55">
        <v>2</v>
      </c>
      <c r="F12" s="57">
        <v>1.7</v>
      </c>
      <c r="G12" s="58">
        <f t="shared" si="0"/>
        <v>3.4</v>
      </c>
      <c r="H12" s="55"/>
    </row>
    <row r="13" spans="1:8" s="54" customFormat="1">
      <c r="A13" s="55" t="s">
        <v>220</v>
      </c>
      <c r="B13" s="55" t="s">
        <v>225</v>
      </c>
      <c r="C13" s="59">
        <v>1504300047</v>
      </c>
      <c r="D13" s="55" t="s">
        <v>224</v>
      </c>
      <c r="E13" s="55">
        <v>1</v>
      </c>
      <c r="F13" s="57">
        <v>2</v>
      </c>
      <c r="G13" s="58">
        <f t="shared" si="0"/>
        <v>2</v>
      </c>
      <c r="H13" s="55"/>
    </row>
    <row r="14" spans="1:8" s="54" customFormat="1">
      <c r="A14" s="55" t="s">
        <v>199</v>
      </c>
      <c r="B14" s="55" t="s">
        <v>226</v>
      </c>
      <c r="C14" s="59">
        <v>1504300071</v>
      </c>
      <c r="D14" s="55" t="s">
        <v>227</v>
      </c>
      <c r="E14" s="55">
        <v>50</v>
      </c>
      <c r="F14" s="57">
        <v>2.6</v>
      </c>
      <c r="G14" s="58">
        <f t="shared" si="0"/>
        <v>130</v>
      </c>
      <c r="H14" s="55"/>
    </row>
    <row r="15" spans="1:8" s="54" customFormat="1">
      <c r="A15" s="55" t="s">
        <v>199</v>
      </c>
      <c r="B15" s="55" t="s">
        <v>228</v>
      </c>
      <c r="C15" s="59">
        <v>1504300073</v>
      </c>
      <c r="D15" s="55" t="s">
        <v>229</v>
      </c>
      <c r="E15" s="55">
        <v>3</v>
      </c>
      <c r="F15" s="57">
        <v>160</v>
      </c>
      <c r="G15" s="58">
        <f t="shared" si="0"/>
        <v>480</v>
      </c>
      <c r="H15" s="55"/>
    </row>
    <row r="16" spans="1:8" s="54" customFormat="1">
      <c r="A16" s="55" t="s">
        <v>199</v>
      </c>
      <c r="B16" s="55" t="s">
        <v>228</v>
      </c>
      <c r="C16" s="59">
        <v>1504300074</v>
      </c>
      <c r="D16" s="55" t="s">
        <v>230</v>
      </c>
      <c r="E16" s="55">
        <v>3</v>
      </c>
      <c r="F16" s="57">
        <v>160</v>
      </c>
      <c r="G16" s="58">
        <f t="shared" si="0"/>
        <v>480</v>
      </c>
      <c r="H16" s="55"/>
    </row>
    <row r="17" spans="1:9" s="54" customFormat="1" hidden="1" outlineLevel="2">
      <c r="A17" s="55" t="s">
        <v>199</v>
      </c>
      <c r="B17" s="55" t="s">
        <v>231</v>
      </c>
      <c r="C17" s="59">
        <v>1504300078</v>
      </c>
      <c r="D17" s="55" t="s">
        <v>232</v>
      </c>
      <c r="E17" s="55">
        <v>20</v>
      </c>
      <c r="F17" s="57">
        <v>19</v>
      </c>
      <c r="G17" s="58">
        <f t="shared" si="0"/>
        <v>380</v>
      </c>
      <c r="H17" s="55"/>
    </row>
    <row r="18" spans="1:9" s="54" customFormat="1" hidden="1" outlineLevel="2">
      <c r="A18" s="55" t="s">
        <v>199</v>
      </c>
      <c r="B18" s="55" t="s">
        <v>233</v>
      </c>
      <c r="C18" s="59">
        <v>1504300079</v>
      </c>
      <c r="D18" s="55" t="s">
        <v>232</v>
      </c>
      <c r="E18" s="55">
        <v>2</v>
      </c>
      <c r="F18" s="57">
        <v>39</v>
      </c>
      <c r="G18" s="58">
        <f t="shared" si="0"/>
        <v>78</v>
      </c>
      <c r="H18" s="55"/>
    </row>
    <row r="19" spans="1:9" s="54" customFormat="1" hidden="1" outlineLevel="2">
      <c r="A19" s="55" t="s">
        <v>199</v>
      </c>
      <c r="B19" s="55" t="s">
        <v>234</v>
      </c>
      <c r="C19" s="59">
        <v>1504300094</v>
      </c>
      <c r="D19" s="55" t="s">
        <v>235</v>
      </c>
      <c r="E19" s="55">
        <v>300</v>
      </c>
      <c r="F19" s="57">
        <v>0.12</v>
      </c>
      <c r="G19" s="58">
        <f t="shared" si="0"/>
        <v>36</v>
      </c>
      <c r="H19" s="55"/>
    </row>
    <row r="20" spans="1:9" s="54" customFormat="1" hidden="1" outlineLevel="2">
      <c r="A20" s="55" t="s">
        <v>199</v>
      </c>
      <c r="B20" s="55" t="s">
        <v>236</v>
      </c>
      <c r="C20" s="59">
        <v>1504300110</v>
      </c>
      <c r="D20" s="55" t="s">
        <v>237</v>
      </c>
      <c r="E20" s="55">
        <v>5</v>
      </c>
      <c r="F20" s="57">
        <v>200</v>
      </c>
      <c r="G20" s="58">
        <f t="shared" si="0"/>
        <v>1000</v>
      </c>
      <c r="H20" s="55"/>
    </row>
    <row r="21" spans="1:9" s="54" customFormat="1" hidden="1" outlineLevel="2">
      <c r="A21" s="55" t="s">
        <v>199</v>
      </c>
      <c r="B21" s="55" t="s">
        <v>238</v>
      </c>
      <c r="C21" s="59">
        <v>1504300111</v>
      </c>
      <c r="D21" s="55" t="s">
        <v>237</v>
      </c>
      <c r="E21" s="55">
        <v>4</v>
      </c>
      <c r="F21" s="57">
        <v>230</v>
      </c>
      <c r="G21" s="58">
        <f t="shared" si="0"/>
        <v>920</v>
      </c>
      <c r="H21" s="55"/>
    </row>
    <row r="22" spans="1:9" s="54" customFormat="1" hidden="1" outlineLevel="2">
      <c r="A22" s="55" t="s">
        <v>199</v>
      </c>
      <c r="B22" s="55" t="s">
        <v>239</v>
      </c>
      <c r="C22" s="59">
        <v>1504300114</v>
      </c>
      <c r="D22" s="55" t="s">
        <v>237</v>
      </c>
      <c r="E22" s="55">
        <v>20</v>
      </c>
      <c r="F22" s="57">
        <v>1.7</v>
      </c>
      <c r="G22" s="58">
        <f t="shared" si="0"/>
        <v>34</v>
      </c>
      <c r="H22" s="55"/>
    </row>
    <row r="23" spans="1:9" s="54" customFormat="1" hidden="1" outlineLevel="2">
      <c r="A23" s="55" t="s">
        <v>199</v>
      </c>
      <c r="B23" s="55" t="s">
        <v>223</v>
      </c>
      <c r="C23" s="59">
        <v>1504300115</v>
      </c>
      <c r="D23" s="55" t="s">
        <v>237</v>
      </c>
      <c r="E23" s="55">
        <v>20</v>
      </c>
      <c r="F23" s="57">
        <v>1.7</v>
      </c>
      <c r="G23" s="58">
        <f t="shared" si="0"/>
        <v>34</v>
      </c>
      <c r="H23" s="55"/>
    </row>
    <row r="24" spans="1:9" s="54" customFormat="1" hidden="1" outlineLevel="2">
      <c r="A24" s="55" t="s">
        <v>199</v>
      </c>
      <c r="B24" s="55" t="s">
        <v>240</v>
      </c>
      <c r="C24" s="59">
        <v>1504300118</v>
      </c>
      <c r="D24" s="55" t="s">
        <v>237</v>
      </c>
      <c r="E24" s="55">
        <v>10</v>
      </c>
      <c r="F24" s="57">
        <v>85</v>
      </c>
      <c r="G24" s="58">
        <f t="shared" si="0"/>
        <v>850</v>
      </c>
      <c r="H24" s="55"/>
    </row>
    <row r="25" spans="1:9" s="54" customFormat="1" hidden="1" outlineLevel="2">
      <c r="A25" s="55" t="s">
        <v>199</v>
      </c>
      <c r="B25" s="55" t="s">
        <v>241</v>
      </c>
      <c r="C25" s="59">
        <v>1504300119</v>
      </c>
      <c r="D25" s="55" t="s">
        <v>237</v>
      </c>
      <c r="E25" s="55">
        <v>5</v>
      </c>
      <c r="F25" s="57">
        <v>106</v>
      </c>
      <c r="G25" s="58">
        <f t="shared" si="0"/>
        <v>530</v>
      </c>
      <c r="H25" s="55"/>
    </row>
    <row r="26" spans="1:9" s="54" customFormat="1" hidden="1" outlineLevel="2">
      <c r="A26" s="55" t="s">
        <v>199</v>
      </c>
      <c r="B26" s="55" t="s">
        <v>242</v>
      </c>
      <c r="C26" s="59">
        <v>1504300120</v>
      </c>
      <c r="D26" s="55" t="s">
        <v>243</v>
      </c>
      <c r="E26" s="55">
        <v>1</v>
      </c>
      <c r="F26" s="57">
        <v>126</v>
      </c>
      <c r="G26" s="58">
        <f t="shared" si="0"/>
        <v>126</v>
      </c>
      <c r="H26" s="55"/>
    </row>
    <row r="27" spans="1:9" s="54" customFormat="1" hidden="1" outlineLevel="2">
      <c r="A27" s="58" t="s">
        <v>220</v>
      </c>
      <c r="B27" s="60" t="s">
        <v>48</v>
      </c>
      <c r="C27" s="61"/>
      <c r="D27" s="62"/>
      <c r="E27" s="63">
        <v>1</v>
      </c>
      <c r="F27" s="64">
        <v>32</v>
      </c>
      <c r="G27" s="65">
        <f t="shared" si="0"/>
        <v>32</v>
      </c>
      <c r="H27" s="66"/>
      <c r="I27"/>
    </row>
    <row r="28" spans="1:9" s="54" customFormat="1" outlineLevel="1" collapsed="1">
      <c r="A28" s="67" t="s">
        <v>244</v>
      </c>
      <c r="B28" s="60"/>
      <c r="C28" s="61"/>
      <c r="D28" s="62"/>
      <c r="E28" s="63"/>
      <c r="F28" s="64"/>
      <c r="G28" s="65">
        <f>SUBTOTAL(9,G2:G27)</f>
        <v>5753.9</v>
      </c>
      <c r="H28" s="66"/>
      <c r="I28"/>
    </row>
    <row r="29" spans="1:9" s="54" customFormat="1" hidden="1" outlineLevel="2">
      <c r="A29" s="55" t="s">
        <v>245</v>
      </c>
      <c r="B29" s="55" t="s">
        <v>246</v>
      </c>
      <c r="C29" s="56" t="s">
        <v>247</v>
      </c>
      <c r="D29" s="55" t="s">
        <v>213</v>
      </c>
      <c r="E29" s="55">
        <v>100</v>
      </c>
      <c r="F29" s="57">
        <v>0.22</v>
      </c>
      <c r="G29" s="58">
        <f t="shared" ref="G29:G58" si="1">E29*F29</f>
        <v>22</v>
      </c>
      <c r="H29" s="55"/>
    </row>
    <row r="30" spans="1:9" s="54" customFormat="1" hidden="1" outlineLevel="2">
      <c r="A30" s="55" t="s">
        <v>245</v>
      </c>
      <c r="B30" s="55" t="s">
        <v>248</v>
      </c>
      <c r="C30" s="56" t="s">
        <v>204</v>
      </c>
      <c r="D30" s="55" t="s">
        <v>205</v>
      </c>
      <c r="E30" s="55">
        <v>1</v>
      </c>
      <c r="F30" s="57">
        <v>82.6</v>
      </c>
      <c r="G30" s="58">
        <f t="shared" si="1"/>
        <v>82.6</v>
      </c>
      <c r="H30" s="55"/>
    </row>
    <row r="31" spans="1:9" s="54" customFormat="1" hidden="1" outlineLevel="2">
      <c r="A31" s="55" t="s">
        <v>245</v>
      </c>
      <c r="B31" s="55" t="s">
        <v>246</v>
      </c>
      <c r="C31" s="56" t="s">
        <v>249</v>
      </c>
      <c r="D31" s="55" t="s">
        <v>250</v>
      </c>
      <c r="E31" s="55">
        <v>100</v>
      </c>
      <c r="F31" s="57">
        <v>0.22</v>
      </c>
      <c r="G31" s="58">
        <f t="shared" si="1"/>
        <v>22</v>
      </c>
      <c r="H31" s="55"/>
    </row>
    <row r="32" spans="1:9" s="54" customFormat="1" hidden="1" outlineLevel="2">
      <c r="A32" s="55" t="s">
        <v>245</v>
      </c>
      <c r="B32" s="55" t="s">
        <v>251</v>
      </c>
      <c r="C32" s="56" t="s">
        <v>252</v>
      </c>
      <c r="D32" s="55" t="s">
        <v>253</v>
      </c>
      <c r="E32" s="55">
        <v>6</v>
      </c>
      <c r="F32" s="57">
        <v>15</v>
      </c>
      <c r="G32" s="58">
        <f t="shared" si="1"/>
        <v>90</v>
      </c>
      <c r="H32" s="55"/>
    </row>
    <row r="33" spans="1:8" s="54" customFormat="1" collapsed="1">
      <c r="A33" s="55" t="s">
        <v>245</v>
      </c>
      <c r="B33" s="55" t="s">
        <v>246</v>
      </c>
      <c r="C33" s="56" t="s">
        <v>254</v>
      </c>
      <c r="D33" s="55" t="s">
        <v>255</v>
      </c>
      <c r="E33" s="55">
        <v>20</v>
      </c>
      <c r="F33" s="57">
        <v>0.22</v>
      </c>
      <c r="G33" s="58">
        <f t="shared" si="1"/>
        <v>4.4000000000000004</v>
      </c>
      <c r="H33" s="55"/>
    </row>
    <row r="34" spans="1:8" s="54" customFormat="1">
      <c r="A34" s="55" t="s">
        <v>245</v>
      </c>
      <c r="B34" s="55" t="s">
        <v>256</v>
      </c>
      <c r="C34" s="56" t="s">
        <v>254</v>
      </c>
      <c r="D34" s="55" t="s">
        <v>255</v>
      </c>
      <c r="E34" s="55">
        <v>20</v>
      </c>
      <c r="F34" s="57">
        <v>0.22</v>
      </c>
      <c r="G34" s="58">
        <f t="shared" si="1"/>
        <v>4.4000000000000004</v>
      </c>
      <c r="H34" s="55"/>
    </row>
    <row r="35" spans="1:8" s="54" customFormat="1">
      <c r="A35" s="55" t="s">
        <v>245</v>
      </c>
      <c r="B35" s="55" t="s">
        <v>31</v>
      </c>
      <c r="C35" s="56" t="s">
        <v>257</v>
      </c>
      <c r="D35" s="55" t="s">
        <v>258</v>
      </c>
      <c r="E35" s="55">
        <v>3</v>
      </c>
      <c r="F35" s="57">
        <v>360</v>
      </c>
      <c r="G35" s="58">
        <f t="shared" si="1"/>
        <v>1080</v>
      </c>
      <c r="H35" s="55"/>
    </row>
    <row r="36" spans="1:8" s="54" customFormat="1">
      <c r="A36" s="55" t="s">
        <v>245</v>
      </c>
      <c r="B36" s="55" t="s">
        <v>246</v>
      </c>
      <c r="C36" s="56" t="s">
        <v>212</v>
      </c>
      <c r="D36" s="55" t="s">
        <v>213</v>
      </c>
      <c r="E36" s="55">
        <v>100</v>
      </c>
      <c r="F36" s="57">
        <v>0.22</v>
      </c>
      <c r="G36" s="58">
        <f t="shared" si="1"/>
        <v>22</v>
      </c>
      <c r="H36" s="55"/>
    </row>
    <row r="37" spans="1:8" s="54" customFormat="1">
      <c r="A37" s="55" t="s">
        <v>245</v>
      </c>
      <c r="B37" s="55" t="s">
        <v>31</v>
      </c>
      <c r="C37" s="56" t="s">
        <v>259</v>
      </c>
      <c r="D37" s="55" t="s">
        <v>253</v>
      </c>
      <c r="E37" s="55">
        <v>3</v>
      </c>
      <c r="F37" s="57">
        <v>360</v>
      </c>
      <c r="G37" s="58">
        <f t="shared" si="1"/>
        <v>1080</v>
      </c>
      <c r="H37" s="55"/>
    </row>
    <row r="38" spans="1:8" s="54" customFormat="1">
      <c r="A38" s="55" t="s">
        <v>245</v>
      </c>
      <c r="B38" s="55" t="s">
        <v>260</v>
      </c>
      <c r="C38" s="56" t="s">
        <v>219</v>
      </c>
      <c r="D38" s="55" t="s">
        <v>205</v>
      </c>
      <c r="E38" s="55">
        <v>1</v>
      </c>
      <c r="F38" s="57">
        <v>4.2</v>
      </c>
      <c r="G38" s="58">
        <f t="shared" si="1"/>
        <v>4.2</v>
      </c>
      <c r="H38" s="55"/>
    </row>
    <row r="39" spans="1:8" s="54" customFormat="1">
      <c r="A39" s="55" t="s">
        <v>245</v>
      </c>
      <c r="B39" s="55" t="s">
        <v>31</v>
      </c>
      <c r="C39" s="56" t="s">
        <v>261</v>
      </c>
      <c r="D39" s="55" t="s">
        <v>262</v>
      </c>
      <c r="E39" s="55">
        <v>3</v>
      </c>
      <c r="F39" s="57">
        <v>360</v>
      </c>
      <c r="G39" s="58">
        <f t="shared" si="1"/>
        <v>1080</v>
      </c>
      <c r="H39" s="55"/>
    </row>
    <row r="40" spans="1:8" s="54" customFormat="1">
      <c r="A40" s="55" t="s">
        <v>245</v>
      </c>
      <c r="B40" s="55" t="s">
        <v>263</v>
      </c>
      <c r="C40" s="56" t="s">
        <v>261</v>
      </c>
      <c r="D40" s="55" t="s">
        <v>262</v>
      </c>
      <c r="E40" s="55">
        <v>1</v>
      </c>
      <c r="F40" s="57">
        <v>47.6</v>
      </c>
      <c r="G40" s="58">
        <f t="shared" si="1"/>
        <v>47.6</v>
      </c>
      <c r="H40" s="55"/>
    </row>
    <row r="41" spans="1:8" s="54" customFormat="1">
      <c r="A41" s="55" t="s">
        <v>245</v>
      </c>
      <c r="B41" s="55" t="s">
        <v>264</v>
      </c>
      <c r="C41" s="56" t="s">
        <v>265</v>
      </c>
      <c r="D41" s="55" t="s">
        <v>213</v>
      </c>
      <c r="E41" s="55">
        <v>1</v>
      </c>
      <c r="F41" s="57">
        <v>29.8</v>
      </c>
      <c r="G41" s="58">
        <f t="shared" si="1"/>
        <v>29.8</v>
      </c>
      <c r="H41" s="55"/>
    </row>
    <row r="42" spans="1:8" s="54" customFormat="1">
      <c r="A42" s="55" t="s">
        <v>245</v>
      </c>
      <c r="B42" s="55" t="s">
        <v>31</v>
      </c>
      <c r="C42" s="56" t="s">
        <v>266</v>
      </c>
      <c r="D42" s="55" t="s">
        <v>267</v>
      </c>
      <c r="E42" s="55">
        <v>3</v>
      </c>
      <c r="F42" s="57">
        <v>360</v>
      </c>
      <c r="G42" s="58">
        <f t="shared" si="1"/>
        <v>1080</v>
      </c>
      <c r="H42" s="55"/>
    </row>
    <row r="43" spans="1:8" s="54" customFormat="1">
      <c r="A43" s="55" t="s">
        <v>245</v>
      </c>
      <c r="B43" s="55" t="s">
        <v>31</v>
      </c>
      <c r="C43" s="56" t="s">
        <v>268</v>
      </c>
      <c r="D43" s="55" t="s">
        <v>269</v>
      </c>
      <c r="E43" s="55">
        <v>3</v>
      </c>
      <c r="F43" s="57">
        <v>360</v>
      </c>
      <c r="G43" s="58">
        <f t="shared" si="1"/>
        <v>1080</v>
      </c>
      <c r="H43" s="55"/>
    </row>
    <row r="44" spans="1:8" s="54" customFormat="1">
      <c r="A44" s="55" t="s">
        <v>245</v>
      </c>
      <c r="B44" s="55" t="s">
        <v>264</v>
      </c>
      <c r="C44" s="56" t="s">
        <v>268</v>
      </c>
      <c r="D44" s="55" t="s">
        <v>269</v>
      </c>
      <c r="E44" s="55">
        <v>1</v>
      </c>
      <c r="F44" s="57">
        <v>29.8</v>
      </c>
      <c r="G44" s="58">
        <f t="shared" si="1"/>
        <v>29.8</v>
      </c>
      <c r="H44" s="55"/>
    </row>
    <row r="45" spans="1:8" s="54" customFormat="1">
      <c r="A45" s="55" t="s">
        <v>245</v>
      </c>
      <c r="B45" s="68" t="s">
        <v>270</v>
      </c>
      <c r="C45" s="59">
        <v>1504300017</v>
      </c>
      <c r="D45" s="55" t="s">
        <v>271</v>
      </c>
      <c r="E45" s="55">
        <v>2</v>
      </c>
      <c r="F45" s="57">
        <v>360</v>
      </c>
      <c r="G45" s="58">
        <f t="shared" si="1"/>
        <v>720</v>
      </c>
      <c r="H45" s="55"/>
    </row>
    <row r="46" spans="1:8" s="54" customFormat="1">
      <c r="A46" s="55" t="s">
        <v>245</v>
      </c>
      <c r="B46" s="55" t="s">
        <v>270</v>
      </c>
      <c r="C46" s="59">
        <v>1504300030</v>
      </c>
      <c r="D46" s="55" t="s">
        <v>272</v>
      </c>
      <c r="E46" s="55">
        <v>5</v>
      </c>
      <c r="F46" s="57">
        <v>360</v>
      </c>
      <c r="G46" s="58">
        <f t="shared" si="1"/>
        <v>1800</v>
      </c>
      <c r="H46" s="55"/>
    </row>
    <row r="47" spans="1:8" s="54" customFormat="1">
      <c r="A47" s="55" t="s">
        <v>245</v>
      </c>
      <c r="B47" s="55" t="s">
        <v>273</v>
      </c>
      <c r="C47" s="59">
        <v>1504300034</v>
      </c>
      <c r="D47" s="55" t="s">
        <v>272</v>
      </c>
      <c r="E47" s="55">
        <v>5</v>
      </c>
      <c r="F47" s="57">
        <v>4.25</v>
      </c>
      <c r="G47" s="58">
        <f t="shared" si="1"/>
        <v>21.25</v>
      </c>
      <c r="H47" s="55"/>
    </row>
    <row r="48" spans="1:8" s="54" customFormat="1">
      <c r="A48" s="55" t="s">
        <v>245</v>
      </c>
      <c r="B48" s="55" t="s">
        <v>270</v>
      </c>
      <c r="C48" s="59">
        <v>1504300051</v>
      </c>
      <c r="D48" s="55" t="s">
        <v>274</v>
      </c>
      <c r="E48" s="55">
        <v>3</v>
      </c>
      <c r="F48" s="57">
        <v>360</v>
      </c>
      <c r="G48" s="58">
        <f t="shared" si="1"/>
        <v>1080</v>
      </c>
      <c r="H48" s="55"/>
    </row>
    <row r="49" spans="1:9" s="54" customFormat="1" hidden="1" outlineLevel="2">
      <c r="A49" s="55" t="s">
        <v>245</v>
      </c>
      <c r="B49" s="55" t="s">
        <v>275</v>
      </c>
      <c r="C49" s="59">
        <v>1504300062</v>
      </c>
      <c r="D49" s="55" t="s">
        <v>224</v>
      </c>
      <c r="E49" s="55">
        <v>100</v>
      </c>
      <c r="F49" s="57">
        <v>0.22</v>
      </c>
      <c r="G49" s="58">
        <f t="shared" si="1"/>
        <v>22</v>
      </c>
      <c r="H49" s="55"/>
    </row>
    <row r="50" spans="1:9" s="54" customFormat="1" hidden="1" outlineLevel="2">
      <c r="A50" s="55" t="s">
        <v>245</v>
      </c>
      <c r="B50" s="55" t="s">
        <v>276</v>
      </c>
      <c r="C50" s="59">
        <v>1504300063</v>
      </c>
      <c r="D50" s="55" t="s">
        <v>224</v>
      </c>
      <c r="E50" s="55">
        <v>100</v>
      </c>
      <c r="F50" s="57">
        <v>0.22</v>
      </c>
      <c r="G50" s="58">
        <f t="shared" si="1"/>
        <v>22</v>
      </c>
      <c r="H50" s="55"/>
    </row>
    <row r="51" spans="1:9" s="54" customFormat="1" hidden="1" outlineLevel="2">
      <c r="A51" s="55" t="s">
        <v>245</v>
      </c>
      <c r="B51" s="55" t="s">
        <v>276</v>
      </c>
      <c r="C51" s="59">
        <v>1504300067</v>
      </c>
      <c r="D51" s="55" t="s">
        <v>224</v>
      </c>
      <c r="E51" s="55">
        <v>20</v>
      </c>
      <c r="F51" s="57">
        <v>0.22</v>
      </c>
      <c r="G51" s="58">
        <f t="shared" si="1"/>
        <v>4.4000000000000004</v>
      </c>
      <c r="H51" s="55"/>
    </row>
    <row r="52" spans="1:9" s="54" customFormat="1" hidden="1" outlineLevel="2">
      <c r="A52" s="55" t="s">
        <v>245</v>
      </c>
      <c r="B52" s="55" t="s">
        <v>270</v>
      </c>
      <c r="C52" s="59">
        <v>1504300096</v>
      </c>
      <c r="D52" s="55" t="s">
        <v>235</v>
      </c>
      <c r="E52" s="55">
        <v>18</v>
      </c>
      <c r="F52" s="57">
        <v>360</v>
      </c>
      <c r="G52" s="58">
        <f t="shared" si="1"/>
        <v>6480</v>
      </c>
      <c r="H52" s="55"/>
    </row>
    <row r="53" spans="1:9" s="54" customFormat="1" hidden="1" outlineLevel="2">
      <c r="A53" s="55" t="s">
        <v>245</v>
      </c>
      <c r="B53" s="55" t="s">
        <v>270</v>
      </c>
      <c r="C53" s="59">
        <v>1504300104</v>
      </c>
      <c r="D53" s="55" t="s">
        <v>277</v>
      </c>
      <c r="E53" s="55">
        <v>2</v>
      </c>
      <c r="F53" s="57">
        <v>360</v>
      </c>
      <c r="G53" s="58">
        <f t="shared" si="1"/>
        <v>720</v>
      </c>
      <c r="H53" s="55"/>
    </row>
    <row r="54" spans="1:9" s="54" customFormat="1" hidden="1" outlineLevel="2">
      <c r="A54" s="55" t="s">
        <v>278</v>
      </c>
      <c r="B54" s="60" t="s">
        <v>12</v>
      </c>
      <c r="C54" s="61"/>
      <c r="D54" s="62"/>
      <c r="E54" s="63">
        <v>2</v>
      </c>
      <c r="F54" s="64">
        <v>100.3</v>
      </c>
      <c r="G54" s="65">
        <f t="shared" si="1"/>
        <v>200.6</v>
      </c>
      <c r="H54" s="66" t="s">
        <v>13</v>
      </c>
      <c r="I54"/>
    </row>
    <row r="55" spans="1:9" s="54" customFormat="1" hidden="1" outlineLevel="2">
      <c r="A55" s="55" t="s">
        <v>278</v>
      </c>
      <c r="B55" s="60" t="s">
        <v>279</v>
      </c>
      <c r="C55" s="61"/>
      <c r="D55" s="62"/>
      <c r="E55" s="63">
        <v>2</v>
      </c>
      <c r="F55" s="64">
        <v>51</v>
      </c>
      <c r="G55" s="65">
        <f t="shared" si="1"/>
        <v>102</v>
      </c>
      <c r="H55" s="66" t="s">
        <v>280</v>
      </c>
      <c r="I55"/>
    </row>
    <row r="56" spans="1:9" s="54" customFormat="1" hidden="1" outlineLevel="2">
      <c r="A56" s="55" t="s">
        <v>278</v>
      </c>
      <c r="B56" s="60" t="s">
        <v>27</v>
      </c>
      <c r="C56" s="61"/>
      <c r="D56" s="62"/>
      <c r="E56" s="63">
        <v>3</v>
      </c>
      <c r="F56" s="64">
        <v>280</v>
      </c>
      <c r="G56" s="65">
        <f t="shared" si="1"/>
        <v>840</v>
      </c>
      <c r="H56" s="66" t="s">
        <v>281</v>
      </c>
      <c r="I56"/>
    </row>
    <row r="57" spans="1:9" s="54" customFormat="1" hidden="1" outlineLevel="2">
      <c r="A57" s="55" t="s">
        <v>278</v>
      </c>
      <c r="B57" s="60" t="s">
        <v>282</v>
      </c>
      <c r="C57" s="61"/>
      <c r="D57" s="62"/>
      <c r="E57" s="63">
        <v>25</v>
      </c>
      <c r="F57" s="64">
        <v>76.5</v>
      </c>
      <c r="G57" s="65">
        <f t="shared" si="1"/>
        <v>1912.5</v>
      </c>
      <c r="H57" s="66" t="s">
        <v>281</v>
      </c>
      <c r="I57"/>
    </row>
    <row r="58" spans="1:9" s="54" customFormat="1" hidden="1" outlineLevel="2">
      <c r="A58" s="55" t="s">
        <v>278</v>
      </c>
      <c r="B58" s="60" t="s">
        <v>283</v>
      </c>
      <c r="C58" s="61"/>
      <c r="D58" s="62"/>
      <c r="E58" s="63">
        <v>25</v>
      </c>
      <c r="F58" s="64">
        <v>110</v>
      </c>
      <c r="G58" s="65">
        <f t="shared" si="1"/>
        <v>2750</v>
      </c>
      <c r="H58" s="66" t="s">
        <v>281</v>
      </c>
      <c r="I58"/>
    </row>
    <row r="59" spans="1:9" s="54" customFormat="1" outlineLevel="1" collapsed="1">
      <c r="A59" s="69" t="s">
        <v>284</v>
      </c>
      <c r="B59" s="60"/>
      <c r="C59" s="61"/>
      <c r="D59" s="62"/>
      <c r="E59" s="63"/>
      <c r="F59" s="64"/>
      <c r="G59" s="65">
        <f>SUBTOTAL(9,G29:G58)</f>
        <v>22433.549999999996</v>
      </c>
      <c r="H59" s="66"/>
      <c r="I59"/>
    </row>
    <row r="60" spans="1:9" s="54" customFormat="1" hidden="1" outlineLevel="2">
      <c r="A60" s="55" t="s">
        <v>285</v>
      </c>
      <c r="B60" s="55" t="s">
        <v>286</v>
      </c>
      <c r="C60" s="56" t="s">
        <v>287</v>
      </c>
      <c r="D60" s="55" t="s">
        <v>288</v>
      </c>
      <c r="E60" s="55">
        <v>5</v>
      </c>
      <c r="F60" s="57">
        <v>0.8</v>
      </c>
      <c r="G60" s="58">
        <f t="shared" ref="G60:G100" si="2">E60*F60</f>
        <v>4</v>
      </c>
      <c r="H60" s="55"/>
    </row>
    <row r="61" spans="1:9" s="54" customFormat="1" hidden="1" outlineLevel="2">
      <c r="A61" s="55" t="s">
        <v>285</v>
      </c>
      <c r="B61" s="55" t="s">
        <v>289</v>
      </c>
      <c r="C61" s="56" t="s">
        <v>287</v>
      </c>
      <c r="D61" s="55" t="s">
        <v>288</v>
      </c>
      <c r="E61" s="55">
        <v>5</v>
      </c>
      <c r="F61" s="57">
        <v>0.8</v>
      </c>
      <c r="G61" s="58">
        <f t="shared" si="2"/>
        <v>4</v>
      </c>
      <c r="H61" s="55"/>
    </row>
    <row r="62" spans="1:9" s="54" customFormat="1" hidden="1" outlineLevel="2">
      <c r="A62" s="55" t="s">
        <v>285</v>
      </c>
      <c r="B62" s="55" t="s">
        <v>290</v>
      </c>
      <c r="C62" s="56" t="s">
        <v>247</v>
      </c>
      <c r="D62" s="55" t="s">
        <v>213</v>
      </c>
      <c r="E62" s="55">
        <v>1</v>
      </c>
      <c r="F62" s="57">
        <v>5</v>
      </c>
      <c r="G62" s="58">
        <f t="shared" si="2"/>
        <v>5</v>
      </c>
      <c r="H62" s="55"/>
    </row>
    <row r="63" spans="1:9" s="54" customFormat="1" hidden="1" outlineLevel="2">
      <c r="A63" s="55" t="s">
        <v>285</v>
      </c>
      <c r="B63" s="55" t="s">
        <v>291</v>
      </c>
      <c r="C63" s="56" t="s">
        <v>204</v>
      </c>
      <c r="D63" s="55" t="s">
        <v>205</v>
      </c>
      <c r="E63" s="55">
        <v>2</v>
      </c>
      <c r="F63" s="57">
        <v>1.6</v>
      </c>
      <c r="G63" s="58">
        <f t="shared" si="2"/>
        <v>3.2</v>
      </c>
      <c r="H63" s="55"/>
    </row>
    <row r="64" spans="1:9" s="54" customFormat="1" hidden="1" outlineLevel="2">
      <c r="A64" s="55" t="s">
        <v>285</v>
      </c>
      <c r="B64" s="55" t="s">
        <v>292</v>
      </c>
      <c r="C64" s="56" t="s">
        <v>207</v>
      </c>
      <c r="D64" s="55" t="s">
        <v>208</v>
      </c>
      <c r="E64" s="55">
        <v>8</v>
      </c>
      <c r="F64" s="57">
        <v>28</v>
      </c>
      <c r="G64" s="58">
        <f t="shared" si="2"/>
        <v>224</v>
      </c>
      <c r="H64" s="55"/>
    </row>
    <row r="65" spans="1:8" s="54" customFormat="1" collapsed="1">
      <c r="A65" s="55" t="s">
        <v>285</v>
      </c>
      <c r="B65" s="55" t="s">
        <v>73</v>
      </c>
      <c r="C65" s="56" t="s">
        <v>252</v>
      </c>
      <c r="D65" s="55" t="s">
        <v>253</v>
      </c>
      <c r="E65" s="55">
        <v>1</v>
      </c>
      <c r="F65" s="57">
        <v>18</v>
      </c>
      <c r="G65" s="58">
        <f t="shared" si="2"/>
        <v>18</v>
      </c>
      <c r="H65" s="55"/>
    </row>
    <row r="66" spans="1:8" s="54" customFormat="1">
      <c r="A66" s="55" t="s">
        <v>285</v>
      </c>
      <c r="B66" s="55" t="s">
        <v>293</v>
      </c>
      <c r="C66" s="56" t="s">
        <v>294</v>
      </c>
      <c r="D66" s="55" t="s">
        <v>295</v>
      </c>
      <c r="E66" s="55">
        <v>10</v>
      </c>
      <c r="F66" s="57">
        <v>20.2</v>
      </c>
      <c r="G66" s="58">
        <f t="shared" si="2"/>
        <v>202</v>
      </c>
      <c r="H66" s="55"/>
    </row>
    <row r="67" spans="1:8" s="54" customFormat="1">
      <c r="A67" s="55" t="s">
        <v>285</v>
      </c>
      <c r="B67" s="55" t="s">
        <v>65</v>
      </c>
      <c r="C67" s="56" t="s">
        <v>259</v>
      </c>
      <c r="D67" s="55" t="s">
        <v>253</v>
      </c>
      <c r="E67" s="55">
        <v>10</v>
      </c>
      <c r="F67" s="57">
        <v>0.9</v>
      </c>
      <c r="G67" s="58">
        <f t="shared" si="2"/>
        <v>9</v>
      </c>
      <c r="H67" s="55"/>
    </row>
    <row r="68" spans="1:8" s="54" customFormat="1">
      <c r="A68" s="55" t="s">
        <v>285</v>
      </c>
      <c r="B68" s="55" t="s">
        <v>296</v>
      </c>
      <c r="C68" s="56" t="s">
        <v>297</v>
      </c>
      <c r="D68" s="55" t="s">
        <v>295</v>
      </c>
      <c r="E68" s="55">
        <v>5</v>
      </c>
      <c r="F68" s="57">
        <v>0.5</v>
      </c>
      <c r="G68" s="58">
        <f t="shared" si="2"/>
        <v>2.5</v>
      </c>
      <c r="H68" s="55"/>
    </row>
    <row r="69" spans="1:8" s="54" customFormat="1">
      <c r="A69" s="55" t="s">
        <v>285</v>
      </c>
      <c r="B69" s="55" t="s">
        <v>298</v>
      </c>
      <c r="C69" s="56" t="s">
        <v>297</v>
      </c>
      <c r="D69" s="55" t="s">
        <v>295</v>
      </c>
      <c r="E69" s="55">
        <v>2</v>
      </c>
      <c r="F69" s="57">
        <v>0.8</v>
      </c>
      <c r="G69" s="58">
        <f t="shared" si="2"/>
        <v>1.6</v>
      </c>
      <c r="H69" s="55"/>
    </row>
    <row r="70" spans="1:8" s="54" customFormat="1">
      <c r="A70" s="55" t="s">
        <v>285</v>
      </c>
      <c r="B70" s="55" t="s">
        <v>290</v>
      </c>
      <c r="C70" s="56" t="s">
        <v>299</v>
      </c>
      <c r="D70" s="55" t="s">
        <v>295</v>
      </c>
      <c r="E70" s="55">
        <v>10</v>
      </c>
      <c r="F70" s="57">
        <v>5</v>
      </c>
      <c r="G70" s="58">
        <f t="shared" si="2"/>
        <v>50</v>
      </c>
      <c r="H70" s="55"/>
    </row>
    <row r="71" spans="1:8" s="54" customFormat="1">
      <c r="A71" s="55" t="s">
        <v>285</v>
      </c>
      <c r="B71" s="55" t="s">
        <v>300</v>
      </c>
      <c r="C71" s="56" t="s">
        <v>299</v>
      </c>
      <c r="D71" s="55" t="s">
        <v>295</v>
      </c>
      <c r="E71" s="55">
        <v>20</v>
      </c>
      <c r="F71" s="57">
        <v>3</v>
      </c>
      <c r="G71" s="58">
        <f t="shared" si="2"/>
        <v>60</v>
      </c>
      <c r="H71" s="55"/>
    </row>
    <row r="72" spans="1:8" s="54" customFormat="1">
      <c r="A72" s="55" t="s">
        <v>285</v>
      </c>
      <c r="B72" s="55" t="s">
        <v>65</v>
      </c>
      <c r="C72" s="56" t="s">
        <v>265</v>
      </c>
      <c r="D72" s="55" t="s">
        <v>213</v>
      </c>
      <c r="E72" s="55">
        <v>20</v>
      </c>
      <c r="F72" s="57">
        <v>0.9</v>
      </c>
      <c r="G72" s="58">
        <f t="shared" si="2"/>
        <v>18</v>
      </c>
      <c r="H72" s="55"/>
    </row>
    <row r="73" spans="1:8" s="54" customFormat="1">
      <c r="A73" s="55" t="s">
        <v>285</v>
      </c>
      <c r="B73" s="55" t="s">
        <v>300</v>
      </c>
      <c r="C73" s="56" t="s">
        <v>265</v>
      </c>
      <c r="D73" s="55" t="s">
        <v>213</v>
      </c>
      <c r="E73" s="55">
        <v>2</v>
      </c>
      <c r="F73" s="57">
        <v>3</v>
      </c>
      <c r="G73" s="58">
        <f t="shared" si="2"/>
        <v>6</v>
      </c>
      <c r="H73" s="55"/>
    </row>
    <row r="74" spans="1:8" s="54" customFormat="1">
      <c r="A74" s="55" t="s">
        <v>285</v>
      </c>
      <c r="B74" s="55" t="s">
        <v>301</v>
      </c>
      <c r="C74" s="56" t="s">
        <v>265</v>
      </c>
      <c r="D74" s="55" t="s">
        <v>213</v>
      </c>
      <c r="E74" s="55">
        <v>10</v>
      </c>
      <c r="F74" s="57">
        <v>0.6</v>
      </c>
      <c r="G74" s="58">
        <f t="shared" si="2"/>
        <v>6</v>
      </c>
      <c r="H74" s="55"/>
    </row>
    <row r="75" spans="1:8" s="54" customFormat="1">
      <c r="A75" s="55" t="s">
        <v>285</v>
      </c>
      <c r="B75" s="55" t="s">
        <v>302</v>
      </c>
      <c r="C75" s="56" t="s">
        <v>265</v>
      </c>
      <c r="D75" s="55" t="s">
        <v>213</v>
      </c>
      <c r="E75" s="55">
        <v>1</v>
      </c>
      <c r="F75" s="57">
        <v>1.2</v>
      </c>
      <c r="G75" s="58">
        <f t="shared" si="2"/>
        <v>1.2</v>
      </c>
      <c r="H75" s="55"/>
    </row>
    <row r="76" spans="1:8" s="54" customFormat="1">
      <c r="A76" s="55" t="s">
        <v>285</v>
      </c>
      <c r="B76" s="55" t="s">
        <v>293</v>
      </c>
      <c r="C76" s="56" t="s">
        <v>266</v>
      </c>
      <c r="D76" s="55" t="s">
        <v>267</v>
      </c>
      <c r="E76" s="55">
        <v>1</v>
      </c>
      <c r="F76" s="57">
        <v>20.2</v>
      </c>
      <c r="G76" s="58">
        <f t="shared" si="2"/>
        <v>20.2</v>
      </c>
      <c r="H76" s="55"/>
    </row>
    <row r="77" spans="1:8" s="54" customFormat="1">
      <c r="A77" s="55" t="s">
        <v>285</v>
      </c>
      <c r="B77" s="55" t="s">
        <v>303</v>
      </c>
      <c r="C77" s="56" t="s">
        <v>266</v>
      </c>
      <c r="D77" s="55" t="s">
        <v>267</v>
      </c>
      <c r="E77" s="55">
        <v>3</v>
      </c>
      <c r="F77" s="57">
        <v>2.5</v>
      </c>
      <c r="G77" s="58">
        <f t="shared" si="2"/>
        <v>7.5</v>
      </c>
      <c r="H77" s="55"/>
    </row>
    <row r="78" spans="1:8" s="54" customFormat="1">
      <c r="A78" s="55" t="s">
        <v>285</v>
      </c>
      <c r="B78" s="55" t="s">
        <v>301</v>
      </c>
      <c r="C78" s="56" t="s">
        <v>268</v>
      </c>
      <c r="D78" s="55" t="s">
        <v>269</v>
      </c>
      <c r="E78" s="55">
        <v>2</v>
      </c>
      <c r="F78" s="57">
        <v>0.6</v>
      </c>
      <c r="G78" s="58">
        <f t="shared" si="2"/>
        <v>1.2</v>
      </c>
      <c r="H78" s="55"/>
    </row>
    <row r="79" spans="1:8" s="54" customFormat="1">
      <c r="A79" s="55" t="s">
        <v>285</v>
      </c>
      <c r="B79" s="55" t="s">
        <v>64</v>
      </c>
      <c r="C79" s="56" t="s">
        <v>304</v>
      </c>
      <c r="D79" s="55" t="s">
        <v>253</v>
      </c>
      <c r="E79" s="55">
        <v>12</v>
      </c>
      <c r="F79" s="57">
        <v>2</v>
      </c>
      <c r="G79" s="58">
        <f t="shared" si="2"/>
        <v>24</v>
      </c>
      <c r="H79" s="55"/>
    </row>
    <row r="80" spans="1:8" s="54" customFormat="1">
      <c r="A80" s="55" t="s">
        <v>285</v>
      </c>
      <c r="B80" s="55" t="s">
        <v>69</v>
      </c>
      <c r="C80" s="56" t="s">
        <v>304</v>
      </c>
      <c r="D80" s="55" t="s">
        <v>253</v>
      </c>
      <c r="E80" s="55">
        <v>1</v>
      </c>
      <c r="F80" s="57">
        <v>1</v>
      </c>
      <c r="G80" s="58">
        <f t="shared" si="2"/>
        <v>1</v>
      </c>
      <c r="H80" s="55"/>
    </row>
    <row r="81" spans="1:9" s="54" customFormat="1" hidden="1" outlineLevel="2">
      <c r="A81" s="55" t="s">
        <v>285</v>
      </c>
      <c r="B81" s="55" t="s">
        <v>305</v>
      </c>
      <c r="C81" s="59">
        <v>1504300020</v>
      </c>
      <c r="D81" s="55" t="s">
        <v>271</v>
      </c>
      <c r="E81" s="55">
        <v>2</v>
      </c>
      <c r="F81" s="57">
        <v>2</v>
      </c>
      <c r="G81" s="58">
        <f t="shared" si="2"/>
        <v>4</v>
      </c>
      <c r="H81" s="55"/>
    </row>
    <row r="82" spans="1:9" s="54" customFormat="1" hidden="1" outlineLevel="2">
      <c r="A82" s="55" t="s">
        <v>285</v>
      </c>
      <c r="B82" s="55" t="s">
        <v>306</v>
      </c>
      <c r="C82" s="59">
        <v>1504300049</v>
      </c>
      <c r="D82" s="55" t="s">
        <v>235</v>
      </c>
      <c r="E82" s="55">
        <v>20</v>
      </c>
      <c r="F82" s="57">
        <v>0.8</v>
      </c>
      <c r="G82" s="58">
        <f t="shared" si="2"/>
        <v>16</v>
      </c>
      <c r="H82" s="55"/>
    </row>
    <row r="83" spans="1:9" s="54" customFormat="1" hidden="1" outlineLevel="2">
      <c r="A83" s="55" t="s">
        <v>285</v>
      </c>
      <c r="B83" s="55" t="s">
        <v>307</v>
      </c>
      <c r="C83" s="59">
        <v>1504300052</v>
      </c>
      <c r="D83" s="55" t="s">
        <v>272</v>
      </c>
      <c r="E83" s="55">
        <v>3</v>
      </c>
      <c r="F83" s="57">
        <v>2.5</v>
      </c>
      <c r="G83" s="58">
        <f t="shared" si="2"/>
        <v>7.5</v>
      </c>
      <c r="H83" s="55"/>
    </row>
    <row r="84" spans="1:9" s="54" customFormat="1" hidden="1" outlineLevel="2">
      <c r="A84" s="55" t="s">
        <v>308</v>
      </c>
      <c r="B84" s="55" t="s">
        <v>309</v>
      </c>
      <c r="C84" s="59">
        <v>1504300054</v>
      </c>
      <c r="D84" s="55" t="s">
        <v>232</v>
      </c>
      <c r="E84" s="55">
        <v>2</v>
      </c>
      <c r="F84" s="57">
        <v>3</v>
      </c>
      <c r="G84" s="58">
        <f t="shared" si="2"/>
        <v>6</v>
      </c>
      <c r="H84" s="55"/>
    </row>
    <row r="85" spans="1:9" s="54" customFormat="1" hidden="1" outlineLevel="2">
      <c r="A85" s="55" t="s">
        <v>285</v>
      </c>
      <c r="B85" s="55" t="s">
        <v>310</v>
      </c>
      <c r="C85" s="59">
        <v>1504300055</v>
      </c>
      <c r="D85" s="55" t="s">
        <v>232</v>
      </c>
      <c r="E85" s="55">
        <v>3</v>
      </c>
      <c r="F85" s="57">
        <v>12</v>
      </c>
      <c r="G85" s="58">
        <f t="shared" si="2"/>
        <v>36</v>
      </c>
      <c r="H85" s="55"/>
    </row>
    <row r="86" spans="1:9" s="54" customFormat="1" hidden="1" outlineLevel="2">
      <c r="A86" s="55" t="s">
        <v>285</v>
      </c>
      <c r="B86" s="55" t="s">
        <v>311</v>
      </c>
      <c r="C86" s="59">
        <v>1504300056</v>
      </c>
      <c r="D86" s="55" t="s">
        <v>232</v>
      </c>
      <c r="E86" s="55">
        <v>1</v>
      </c>
      <c r="F86" s="57">
        <v>9</v>
      </c>
      <c r="G86" s="58">
        <f t="shared" si="2"/>
        <v>9</v>
      </c>
      <c r="H86" s="55"/>
    </row>
    <row r="87" spans="1:9" s="54" customFormat="1" hidden="1" outlineLevel="2">
      <c r="A87" s="55" t="s">
        <v>285</v>
      </c>
      <c r="B87" s="55" t="s">
        <v>312</v>
      </c>
      <c r="C87" s="59">
        <v>1504300075</v>
      </c>
      <c r="D87" s="55" t="s">
        <v>229</v>
      </c>
      <c r="E87" s="55">
        <v>5</v>
      </c>
      <c r="F87" s="57">
        <v>20.2</v>
      </c>
      <c r="G87" s="58">
        <f t="shared" si="2"/>
        <v>101</v>
      </c>
      <c r="H87" s="55"/>
    </row>
    <row r="88" spans="1:9" s="54" customFormat="1" hidden="1" outlineLevel="2">
      <c r="A88" s="55" t="s">
        <v>308</v>
      </c>
      <c r="B88" s="55" t="s">
        <v>313</v>
      </c>
      <c r="C88" s="59">
        <v>1504300076</v>
      </c>
      <c r="D88" s="55" t="s">
        <v>229</v>
      </c>
      <c r="E88" s="55">
        <v>5</v>
      </c>
      <c r="F88" s="57">
        <v>18.600000000000001</v>
      </c>
      <c r="G88" s="58">
        <f t="shared" si="2"/>
        <v>93</v>
      </c>
      <c r="H88" s="55"/>
    </row>
    <row r="89" spans="1:9" s="54" customFormat="1" hidden="1" outlineLevel="2">
      <c r="A89" s="55" t="s">
        <v>308</v>
      </c>
      <c r="B89" s="55" t="s">
        <v>313</v>
      </c>
      <c r="C89" s="59">
        <v>1504300077</v>
      </c>
      <c r="D89" s="55" t="s">
        <v>230</v>
      </c>
      <c r="E89" s="55">
        <v>5</v>
      </c>
      <c r="F89" s="57">
        <v>18.600000000000001</v>
      </c>
      <c r="G89" s="58">
        <f t="shared" si="2"/>
        <v>93</v>
      </c>
      <c r="H89" s="55"/>
    </row>
    <row r="90" spans="1:9" s="54" customFormat="1" hidden="1" outlineLevel="2">
      <c r="A90" s="55" t="s">
        <v>285</v>
      </c>
      <c r="B90" s="55" t="s">
        <v>314</v>
      </c>
      <c r="C90" s="59">
        <v>1504300093</v>
      </c>
      <c r="D90" s="55" t="s">
        <v>315</v>
      </c>
      <c r="E90" s="55">
        <v>3</v>
      </c>
      <c r="F90" s="57">
        <v>1</v>
      </c>
      <c r="G90" s="58">
        <f t="shared" si="2"/>
        <v>3</v>
      </c>
      <c r="H90" s="55"/>
    </row>
    <row r="91" spans="1:9" s="54" customFormat="1" hidden="1" outlineLevel="2">
      <c r="A91" s="55" t="s">
        <v>285</v>
      </c>
      <c r="B91" s="55" t="s">
        <v>316</v>
      </c>
      <c r="C91" s="59">
        <v>1504300112</v>
      </c>
      <c r="D91" s="55" t="s">
        <v>237</v>
      </c>
      <c r="E91" s="55">
        <v>4</v>
      </c>
      <c r="F91" s="57">
        <v>12</v>
      </c>
      <c r="G91" s="58">
        <f t="shared" si="2"/>
        <v>48</v>
      </c>
      <c r="H91" s="55"/>
    </row>
    <row r="92" spans="1:9" s="54" customFormat="1" hidden="1" outlineLevel="2">
      <c r="A92" s="55" t="s">
        <v>285</v>
      </c>
      <c r="B92" s="55" t="s">
        <v>317</v>
      </c>
      <c r="C92" s="59">
        <v>1504300113</v>
      </c>
      <c r="D92" s="55" t="s">
        <v>237</v>
      </c>
      <c r="E92" s="55">
        <v>8</v>
      </c>
      <c r="F92" s="57">
        <v>19</v>
      </c>
      <c r="G92" s="58">
        <f t="shared" si="2"/>
        <v>152</v>
      </c>
      <c r="H92" s="55"/>
    </row>
    <row r="93" spans="1:9" s="54" customFormat="1" hidden="1" outlineLevel="2">
      <c r="A93" s="55" t="s">
        <v>285</v>
      </c>
      <c r="B93" s="55" t="s">
        <v>318</v>
      </c>
      <c r="C93" s="59">
        <v>1504300116</v>
      </c>
      <c r="D93" s="55" t="s">
        <v>237</v>
      </c>
      <c r="E93" s="55">
        <v>3</v>
      </c>
      <c r="F93" s="57">
        <v>0.8</v>
      </c>
      <c r="G93" s="58">
        <f t="shared" si="2"/>
        <v>2.4000000000000004</v>
      </c>
      <c r="H93" s="55"/>
    </row>
    <row r="94" spans="1:9" s="54" customFormat="1" hidden="1" outlineLevel="2">
      <c r="A94" s="55" t="s">
        <v>285</v>
      </c>
      <c r="B94" s="55" t="s">
        <v>314</v>
      </c>
      <c r="C94" s="59">
        <v>1504300117</v>
      </c>
      <c r="D94" s="55" t="s">
        <v>237</v>
      </c>
      <c r="E94" s="55">
        <v>1</v>
      </c>
      <c r="F94" s="57">
        <v>1</v>
      </c>
      <c r="G94" s="58">
        <f t="shared" si="2"/>
        <v>1</v>
      </c>
      <c r="H94" s="55"/>
    </row>
    <row r="95" spans="1:9" s="54" customFormat="1" hidden="1" outlineLevel="2">
      <c r="A95" s="55" t="s">
        <v>308</v>
      </c>
      <c r="B95" s="60" t="s">
        <v>62</v>
      </c>
      <c r="C95" s="61"/>
      <c r="D95" s="62"/>
      <c r="E95" s="63">
        <v>12</v>
      </c>
      <c r="F95" s="64">
        <v>0.8</v>
      </c>
      <c r="G95" s="65">
        <f t="shared" si="2"/>
        <v>9.6000000000000014</v>
      </c>
      <c r="H95" s="66"/>
      <c r="I95"/>
    </row>
    <row r="96" spans="1:9" s="54" customFormat="1" hidden="1" outlineLevel="2">
      <c r="A96" s="55" t="s">
        <v>308</v>
      </c>
      <c r="B96" s="60" t="s">
        <v>66</v>
      </c>
      <c r="C96" s="61"/>
      <c r="D96" s="62"/>
      <c r="E96" s="63">
        <v>5</v>
      </c>
      <c r="F96" s="64">
        <v>25</v>
      </c>
      <c r="G96" s="65">
        <f t="shared" si="2"/>
        <v>125</v>
      </c>
      <c r="H96" s="66"/>
      <c r="I96"/>
    </row>
    <row r="97" spans="1:9" s="54" customFormat="1" hidden="1" outlineLevel="2">
      <c r="A97" s="55" t="s">
        <v>308</v>
      </c>
      <c r="B97" s="60" t="s">
        <v>67</v>
      </c>
      <c r="C97" s="61"/>
      <c r="D97" s="62"/>
      <c r="E97" s="63">
        <v>1</v>
      </c>
      <c r="F97" s="64">
        <v>28</v>
      </c>
      <c r="G97" s="65">
        <f t="shared" si="2"/>
        <v>28</v>
      </c>
      <c r="H97" s="66"/>
      <c r="I97"/>
    </row>
    <row r="98" spans="1:9" s="54" customFormat="1" hidden="1" outlineLevel="2">
      <c r="A98" s="55" t="s">
        <v>308</v>
      </c>
      <c r="B98" s="60" t="s">
        <v>70</v>
      </c>
      <c r="C98" s="61"/>
      <c r="D98" s="62"/>
      <c r="E98" s="63">
        <v>2</v>
      </c>
      <c r="F98" s="64">
        <v>10</v>
      </c>
      <c r="G98" s="65">
        <f t="shared" si="2"/>
        <v>20</v>
      </c>
      <c r="H98" s="66" t="s">
        <v>71</v>
      </c>
      <c r="I98"/>
    </row>
    <row r="99" spans="1:9" s="54" customFormat="1" hidden="1" outlineLevel="2">
      <c r="A99" s="55" t="s">
        <v>308</v>
      </c>
      <c r="B99" s="60" t="s">
        <v>73</v>
      </c>
      <c r="C99" s="61"/>
      <c r="D99" s="62"/>
      <c r="E99" s="63">
        <v>1</v>
      </c>
      <c r="F99" s="64">
        <v>21</v>
      </c>
      <c r="G99" s="65">
        <f t="shared" si="2"/>
        <v>21</v>
      </c>
      <c r="H99" s="66"/>
      <c r="I99"/>
    </row>
    <row r="100" spans="1:9" s="54" customFormat="1" hidden="1" outlineLevel="2">
      <c r="A100" s="55" t="s">
        <v>308</v>
      </c>
      <c r="B100" s="60" t="s">
        <v>75</v>
      </c>
      <c r="C100" s="61"/>
      <c r="D100" s="62"/>
      <c r="E100" s="63">
        <v>2</v>
      </c>
      <c r="F100" s="64">
        <v>62</v>
      </c>
      <c r="G100" s="65">
        <f t="shared" si="2"/>
        <v>124</v>
      </c>
      <c r="H100" s="66"/>
      <c r="I100"/>
    </row>
    <row r="101" spans="1:9" s="54" customFormat="1" outlineLevel="1" collapsed="1">
      <c r="A101" s="69" t="s">
        <v>319</v>
      </c>
      <c r="B101" s="60"/>
      <c r="C101" s="61"/>
      <c r="D101" s="62"/>
      <c r="E101" s="63"/>
      <c r="F101" s="64"/>
      <c r="G101" s="65">
        <f>SUBTOTAL(9,G60:G100)</f>
        <v>1567.9</v>
      </c>
      <c r="H101" s="66"/>
      <c r="I101"/>
    </row>
    <row r="102" spans="1:9" s="54" customFormat="1" hidden="1" outlineLevel="2">
      <c r="A102" s="55" t="s">
        <v>320</v>
      </c>
      <c r="B102" s="55" t="s">
        <v>321</v>
      </c>
      <c r="C102" s="56" t="s">
        <v>204</v>
      </c>
      <c r="D102" s="55" t="s">
        <v>205</v>
      </c>
      <c r="E102" s="55">
        <v>4</v>
      </c>
      <c r="F102" s="57">
        <v>6.5</v>
      </c>
      <c r="G102" s="58">
        <f t="shared" ref="G102:G116" si="3">E102*F102</f>
        <v>26</v>
      </c>
      <c r="H102" s="55"/>
    </row>
    <row r="103" spans="1:9" s="54" customFormat="1" hidden="1" outlineLevel="2">
      <c r="A103" s="55" t="s">
        <v>320</v>
      </c>
      <c r="B103" s="55" t="s">
        <v>322</v>
      </c>
      <c r="C103" s="56" t="s">
        <v>323</v>
      </c>
      <c r="D103" s="55" t="s">
        <v>324</v>
      </c>
      <c r="E103" s="55">
        <v>2</v>
      </c>
      <c r="F103" s="57">
        <v>65</v>
      </c>
      <c r="G103" s="58">
        <f t="shared" si="3"/>
        <v>130</v>
      </c>
      <c r="H103" s="55"/>
    </row>
    <row r="104" spans="1:9" s="54" customFormat="1" hidden="1" outlineLevel="2">
      <c r="A104" s="55" t="s">
        <v>320</v>
      </c>
      <c r="B104" s="55" t="s">
        <v>322</v>
      </c>
      <c r="C104" s="56" t="s">
        <v>325</v>
      </c>
      <c r="D104" s="55" t="s">
        <v>295</v>
      </c>
      <c r="E104" s="55">
        <v>1</v>
      </c>
      <c r="F104" s="57">
        <v>65</v>
      </c>
      <c r="G104" s="58">
        <f t="shared" si="3"/>
        <v>65</v>
      </c>
      <c r="H104" s="55"/>
    </row>
    <row r="105" spans="1:9" s="54" customFormat="1" hidden="1" outlineLevel="2">
      <c r="A105" s="55" t="s">
        <v>320</v>
      </c>
      <c r="B105" s="55" t="s">
        <v>326</v>
      </c>
      <c r="C105" s="56" t="s">
        <v>266</v>
      </c>
      <c r="D105" s="55" t="s">
        <v>267</v>
      </c>
      <c r="E105" s="55">
        <v>2</v>
      </c>
      <c r="F105" s="57">
        <v>31</v>
      </c>
      <c r="G105" s="58">
        <f t="shared" si="3"/>
        <v>62</v>
      </c>
      <c r="H105" s="55"/>
    </row>
    <row r="106" spans="1:9" s="54" customFormat="1" hidden="1" outlineLevel="2">
      <c r="A106" s="55" t="s">
        <v>320</v>
      </c>
      <c r="B106" s="55" t="s">
        <v>322</v>
      </c>
      <c r="C106" s="56" t="s">
        <v>327</v>
      </c>
      <c r="D106" s="55" t="s">
        <v>295</v>
      </c>
      <c r="E106" s="55">
        <v>1</v>
      </c>
      <c r="F106" s="57">
        <v>65</v>
      </c>
      <c r="G106" s="58">
        <f t="shared" si="3"/>
        <v>65</v>
      </c>
      <c r="H106" s="55"/>
    </row>
    <row r="107" spans="1:9" s="54" customFormat="1" hidden="1" outlineLevel="2">
      <c r="A107" s="55" t="s">
        <v>320</v>
      </c>
      <c r="B107" s="55" t="s">
        <v>328</v>
      </c>
      <c r="C107" s="56" t="s">
        <v>329</v>
      </c>
      <c r="D107" s="55" t="s">
        <v>330</v>
      </c>
      <c r="E107" s="55">
        <v>6</v>
      </c>
      <c r="F107" s="57">
        <v>46</v>
      </c>
      <c r="G107" s="58">
        <f t="shared" si="3"/>
        <v>276</v>
      </c>
      <c r="H107" s="55"/>
    </row>
    <row r="108" spans="1:9" s="54" customFormat="1" hidden="1" outlineLevel="2">
      <c r="A108" s="55" t="s">
        <v>320</v>
      </c>
      <c r="B108" s="55" t="s">
        <v>322</v>
      </c>
      <c r="C108" s="56" t="s">
        <v>331</v>
      </c>
      <c r="D108" s="55" t="s">
        <v>332</v>
      </c>
      <c r="E108" s="55">
        <v>2</v>
      </c>
      <c r="F108" s="57">
        <v>65</v>
      </c>
      <c r="G108" s="58">
        <f t="shared" si="3"/>
        <v>130</v>
      </c>
      <c r="H108" s="55"/>
    </row>
    <row r="109" spans="1:9" s="54" customFormat="1" hidden="1" outlineLevel="2">
      <c r="A109" s="55" t="s">
        <v>320</v>
      </c>
      <c r="B109" s="55" t="s">
        <v>322</v>
      </c>
      <c r="C109" s="56" t="s">
        <v>333</v>
      </c>
      <c r="D109" s="55" t="s">
        <v>202</v>
      </c>
      <c r="E109" s="55">
        <v>1</v>
      </c>
      <c r="F109" s="57">
        <v>65</v>
      </c>
      <c r="G109" s="58">
        <f t="shared" si="3"/>
        <v>65</v>
      </c>
      <c r="H109" s="55"/>
    </row>
    <row r="110" spans="1:9" s="54" customFormat="1" hidden="1" outlineLevel="2">
      <c r="A110" s="55" t="s">
        <v>320</v>
      </c>
      <c r="B110" s="55" t="s">
        <v>334</v>
      </c>
      <c r="C110" s="59">
        <v>1504300040</v>
      </c>
      <c r="D110" s="55" t="s">
        <v>224</v>
      </c>
      <c r="E110" s="55">
        <v>3</v>
      </c>
      <c r="F110" s="57">
        <v>9.5</v>
      </c>
      <c r="G110" s="58">
        <f t="shared" si="3"/>
        <v>28.5</v>
      </c>
      <c r="H110" s="55"/>
    </row>
    <row r="111" spans="1:9" s="54" customFormat="1" hidden="1" outlineLevel="2">
      <c r="A111" s="55" t="s">
        <v>335</v>
      </c>
      <c r="B111" s="55" t="s">
        <v>336</v>
      </c>
      <c r="C111" s="59">
        <v>1504300041</v>
      </c>
      <c r="D111" s="55" t="s">
        <v>224</v>
      </c>
      <c r="E111" s="55">
        <v>3</v>
      </c>
      <c r="F111" s="57">
        <v>2.8</v>
      </c>
      <c r="G111" s="58">
        <f t="shared" si="3"/>
        <v>8.3999999999999986</v>
      </c>
      <c r="H111" s="55"/>
    </row>
    <row r="112" spans="1:9" s="54" customFormat="1" hidden="1" outlineLevel="2">
      <c r="A112" s="55" t="s">
        <v>320</v>
      </c>
      <c r="B112" s="55" t="s">
        <v>337</v>
      </c>
      <c r="C112" s="59">
        <v>1504300042</v>
      </c>
      <c r="D112" s="55" t="s">
        <v>224</v>
      </c>
      <c r="E112" s="55">
        <v>3</v>
      </c>
      <c r="F112" s="57">
        <v>6.5</v>
      </c>
      <c r="G112" s="58">
        <f t="shared" si="3"/>
        <v>19.5</v>
      </c>
      <c r="H112" s="55"/>
    </row>
    <row r="113" spans="1:9" s="54" customFormat="1" hidden="1" outlineLevel="2">
      <c r="A113" s="55" t="s">
        <v>320</v>
      </c>
      <c r="B113" s="55" t="s">
        <v>338</v>
      </c>
      <c r="C113" s="59">
        <v>1504300050</v>
      </c>
      <c r="D113" s="55" t="s">
        <v>235</v>
      </c>
      <c r="E113" s="55">
        <v>4</v>
      </c>
      <c r="F113" s="57">
        <v>65</v>
      </c>
      <c r="G113" s="58">
        <f t="shared" si="3"/>
        <v>260</v>
      </c>
      <c r="H113" s="55"/>
    </row>
    <row r="114" spans="1:9" s="54" customFormat="1" hidden="1" outlineLevel="2">
      <c r="A114" s="55" t="s">
        <v>320</v>
      </c>
      <c r="B114" s="55" t="s">
        <v>338</v>
      </c>
      <c r="C114" s="59">
        <v>1504300053</v>
      </c>
      <c r="D114" s="55" t="s">
        <v>339</v>
      </c>
      <c r="E114" s="55">
        <v>2</v>
      </c>
      <c r="F114" s="57">
        <v>65</v>
      </c>
      <c r="G114" s="58">
        <f t="shared" si="3"/>
        <v>130</v>
      </c>
      <c r="H114" s="55"/>
    </row>
    <row r="115" spans="1:9" s="54" customFormat="1" hidden="1" outlineLevel="2">
      <c r="A115" s="55" t="s">
        <v>320</v>
      </c>
      <c r="B115" s="55" t="s">
        <v>337</v>
      </c>
      <c r="C115" s="59">
        <v>1504300064</v>
      </c>
      <c r="D115" s="55" t="s">
        <v>224</v>
      </c>
      <c r="E115" s="55">
        <v>1</v>
      </c>
      <c r="F115" s="57">
        <v>6.5</v>
      </c>
      <c r="G115" s="58">
        <f t="shared" si="3"/>
        <v>6.5</v>
      </c>
      <c r="H115" s="55"/>
    </row>
    <row r="116" spans="1:9" s="54" customFormat="1" hidden="1" outlineLevel="2">
      <c r="A116" s="55" t="s">
        <v>335</v>
      </c>
      <c r="B116" s="55" t="s">
        <v>340</v>
      </c>
      <c r="C116" s="59">
        <v>1504300068</v>
      </c>
      <c r="D116" s="55" t="s">
        <v>224</v>
      </c>
      <c r="E116" s="55">
        <v>1</v>
      </c>
      <c r="F116" s="57">
        <v>3.5</v>
      </c>
      <c r="G116" s="58">
        <f t="shared" si="3"/>
        <v>3.5</v>
      </c>
      <c r="H116" s="55"/>
    </row>
    <row r="117" spans="1:9" s="54" customFormat="1" outlineLevel="1" collapsed="1">
      <c r="A117" s="69" t="s">
        <v>341</v>
      </c>
      <c r="B117" s="55"/>
      <c r="C117" s="59"/>
      <c r="D117" s="55"/>
      <c r="E117" s="55"/>
      <c r="F117" s="57"/>
      <c r="G117" s="58">
        <f>SUBTOTAL(9,G102:G116)</f>
        <v>1275.4000000000001</v>
      </c>
      <c r="H117" s="55"/>
    </row>
    <row r="118" spans="1:9" s="54" customFormat="1" hidden="1" outlineLevel="2">
      <c r="A118" s="55" t="s">
        <v>342</v>
      </c>
      <c r="B118" s="55" t="s">
        <v>343</v>
      </c>
      <c r="C118" s="56" t="s">
        <v>344</v>
      </c>
      <c r="D118" s="55" t="s">
        <v>215</v>
      </c>
      <c r="E118" s="55">
        <v>40</v>
      </c>
      <c r="F118" s="57">
        <v>0.65</v>
      </c>
      <c r="G118" s="58">
        <f>E118*F118</f>
        <v>26</v>
      </c>
      <c r="H118" s="55"/>
    </row>
    <row r="119" spans="1:9" s="54" customFormat="1" hidden="1" outlineLevel="2">
      <c r="A119" s="55" t="s">
        <v>342</v>
      </c>
      <c r="B119" s="55" t="s">
        <v>345</v>
      </c>
      <c r="C119" s="56" t="s">
        <v>344</v>
      </c>
      <c r="D119" s="55" t="s">
        <v>215</v>
      </c>
      <c r="E119" s="55">
        <v>80</v>
      </c>
      <c r="F119" s="57">
        <v>0.7</v>
      </c>
      <c r="G119" s="58">
        <f>E119*F119</f>
        <v>56</v>
      </c>
      <c r="H119" s="55"/>
    </row>
    <row r="120" spans="1:9" s="54" customFormat="1" hidden="1" outlineLevel="2">
      <c r="A120" s="55" t="s">
        <v>342</v>
      </c>
      <c r="B120" s="55" t="s">
        <v>345</v>
      </c>
      <c r="C120" s="56" t="s">
        <v>266</v>
      </c>
      <c r="D120" s="55" t="s">
        <v>267</v>
      </c>
      <c r="E120" s="55">
        <v>1</v>
      </c>
      <c r="F120" s="57">
        <v>0.7</v>
      </c>
      <c r="G120" s="58">
        <f>E120*F120</f>
        <v>0.7</v>
      </c>
      <c r="H120" s="55"/>
    </row>
    <row r="121" spans="1:9" s="54" customFormat="1" outlineLevel="1" collapsed="1">
      <c r="A121" s="69" t="s">
        <v>346</v>
      </c>
      <c r="B121" s="55"/>
      <c r="C121" s="56"/>
      <c r="D121" s="55"/>
      <c r="E121" s="55"/>
      <c r="F121" s="57"/>
      <c r="G121" s="58">
        <f>SUBTOTAL(9,G118:G120)</f>
        <v>82.7</v>
      </c>
      <c r="H121" s="55"/>
    </row>
    <row r="122" spans="1:9" s="54" customFormat="1" hidden="1" outlineLevel="2">
      <c r="A122" s="55" t="s">
        <v>347</v>
      </c>
      <c r="B122" s="55" t="s">
        <v>348</v>
      </c>
      <c r="C122" s="59">
        <v>1504300039</v>
      </c>
      <c r="D122" s="55" t="s">
        <v>349</v>
      </c>
      <c r="E122" s="55">
        <v>7000</v>
      </c>
      <c r="F122" s="57">
        <v>0.8</v>
      </c>
      <c r="G122" s="58">
        <f>E122*F122</f>
        <v>5600</v>
      </c>
      <c r="H122" s="55"/>
    </row>
    <row r="123" spans="1:9" s="54" customFormat="1" outlineLevel="1" collapsed="1">
      <c r="A123" s="69" t="s">
        <v>350</v>
      </c>
      <c r="B123" s="55"/>
      <c r="C123" s="59"/>
      <c r="D123" s="55"/>
      <c r="E123" s="55"/>
      <c r="F123" s="57"/>
      <c r="G123" s="58">
        <f>SUBTOTAL(9,G122:G122)</f>
        <v>5600</v>
      </c>
      <c r="H123" s="55"/>
    </row>
    <row r="124" spans="1:9" s="54" customFormat="1" hidden="1" outlineLevel="2">
      <c r="A124" s="70" t="s">
        <v>351</v>
      </c>
      <c r="B124" s="60" t="s">
        <v>352</v>
      </c>
      <c r="C124" s="61"/>
      <c r="D124" s="62"/>
      <c r="E124" s="63">
        <v>1</v>
      </c>
      <c r="F124" s="64">
        <v>155483.28</v>
      </c>
      <c r="G124" s="65">
        <f>E124*F124</f>
        <v>155483.28</v>
      </c>
      <c r="H124" s="66"/>
      <c r="I124"/>
    </row>
    <row r="125" spans="1:9" s="54" customFormat="1" outlineLevel="1" collapsed="1">
      <c r="A125" s="71" t="s">
        <v>353</v>
      </c>
      <c r="B125" s="60"/>
      <c r="C125" s="61"/>
      <c r="D125" s="62"/>
      <c r="E125" s="63"/>
      <c r="F125" s="64"/>
      <c r="G125" s="65">
        <f>SUBTOTAL(9,G124:G124)</f>
        <v>155483.28</v>
      </c>
      <c r="H125" s="66"/>
      <c r="I125"/>
    </row>
    <row r="126" spans="1:9" s="54" customFormat="1" hidden="1" outlineLevel="2">
      <c r="A126" s="55" t="s">
        <v>354</v>
      </c>
      <c r="B126" s="55" t="s">
        <v>355</v>
      </c>
      <c r="C126" s="56" t="s">
        <v>247</v>
      </c>
      <c r="D126" s="55" t="s">
        <v>213</v>
      </c>
      <c r="E126" s="55">
        <v>2</v>
      </c>
      <c r="F126" s="57">
        <v>32</v>
      </c>
      <c r="G126" s="58">
        <f t="shared" ref="G126:G189" si="4">E126*F126</f>
        <v>64</v>
      </c>
      <c r="H126" s="55"/>
    </row>
    <row r="127" spans="1:9" s="54" customFormat="1" hidden="1" outlineLevel="2">
      <c r="A127" s="55" t="s">
        <v>354</v>
      </c>
      <c r="B127" s="55" t="s">
        <v>356</v>
      </c>
      <c r="C127" s="56" t="s">
        <v>247</v>
      </c>
      <c r="D127" s="55" t="s">
        <v>213</v>
      </c>
      <c r="E127" s="55">
        <v>400</v>
      </c>
      <c r="F127" s="57">
        <v>0.33</v>
      </c>
      <c r="G127" s="58">
        <f t="shared" si="4"/>
        <v>132</v>
      </c>
      <c r="H127" s="55"/>
    </row>
    <row r="128" spans="1:9" s="54" customFormat="1" hidden="1" outlineLevel="2">
      <c r="A128" s="55" t="s">
        <v>354</v>
      </c>
      <c r="B128" s="55" t="s">
        <v>357</v>
      </c>
      <c r="C128" s="56" t="s">
        <v>247</v>
      </c>
      <c r="D128" s="55" t="s">
        <v>213</v>
      </c>
      <c r="E128" s="55">
        <v>1040</v>
      </c>
      <c r="F128" s="57">
        <v>0.76</v>
      </c>
      <c r="G128" s="58">
        <f t="shared" si="4"/>
        <v>790.4</v>
      </c>
      <c r="H128" s="55"/>
    </row>
    <row r="129" spans="1:8" s="54" customFormat="1" collapsed="1">
      <c r="A129" s="55" t="s">
        <v>354</v>
      </c>
      <c r="B129" s="55" t="s">
        <v>358</v>
      </c>
      <c r="C129" s="56" t="s">
        <v>247</v>
      </c>
      <c r="D129" s="55" t="s">
        <v>213</v>
      </c>
      <c r="E129" s="55">
        <v>2</v>
      </c>
      <c r="F129" s="57">
        <v>17.5</v>
      </c>
      <c r="G129" s="58">
        <f t="shared" si="4"/>
        <v>35</v>
      </c>
      <c r="H129" s="55"/>
    </row>
    <row r="130" spans="1:8" s="54" customFormat="1">
      <c r="A130" s="55" t="s">
        <v>354</v>
      </c>
      <c r="B130" s="55" t="s">
        <v>359</v>
      </c>
      <c r="C130" s="56" t="s">
        <v>247</v>
      </c>
      <c r="D130" s="55" t="s">
        <v>213</v>
      </c>
      <c r="E130" s="55">
        <v>10</v>
      </c>
      <c r="F130" s="57">
        <v>1.5960000000000001</v>
      </c>
      <c r="G130" s="58">
        <f t="shared" si="4"/>
        <v>15.96</v>
      </c>
      <c r="H130" s="55"/>
    </row>
    <row r="131" spans="1:8" s="54" customFormat="1">
      <c r="A131" s="55" t="s">
        <v>354</v>
      </c>
      <c r="B131" s="55" t="s">
        <v>360</v>
      </c>
      <c r="C131" s="56" t="s">
        <v>247</v>
      </c>
      <c r="D131" s="55" t="s">
        <v>213</v>
      </c>
      <c r="E131" s="55">
        <v>1000</v>
      </c>
      <c r="F131" s="57">
        <v>0.84</v>
      </c>
      <c r="G131" s="58">
        <f t="shared" si="4"/>
        <v>840</v>
      </c>
      <c r="H131" s="55"/>
    </row>
    <row r="132" spans="1:8" s="54" customFormat="1">
      <c r="A132" s="55" t="s">
        <v>354</v>
      </c>
      <c r="B132" s="55" t="s">
        <v>361</v>
      </c>
      <c r="C132" s="56" t="s">
        <v>362</v>
      </c>
      <c r="D132" s="55" t="s">
        <v>324</v>
      </c>
      <c r="E132" s="55">
        <v>80</v>
      </c>
      <c r="F132" s="57">
        <v>2</v>
      </c>
      <c r="G132" s="58">
        <f t="shared" si="4"/>
        <v>160</v>
      </c>
      <c r="H132" s="55"/>
    </row>
    <row r="133" spans="1:8" s="54" customFormat="1">
      <c r="A133" s="55" t="s">
        <v>354</v>
      </c>
      <c r="B133" s="55" t="s">
        <v>363</v>
      </c>
      <c r="C133" s="56" t="s">
        <v>204</v>
      </c>
      <c r="D133" s="55" t="s">
        <v>205</v>
      </c>
      <c r="E133" s="55">
        <v>500</v>
      </c>
      <c r="F133" s="57">
        <v>9.5000000000000001E-2</v>
      </c>
      <c r="G133" s="58">
        <f t="shared" si="4"/>
        <v>47.5</v>
      </c>
      <c r="H133" s="55"/>
    </row>
    <row r="134" spans="1:8" s="54" customFormat="1">
      <c r="A134" s="55" t="s">
        <v>354</v>
      </c>
      <c r="B134" s="55" t="s">
        <v>364</v>
      </c>
      <c r="C134" s="56" t="s">
        <v>204</v>
      </c>
      <c r="D134" s="55" t="s">
        <v>205</v>
      </c>
      <c r="E134" s="55">
        <v>5</v>
      </c>
      <c r="F134" s="57">
        <v>21.6</v>
      </c>
      <c r="G134" s="58">
        <f t="shared" si="4"/>
        <v>108</v>
      </c>
      <c r="H134" s="55"/>
    </row>
    <row r="135" spans="1:8" s="54" customFormat="1">
      <c r="A135" s="55" t="s">
        <v>354</v>
      </c>
      <c r="B135" s="55" t="s">
        <v>365</v>
      </c>
      <c r="C135" s="56" t="s">
        <v>204</v>
      </c>
      <c r="D135" s="55" t="s">
        <v>205</v>
      </c>
      <c r="E135" s="55">
        <v>200</v>
      </c>
      <c r="F135" s="57">
        <v>0.16</v>
      </c>
      <c r="G135" s="58">
        <f t="shared" si="4"/>
        <v>32</v>
      </c>
      <c r="H135" s="55"/>
    </row>
    <row r="136" spans="1:8" s="54" customFormat="1">
      <c r="A136" s="55" t="s">
        <v>354</v>
      </c>
      <c r="B136" s="55" t="s">
        <v>361</v>
      </c>
      <c r="C136" s="56" t="s">
        <v>204</v>
      </c>
      <c r="D136" s="55" t="s">
        <v>205</v>
      </c>
      <c r="E136" s="55">
        <v>60</v>
      </c>
      <c r="F136" s="57">
        <v>2</v>
      </c>
      <c r="G136" s="58">
        <f t="shared" si="4"/>
        <v>120</v>
      </c>
      <c r="H136" s="55"/>
    </row>
    <row r="137" spans="1:8" s="54" customFormat="1">
      <c r="A137" s="55" t="s">
        <v>354</v>
      </c>
      <c r="B137" s="55" t="s">
        <v>366</v>
      </c>
      <c r="C137" s="56" t="s">
        <v>207</v>
      </c>
      <c r="D137" s="55" t="s">
        <v>208</v>
      </c>
      <c r="E137" s="55">
        <v>2</v>
      </c>
      <c r="F137" s="57">
        <v>32</v>
      </c>
      <c r="G137" s="58">
        <f t="shared" si="4"/>
        <v>64</v>
      </c>
      <c r="H137" s="55"/>
    </row>
    <row r="138" spans="1:8" s="54" customFormat="1">
      <c r="A138" s="55" t="s">
        <v>354</v>
      </c>
      <c r="B138" s="55" t="s">
        <v>357</v>
      </c>
      <c r="C138" s="56" t="s">
        <v>252</v>
      </c>
      <c r="D138" s="55" t="s">
        <v>253</v>
      </c>
      <c r="E138" s="55">
        <v>195</v>
      </c>
      <c r="F138" s="57">
        <v>0.76</v>
      </c>
      <c r="G138" s="58">
        <f t="shared" si="4"/>
        <v>148.19999999999999</v>
      </c>
      <c r="H138" s="55"/>
    </row>
    <row r="139" spans="1:8" s="54" customFormat="1">
      <c r="A139" s="55" t="s">
        <v>354</v>
      </c>
      <c r="B139" s="55" t="s">
        <v>367</v>
      </c>
      <c r="C139" s="56" t="s">
        <v>252</v>
      </c>
      <c r="D139" s="55" t="s">
        <v>253</v>
      </c>
      <c r="E139" s="55">
        <v>100</v>
      </c>
      <c r="F139" s="57">
        <v>0.33</v>
      </c>
      <c r="G139" s="58">
        <f t="shared" si="4"/>
        <v>33</v>
      </c>
      <c r="H139" s="55"/>
    </row>
    <row r="140" spans="1:8" s="54" customFormat="1">
      <c r="A140" s="55" t="s">
        <v>354</v>
      </c>
      <c r="B140" s="55" t="s">
        <v>368</v>
      </c>
      <c r="C140" s="56" t="s">
        <v>252</v>
      </c>
      <c r="D140" s="55" t="s">
        <v>253</v>
      </c>
      <c r="E140" s="55">
        <v>10</v>
      </c>
      <c r="F140" s="57">
        <v>1.3</v>
      </c>
      <c r="G140" s="58">
        <f t="shared" si="4"/>
        <v>13</v>
      </c>
      <c r="H140" s="55"/>
    </row>
    <row r="141" spans="1:8" s="54" customFormat="1">
      <c r="A141" s="55" t="s">
        <v>354</v>
      </c>
      <c r="B141" s="55" t="s">
        <v>359</v>
      </c>
      <c r="C141" s="56" t="s">
        <v>252</v>
      </c>
      <c r="D141" s="55" t="s">
        <v>253</v>
      </c>
      <c r="E141" s="55">
        <v>20</v>
      </c>
      <c r="F141" s="57">
        <v>1.5960000000000001</v>
      </c>
      <c r="G141" s="58">
        <f t="shared" si="4"/>
        <v>31.92</v>
      </c>
      <c r="H141" s="55"/>
    </row>
    <row r="142" spans="1:8" s="54" customFormat="1">
      <c r="A142" s="55" t="s">
        <v>354</v>
      </c>
      <c r="B142" s="55" t="s">
        <v>364</v>
      </c>
      <c r="C142" s="56" t="s">
        <v>252</v>
      </c>
      <c r="D142" s="55" t="s">
        <v>253</v>
      </c>
      <c r="E142" s="55">
        <v>3</v>
      </c>
      <c r="F142" s="57">
        <v>21.6</v>
      </c>
      <c r="G142" s="58">
        <f t="shared" si="4"/>
        <v>64.800000000000011</v>
      </c>
      <c r="H142" s="55"/>
    </row>
    <row r="143" spans="1:8" s="54" customFormat="1">
      <c r="A143" s="55" t="s">
        <v>354</v>
      </c>
      <c r="B143" s="55" t="s">
        <v>361</v>
      </c>
      <c r="C143" s="56" t="s">
        <v>252</v>
      </c>
      <c r="D143" s="55" t="s">
        <v>253</v>
      </c>
      <c r="E143" s="55">
        <v>20</v>
      </c>
      <c r="F143" s="57">
        <v>2</v>
      </c>
      <c r="G143" s="58">
        <f t="shared" si="4"/>
        <v>40</v>
      </c>
      <c r="H143" s="55"/>
    </row>
    <row r="144" spans="1:8" s="54" customFormat="1">
      <c r="A144" s="55" t="s">
        <v>354</v>
      </c>
      <c r="B144" s="55" t="s">
        <v>369</v>
      </c>
      <c r="C144" s="56" t="s">
        <v>370</v>
      </c>
      <c r="D144" s="55" t="s">
        <v>295</v>
      </c>
      <c r="E144" s="55">
        <v>20000</v>
      </c>
      <c r="F144" s="57">
        <v>3.7999999999999999E-2</v>
      </c>
      <c r="G144" s="58">
        <f t="shared" si="4"/>
        <v>760</v>
      </c>
      <c r="H144" s="55"/>
    </row>
    <row r="145" spans="1:8" s="54" customFormat="1">
      <c r="A145" s="55" t="s">
        <v>354</v>
      </c>
      <c r="B145" s="55" t="s">
        <v>356</v>
      </c>
      <c r="C145" s="56" t="s">
        <v>371</v>
      </c>
      <c r="D145" s="55" t="s">
        <v>372</v>
      </c>
      <c r="E145" s="55">
        <v>500</v>
      </c>
      <c r="F145" s="57">
        <v>0.33</v>
      </c>
      <c r="G145" s="58">
        <f t="shared" si="4"/>
        <v>165</v>
      </c>
      <c r="H145" s="55"/>
    </row>
    <row r="146" spans="1:8" s="54" customFormat="1">
      <c r="A146" s="55" t="s">
        <v>354</v>
      </c>
      <c r="B146" s="55" t="s">
        <v>373</v>
      </c>
      <c r="C146" s="56" t="s">
        <v>371</v>
      </c>
      <c r="D146" s="55" t="s">
        <v>372</v>
      </c>
      <c r="E146" s="55">
        <v>500</v>
      </c>
      <c r="F146" s="57">
        <v>0.33</v>
      </c>
      <c r="G146" s="58">
        <f t="shared" si="4"/>
        <v>165</v>
      </c>
      <c r="H146" s="55"/>
    </row>
    <row r="147" spans="1:8" s="54" customFormat="1">
      <c r="A147" s="55" t="s">
        <v>354</v>
      </c>
      <c r="B147" s="55" t="s">
        <v>374</v>
      </c>
      <c r="C147" s="56" t="s">
        <v>371</v>
      </c>
      <c r="D147" s="55" t="s">
        <v>372</v>
      </c>
      <c r="E147" s="55">
        <v>300</v>
      </c>
      <c r="F147" s="57">
        <v>0.15</v>
      </c>
      <c r="G147" s="58">
        <f t="shared" si="4"/>
        <v>45</v>
      </c>
      <c r="H147" s="55"/>
    </row>
    <row r="148" spans="1:8" s="54" customFormat="1">
      <c r="A148" s="55" t="s">
        <v>354</v>
      </c>
      <c r="B148" s="55" t="s">
        <v>364</v>
      </c>
      <c r="C148" s="56" t="s">
        <v>371</v>
      </c>
      <c r="D148" s="55" t="s">
        <v>372</v>
      </c>
      <c r="E148" s="55">
        <v>1</v>
      </c>
      <c r="F148" s="57">
        <v>21.6</v>
      </c>
      <c r="G148" s="58">
        <f t="shared" si="4"/>
        <v>21.6</v>
      </c>
      <c r="H148" s="55"/>
    </row>
    <row r="149" spans="1:8" s="54" customFormat="1">
      <c r="A149" s="55" t="s">
        <v>354</v>
      </c>
      <c r="B149" s="55" t="s">
        <v>360</v>
      </c>
      <c r="C149" s="56" t="s">
        <v>371</v>
      </c>
      <c r="D149" s="55" t="s">
        <v>372</v>
      </c>
      <c r="E149" s="55">
        <v>1000</v>
      </c>
      <c r="F149" s="57">
        <v>0.84</v>
      </c>
      <c r="G149" s="58">
        <f t="shared" si="4"/>
        <v>840</v>
      </c>
      <c r="H149" s="55"/>
    </row>
    <row r="150" spans="1:8" s="54" customFormat="1">
      <c r="A150" s="55" t="s">
        <v>354</v>
      </c>
      <c r="B150" s="55" t="s">
        <v>361</v>
      </c>
      <c r="C150" s="56" t="s">
        <v>371</v>
      </c>
      <c r="D150" s="55" t="s">
        <v>372</v>
      </c>
      <c r="E150" s="55">
        <v>40</v>
      </c>
      <c r="F150" s="57">
        <v>2</v>
      </c>
      <c r="G150" s="58">
        <f t="shared" si="4"/>
        <v>80</v>
      </c>
      <c r="H150" s="55"/>
    </row>
    <row r="151" spans="1:8" s="54" customFormat="1">
      <c r="A151" s="55" t="s">
        <v>354</v>
      </c>
      <c r="B151" s="55" t="s">
        <v>375</v>
      </c>
      <c r="C151" s="56" t="s">
        <v>371</v>
      </c>
      <c r="D151" s="55" t="s">
        <v>372</v>
      </c>
      <c r="E151" s="55">
        <v>300</v>
      </c>
      <c r="F151" s="57">
        <v>0.2</v>
      </c>
      <c r="G151" s="58">
        <f t="shared" si="4"/>
        <v>60</v>
      </c>
      <c r="H151" s="55"/>
    </row>
    <row r="152" spans="1:8" s="54" customFormat="1">
      <c r="A152" s="55" t="s">
        <v>354</v>
      </c>
      <c r="B152" s="55" t="s">
        <v>376</v>
      </c>
      <c r="C152" s="56" t="s">
        <v>254</v>
      </c>
      <c r="D152" s="55" t="s">
        <v>255</v>
      </c>
      <c r="E152" s="55">
        <v>240</v>
      </c>
      <c r="F152" s="57">
        <v>1.35</v>
      </c>
      <c r="G152" s="58">
        <f t="shared" si="4"/>
        <v>324</v>
      </c>
      <c r="H152" s="55"/>
    </row>
    <row r="153" spans="1:8" s="54" customFormat="1">
      <c r="A153" s="55" t="s">
        <v>354</v>
      </c>
      <c r="B153" s="55" t="s">
        <v>377</v>
      </c>
      <c r="C153" s="56" t="s">
        <v>254</v>
      </c>
      <c r="D153" s="55" t="s">
        <v>255</v>
      </c>
      <c r="E153" s="55">
        <v>1000</v>
      </c>
      <c r="F153" s="57">
        <v>0.4</v>
      </c>
      <c r="G153" s="58">
        <f t="shared" si="4"/>
        <v>400</v>
      </c>
      <c r="H153" s="55"/>
    </row>
    <row r="154" spans="1:8" s="54" customFormat="1">
      <c r="A154" s="55" t="s">
        <v>354</v>
      </c>
      <c r="B154" s="55" t="s">
        <v>355</v>
      </c>
      <c r="C154" s="56" t="s">
        <v>378</v>
      </c>
      <c r="D154" s="55" t="s">
        <v>288</v>
      </c>
      <c r="E154" s="55">
        <v>10</v>
      </c>
      <c r="F154" s="57">
        <v>32</v>
      </c>
      <c r="G154" s="58">
        <f t="shared" si="4"/>
        <v>320</v>
      </c>
      <c r="H154" s="55"/>
    </row>
    <row r="155" spans="1:8" s="54" customFormat="1">
      <c r="A155" s="55" t="s">
        <v>354</v>
      </c>
      <c r="B155" s="55" t="s">
        <v>379</v>
      </c>
      <c r="C155" s="56" t="s">
        <v>378</v>
      </c>
      <c r="D155" s="55" t="s">
        <v>288</v>
      </c>
      <c r="E155" s="55">
        <v>400</v>
      </c>
      <c r="F155" s="57">
        <v>1.95</v>
      </c>
      <c r="G155" s="58">
        <f t="shared" si="4"/>
        <v>780</v>
      </c>
      <c r="H155" s="55"/>
    </row>
    <row r="156" spans="1:8" s="54" customFormat="1">
      <c r="A156" s="55" t="s">
        <v>354</v>
      </c>
      <c r="B156" s="55" t="s">
        <v>361</v>
      </c>
      <c r="C156" s="56" t="s">
        <v>378</v>
      </c>
      <c r="D156" s="55" t="s">
        <v>288</v>
      </c>
      <c r="E156" s="55">
        <v>60</v>
      </c>
      <c r="F156" s="57">
        <v>2</v>
      </c>
      <c r="G156" s="58">
        <f t="shared" si="4"/>
        <v>120</v>
      </c>
      <c r="H156" s="55"/>
    </row>
    <row r="157" spans="1:8" s="54" customFormat="1">
      <c r="A157" s="55" t="s">
        <v>354</v>
      </c>
      <c r="B157" s="55" t="s">
        <v>364</v>
      </c>
      <c r="C157" s="56" t="s">
        <v>210</v>
      </c>
      <c r="D157" s="55" t="s">
        <v>208</v>
      </c>
      <c r="E157" s="55">
        <v>1</v>
      </c>
      <c r="F157" s="57">
        <v>21.6</v>
      </c>
      <c r="G157" s="58">
        <f t="shared" si="4"/>
        <v>21.6</v>
      </c>
      <c r="H157" s="55"/>
    </row>
    <row r="158" spans="1:8" s="54" customFormat="1">
      <c r="A158" s="55" t="s">
        <v>354</v>
      </c>
      <c r="B158" s="55" t="s">
        <v>363</v>
      </c>
      <c r="C158" s="56" t="s">
        <v>212</v>
      </c>
      <c r="D158" s="55" t="s">
        <v>213</v>
      </c>
      <c r="E158" s="55">
        <v>500</v>
      </c>
      <c r="F158" s="57">
        <v>9.5000000000000001E-2</v>
      </c>
      <c r="G158" s="58">
        <f t="shared" si="4"/>
        <v>47.5</v>
      </c>
      <c r="H158" s="55"/>
    </row>
    <row r="159" spans="1:8" s="54" customFormat="1">
      <c r="A159" s="55" t="s">
        <v>354</v>
      </c>
      <c r="B159" s="55" t="s">
        <v>373</v>
      </c>
      <c r="C159" s="56" t="s">
        <v>212</v>
      </c>
      <c r="D159" s="55" t="s">
        <v>213</v>
      </c>
      <c r="E159" s="55">
        <v>200</v>
      </c>
      <c r="F159" s="57">
        <v>0.33</v>
      </c>
      <c r="G159" s="58">
        <f t="shared" si="4"/>
        <v>66</v>
      </c>
      <c r="H159" s="55"/>
    </row>
    <row r="160" spans="1:8" s="54" customFormat="1">
      <c r="A160" s="55" t="s">
        <v>354</v>
      </c>
      <c r="B160" s="55" t="s">
        <v>358</v>
      </c>
      <c r="C160" s="56" t="s">
        <v>212</v>
      </c>
      <c r="D160" s="55" t="s">
        <v>213</v>
      </c>
      <c r="E160" s="55">
        <v>2</v>
      </c>
      <c r="F160" s="57">
        <v>18</v>
      </c>
      <c r="G160" s="58">
        <f t="shared" si="4"/>
        <v>36</v>
      </c>
      <c r="H160" s="55"/>
    </row>
    <row r="161" spans="1:8" s="54" customFormat="1">
      <c r="A161" s="55" t="s">
        <v>354</v>
      </c>
      <c r="B161" s="55" t="s">
        <v>358</v>
      </c>
      <c r="C161" s="56" t="s">
        <v>212</v>
      </c>
      <c r="D161" s="55" t="s">
        <v>213</v>
      </c>
      <c r="E161" s="55">
        <v>1</v>
      </c>
      <c r="F161" s="57">
        <v>18</v>
      </c>
      <c r="G161" s="58">
        <f t="shared" si="4"/>
        <v>18</v>
      </c>
      <c r="H161" s="55"/>
    </row>
    <row r="162" spans="1:8" s="54" customFormat="1">
      <c r="A162" s="55" t="s">
        <v>354</v>
      </c>
      <c r="B162" s="55" t="s">
        <v>374</v>
      </c>
      <c r="C162" s="56" t="s">
        <v>212</v>
      </c>
      <c r="D162" s="55" t="s">
        <v>213</v>
      </c>
      <c r="E162" s="55">
        <v>200</v>
      </c>
      <c r="F162" s="57">
        <v>0.15</v>
      </c>
      <c r="G162" s="58">
        <f t="shared" si="4"/>
        <v>30</v>
      </c>
      <c r="H162" s="55"/>
    </row>
    <row r="163" spans="1:8" s="54" customFormat="1">
      <c r="A163" s="55" t="s">
        <v>354</v>
      </c>
      <c r="B163" s="55" t="s">
        <v>361</v>
      </c>
      <c r="C163" s="56" t="s">
        <v>212</v>
      </c>
      <c r="D163" s="55" t="s">
        <v>213</v>
      </c>
      <c r="E163" s="55">
        <v>20</v>
      </c>
      <c r="F163" s="57">
        <v>2</v>
      </c>
      <c r="G163" s="58">
        <f t="shared" si="4"/>
        <v>40</v>
      </c>
      <c r="H163" s="55"/>
    </row>
    <row r="164" spans="1:8" s="54" customFormat="1">
      <c r="A164" s="55" t="s">
        <v>354</v>
      </c>
      <c r="B164" s="55" t="s">
        <v>361</v>
      </c>
      <c r="C164" s="56" t="s">
        <v>212</v>
      </c>
      <c r="D164" s="55" t="s">
        <v>213</v>
      </c>
      <c r="E164" s="55">
        <v>40</v>
      </c>
      <c r="F164" s="57">
        <v>2</v>
      </c>
      <c r="G164" s="58">
        <f t="shared" si="4"/>
        <v>80</v>
      </c>
      <c r="H164" s="55"/>
    </row>
    <row r="165" spans="1:8" s="54" customFormat="1">
      <c r="A165" s="55" t="s">
        <v>354</v>
      </c>
      <c r="B165" s="55" t="s">
        <v>375</v>
      </c>
      <c r="C165" s="56" t="s">
        <v>212</v>
      </c>
      <c r="D165" s="55" t="s">
        <v>213</v>
      </c>
      <c r="E165" s="55">
        <v>200</v>
      </c>
      <c r="F165" s="57">
        <v>0.2</v>
      </c>
      <c r="G165" s="58">
        <f t="shared" si="4"/>
        <v>40</v>
      </c>
      <c r="H165" s="55"/>
    </row>
    <row r="166" spans="1:8" s="54" customFormat="1">
      <c r="A166" s="55" t="s">
        <v>354</v>
      </c>
      <c r="B166" s="55" t="s">
        <v>380</v>
      </c>
      <c r="C166" s="56" t="s">
        <v>217</v>
      </c>
      <c r="D166" s="55" t="s">
        <v>205</v>
      </c>
      <c r="E166" s="55">
        <v>100</v>
      </c>
      <c r="F166" s="57">
        <v>0.4</v>
      </c>
      <c r="G166" s="58">
        <f t="shared" si="4"/>
        <v>40</v>
      </c>
      <c r="H166" s="55"/>
    </row>
    <row r="167" spans="1:8" s="54" customFormat="1">
      <c r="A167" s="55" t="s">
        <v>354</v>
      </c>
      <c r="B167" s="55" t="s">
        <v>363</v>
      </c>
      <c r="C167" s="56" t="s">
        <v>259</v>
      </c>
      <c r="D167" s="55" t="s">
        <v>253</v>
      </c>
      <c r="E167" s="55">
        <v>250</v>
      </c>
      <c r="F167" s="57">
        <v>9.5000000000000001E-2</v>
      </c>
      <c r="G167" s="58">
        <f t="shared" si="4"/>
        <v>23.75</v>
      </c>
      <c r="H167" s="55"/>
    </row>
    <row r="168" spans="1:8" s="54" customFormat="1">
      <c r="A168" s="55" t="s">
        <v>354</v>
      </c>
      <c r="B168" s="55" t="s">
        <v>381</v>
      </c>
      <c r="C168" s="56" t="s">
        <v>259</v>
      </c>
      <c r="D168" s="55" t="s">
        <v>253</v>
      </c>
      <c r="E168" s="55">
        <v>10</v>
      </c>
      <c r="F168" s="57">
        <v>1.61</v>
      </c>
      <c r="G168" s="58">
        <f t="shared" si="4"/>
        <v>16.100000000000001</v>
      </c>
      <c r="H168" s="55"/>
    </row>
    <row r="169" spans="1:8" s="54" customFormat="1">
      <c r="A169" s="55" t="s">
        <v>354</v>
      </c>
      <c r="B169" s="55" t="s">
        <v>382</v>
      </c>
      <c r="C169" s="56" t="s">
        <v>259</v>
      </c>
      <c r="D169" s="55" t="s">
        <v>253</v>
      </c>
      <c r="E169" s="55">
        <v>100</v>
      </c>
      <c r="F169" s="57">
        <v>0.18</v>
      </c>
      <c r="G169" s="58">
        <f t="shared" si="4"/>
        <v>18</v>
      </c>
      <c r="H169" s="55"/>
    </row>
    <row r="170" spans="1:8" s="54" customFormat="1">
      <c r="A170" s="55" t="s">
        <v>354</v>
      </c>
      <c r="B170" s="55" t="s">
        <v>383</v>
      </c>
      <c r="C170" s="56" t="s">
        <v>259</v>
      </c>
      <c r="D170" s="55" t="s">
        <v>253</v>
      </c>
      <c r="E170" s="55">
        <v>100</v>
      </c>
      <c r="F170" s="57">
        <v>0.18</v>
      </c>
      <c r="G170" s="58">
        <f t="shared" si="4"/>
        <v>18</v>
      </c>
      <c r="H170" s="55"/>
    </row>
    <row r="171" spans="1:8" s="54" customFormat="1">
      <c r="A171" s="55" t="s">
        <v>354</v>
      </c>
      <c r="B171" s="55" t="s">
        <v>359</v>
      </c>
      <c r="C171" s="56" t="s">
        <v>259</v>
      </c>
      <c r="D171" s="55" t="s">
        <v>253</v>
      </c>
      <c r="E171" s="55">
        <v>20</v>
      </c>
      <c r="F171" s="57">
        <v>1.5960000000000001</v>
      </c>
      <c r="G171" s="58">
        <f t="shared" si="4"/>
        <v>31.92</v>
      </c>
      <c r="H171" s="55"/>
    </row>
    <row r="172" spans="1:8" s="54" customFormat="1">
      <c r="A172" s="55" t="s">
        <v>354</v>
      </c>
      <c r="B172" s="55" t="s">
        <v>361</v>
      </c>
      <c r="C172" s="56" t="s">
        <v>384</v>
      </c>
      <c r="D172" s="55" t="s">
        <v>202</v>
      </c>
      <c r="E172" s="55">
        <v>100</v>
      </c>
      <c r="F172" s="57">
        <v>2</v>
      </c>
      <c r="G172" s="58">
        <f t="shared" si="4"/>
        <v>200</v>
      </c>
      <c r="H172" s="55"/>
    </row>
    <row r="173" spans="1:8" s="54" customFormat="1">
      <c r="A173" s="72" t="s">
        <v>354</v>
      </c>
      <c r="B173" s="55" t="s">
        <v>385</v>
      </c>
      <c r="C173" s="56" t="s">
        <v>386</v>
      </c>
      <c r="D173" s="55" t="s">
        <v>288</v>
      </c>
      <c r="E173" s="55">
        <v>10</v>
      </c>
      <c r="F173" s="57">
        <v>32</v>
      </c>
      <c r="G173" s="58">
        <f t="shared" si="4"/>
        <v>320</v>
      </c>
      <c r="H173" s="55"/>
    </row>
    <row r="174" spans="1:8" s="54" customFormat="1">
      <c r="A174" s="55" t="s">
        <v>354</v>
      </c>
      <c r="B174" s="55" t="s">
        <v>363</v>
      </c>
      <c r="C174" s="56" t="s">
        <v>265</v>
      </c>
      <c r="D174" s="55" t="s">
        <v>213</v>
      </c>
      <c r="E174" s="55">
        <v>10000</v>
      </c>
      <c r="F174" s="57">
        <v>9.5000000000000001E-2</v>
      </c>
      <c r="G174" s="58">
        <f t="shared" si="4"/>
        <v>950</v>
      </c>
      <c r="H174" s="55"/>
    </row>
    <row r="175" spans="1:8" s="54" customFormat="1">
      <c r="A175" s="55" t="s">
        <v>354</v>
      </c>
      <c r="B175" s="55" t="s">
        <v>356</v>
      </c>
      <c r="C175" s="56" t="s">
        <v>265</v>
      </c>
      <c r="D175" s="55" t="s">
        <v>213</v>
      </c>
      <c r="E175" s="55">
        <v>200</v>
      </c>
      <c r="F175" s="57">
        <v>0.33</v>
      </c>
      <c r="G175" s="58">
        <f t="shared" si="4"/>
        <v>66</v>
      </c>
      <c r="H175" s="55"/>
    </row>
    <row r="176" spans="1:8" s="54" customFormat="1">
      <c r="A176" s="55" t="s">
        <v>354</v>
      </c>
      <c r="B176" s="55" t="s">
        <v>374</v>
      </c>
      <c r="C176" s="56" t="s">
        <v>265</v>
      </c>
      <c r="D176" s="55" t="s">
        <v>213</v>
      </c>
      <c r="E176" s="55">
        <v>200</v>
      </c>
      <c r="F176" s="57">
        <v>0.15</v>
      </c>
      <c r="G176" s="58">
        <f t="shared" si="4"/>
        <v>30</v>
      </c>
      <c r="H176" s="55"/>
    </row>
    <row r="177" spans="1:8" s="54" customFormat="1">
      <c r="A177" s="55" t="s">
        <v>354</v>
      </c>
      <c r="B177" s="55" t="s">
        <v>360</v>
      </c>
      <c r="C177" s="56" t="s">
        <v>265</v>
      </c>
      <c r="D177" s="55" t="s">
        <v>213</v>
      </c>
      <c r="E177" s="55">
        <v>1500</v>
      </c>
      <c r="F177" s="57">
        <v>0.84</v>
      </c>
      <c r="G177" s="58">
        <f t="shared" si="4"/>
        <v>1260</v>
      </c>
      <c r="H177" s="55"/>
    </row>
    <row r="178" spans="1:8" s="54" customFormat="1">
      <c r="A178" s="55" t="s">
        <v>354</v>
      </c>
      <c r="B178" s="55" t="s">
        <v>365</v>
      </c>
      <c r="C178" s="56" t="s">
        <v>265</v>
      </c>
      <c r="D178" s="55" t="s">
        <v>213</v>
      </c>
      <c r="E178" s="55">
        <v>1000</v>
      </c>
      <c r="F178" s="57">
        <v>0.16</v>
      </c>
      <c r="G178" s="58">
        <f t="shared" si="4"/>
        <v>160</v>
      </c>
      <c r="H178" s="55"/>
    </row>
    <row r="179" spans="1:8" s="54" customFormat="1">
      <c r="A179" s="55" t="s">
        <v>354</v>
      </c>
      <c r="B179" s="55" t="s">
        <v>361</v>
      </c>
      <c r="C179" s="56" t="s">
        <v>265</v>
      </c>
      <c r="D179" s="55" t="s">
        <v>213</v>
      </c>
      <c r="E179" s="55">
        <v>40</v>
      </c>
      <c r="F179" s="57">
        <v>2</v>
      </c>
      <c r="G179" s="58">
        <f t="shared" si="4"/>
        <v>80</v>
      </c>
      <c r="H179" s="55"/>
    </row>
    <row r="180" spans="1:8" s="54" customFormat="1">
      <c r="A180" s="55" t="s">
        <v>354</v>
      </c>
      <c r="B180" s="55" t="s">
        <v>385</v>
      </c>
      <c r="C180" s="56" t="s">
        <v>266</v>
      </c>
      <c r="D180" s="55" t="s">
        <v>267</v>
      </c>
      <c r="E180" s="55">
        <v>3</v>
      </c>
      <c r="F180" s="57">
        <v>32</v>
      </c>
      <c r="G180" s="58">
        <f t="shared" si="4"/>
        <v>96</v>
      </c>
      <c r="H180" s="55"/>
    </row>
    <row r="181" spans="1:8" s="54" customFormat="1">
      <c r="A181" s="55" t="s">
        <v>354</v>
      </c>
      <c r="B181" s="55" t="s">
        <v>387</v>
      </c>
      <c r="C181" s="56" t="s">
        <v>266</v>
      </c>
      <c r="D181" s="55" t="s">
        <v>267</v>
      </c>
      <c r="E181" s="55">
        <v>200</v>
      </c>
      <c r="F181" s="57">
        <v>0.11</v>
      </c>
      <c r="G181" s="58">
        <f t="shared" si="4"/>
        <v>22</v>
      </c>
      <c r="H181" s="55"/>
    </row>
    <row r="182" spans="1:8" s="54" customFormat="1">
      <c r="A182" s="55" t="s">
        <v>354</v>
      </c>
      <c r="B182" s="55" t="s">
        <v>357</v>
      </c>
      <c r="C182" s="56" t="s">
        <v>266</v>
      </c>
      <c r="D182" s="55" t="s">
        <v>267</v>
      </c>
      <c r="E182" s="55">
        <v>130</v>
      </c>
      <c r="F182" s="57">
        <v>0.76</v>
      </c>
      <c r="G182" s="58">
        <f t="shared" si="4"/>
        <v>98.8</v>
      </c>
      <c r="H182" s="55"/>
    </row>
    <row r="183" spans="1:8" s="54" customFormat="1">
      <c r="A183" s="55" t="s">
        <v>354</v>
      </c>
      <c r="B183" s="55" t="s">
        <v>373</v>
      </c>
      <c r="C183" s="56" t="s">
        <v>266</v>
      </c>
      <c r="D183" s="55" t="s">
        <v>267</v>
      </c>
      <c r="E183" s="55">
        <v>100</v>
      </c>
      <c r="F183" s="57">
        <v>0.33</v>
      </c>
      <c r="G183" s="58">
        <f t="shared" si="4"/>
        <v>33</v>
      </c>
      <c r="H183" s="55"/>
    </row>
    <row r="184" spans="1:8" s="54" customFormat="1">
      <c r="A184" s="55" t="s">
        <v>354</v>
      </c>
      <c r="B184" s="55" t="s">
        <v>388</v>
      </c>
      <c r="C184" s="56" t="s">
        <v>266</v>
      </c>
      <c r="D184" s="55" t="s">
        <v>267</v>
      </c>
      <c r="E184" s="55">
        <v>300</v>
      </c>
      <c r="F184" s="57">
        <v>0.05</v>
      </c>
      <c r="G184" s="58">
        <f t="shared" si="4"/>
        <v>15</v>
      </c>
      <c r="H184" s="55"/>
    </row>
    <row r="185" spans="1:8" s="54" customFormat="1">
      <c r="A185" s="55" t="s">
        <v>354</v>
      </c>
      <c r="B185" s="55" t="s">
        <v>382</v>
      </c>
      <c r="C185" s="56" t="s">
        <v>266</v>
      </c>
      <c r="D185" s="55" t="s">
        <v>267</v>
      </c>
      <c r="E185" s="55">
        <v>200</v>
      </c>
      <c r="F185" s="57">
        <v>0.18</v>
      </c>
      <c r="G185" s="58">
        <f t="shared" si="4"/>
        <v>36</v>
      </c>
      <c r="H185" s="55"/>
    </row>
    <row r="186" spans="1:8" s="54" customFormat="1">
      <c r="A186" s="55" t="s">
        <v>354</v>
      </c>
      <c r="B186" s="55" t="s">
        <v>383</v>
      </c>
      <c r="C186" s="56" t="s">
        <v>266</v>
      </c>
      <c r="D186" s="55" t="s">
        <v>267</v>
      </c>
      <c r="E186" s="55">
        <v>200</v>
      </c>
      <c r="F186" s="57">
        <v>0.18</v>
      </c>
      <c r="G186" s="58">
        <f t="shared" si="4"/>
        <v>36</v>
      </c>
      <c r="H186" s="55"/>
    </row>
    <row r="187" spans="1:8" s="54" customFormat="1">
      <c r="A187" s="55" t="s">
        <v>354</v>
      </c>
      <c r="B187" s="55" t="s">
        <v>389</v>
      </c>
      <c r="C187" s="56" t="s">
        <v>266</v>
      </c>
      <c r="D187" s="55" t="s">
        <v>267</v>
      </c>
      <c r="E187" s="55">
        <v>200</v>
      </c>
      <c r="F187" s="57">
        <v>0.15</v>
      </c>
      <c r="G187" s="58">
        <f t="shared" si="4"/>
        <v>30</v>
      </c>
      <c r="H187" s="55"/>
    </row>
    <row r="188" spans="1:8" s="54" customFormat="1">
      <c r="A188" s="55" t="s">
        <v>354</v>
      </c>
      <c r="B188" s="55" t="s">
        <v>359</v>
      </c>
      <c r="C188" s="56" t="s">
        <v>266</v>
      </c>
      <c r="D188" s="55" t="s">
        <v>267</v>
      </c>
      <c r="E188" s="55">
        <v>20</v>
      </c>
      <c r="F188" s="57">
        <v>1.5960000000000001</v>
      </c>
      <c r="G188" s="58">
        <f t="shared" si="4"/>
        <v>31.92</v>
      </c>
      <c r="H188" s="55"/>
    </row>
    <row r="189" spans="1:8" s="54" customFormat="1">
      <c r="A189" s="55" t="s">
        <v>354</v>
      </c>
      <c r="B189" s="55" t="s">
        <v>364</v>
      </c>
      <c r="C189" s="56" t="s">
        <v>266</v>
      </c>
      <c r="D189" s="55" t="s">
        <v>267</v>
      </c>
      <c r="E189" s="55">
        <v>3</v>
      </c>
      <c r="F189" s="57">
        <v>21.6</v>
      </c>
      <c r="G189" s="58">
        <f t="shared" si="4"/>
        <v>64.800000000000011</v>
      </c>
      <c r="H189" s="55"/>
    </row>
    <row r="190" spans="1:8" s="54" customFormat="1">
      <c r="A190" s="55" t="s">
        <v>354</v>
      </c>
      <c r="B190" s="55" t="s">
        <v>390</v>
      </c>
      <c r="C190" s="56" t="s">
        <v>266</v>
      </c>
      <c r="D190" s="55" t="s">
        <v>267</v>
      </c>
      <c r="E190" s="55">
        <v>10</v>
      </c>
      <c r="F190" s="57">
        <v>6</v>
      </c>
      <c r="G190" s="58">
        <f t="shared" ref="G190:G243" si="5">E190*F190</f>
        <v>60</v>
      </c>
      <c r="H190" s="55"/>
    </row>
    <row r="191" spans="1:8" s="54" customFormat="1">
      <c r="A191" s="55" t="s">
        <v>354</v>
      </c>
      <c r="B191" s="55" t="s">
        <v>361</v>
      </c>
      <c r="C191" s="56" t="s">
        <v>266</v>
      </c>
      <c r="D191" s="55" t="s">
        <v>267</v>
      </c>
      <c r="E191" s="55">
        <v>60</v>
      </c>
      <c r="F191" s="57">
        <v>2</v>
      </c>
      <c r="G191" s="58">
        <f t="shared" si="5"/>
        <v>120</v>
      </c>
      <c r="H191" s="55"/>
    </row>
    <row r="192" spans="1:8" s="54" customFormat="1">
      <c r="A192" s="55" t="s">
        <v>354</v>
      </c>
      <c r="B192" s="55" t="s">
        <v>373</v>
      </c>
      <c r="C192" s="56" t="s">
        <v>268</v>
      </c>
      <c r="D192" s="55" t="s">
        <v>269</v>
      </c>
      <c r="E192" s="55">
        <v>200</v>
      </c>
      <c r="F192" s="57">
        <v>0.33</v>
      </c>
      <c r="G192" s="58">
        <f t="shared" si="5"/>
        <v>66</v>
      </c>
      <c r="H192" s="55"/>
    </row>
    <row r="193" spans="1:8" s="54" customFormat="1">
      <c r="A193" s="55" t="s">
        <v>354</v>
      </c>
      <c r="B193" s="55" t="s">
        <v>367</v>
      </c>
      <c r="C193" s="56" t="s">
        <v>268</v>
      </c>
      <c r="D193" s="55" t="s">
        <v>269</v>
      </c>
      <c r="E193" s="55">
        <v>200</v>
      </c>
      <c r="F193" s="57">
        <v>0.33</v>
      </c>
      <c r="G193" s="58">
        <f t="shared" si="5"/>
        <v>66</v>
      </c>
      <c r="H193" s="55"/>
    </row>
    <row r="194" spans="1:8" s="54" customFormat="1">
      <c r="A194" s="55" t="s">
        <v>354</v>
      </c>
      <c r="B194" s="55" t="s">
        <v>388</v>
      </c>
      <c r="C194" s="56" t="s">
        <v>268</v>
      </c>
      <c r="D194" s="55" t="s">
        <v>269</v>
      </c>
      <c r="E194" s="55">
        <v>200</v>
      </c>
      <c r="F194" s="57">
        <v>0.05</v>
      </c>
      <c r="G194" s="58">
        <f t="shared" si="5"/>
        <v>10</v>
      </c>
      <c r="H194" s="55"/>
    </row>
    <row r="195" spans="1:8" s="54" customFormat="1">
      <c r="A195" s="55" t="s">
        <v>354</v>
      </c>
      <c r="B195" s="55" t="s">
        <v>382</v>
      </c>
      <c r="C195" s="56" t="s">
        <v>268</v>
      </c>
      <c r="D195" s="55" t="s">
        <v>269</v>
      </c>
      <c r="E195" s="55">
        <v>100</v>
      </c>
      <c r="F195" s="57">
        <v>0.18</v>
      </c>
      <c r="G195" s="58">
        <f t="shared" si="5"/>
        <v>18</v>
      </c>
      <c r="H195" s="55"/>
    </row>
    <row r="196" spans="1:8" s="54" customFormat="1">
      <c r="A196" s="55" t="s">
        <v>354</v>
      </c>
      <c r="B196" s="55" t="s">
        <v>359</v>
      </c>
      <c r="C196" s="56" t="s">
        <v>268</v>
      </c>
      <c r="D196" s="55" t="s">
        <v>269</v>
      </c>
      <c r="E196" s="55">
        <v>20</v>
      </c>
      <c r="F196" s="57">
        <v>1.5960000000000001</v>
      </c>
      <c r="G196" s="58">
        <f t="shared" si="5"/>
        <v>31.92</v>
      </c>
      <c r="H196" s="55"/>
    </row>
    <row r="197" spans="1:8" s="54" customFormat="1">
      <c r="A197" s="55" t="s">
        <v>354</v>
      </c>
      <c r="B197" s="55" t="s">
        <v>364</v>
      </c>
      <c r="C197" s="56" t="s">
        <v>268</v>
      </c>
      <c r="D197" s="55" t="s">
        <v>269</v>
      </c>
      <c r="E197" s="55">
        <v>2</v>
      </c>
      <c r="F197" s="57">
        <v>21.6</v>
      </c>
      <c r="G197" s="58">
        <f t="shared" si="5"/>
        <v>43.2</v>
      </c>
      <c r="H197" s="55"/>
    </row>
    <row r="198" spans="1:8" s="54" customFormat="1">
      <c r="A198" s="55" t="s">
        <v>354</v>
      </c>
      <c r="B198" s="55" t="s">
        <v>361</v>
      </c>
      <c r="C198" s="56" t="s">
        <v>268</v>
      </c>
      <c r="D198" s="55" t="s">
        <v>269</v>
      </c>
      <c r="E198" s="55">
        <v>40</v>
      </c>
      <c r="F198" s="57">
        <v>2</v>
      </c>
      <c r="G198" s="58">
        <f t="shared" si="5"/>
        <v>80</v>
      </c>
      <c r="H198" s="55"/>
    </row>
    <row r="199" spans="1:8" s="54" customFormat="1">
      <c r="A199" s="55" t="s">
        <v>354</v>
      </c>
      <c r="B199" s="55" t="s">
        <v>366</v>
      </c>
      <c r="C199" s="56" t="s">
        <v>391</v>
      </c>
      <c r="D199" s="55" t="s">
        <v>253</v>
      </c>
      <c r="E199" s="55">
        <v>1</v>
      </c>
      <c r="F199" s="57">
        <v>32</v>
      </c>
      <c r="G199" s="58">
        <f t="shared" si="5"/>
        <v>32</v>
      </c>
      <c r="H199" s="55"/>
    </row>
    <row r="200" spans="1:8" s="54" customFormat="1">
      <c r="A200" s="55" t="s">
        <v>354</v>
      </c>
      <c r="B200" s="55" t="s">
        <v>382</v>
      </c>
      <c r="C200" s="56" t="s">
        <v>304</v>
      </c>
      <c r="D200" s="55" t="s">
        <v>253</v>
      </c>
      <c r="E200" s="55">
        <v>100</v>
      </c>
      <c r="F200" s="57">
        <v>0.18</v>
      </c>
      <c r="G200" s="58">
        <f t="shared" si="5"/>
        <v>18</v>
      </c>
      <c r="H200" s="55"/>
    </row>
    <row r="201" spans="1:8" s="54" customFormat="1">
      <c r="A201" s="55" t="s">
        <v>354</v>
      </c>
      <c r="B201" s="55" t="s">
        <v>383</v>
      </c>
      <c r="C201" s="56" t="s">
        <v>304</v>
      </c>
      <c r="D201" s="55" t="s">
        <v>253</v>
      </c>
      <c r="E201" s="55">
        <v>100</v>
      </c>
      <c r="F201" s="57">
        <v>0.18</v>
      </c>
      <c r="G201" s="58">
        <f t="shared" si="5"/>
        <v>18</v>
      </c>
      <c r="H201" s="55"/>
    </row>
    <row r="202" spans="1:8" s="54" customFormat="1">
      <c r="A202" s="55" t="s">
        <v>354</v>
      </c>
      <c r="B202" s="55" t="s">
        <v>368</v>
      </c>
      <c r="C202" s="56" t="s">
        <v>304</v>
      </c>
      <c r="D202" s="55" t="s">
        <v>253</v>
      </c>
      <c r="E202" s="55">
        <v>20</v>
      </c>
      <c r="F202" s="57">
        <v>1.3</v>
      </c>
      <c r="G202" s="58">
        <f t="shared" si="5"/>
        <v>26</v>
      </c>
      <c r="H202" s="55"/>
    </row>
    <row r="203" spans="1:8" s="54" customFormat="1">
      <c r="A203" s="55" t="s">
        <v>354</v>
      </c>
      <c r="B203" s="55" t="s">
        <v>389</v>
      </c>
      <c r="C203" s="56" t="s">
        <v>304</v>
      </c>
      <c r="D203" s="55" t="s">
        <v>253</v>
      </c>
      <c r="E203" s="55">
        <v>100</v>
      </c>
      <c r="F203" s="57">
        <v>0.15</v>
      </c>
      <c r="G203" s="58">
        <f t="shared" si="5"/>
        <v>15</v>
      </c>
      <c r="H203" s="55"/>
    </row>
    <row r="204" spans="1:8" s="54" customFormat="1">
      <c r="A204" s="55" t="s">
        <v>354</v>
      </c>
      <c r="B204" s="55" t="s">
        <v>364</v>
      </c>
      <c r="C204" s="56" t="s">
        <v>304</v>
      </c>
      <c r="D204" s="55" t="s">
        <v>253</v>
      </c>
      <c r="E204" s="55">
        <v>3</v>
      </c>
      <c r="F204" s="57">
        <v>21.6</v>
      </c>
      <c r="G204" s="58">
        <f t="shared" si="5"/>
        <v>64.800000000000011</v>
      </c>
      <c r="H204" s="55"/>
    </row>
    <row r="205" spans="1:8" s="54" customFormat="1">
      <c r="A205" s="55" t="s">
        <v>354</v>
      </c>
      <c r="B205" s="55" t="s">
        <v>392</v>
      </c>
      <c r="C205" s="59">
        <v>1504300004</v>
      </c>
      <c r="D205" s="55" t="s">
        <v>393</v>
      </c>
      <c r="E205" s="55">
        <v>400</v>
      </c>
      <c r="F205" s="57">
        <v>0</v>
      </c>
      <c r="G205" s="58">
        <f t="shared" si="5"/>
        <v>0</v>
      </c>
      <c r="H205" s="55"/>
    </row>
    <row r="206" spans="1:8" s="54" customFormat="1">
      <c r="A206" s="55" t="s">
        <v>354</v>
      </c>
      <c r="B206" s="55" t="s">
        <v>394</v>
      </c>
      <c r="C206" s="59">
        <v>1504300010</v>
      </c>
      <c r="D206" s="55" t="s">
        <v>271</v>
      </c>
      <c r="E206" s="55">
        <v>200</v>
      </c>
      <c r="F206" s="57">
        <v>0.33</v>
      </c>
      <c r="G206" s="58">
        <f t="shared" si="5"/>
        <v>66</v>
      </c>
      <c r="H206" s="55"/>
    </row>
    <row r="207" spans="1:8" s="54" customFormat="1">
      <c r="A207" s="55" t="s">
        <v>354</v>
      </c>
      <c r="B207" s="55" t="s">
        <v>395</v>
      </c>
      <c r="C207" s="59">
        <v>1504300011</v>
      </c>
      <c r="D207" s="55" t="s">
        <v>271</v>
      </c>
      <c r="E207" s="55">
        <v>4</v>
      </c>
      <c r="F207" s="57">
        <v>18</v>
      </c>
      <c r="G207" s="58">
        <f t="shared" si="5"/>
        <v>72</v>
      </c>
      <c r="H207" s="55"/>
    </row>
    <row r="208" spans="1:8" s="54" customFormat="1">
      <c r="A208" s="55" t="s">
        <v>354</v>
      </c>
      <c r="B208" s="55" t="s">
        <v>396</v>
      </c>
      <c r="C208" s="59">
        <v>1504300012</v>
      </c>
      <c r="D208" s="55" t="s">
        <v>271</v>
      </c>
      <c r="E208" s="55">
        <v>200</v>
      </c>
      <c r="F208" s="57">
        <v>0.18</v>
      </c>
      <c r="G208" s="58">
        <f t="shared" si="5"/>
        <v>36</v>
      </c>
      <c r="H208" s="55"/>
    </row>
    <row r="209" spans="1:8" s="54" customFormat="1">
      <c r="A209" s="55" t="s">
        <v>354</v>
      </c>
      <c r="B209" s="55" t="s">
        <v>397</v>
      </c>
      <c r="C209" s="59">
        <v>1504300013</v>
      </c>
      <c r="D209" s="55" t="s">
        <v>271</v>
      </c>
      <c r="E209" s="55">
        <v>200</v>
      </c>
      <c r="F209" s="57">
        <v>0.18</v>
      </c>
      <c r="G209" s="58">
        <f t="shared" si="5"/>
        <v>36</v>
      </c>
      <c r="H209" s="55"/>
    </row>
    <row r="210" spans="1:8" s="54" customFormat="1">
      <c r="A210" s="55" t="s">
        <v>354</v>
      </c>
      <c r="B210" s="55" t="s">
        <v>398</v>
      </c>
      <c r="C210" s="59">
        <v>1504300014</v>
      </c>
      <c r="D210" s="55" t="s">
        <v>271</v>
      </c>
      <c r="E210" s="55">
        <v>2</v>
      </c>
      <c r="F210" s="57">
        <v>21.6</v>
      </c>
      <c r="G210" s="58">
        <f t="shared" si="5"/>
        <v>43.2</v>
      </c>
      <c r="H210" s="55"/>
    </row>
    <row r="211" spans="1:8" s="54" customFormat="1">
      <c r="A211" s="55" t="s">
        <v>354</v>
      </c>
      <c r="B211" s="55" t="s">
        <v>399</v>
      </c>
      <c r="C211" s="59">
        <v>1504300015</v>
      </c>
      <c r="D211" s="55" t="s">
        <v>271</v>
      </c>
      <c r="E211" s="55">
        <v>40</v>
      </c>
      <c r="F211" s="57">
        <v>2</v>
      </c>
      <c r="G211" s="58">
        <f t="shared" si="5"/>
        <v>80</v>
      </c>
      <c r="H211" s="55"/>
    </row>
    <row r="212" spans="1:8" s="54" customFormat="1">
      <c r="A212" s="55" t="s">
        <v>354</v>
      </c>
      <c r="B212" s="55" t="s">
        <v>400</v>
      </c>
      <c r="C212" s="59">
        <v>1504300016</v>
      </c>
      <c r="D212" s="55" t="s">
        <v>271</v>
      </c>
      <c r="E212" s="55">
        <v>500</v>
      </c>
      <c r="F212" s="57">
        <v>0.05</v>
      </c>
      <c r="G212" s="58">
        <f t="shared" si="5"/>
        <v>25</v>
      </c>
      <c r="H212" s="55"/>
    </row>
    <row r="213" spans="1:8" s="54" customFormat="1">
      <c r="A213" s="55" t="s">
        <v>354</v>
      </c>
      <c r="B213" s="55" t="s">
        <v>401</v>
      </c>
      <c r="C213" s="59">
        <v>1504300021</v>
      </c>
      <c r="D213" s="55" t="s">
        <v>315</v>
      </c>
      <c r="E213" s="55">
        <v>100</v>
      </c>
      <c r="F213" s="57">
        <v>0.33</v>
      </c>
      <c r="G213" s="58">
        <f t="shared" si="5"/>
        <v>33</v>
      </c>
      <c r="H213" s="55"/>
    </row>
    <row r="214" spans="1:8" s="54" customFormat="1">
      <c r="A214" s="55" t="s">
        <v>354</v>
      </c>
      <c r="B214" s="55" t="s">
        <v>402</v>
      </c>
      <c r="C214" s="59">
        <v>1504300022</v>
      </c>
      <c r="D214" s="55" t="s">
        <v>315</v>
      </c>
      <c r="E214" s="55">
        <v>750</v>
      </c>
      <c r="F214" s="57">
        <v>9.5000000000000001E-2</v>
      </c>
      <c r="G214" s="58">
        <f t="shared" si="5"/>
        <v>71.25</v>
      </c>
      <c r="H214" s="55"/>
    </row>
    <row r="215" spans="1:8" s="54" customFormat="1">
      <c r="A215" s="55" t="s">
        <v>354</v>
      </c>
      <c r="B215" s="55" t="s">
        <v>402</v>
      </c>
      <c r="C215" s="59">
        <v>1504300023</v>
      </c>
      <c r="D215" s="55" t="s">
        <v>272</v>
      </c>
      <c r="E215" s="55">
        <v>500</v>
      </c>
      <c r="F215" s="57">
        <v>9.5000000000000001E-2</v>
      </c>
      <c r="G215" s="58">
        <f t="shared" si="5"/>
        <v>47.5</v>
      </c>
      <c r="H215" s="55"/>
    </row>
    <row r="216" spans="1:8" s="54" customFormat="1">
      <c r="A216" s="55" t="s">
        <v>354</v>
      </c>
      <c r="B216" s="55" t="s">
        <v>403</v>
      </c>
      <c r="C216" s="59">
        <v>1504300024</v>
      </c>
      <c r="D216" s="55" t="s">
        <v>272</v>
      </c>
      <c r="E216" s="55">
        <v>100</v>
      </c>
      <c r="F216" s="57">
        <v>0.15</v>
      </c>
      <c r="G216" s="58">
        <f t="shared" si="5"/>
        <v>15</v>
      </c>
      <c r="H216" s="55"/>
    </row>
    <row r="217" spans="1:8" s="54" customFormat="1">
      <c r="A217" s="55" t="s">
        <v>354</v>
      </c>
      <c r="B217" s="55" t="s">
        <v>404</v>
      </c>
      <c r="C217" s="59">
        <v>1504300026</v>
      </c>
      <c r="D217" s="55" t="s">
        <v>272</v>
      </c>
      <c r="E217" s="55">
        <v>20</v>
      </c>
      <c r="F217" s="57">
        <v>1.3</v>
      </c>
      <c r="G217" s="58">
        <f t="shared" si="5"/>
        <v>26</v>
      </c>
      <c r="H217" s="55"/>
    </row>
    <row r="218" spans="1:8" s="54" customFormat="1">
      <c r="A218" s="55" t="s">
        <v>354</v>
      </c>
      <c r="B218" s="55" t="s">
        <v>396</v>
      </c>
      <c r="C218" s="59">
        <v>1504300027</v>
      </c>
      <c r="D218" s="55" t="s">
        <v>272</v>
      </c>
      <c r="E218" s="55">
        <v>200</v>
      </c>
      <c r="F218" s="57">
        <v>0.18</v>
      </c>
      <c r="G218" s="58">
        <f t="shared" si="5"/>
        <v>36</v>
      </c>
      <c r="H218" s="55"/>
    </row>
    <row r="219" spans="1:8" s="54" customFormat="1">
      <c r="A219" s="55" t="s">
        <v>354</v>
      </c>
      <c r="B219" s="55" t="s">
        <v>399</v>
      </c>
      <c r="C219" s="59">
        <v>1504300028</v>
      </c>
      <c r="D219" s="55" t="s">
        <v>272</v>
      </c>
      <c r="E219" s="55">
        <v>40</v>
      </c>
      <c r="F219" s="57">
        <v>2</v>
      </c>
      <c r="G219" s="58">
        <f t="shared" si="5"/>
        <v>80</v>
      </c>
      <c r="H219" s="55"/>
    </row>
    <row r="220" spans="1:8" s="54" customFormat="1">
      <c r="A220" s="55" t="s">
        <v>354</v>
      </c>
      <c r="B220" s="55" t="s">
        <v>405</v>
      </c>
      <c r="C220" s="59">
        <v>1504300035</v>
      </c>
      <c r="D220" s="55" t="s">
        <v>272</v>
      </c>
      <c r="E220" s="55">
        <v>2</v>
      </c>
      <c r="F220" s="57">
        <v>32</v>
      </c>
      <c r="G220" s="58">
        <f t="shared" si="5"/>
        <v>64</v>
      </c>
      <c r="H220" s="55"/>
    </row>
    <row r="221" spans="1:8" s="54" customFormat="1">
      <c r="A221" s="55" t="s">
        <v>354</v>
      </c>
      <c r="B221" s="55" t="s">
        <v>406</v>
      </c>
      <c r="C221" s="59">
        <v>1504300036</v>
      </c>
      <c r="D221" s="55" t="s">
        <v>272</v>
      </c>
      <c r="E221" s="55">
        <v>130</v>
      </c>
      <c r="F221" s="57">
        <v>0.76</v>
      </c>
      <c r="G221" s="58">
        <f t="shared" si="5"/>
        <v>98.8</v>
      </c>
      <c r="H221" s="55"/>
    </row>
    <row r="222" spans="1:8" s="54" customFormat="1">
      <c r="A222" s="55" t="s">
        <v>354</v>
      </c>
      <c r="B222" s="55" t="s">
        <v>399</v>
      </c>
      <c r="C222" s="59">
        <v>1504300048</v>
      </c>
      <c r="D222" s="55" t="s">
        <v>235</v>
      </c>
      <c r="E222" s="55">
        <v>40</v>
      </c>
      <c r="F222" s="57">
        <v>2</v>
      </c>
      <c r="G222" s="58">
        <f t="shared" si="5"/>
        <v>80</v>
      </c>
      <c r="H222" s="55"/>
    </row>
    <row r="223" spans="1:8" s="54" customFormat="1">
      <c r="A223" s="55" t="s">
        <v>354</v>
      </c>
      <c r="B223" s="55" t="s">
        <v>407</v>
      </c>
      <c r="C223" s="59">
        <v>1504300061</v>
      </c>
      <c r="D223" s="55" t="s">
        <v>224</v>
      </c>
      <c r="E223" s="55">
        <v>2</v>
      </c>
      <c r="F223" s="57">
        <v>32</v>
      </c>
      <c r="G223" s="58">
        <f t="shared" si="5"/>
        <v>64</v>
      </c>
      <c r="H223" s="55"/>
    </row>
    <row r="224" spans="1:8" s="54" customFormat="1">
      <c r="A224" s="55" t="s">
        <v>354</v>
      </c>
      <c r="B224" s="55" t="s">
        <v>396</v>
      </c>
      <c r="C224" s="59">
        <v>1504300072</v>
      </c>
      <c r="D224" s="55" t="s">
        <v>408</v>
      </c>
      <c r="E224" s="55">
        <v>600</v>
      </c>
      <c r="F224" s="57">
        <v>0.18</v>
      </c>
      <c r="G224" s="58">
        <f t="shared" si="5"/>
        <v>108</v>
      </c>
      <c r="H224" s="55"/>
    </row>
    <row r="225" spans="1:8" s="54" customFormat="1">
      <c r="A225" s="55" t="s">
        <v>354</v>
      </c>
      <c r="B225" s="55" t="s">
        <v>406</v>
      </c>
      <c r="C225" s="59">
        <v>1504300080</v>
      </c>
      <c r="D225" s="55" t="s">
        <v>271</v>
      </c>
      <c r="E225" s="55">
        <v>520</v>
      </c>
      <c r="F225" s="57">
        <v>0.76</v>
      </c>
      <c r="G225" s="58">
        <f t="shared" si="5"/>
        <v>395.2</v>
      </c>
      <c r="H225" s="55"/>
    </row>
    <row r="226" spans="1:8" s="54" customFormat="1">
      <c r="A226" s="55" t="s">
        <v>354</v>
      </c>
      <c r="B226" s="55" t="s">
        <v>396</v>
      </c>
      <c r="C226" s="59">
        <v>1504300081</v>
      </c>
      <c r="D226" s="55" t="s">
        <v>271</v>
      </c>
      <c r="E226" s="55">
        <v>200</v>
      </c>
      <c r="F226" s="57">
        <v>0.18</v>
      </c>
      <c r="G226" s="58">
        <f t="shared" si="5"/>
        <v>36</v>
      </c>
      <c r="H226" s="55"/>
    </row>
    <row r="227" spans="1:8" s="54" customFormat="1">
      <c r="A227" s="55" t="s">
        <v>354</v>
      </c>
      <c r="B227" s="55" t="s">
        <v>409</v>
      </c>
      <c r="C227" s="59">
        <v>1504300082</v>
      </c>
      <c r="D227" s="55" t="s">
        <v>271</v>
      </c>
      <c r="E227" s="55">
        <v>20</v>
      </c>
      <c r="F227" s="57">
        <v>1.5960000000000001</v>
      </c>
      <c r="G227" s="58">
        <f t="shared" si="5"/>
        <v>31.92</v>
      </c>
      <c r="H227" s="55"/>
    </row>
    <row r="228" spans="1:8" s="54" customFormat="1">
      <c r="A228" s="55" t="s">
        <v>354</v>
      </c>
      <c r="B228" s="55" t="s">
        <v>410</v>
      </c>
      <c r="C228" s="59">
        <v>1504300083</v>
      </c>
      <c r="D228" s="55" t="s">
        <v>271</v>
      </c>
      <c r="E228" s="55">
        <v>10</v>
      </c>
      <c r="F228" s="57">
        <v>15</v>
      </c>
      <c r="G228" s="58">
        <f t="shared" si="5"/>
        <v>150</v>
      </c>
      <c r="H228" s="55"/>
    </row>
    <row r="229" spans="1:8" s="54" customFormat="1">
      <c r="A229" s="55" t="s">
        <v>354</v>
      </c>
      <c r="B229" s="55" t="s">
        <v>411</v>
      </c>
      <c r="C229" s="59">
        <v>1504300084</v>
      </c>
      <c r="D229" s="55" t="s">
        <v>271</v>
      </c>
      <c r="E229" s="55">
        <v>100</v>
      </c>
      <c r="F229" s="57">
        <v>0.2</v>
      </c>
      <c r="G229" s="58">
        <f t="shared" si="5"/>
        <v>20</v>
      </c>
      <c r="H229" s="55"/>
    </row>
    <row r="230" spans="1:8" s="54" customFormat="1">
      <c r="A230" s="55" t="s">
        <v>354</v>
      </c>
      <c r="B230" s="55" t="s">
        <v>398</v>
      </c>
      <c r="C230" s="59">
        <v>1504300085</v>
      </c>
      <c r="D230" s="55" t="s">
        <v>271</v>
      </c>
      <c r="E230" s="55">
        <v>2</v>
      </c>
      <c r="F230" s="57">
        <v>21.6</v>
      </c>
      <c r="G230" s="58">
        <f t="shared" si="5"/>
        <v>43.2</v>
      </c>
      <c r="H230" s="55"/>
    </row>
    <row r="231" spans="1:8" s="54" customFormat="1">
      <c r="A231" s="55" t="s">
        <v>354</v>
      </c>
      <c r="B231" s="55" t="s">
        <v>399</v>
      </c>
      <c r="C231" s="59">
        <v>1504300086</v>
      </c>
      <c r="D231" s="55" t="s">
        <v>271</v>
      </c>
      <c r="E231" s="55">
        <v>40</v>
      </c>
      <c r="F231" s="57">
        <v>2</v>
      </c>
      <c r="G231" s="58">
        <f t="shared" si="5"/>
        <v>80</v>
      </c>
      <c r="H231" s="55"/>
    </row>
    <row r="232" spans="1:8" s="54" customFormat="1">
      <c r="A232" s="55" t="s">
        <v>354</v>
      </c>
      <c r="B232" s="55" t="s">
        <v>412</v>
      </c>
      <c r="C232" s="59">
        <v>1504300087</v>
      </c>
      <c r="D232" s="55" t="s">
        <v>271</v>
      </c>
      <c r="E232" s="55">
        <v>1000</v>
      </c>
      <c r="F232" s="57">
        <v>0.23</v>
      </c>
      <c r="G232" s="58">
        <f t="shared" si="5"/>
        <v>230</v>
      </c>
      <c r="H232" s="55"/>
    </row>
    <row r="233" spans="1:8" s="54" customFormat="1">
      <c r="A233" s="55" t="s">
        <v>354</v>
      </c>
      <c r="B233" s="55" t="s">
        <v>413</v>
      </c>
      <c r="C233" s="59">
        <v>1504300092</v>
      </c>
      <c r="D233" s="55" t="s">
        <v>315</v>
      </c>
      <c r="E233" s="55">
        <v>250</v>
      </c>
      <c r="F233" s="57">
        <v>0.84</v>
      </c>
      <c r="G233" s="58">
        <f t="shared" si="5"/>
        <v>210</v>
      </c>
      <c r="H233" s="55"/>
    </row>
    <row r="234" spans="1:8" s="54" customFormat="1">
      <c r="A234" s="55" t="s">
        <v>354</v>
      </c>
      <c r="B234" s="55" t="s">
        <v>414</v>
      </c>
      <c r="C234" s="59">
        <v>1504300097</v>
      </c>
      <c r="D234" s="55" t="s">
        <v>277</v>
      </c>
      <c r="E234" s="55">
        <v>10</v>
      </c>
      <c r="F234" s="57">
        <v>6</v>
      </c>
      <c r="G234" s="58">
        <f t="shared" si="5"/>
        <v>60</v>
      </c>
      <c r="H234" s="55"/>
    </row>
    <row r="235" spans="1:8" s="54" customFormat="1">
      <c r="A235" s="55" t="s">
        <v>354</v>
      </c>
      <c r="B235" s="55" t="s">
        <v>396</v>
      </c>
      <c r="C235" s="59">
        <v>1504300098</v>
      </c>
      <c r="D235" s="55" t="s">
        <v>277</v>
      </c>
      <c r="E235" s="55">
        <v>200</v>
      </c>
      <c r="F235" s="57">
        <v>0.18</v>
      </c>
      <c r="G235" s="58">
        <f t="shared" si="5"/>
        <v>36</v>
      </c>
      <c r="H235" s="55"/>
    </row>
    <row r="236" spans="1:8" s="54" customFormat="1">
      <c r="A236" s="55" t="s">
        <v>354</v>
      </c>
      <c r="B236" s="55" t="s">
        <v>397</v>
      </c>
      <c r="C236" s="59">
        <v>1504300099</v>
      </c>
      <c r="D236" s="55" t="s">
        <v>277</v>
      </c>
      <c r="E236" s="55">
        <v>200</v>
      </c>
      <c r="F236" s="57">
        <v>0.18</v>
      </c>
      <c r="G236" s="58">
        <f t="shared" si="5"/>
        <v>36</v>
      </c>
      <c r="H236" s="55"/>
    </row>
    <row r="237" spans="1:8" s="54" customFormat="1">
      <c r="A237" s="55" t="s">
        <v>354</v>
      </c>
      <c r="B237" s="55" t="s">
        <v>406</v>
      </c>
      <c r="C237" s="59">
        <v>1504300100</v>
      </c>
      <c r="D237" s="55" t="s">
        <v>277</v>
      </c>
      <c r="E237" s="55">
        <v>130</v>
      </c>
      <c r="F237" s="57">
        <v>0.76</v>
      </c>
      <c r="G237" s="58">
        <f t="shared" si="5"/>
        <v>98.8</v>
      </c>
      <c r="H237" s="55"/>
    </row>
    <row r="238" spans="1:8" s="54" customFormat="1">
      <c r="A238" s="55" t="s">
        <v>354</v>
      </c>
      <c r="B238" s="55" t="s">
        <v>400</v>
      </c>
      <c r="C238" s="59">
        <v>1504300101</v>
      </c>
      <c r="D238" s="55" t="s">
        <v>277</v>
      </c>
      <c r="E238" s="55">
        <v>300</v>
      </c>
      <c r="F238" s="57">
        <v>0.05</v>
      </c>
      <c r="G238" s="58">
        <f t="shared" si="5"/>
        <v>15</v>
      </c>
      <c r="H238" s="55"/>
    </row>
    <row r="239" spans="1:8" s="54" customFormat="1">
      <c r="A239" s="55" t="s">
        <v>354</v>
      </c>
      <c r="B239" s="55" t="s">
        <v>398</v>
      </c>
      <c r="C239" s="59">
        <v>1504300102</v>
      </c>
      <c r="D239" s="55" t="s">
        <v>277</v>
      </c>
      <c r="E239" s="55">
        <v>2</v>
      </c>
      <c r="F239" s="57">
        <v>21.6</v>
      </c>
      <c r="G239" s="58">
        <f t="shared" si="5"/>
        <v>43.2</v>
      </c>
      <c r="H239" s="55"/>
    </row>
    <row r="240" spans="1:8" s="54" customFormat="1">
      <c r="A240" s="55" t="s">
        <v>354</v>
      </c>
      <c r="B240" s="55" t="s">
        <v>404</v>
      </c>
      <c r="C240" s="59">
        <v>1504300106</v>
      </c>
      <c r="D240" s="55" t="s">
        <v>277</v>
      </c>
      <c r="E240" s="55">
        <v>20</v>
      </c>
      <c r="F240" s="57">
        <v>1.3</v>
      </c>
      <c r="G240" s="58">
        <f t="shared" si="5"/>
        <v>26</v>
      </c>
      <c r="H240" s="55"/>
    </row>
    <row r="241" spans="1:9" s="54" customFormat="1" hidden="1" outlineLevel="2">
      <c r="A241" s="55" t="s">
        <v>354</v>
      </c>
      <c r="B241" s="55" t="s">
        <v>412</v>
      </c>
      <c r="C241" s="59">
        <v>1504300108</v>
      </c>
      <c r="D241" s="55" t="s">
        <v>277</v>
      </c>
      <c r="E241" s="55">
        <v>1000</v>
      </c>
      <c r="F241" s="57">
        <v>0.23</v>
      </c>
      <c r="G241" s="58">
        <f t="shared" si="5"/>
        <v>230</v>
      </c>
      <c r="H241" s="55"/>
    </row>
    <row r="242" spans="1:9" s="54" customFormat="1" hidden="1" outlineLevel="2">
      <c r="A242" s="55" t="s">
        <v>415</v>
      </c>
      <c r="B242" s="60" t="s">
        <v>416</v>
      </c>
      <c r="C242" s="61"/>
      <c r="D242" s="62"/>
      <c r="E242" s="63">
        <v>3000</v>
      </c>
      <c r="F242" s="64">
        <v>0.33</v>
      </c>
      <c r="G242" s="65">
        <f t="shared" si="5"/>
        <v>990</v>
      </c>
      <c r="H242" s="66" t="s">
        <v>417</v>
      </c>
      <c r="I242"/>
    </row>
    <row r="243" spans="1:9" s="54" customFormat="1" hidden="1" outlineLevel="2">
      <c r="A243" s="55" t="s">
        <v>415</v>
      </c>
      <c r="B243" s="60" t="s">
        <v>416</v>
      </c>
      <c r="C243" s="61"/>
      <c r="D243" s="62"/>
      <c r="E243" s="63">
        <v>6000</v>
      </c>
      <c r="F243" s="64">
        <v>0.33</v>
      </c>
      <c r="G243" s="65">
        <f t="shared" si="5"/>
        <v>1980</v>
      </c>
      <c r="H243" s="66" t="s">
        <v>417</v>
      </c>
      <c r="I243"/>
    </row>
    <row r="244" spans="1:9" s="54" customFormat="1" outlineLevel="1" collapsed="1">
      <c r="A244" s="69" t="s">
        <v>418</v>
      </c>
      <c r="B244" s="60"/>
      <c r="C244" s="61"/>
      <c r="D244" s="62"/>
      <c r="E244" s="63"/>
      <c r="F244" s="64"/>
      <c r="G244" s="65">
        <f>SUBTOTAL(9,G126:G243)</f>
        <v>17338.760000000002</v>
      </c>
      <c r="H244" s="66"/>
      <c r="I244"/>
    </row>
    <row r="245" spans="1:9" s="54" customFormat="1" hidden="1" outlineLevel="2">
      <c r="A245" s="55" t="s">
        <v>419</v>
      </c>
      <c r="B245" s="55" t="s">
        <v>420</v>
      </c>
      <c r="C245" s="56" t="s">
        <v>252</v>
      </c>
      <c r="D245" s="55" t="s">
        <v>253</v>
      </c>
      <c r="E245" s="55">
        <v>1</v>
      </c>
      <c r="F245" s="57">
        <v>0.1</v>
      </c>
      <c r="G245" s="58">
        <f t="shared" ref="G245:G252" si="6">E245*F245</f>
        <v>0.1</v>
      </c>
      <c r="H245" s="55"/>
    </row>
    <row r="246" spans="1:9" s="54" customFormat="1" hidden="1" outlineLevel="2">
      <c r="A246" s="55" t="s">
        <v>419</v>
      </c>
      <c r="B246" s="55" t="s">
        <v>421</v>
      </c>
      <c r="C246" s="56" t="s">
        <v>422</v>
      </c>
      <c r="D246" s="55" t="s">
        <v>253</v>
      </c>
      <c r="E246" s="55">
        <v>50</v>
      </c>
      <c r="F246" s="57">
        <v>0.42</v>
      </c>
      <c r="G246" s="58">
        <f t="shared" si="6"/>
        <v>21</v>
      </c>
      <c r="H246" s="55"/>
    </row>
    <row r="247" spans="1:9" s="54" customFormat="1" hidden="1" outlineLevel="2">
      <c r="A247" s="55" t="s">
        <v>423</v>
      </c>
      <c r="B247" s="55" t="s">
        <v>424</v>
      </c>
      <c r="C247" s="59">
        <v>1504300002</v>
      </c>
      <c r="D247" s="55" t="s">
        <v>349</v>
      </c>
      <c r="E247" s="55">
        <v>2500</v>
      </c>
      <c r="F247" s="57">
        <v>3</v>
      </c>
      <c r="G247" s="58">
        <f t="shared" si="6"/>
        <v>7500</v>
      </c>
      <c r="H247" s="55"/>
      <c r="I247" s="54" t="s">
        <v>425</v>
      </c>
    </row>
    <row r="248" spans="1:9" s="54" customFormat="1" hidden="1" outlineLevel="2">
      <c r="A248" s="55" t="s">
        <v>419</v>
      </c>
      <c r="B248" s="55" t="s">
        <v>426</v>
      </c>
      <c r="C248" s="59">
        <v>1504300019</v>
      </c>
      <c r="D248" s="55" t="s">
        <v>271</v>
      </c>
      <c r="E248" s="55">
        <v>50</v>
      </c>
      <c r="F248" s="57">
        <v>0.42</v>
      </c>
      <c r="G248" s="58">
        <f t="shared" si="6"/>
        <v>21</v>
      </c>
      <c r="H248" s="55"/>
    </row>
    <row r="249" spans="1:9" s="54" customFormat="1" hidden="1" outlineLevel="2">
      <c r="A249" s="55" t="s">
        <v>419</v>
      </c>
      <c r="B249" s="55" t="s">
        <v>426</v>
      </c>
      <c r="C249" s="59">
        <v>1504300038</v>
      </c>
      <c r="D249" s="55" t="s">
        <v>349</v>
      </c>
      <c r="E249" s="55">
        <v>3500</v>
      </c>
      <c r="F249" s="57">
        <v>0.42</v>
      </c>
      <c r="G249" s="58">
        <f t="shared" si="6"/>
        <v>1470</v>
      </c>
      <c r="H249" s="55"/>
    </row>
    <row r="250" spans="1:9" s="54" customFormat="1" hidden="1" outlineLevel="2">
      <c r="A250" s="55" t="s">
        <v>423</v>
      </c>
      <c r="B250" s="60" t="s">
        <v>427</v>
      </c>
      <c r="C250" s="61"/>
      <c r="D250" s="62"/>
      <c r="E250" s="63">
        <v>1500</v>
      </c>
      <c r="F250" s="64">
        <v>3</v>
      </c>
      <c r="G250" s="65">
        <f t="shared" si="6"/>
        <v>4500</v>
      </c>
      <c r="H250" s="66"/>
      <c r="I250"/>
    </row>
    <row r="251" spans="1:9" s="54" customFormat="1" hidden="1" outlineLevel="2">
      <c r="A251" s="55" t="s">
        <v>423</v>
      </c>
      <c r="B251" s="60" t="s">
        <v>427</v>
      </c>
      <c r="C251" s="61"/>
      <c r="D251" s="62"/>
      <c r="E251" s="63">
        <v>500</v>
      </c>
      <c r="F251" s="64">
        <v>3</v>
      </c>
      <c r="G251" s="65">
        <f t="shared" si="6"/>
        <v>1500</v>
      </c>
      <c r="H251" s="66"/>
      <c r="I251"/>
    </row>
    <row r="252" spans="1:9" s="54" customFormat="1" hidden="1" outlineLevel="2">
      <c r="A252" s="55" t="s">
        <v>423</v>
      </c>
      <c r="B252" s="60" t="s">
        <v>428</v>
      </c>
      <c r="C252" s="61"/>
      <c r="D252" s="62"/>
      <c r="E252" s="63">
        <v>3000</v>
      </c>
      <c r="F252" s="64">
        <v>0.42</v>
      </c>
      <c r="G252" s="65">
        <f t="shared" si="6"/>
        <v>1260</v>
      </c>
      <c r="H252" s="66"/>
      <c r="I252"/>
    </row>
    <row r="253" spans="1:9" s="54" customFormat="1" outlineLevel="1" collapsed="1">
      <c r="A253" s="69" t="s">
        <v>429</v>
      </c>
      <c r="B253" s="60"/>
      <c r="C253" s="61"/>
      <c r="D253" s="62"/>
      <c r="E253" s="63"/>
      <c r="F253" s="64"/>
      <c r="G253" s="65">
        <f>SUBTOTAL(9,G245:G252)</f>
        <v>16272.1</v>
      </c>
      <c r="H253" s="66"/>
      <c r="I253"/>
    </row>
    <row r="254" spans="1:9" s="54" customFormat="1" hidden="1" outlineLevel="2">
      <c r="A254" s="72" t="s">
        <v>430</v>
      </c>
      <c r="B254" s="55" t="s">
        <v>431</v>
      </c>
      <c r="C254" s="56" t="s">
        <v>432</v>
      </c>
      <c r="D254" s="55" t="s">
        <v>288</v>
      </c>
      <c r="E254" s="55">
        <v>1</v>
      </c>
      <c r="F254" s="57">
        <v>323</v>
      </c>
      <c r="G254" s="58">
        <f t="shared" ref="G254:G267" si="7">E254*F254</f>
        <v>323</v>
      </c>
      <c r="H254" s="55"/>
    </row>
    <row r="255" spans="1:9" s="54" customFormat="1" hidden="1" outlineLevel="2">
      <c r="A255" s="72" t="s">
        <v>430</v>
      </c>
      <c r="B255" s="55" t="s">
        <v>433</v>
      </c>
      <c r="C255" s="56" t="s">
        <v>434</v>
      </c>
      <c r="D255" s="55" t="s">
        <v>288</v>
      </c>
      <c r="E255" s="55">
        <v>2</v>
      </c>
      <c r="F255" s="57">
        <v>38.25</v>
      </c>
      <c r="G255" s="58">
        <f t="shared" si="7"/>
        <v>76.5</v>
      </c>
      <c r="H255" s="55"/>
    </row>
    <row r="256" spans="1:9" s="54" customFormat="1" hidden="1" outlineLevel="2">
      <c r="A256" s="55" t="s">
        <v>435</v>
      </c>
      <c r="B256" s="55" t="s">
        <v>436</v>
      </c>
      <c r="C256" s="59">
        <v>1504300005</v>
      </c>
      <c r="D256" s="55" t="s">
        <v>393</v>
      </c>
      <c r="E256" s="55">
        <v>5</v>
      </c>
      <c r="F256" s="57">
        <v>95.2</v>
      </c>
      <c r="G256" s="58">
        <f t="shared" si="7"/>
        <v>476</v>
      </c>
      <c r="H256" s="55"/>
    </row>
    <row r="257" spans="1:9" s="54" customFormat="1" hidden="1" outlineLevel="2">
      <c r="A257" s="55" t="s">
        <v>435</v>
      </c>
      <c r="B257" s="55" t="s">
        <v>437</v>
      </c>
      <c r="C257" s="59">
        <v>1504300006</v>
      </c>
      <c r="D257" s="55" t="s">
        <v>393</v>
      </c>
      <c r="E257" s="55">
        <v>5</v>
      </c>
      <c r="F257" s="57">
        <v>75.650000000000006</v>
      </c>
      <c r="G257" s="58">
        <f t="shared" si="7"/>
        <v>378.25</v>
      </c>
      <c r="H257" s="55"/>
    </row>
    <row r="258" spans="1:9" s="54" customFormat="1" hidden="1" outlineLevel="2">
      <c r="A258" s="55" t="s">
        <v>435</v>
      </c>
      <c r="B258" s="55" t="s">
        <v>438</v>
      </c>
      <c r="C258" s="59">
        <v>1504300007</v>
      </c>
      <c r="D258" s="55" t="s">
        <v>393</v>
      </c>
      <c r="E258" s="55">
        <v>6</v>
      </c>
      <c r="F258" s="57">
        <v>39.950000000000003</v>
      </c>
      <c r="G258" s="58">
        <f t="shared" si="7"/>
        <v>239.70000000000002</v>
      </c>
      <c r="H258" s="55"/>
    </row>
    <row r="259" spans="1:9" s="54" customFormat="1" hidden="1" outlineLevel="2">
      <c r="A259" s="55" t="s">
        <v>435</v>
      </c>
      <c r="B259" s="55" t="s">
        <v>439</v>
      </c>
      <c r="C259" s="59">
        <v>1504300008</v>
      </c>
      <c r="D259" s="55" t="s">
        <v>393</v>
      </c>
      <c r="E259" s="55">
        <v>1</v>
      </c>
      <c r="F259" s="57">
        <v>79.88</v>
      </c>
      <c r="G259" s="58">
        <f t="shared" si="7"/>
        <v>79.88</v>
      </c>
      <c r="H259" s="55"/>
    </row>
    <row r="260" spans="1:9" s="54" customFormat="1" hidden="1" outlineLevel="2">
      <c r="A260" s="55" t="s">
        <v>435</v>
      </c>
      <c r="B260" s="55" t="s">
        <v>439</v>
      </c>
      <c r="C260" s="59">
        <v>1504300109</v>
      </c>
      <c r="D260" s="55" t="s">
        <v>393</v>
      </c>
      <c r="E260" s="55">
        <v>1</v>
      </c>
      <c r="F260" s="57">
        <v>79.88</v>
      </c>
      <c r="G260" s="58">
        <f t="shared" si="7"/>
        <v>79.88</v>
      </c>
      <c r="H260" s="55"/>
    </row>
    <row r="261" spans="1:9" s="54" customFormat="1" hidden="1" outlineLevel="2">
      <c r="A261" s="55" t="s">
        <v>435</v>
      </c>
      <c r="B261" s="73" t="s">
        <v>79</v>
      </c>
      <c r="C261" s="61"/>
      <c r="D261" s="62"/>
      <c r="E261" s="63">
        <v>2</v>
      </c>
      <c r="F261" s="64">
        <v>323</v>
      </c>
      <c r="G261" s="65">
        <f t="shared" si="7"/>
        <v>646</v>
      </c>
      <c r="H261" s="66"/>
      <c r="I261"/>
    </row>
    <row r="262" spans="1:9" s="54" customFormat="1" hidden="1" outlineLevel="2">
      <c r="A262" s="55" t="s">
        <v>435</v>
      </c>
      <c r="B262" s="60" t="s">
        <v>440</v>
      </c>
      <c r="C262" s="61"/>
      <c r="D262" s="62"/>
      <c r="E262" s="63">
        <v>5</v>
      </c>
      <c r="F262" s="64">
        <v>3.61</v>
      </c>
      <c r="G262" s="65">
        <f t="shared" si="7"/>
        <v>18.05</v>
      </c>
      <c r="H262" s="66"/>
      <c r="I262"/>
    </row>
    <row r="263" spans="1:9" s="54" customFormat="1" hidden="1" outlineLevel="2">
      <c r="A263" s="55" t="s">
        <v>435</v>
      </c>
      <c r="B263" s="60" t="s">
        <v>441</v>
      </c>
      <c r="C263" s="61"/>
      <c r="D263" s="62"/>
      <c r="E263" s="63">
        <v>5</v>
      </c>
      <c r="F263" s="64">
        <v>3.61</v>
      </c>
      <c r="G263" s="65">
        <f t="shared" si="7"/>
        <v>18.05</v>
      </c>
      <c r="H263" s="66"/>
      <c r="I263"/>
    </row>
    <row r="264" spans="1:9" s="54" customFormat="1" hidden="1" outlineLevel="2">
      <c r="A264" s="55" t="s">
        <v>435</v>
      </c>
      <c r="B264" s="60" t="s">
        <v>442</v>
      </c>
      <c r="C264" s="61"/>
      <c r="D264" s="62"/>
      <c r="E264" s="63">
        <v>5</v>
      </c>
      <c r="F264" s="64">
        <v>7.23</v>
      </c>
      <c r="G264" s="65">
        <f t="shared" si="7"/>
        <v>36.150000000000006</v>
      </c>
      <c r="H264" s="66"/>
      <c r="I264"/>
    </row>
    <row r="265" spans="1:9" s="54" customFormat="1" hidden="1" outlineLevel="2">
      <c r="A265" s="55" t="s">
        <v>435</v>
      </c>
      <c r="B265" s="73" t="s">
        <v>91</v>
      </c>
      <c r="C265" s="74"/>
      <c r="D265" s="62"/>
      <c r="E265" s="66">
        <v>18</v>
      </c>
      <c r="F265" s="75">
        <v>33.92</v>
      </c>
      <c r="G265" s="76">
        <f t="shared" si="7"/>
        <v>610.56000000000006</v>
      </c>
      <c r="H265" s="66"/>
      <c r="I265"/>
    </row>
    <row r="266" spans="1:9" s="54" customFormat="1" hidden="1" outlineLevel="2">
      <c r="A266" s="55" t="s">
        <v>435</v>
      </c>
      <c r="B266" s="60" t="s">
        <v>443</v>
      </c>
      <c r="C266" s="61"/>
      <c r="D266" s="62"/>
      <c r="E266" s="63">
        <v>5</v>
      </c>
      <c r="F266" s="64">
        <v>95.2</v>
      </c>
      <c r="G266" s="65">
        <f t="shared" si="7"/>
        <v>476</v>
      </c>
      <c r="H266" s="66"/>
      <c r="I266"/>
    </row>
    <row r="267" spans="1:9" s="54" customFormat="1" hidden="1" outlineLevel="2">
      <c r="A267" s="55" t="s">
        <v>435</v>
      </c>
      <c r="B267" s="60" t="s">
        <v>444</v>
      </c>
      <c r="C267" s="61"/>
      <c r="D267" s="62"/>
      <c r="E267" s="63">
        <v>10</v>
      </c>
      <c r="F267" s="64">
        <v>22.1</v>
      </c>
      <c r="G267" s="65">
        <f t="shared" si="7"/>
        <v>221</v>
      </c>
      <c r="H267" s="66"/>
      <c r="I267"/>
    </row>
    <row r="268" spans="1:9" s="54" customFormat="1" outlineLevel="1" collapsed="1">
      <c r="A268" s="69" t="s">
        <v>445</v>
      </c>
      <c r="B268" s="60"/>
      <c r="C268" s="61"/>
      <c r="D268" s="62"/>
      <c r="E268" s="63"/>
      <c r="F268" s="64"/>
      <c r="G268" s="65">
        <f>SUBTOTAL(9,G254:G267)</f>
        <v>3679.0200000000004</v>
      </c>
      <c r="H268" s="66"/>
      <c r="I268"/>
    </row>
    <row r="269" spans="1:9" s="54" customFormat="1" hidden="1" outlineLevel="2">
      <c r="A269" s="55" t="s">
        <v>446</v>
      </c>
      <c r="B269" s="55" t="s">
        <v>110</v>
      </c>
      <c r="C269" s="56" t="s">
        <v>447</v>
      </c>
      <c r="D269" s="55" t="s">
        <v>332</v>
      </c>
      <c r="E269" s="55">
        <v>200</v>
      </c>
      <c r="F269" s="57">
        <v>2</v>
      </c>
      <c r="G269" s="58">
        <f t="shared" ref="G269:G281" si="8">E269*F269</f>
        <v>400</v>
      </c>
      <c r="H269" s="55"/>
    </row>
    <row r="270" spans="1:9" s="54" customFormat="1" hidden="1" outlineLevel="2">
      <c r="A270" s="55" t="s">
        <v>446</v>
      </c>
      <c r="B270" s="55" t="s">
        <v>110</v>
      </c>
      <c r="C270" s="56" t="s">
        <v>447</v>
      </c>
      <c r="D270" s="55" t="s">
        <v>332</v>
      </c>
      <c r="E270" s="55">
        <v>380</v>
      </c>
      <c r="F270" s="57">
        <v>2.1</v>
      </c>
      <c r="G270" s="58">
        <f t="shared" si="8"/>
        <v>798</v>
      </c>
      <c r="H270" s="55"/>
    </row>
    <row r="271" spans="1:9" s="54" customFormat="1" hidden="1" outlineLevel="2">
      <c r="A271" s="55" t="s">
        <v>446</v>
      </c>
      <c r="B271" s="55" t="s">
        <v>110</v>
      </c>
      <c r="C271" s="56" t="s">
        <v>448</v>
      </c>
      <c r="D271" s="55" t="s">
        <v>332</v>
      </c>
      <c r="E271" s="55">
        <v>1400</v>
      </c>
      <c r="F271" s="57">
        <v>2</v>
      </c>
      <c r="G271" s="58">
        <f t="shared" si="8"/>
        <v>2800</v>
      </c>
      <c r="H271" s="55"/>
    </row>
    <row r="272" spans="1:9" s="54" customFormat="1" hidden="1" outlineLevel="2">
      <c r="A272" s="55" t="s">
        <v>446</v>
      </c>
      <c r="B272" s="55" t="s">
        <v>449</v>
      </c>
      <c r="C272" s="56" t="s">
        <v>214</v>
      </c>
      <c r="D272" s="55" t="s">
        <v>215</v>
      </c>
      <c r="E272" s="55">
        <v>4</v>
      </c>
      <c r="F272" s="57">
        <v>22</v>
      </c>
      <c r="G272" s="58">
        <f t="shared" si="8"/>
        <v>88</v>
      </c>
      <c r="H272" s="55"/>
    </row>
    <row r="273" spans="1:9" s="54" customFormat="1" hidden="1" outlineLevel="2">
      <c r="A273" s="55" t="s">
        <v>446</v>
      </c>
      <c r="B273" s="55" t="s">
        <v>449</v>
      </c>
      <c r="C273" s="56" t="s">
        <v>450</v>
      </c>
      <c r="D273" s="55" t="s">
        <v>332</v>
      </c>
      <c r="E273" s="55">
        <v>40</v>
      </c>
      <c r="F273" s="57">
        <v>22</v>
      </c>
      <c r="G273" s="58">
        <f t="shared" si="8"/>
        <v>880</v>
      </c>
      <c r="H273" s="55"/>
    </row>
    <row r="274" spans="1:9" s="54" customFormat="1" hidden="1" outlineLevel="2">
      <c r="A274" s="55" t="s">
        <v>446</v>
      </c>
      <c r="B274" s="55" t="s">
        <v>449</v>
      </c>
      <c r="C274" s="59">
        <v>1504300001</v>
      </c>
      <c r="D274" s="55" t="s">
        <v>451</v>
      </c>
      <c r="E274" s="55">
        <v>40</v>
      </c>
      <c r="F274" s="57">
        <v>22</v>
      </c>
      <c r="G274" s="58">
        <f t="shared" si="8"/>
        <v>880</v>
      </c>
      <c r="H274" s="55"/>
    </row>
    <row r="275" spans="1:9" s="54" customFormat="1" hidden="1" outlineLevel="2">
      <c r="A275" s="55" t="s">
        <v>446</v>
      </c>
      <c r="B275" s="55" t="s">
        <v>449</v>
      </c>
      <c r="C275" s="59">
        <v>1504300029</v>
      </c>
      <c r="D275" s="55" t="s">
        <v>272</v>
      </c>
      <c r="E275" s="55">
        <v>1</v>
      </c>
      <c r="F275" s="57">
        <v>22</v>
      </c>
      <c r="G275" s="58">
        <f t="shared" si="8"/>
        <v>22</v>
      </c>
      <c r="H275" s="55"/>
    </row>
    <row r="276" spans="1:9" s="54" customFormat="1" hidden="1" outlineLevel="2">
      <c r="A276" s="55" t="s">
        <v>452</v>
      </c>
      <c r="B276" s="73" t="s">
        <v>101</v>
      </c>
      <c r="C276" s="74"/>
      <c r="D276" s="62"/>
      <c r="E276" s="66">
        <v>270</v>
      </c>
      <c r="F276" s="75">
        <v>42</v>
      </c>
      <c r="G276" s="76">
        <f t="shared" si="8"/>
        <v>11340</v>
      </c>
      <c r="H276" s="66" t="s">
        <v>102</v>
      </c>
      <c r="I276"/>
    </row>
    <row r="277" spans="1:9" s="54" customFormat="1" hidden="1" outlineLevel="2">
      <c r="A277" s="55" t="s">
        <v>452</v>
      </c>
      <c r="B277" s="73" t="s">
        <v>104</v>
      </c>
      <c r="C277" s="74"/>
      <c r="D277" s="62"/>
      <c r="E277" s="66">
        <v>400</v>
      </c>
      <c r="F277" s="75">
        <v>10.98</v>
      </c>
      <c r="G277" s="76">
        <f t="shared" si="8"/>
        <v>4392</v>
      </c>
      <c r="H277" s="66" t="s">
        <v>102</v>
      </c>
      <c r="I277"/>
    </row>
    <row r="278" spans="1:9" s="54" customFormat="1" hidden="1" outlineLevel="2">
      <c r="A278" s="55" t="s">
        <v>452</v>
      </c>
      <c r="B278" s="73" t="s">
        <v>107</v>
      </c>
      <c r="C278" s="74"/>
      <c r="D278" s="62"/>
      <c r="E278" s="66">
        <v>480</v>
      </c>
      <c r="F278" s="75">
        <v>42</v>
      </c>
      <c r="G278" s="76">
        <f t="shared" si="8"/>
        <v>20160</v>
      </c>
      <c r="H278" s="66" t="s">
        <v>102</v>
      </c>
      <c r="I278"/>
    </row>
    <row r="279" spans="1:9" s="54" customFormat="1" hidden="1" outlineLevel="2">
      <c r="A279" s="55" t="s">
        <v>452</v>
      </c>
      <c r="B279" s="73" t="s">
        <v>110</v>
      </c>
      <c r="C279" s="74"/>
      <c r="D279" s="62"/>
      <c r="E279" s="66">
        <v>1800</v>
      </c>
      <c r="F279" s="75">
        <v>2.2999999999999998</v>
      </c>
      <c r="G279" s="76">
        <f t="shared" si="8"/>
        <v>4140</v>
      </c>
      <c r="H279" s="66" t="s">
        <v>113</v>
      </c>
      <c r="I279"/>
    </row>
    <row r="280" spans="1:9" s="54" customFormat="1" hidden="1" outlineLevel="2">
      <c r="A280" s="55" t="s">
        <v>452</v>
      </c>
      <c r="B280" s="73" t="s">
        <v>116</v>
      </c>
      <c r="C280" s="74"/>
      <c r="D280" s="62"/>
      <c r="E280" s="66">
        <v>300</v>
      </c>
      <c r="F280" s="75">
        <v>42</v>
      </c>
      <c r="G280" s="76">
        <f t="shared" si="8"/>
        <v>12600</v>
      </c>
      <c r="H280" s="66" t="s">
        <v>102</v>
      </c>
      <c r="I280"/>
    </row>
    <row r="281" spans="1:9" s="54" customFormat="1" hidden="1" outlineLevel="2">
      <c r="A281" s="55" t="s">
        <v>452</v>
      </c>
      <c r="B281" s="73" t="s">
        <v>118</v>
      </c>
      <c r="C281" s="74"/>
      <c r="D281" s="62"/>
      <c r="E281" s="66">
        <v>300</v>
      </c>
      <c r="F281" s="75">
        <v>50.4</v>
      </c>
      <c r="G281" s="76">
        <f t="shared" si="8"/>
        <v>15120</v>
      </c>
      <c r="H281" s="66" t="s">
        <v>102</v>
      </c>
      <c r="I281"/>
    </row>
    <row r="282" spans="1:9" s="54" customFormat="1" outlineLevel="1" collapsed="1">
      <c r="A282" s="69" t="s">
        <v>453</v>
      </c>
      <c r="B282" s="73"/>
      <c r="C282" s="74"/>
      <c r="D282" s="62"/>
      <c r="E282" s="66"/>
      <c r="F282" s="75"/>
      <c r="G282" s="76">
        <f>SUBTOTAL(9,G269:G281)</f>
        <v>73620</v>
      </c>
      <c r="H282" s="66"/>
      <c r="I282"/>
    </row>
    <row r="283" spans="1:9" s="54" customFormat="1" hidden="1" outlineLevel="2">
      <c r="A283" s="55" t="s">
        <v>454</v>
      </c>
      <c r="B283" s="55" t="s">
        <v>455</v>
      </c>
      <c r="C283" s="56" t="s">
        <v>362</v>
      </c>
      <c r="D283" s="55" t="s">
        <v>324</v>
      </c>
      <c r="E283" s="55">
        <v>4</v>
      </c>
      <c r="F283" s="57">
        <v>2.5</v>
      </c>
      <c r="G283" s="58">
        <f t="shared" ref="G283:G301" si="9">E283*F283</f>
        <v>10</v>
      </c>
      <c r="H283" s="55"/>
    </row>
    <row r="284" spans="1:9" s="54" customFormat="1" hidden="1" outlineLevel="2">
      <c r="A284" s="55" t="s">
        <v>454</v>
      </c>
      <c r="B284" s="55" t="s">
        <v>455</v>
      </c>
      <c r="C284" s="56" t="s">
        <v>252</v>
      </c>
      <c r="D284" s="55" t="s">
        <v>253</v>
      </c>
      <c r="E284" s="55">
        <v>3</v>
      </c>
      <c r="F284" s="57">
        <v>2.5</v>
      </c>
      <c r="G284" s="58">
        <f t="shared" si="9"/>
        <v>7.5</v>
      </c>
      <c r="H284" s="55"/>
    </row>
    <row r="285" spans="1:9" s="54" customFormat="1" hidden="1" outlineLevel="2">
      <c r="A285" s="55" t="s">
        <v>454</v>
      </c>
      <c r="B285" s="55" t="s">
        <v>456</v>
      </c>
      <c r="C285" s="56" t="s">
        <v>252</v>
      </c>
      <c r="D285" s="55" t="s">
        <v>253</v>
      </c>
      <c r="E285" s="55">
        <v>10</v>
      </c>
      <c r="F285" s="57">
        <v>8</v>
      </c>
      <c r="G285" s="58">
        <f t="shared" si="9"/>
        <v>80</v>
      </c>
      <c r="H285" s="55"/>
    </row>
    <row r="286" spans="1:9" s="54" customFormat="1" hidden="1" outlineLevel="2">
      <c r="A286" s="55" t="s">
        <v>454</v>
      </c>
      <c r="B286" s="55" t="s">
        <v>456</v>
      </c>
      <c r="C286" s="56" t="s">
        <v>212</v>
      </c>
      <c r="D286" s="55" t="s">
        <v>213</v>
      </c>
      <c r="E286" s="55">
        <v>5</v>
      </c>
      <c r="F286" s="57">
        <v>8</v>
      </c>
      <c r="G286" s="58">
        <f t="shared" si="9"/>
        <v>40</v>
      </c>
      <c r="H286" s="55"/>
    </row>
    <row r="287" spans="1:9" s="54" customFormat="1" hidden="1" outlineLevel="2">
      <c r="A287" s="55" t="s">
        <v>454</v>
      </c>
      <c r="B287" s="55" t="s">
        <v>457</v>
      </c>
      <c r="C287" s="56" t="s">
        <v>265</v>
      </c>
      <c r="D287" s="55" t="s">
        <v>213</v>
      </c>
      <c r="E287" s="55">
        <v>1</v>
      </c>
      <c r="F287" s="57">
        <v>12.5</v>
      </c>
      <c r="G287" s="58">
        <f t="shared" si="9"/>
        <v>12.5</v>
      </c>
      <c r="H287" s="55"/>
    </row>
    <row r="288" spans="1:9" s="54" customFormat="1" hidden="1" outlineLevel="2">
      <c r="A288" s="55" t="s">
        <v>454</v>
      </c>
      <c r="B288" s="55" t="s">
        <v>458</v>
      </c>
      <c r="C288" s="56" t="s">
        <v>265</v>
      </c>
      <c r="D288" s="55" t="s">
        <v>213</v>
      </c>
      <c r="E288" s="55">
        <v>1</v>
      </c>
      <c r="F288" s="57">
        <v>22</v>
      </c>
      <c r="G288" s="58">
        <f t="shared" si="9"/>
        <v>22</v>
      </c>
      <c r="H288" s="55"/>
    </row>
    <row r="289" spans="1:8" s="54" customFormat="1" collapsed="1">
      <c r="A289" s="55" t="s">
        <v>454</v>
      </c>
      <c r="B289" s="55" t="s">
        <v>457</v>
      </c>
      <c r="C289" s="56" t="s">
        <v>266</v>
      </c>
      <c r="D289" s="55" t="s">
        <v>267</v>
      </c>
      <c r="E289" s="55">
        <v>2</v>
      </c>
      <c r="F289" s="57">
        <v>12.5</v>
      </c>
      <c r="G289" s="58">
        <f t="shared" si="9"/>
        <v>25</v>
      </c>
      <c r="H289" s="55"/>
    </row>
    <row r="290" spans="1:8" s="54" customFormat="1">
      <c r="A290" s="55" t="s">
        <v>454</v>
      </c>
      <c r="B290" s="55" t="s">
        <v>457</v>
      </c>
      <c r="C290" s="56" t="s">
        <v>268</v>
      </c>
      <c r="D290" s="55" t="s">
        <v>269</v>
      </c>
      <c r="E290" s="55">
        <v>2</v>
      </c>
      <c r="F290" s="57">
        <v>12.5</v>
      </c>
      <c r="G290" s="58">
        <f t="shared" si="9"/>
        <v>25</v>
      </c>
      <c r="H290" s="55"/>
    </row>
    <row r="291" spans="1:8" s="54" customFormat="1">
      <c r="A291" s="55" t="s">
        <v>454</v>
      </c>
      <c r="B291" s="55" t="s">
        <v>458</v>
      </c>
      <c r="C291" s="56" t="s">
        <v>268</v>
      </c>
      <c r="D291" s="55" t="s">
        <v>269</v>
      </c>
      <c r="E291" s="55">
        <v>2</v>
      </c>
      <c r="F291" s="57">
        <v>22</v>
      </c>
      <c r="G291" s="58">
        <f t="shared" si="9"/>
        <v>44</v>
      </c>
      <c r="H291" s="55"/>
    </row>
    <row r="292" spans="1:8" s="54" customFormat="1">
      <c r="A292" s="55" t="s">
        <v>454</v>
      </c>
      <c r="B292" s="55" t="s">
        <v>456</v>
      </c>
      <c r="C292" s="56" t="s">
        <v>304</v>
      </c>
      <c r="D292" s="55" t="s">
        <v>253</v>
      </c>
      <c r="E292" s="55">
        <v>10</v>
      </c>
      <c r="F292" s="57">
        <v>8</v>
      </c>
      <c r="G292" s="58">
        <f t="shared" si="9"/>
        <v>80</v>
      </c>
      <c r="H292" s="55"/>
    </row>
    <row r="293" spans="1:8" s="54" customFormat="1">
      <c r="A293" s="55" t="s">
        <v>454</v>
      </c>
      <c r="B293" s="55" t="s">
        <v>456</v>
      </c>
      <c r="C293" s="56" t="s">
        <v>329</v>
      </c>
      <c r="D293" s="55" t="s">
        <v>330</v>
      </c>
      <c r="E293" s="55">
        <v>2</v>
      </c>
      <c r="F293" s="57">
        <v>8</v>
      </c>
      <c r="G293" s="58">
        <f t="shared" si="9"/>
        <v>16</v>
      </c>
      <c r="H293" s="55"/>
    </row>
    <row r="294" spans="1:8" s="54" customFormat="1">
      <c r="A294" s="55" t="s">
        <v>454</v>
      </c>
      <c r="B294" s="55" t="s">
        <v>459</v>
      </c>
      <c r="C294" s="59">
        <v>1504300018</v>
      </c>
      <c r="D294" s="55" t="s">
        <v>271</v>
      </c>
      <c r="E294" s="55">
        <v>10</v>
      </c>
      <c r="F294" s="57">
        <v>8</v>
      </c>
      <c r="G294" s="58">
        <f t="shared" si="9"/>
        <v>80</v>
      </c>
      <c r="H294" s="55"/>
    </row>
    <row r="295" spans="1:8" s="54" customFormat="1">
      <c r="A295" s="55" t="s">
        <v>454</v>
      </c>
      <c r="B295" s="55" t="s">
        <v>460</v>
      </c>
      <c r="C295" s="59">
        <v>1504300025</v>
      </c>
      <c r="D295" s="55" t="s">
        <v>272</v>
      </c>
      <c r="E295" s="55">
        <v>2</v>
      </c>
      <c r="F295" s="57">
        <v>12.5</v>
      </c>
      <c r="G295" s="58">
        <f t="shared" si="9"/>
        <v>25</v>
      </c>
      <c r="H295" s="55"/>
    </row>
    <row r="296" spans="1:8" s="54" customFormat="1">
      <c r="A296" s="55" t="s">
        <v>454</v>
      </c>
      <c r="B296" s="55" t="s">
        <v>459</v>
      </c>
      <c r="C296" s="59">
        <v>1504300060</v>
      </c>
      <c r="D296" s="55" t="s">
        <v>224</v>
      </c>
      <c r="E296" s="55">
        <v>15</v>
      </c>
      <c r="F296" s="57">
        <v>8</v>
      </c>
      <c r="G296" s="58">
        <f t="shared" si="9"/>
        <v>120</v>
      </c>
      <c r="H296" s="55"/>
    </row>
    <row r="297" spans="1:8" s="54" customFormat="1">
      <c r="A297" s="55" t="s">
        <v>454</v>
      </c>
      <c r="B297" s="55" t="s">
        <v>459</v>
      </c>
      <c r="C297" s="59">
        <v>1504300089</v>
      </c>
      <c r="D297" s="55" t="s">
        <v>271</v>
      </c>
      <c r="E297" s="55">
        <v>5</v>
      </c>
      <c r="F297" s="57">
        <v>8</v>
      </c>
      <c r="G297" s="58">
        <f t="shared" si="9"/>
        <v>40</v>
      </c>
      <c r="H297" s="55"/>
    </row>
    <row r="298" spans="1:8" s="54" customFormat="1">
      <c r="A298" s="55" t="s">
        <v>454</v>
      </c>
      <c r="B298" s="55" t="s">
        <v>461</v>
      </c>
      <c r="C298" s="59">
        <v>1504300095</v>
      </c>
      <c r="D298" s="55" t="s">
        <v>235</v>
      </c>
      <c r="E298" s="55">
        <v>10</v>
      </c>
      <c r="F298" s="57">
        <v>2.5</v>
      </c>
      <c r="G298" s="58">
        <f t="shared" si="9"/>
        <v>25</v>
      </c>
      <c r="H298" s="55"/>
    </row>
    <row r="299" spans="1:8" s="54" customFormat="1">
      <c r="A299" s="55" t="s">
        <v>454</v>
      </c>
      <c r="B299" s="55" t="s">
        <v>461</v>
      </c>
      <c r="C299" s="59">
        <v>1504300103</v>
      </c>
      <c r="D299" s="55" t="s">
        <v>277</v>
      </c>
      <c r="E299" s="55">
        <v>10</v>
      </c>
      <c r="F299" s="57">
        <v>2.5</v>
      </c>
      <c r="G299" s="58">
        <f t="shared" si="9"/>
        <v>25</v>
      </c>
      <c r="H299" s="55"/>
    </row>
    <row r="300" spans="1:8" s="54" customFormat="1">
      <c r="A300" s="55" t="s">
        <v>454</v>
      </c>
      <c r="B300" s="55" t="s">
        <v>459</v>
      </c>
      <c r="C300" s="59">
        <v>1504300105</v>
      </c>
      <c r="D300" s="55" t="s">
        <v>277</v>
      </c>
      <c r="E300" s="55">
        <v>5</v>
      </c>
      <c r="F300" s="57">
        <v>8</v>
      </c>
      <c r="G300" s="58">
        <f t="shared" si="9"/>
        <v>40</v>
      </c>
      <c r="H300" s="55"/>
    </row>
    <row r="301" spans="1:8" s="54" customFormat="1">
      <c r="A301" s="55" t="s">
        <v>454</v>
      </c>
      <c r="B301" s="55" t="s">
        <v>460</v>
      </c>
      <c r="C301" s="59">
        <v>1504300107</v>
      </c>
      <c r="D301" s="55" t="s">
        <v>277</v>
      </c>
      <c r="E301" s="55">
        <v>1</v>
      </c>
      <c r="F301" s="57">
        <v>12.5</v>
      </c>
      <c r="G301" s="58">
        <f t="shared" si="9"/>
        <v>12.5</v>
      </c>
      <c r="H301" s="55"/>
    </row>
    <row r="302" spans="1:8" s="54" customFormat="1">
      <c r="A302" s="69" t="s">
        <v>462</v>
      </c>
      <c r="B302" s="55"/>
      <c r="C302" s="59"/>
      <c r="D302" s="55"/>
      <c r="E302" s="55"/>
      <c r="F302" s="57"/>
      <c r="G302" s="58">
        <f>SUBTOTAL(9,G283:G301)</f>
        <v>729.5</v>
      </c>
      <c r="H302" s="55"/>
    </row>
    <row r="303" spans="1:8" s="54" customFormat="1">
      <c r="A303" s="55" t="s">
        <v>463</v>
      </c>
      <c r="B303" s="55" t="s">
        <v>464</v>
      </c>
      <c r="C303" s="56" t="s">
        <v>362</v>
      </c>
      <c r="D303" s="55" t="s">
        <v>324</v>
      </c>
      <c r="E303" s="55">
        <v>200</v>
      </c>
      <c r="F303" s="57">
        <v>0.16</v>
      </c>
      <c r="G303" s="58">
        <f t="shared" ref="G303:G315" si="10">E303*F303</f>
        <v>32</v>
      </c>
      <c r="H303" s="55"/>
    </row>
    <row r="304" spans="1:8" s="54" customFormat="1">
      <c r="A304" s="55" t="s">
        <v>463</v>
      </c>
      <c r="B304" s="55" t="s">
        <v>465</v>
      </c>
      <c r="C304" s="56" t="s">
        <v>362</v>
      </c>
      <c r="D304" s="55" t="s">
        <v>324</v>
      </c>
      <c r="E304" s="55">
        <v>15000</v>
      </c>
      <c r="F304" s="57">
        <v>0.16</v>
      </c>
      <c r="G304" s="58">
        <f t="shared" si="10"/>
        <v>2400</v>
      </c>
      <c r="H304" s="55"/>
    </row>
    <row r="305" spans="1:9" s="54" customFormat="1" hidden="1" outlineLevel="2">
      <c r="A305" s="55" t="s">
        <v>463</v>
      </c>
      <c r="B305" s="55" t="s">
        <v>464</v>
      </c>
      <c r="C305" s="56" t="s">
        <v>466</v>
      </c>
      <c r="D305" s="55" t="s">
        <v>324</v>
      </c>
      <c r="E305" s="55">
        <v>1400</v>
      </c>
      <c r="F305" s="57">
        <v>0.16</v>
      </c>
      <c r="G305" s="58">
        <f t="shared" si="10"/>
        <v>224</v>
      </c>
      <c r="H305" s="55"/>
    </row>
    <row r="306" spans="1:9" s="54" customFormat="1" hidden="1" outlineLevel="2">
      <c r="A306" s="55" t="s">
        <v>463</v>
      </c>
      <c r="B306" s="55" t="s">
        <v>467</v>
      </c>
      <c r="C306" s="56" t="s">
        <v>466</v>
      </c>
      <c r="D306" s="55" t="s">
        <v>324</v>
      </c>
      <c r="E306" s="55">
        <v>600</v>
      </c>
      <c r="F306" s="57">
        <v>0.16</v>
      </c>
      <c r="G306" s="58">
        <f t="shared" si="10"/>
        <v>96</v>
      </c>
      <c r="H306" s="55"/>
    </row>
    <row r="307" spans="1:9" s="54" customFormat="1" hidden="1" outlineLevel="2">
      <c r="A307" s="55" t="s">
        <v>463</v>
      </c>
      <c r="B307" s="55" t="s">
        <v>467</v>
      </c>
      <c r="C307" s="56" t="s">
        <v>214</v>
      </c>
      <c r="D307" s="55" t="s">
        <v>215</v>
      </c>
      <c r="E307" s="55">
        <v>2000</v>
      </c>
      <c r="F307" s="57">
        <v>0.16</v>
      </c>
      <c r="G307" s="58">
        <f t="shared" si="10"/>
        <v>320</v>
      </c>
      <c r="H307" s="55"/>
    </row>
    <row r="308" spans="1:9" s="54" customFormat="1" hidden="1" outlineLevel="2">
      <c r="A308" s="55" t="s">
        <v>463</v>
      </c>
      <c r="B308" s="55" t="s">
        <v>468</v>
      </c>
      <c r="C308" s="56" t="s">
        <v>214</v>
      </c>
      <c r="D308" s="55" t="s">
        <v>215</v>
      </c>
      <c r="E308" s="55">
        <v>3200</v>
      </c>
      <c r="F308" s="57">
        <v>0.16</v>
      </c>
      <c r="G308" s="58">
        <f t="shared" si="10"/>
        <v>512</v>
      </c>
      <c r="H308" s="55"/>
    </row>
    <row r="309" spans="1:9" s="54" customFormat="1" hidden="1" outlineLevel="2">
      <c r="A309" s="55" t="s">
        <v>463</v>
      </c>
      <c r="B309" s="55" t="s">
        <v>469</v>
      </c>
      <c r="C309" s="56" t="s">
        <v>323</v>
      </c>
      <c r="D309" s="55" t="s">
        <v>324</v>
      </c>
      <c r="E309" s="55">
        <v>48</v>
      </c>
      <c r="F309" s="57">
        <v>3.66</v>
      </c>
      <c r="G309" s="58">
        <f t="shared" si="10"/>
        <v>175.68</v>
      </c>
      <c r="H309" s="55"/>
    </row>
    <row r="310" spans="1:9" s="54" customFormat="1" hidden="1" outlineLevel="2">
      <c r="A310" s="55" t="s">
        <v>463</v>
      </c>
      <c r="B310" s="55" t="s">
        <v>465</v>
      </c>
      <c r="C310" s="56" t="s">
        <v>217</v>
      </c>
      <c r="D310" s="55" t="s">
        <v>205</v>
      </c>
      <c r="E310" s="55">
        <v>500</v>
      </c>
      <c r="F310" s="57">
        <v>0.16</v>
      </c>
      <c r="G310" s="58">
        <f t="shared" si="10"/>
        <v>80</v>
      </c>
      <c r="H310" s="55"/>
    </row>
    <row r="311" spans="1:9" s="54" customFormat="1" hidden="1" outlineLevel="2">
      <c r="A311" s="55" t="s">
        <v>463</v>
      </c>
      <c r="B311" s="55" t="s">
        <v>469</v>
      </c>
      <c r="C311" s="56" t="s">
        <v>333</v>
      </c>
      <c r="D311" s="55" t="s">
        <v>202</v>
      </c>
      <c r="E311" s="55">
        <v>2</v>
      </c>
      <c r="F311" s="57">
        <v>3.66</v>
      </c>
      <c r="G311" s="58">
        <f t="shared" si="10"/>
        <v>7.32</v>
      </c>
      <c r="H311" s="55"/>
    </row>
    <row r="312" spans="1:9" s="54" customFormat="1" hidden="1" outlineLevel="2">
      <c r="A312" s="55" t="s">
        <v>463</v>
      </c>
      <c r="B312" s="55" t="s">
        <v>470</v>
      </c>
      <c r="C312" s="59">
        <v>1504300037</v>
      </c>
      <c r="D312" s="55" t="s">
        <v>471</v>
      </c>
      <c r="E312" s="55">
        <v>1000</v>
      </c>
      <c r="F312" s="57">
        <v>0.16</v>
      </c>
      <c r="G312" s="58">
        <f t="shared" si="10"/>
        <v>160</v>
      </c>
      <c r="H312" s="55"/>
    </row>
    <row r="313" spans="1:9" s="54" customFormat="1" hidden="1" outlineLevel="2">
      <c r="A313" s="55" t="s">
        <v>472</v>
      </c>
      <c r="B313" s="73" t="s">
        <v>122</v>
      </c>
      <c r="C313" s="74"/>
      <c r="D313" s="62"/>
      <c r="E313" s="66">
        <v>200</v>
      </c>
      <c r="F313" s="75">
        <v>35</v>
      </c>
      <c r="G313" s="76">
        <f t="shared" si="10"/>
        <v>7000</v>
      </c>
      <c r="H313" s="66" t="s">
        <v>102</v>
      </c>
      <c r="I313"/>
    </row>
    <row r="314" spans="1:9" s="54" customFormat="1" hidden="1" outlineLevel="2">
      <c r="A314" s="55" t="s">
        <v>472</v>
      </c>
      <c r="B314" s="60" t="s">
        <v>473</v>
      </c>
      <c r="C314" s="61"/>
      <c r="D314" s="62"/>
      <c r="E314" s="63">
        <v>30</v>
      </c>
      <c r="F314" s="64">
        <v>5</v>
      </c>
      <c r="G314" s="65">
        <f t="shared" si="10"/>
        <v>150</v>
      </c>
      <c r="H314" s="66" t="s">
        <v>474</v>
      </c>
      <c r="I314"/>
    </row>
    <row r="315" spans="1:9" s="54" customFormat="1" hidden="1" outlineLevel="2">
      <c r="A315" s="55" t="s">
        <v>472</v>
      </c>
      <c r="B315" s="73" t="s">
        <v>129</v>
      </c>
      <c r="C315" s="74"/>
      <c r="D315" s="62"/>
      <c r="E315" s="66">
        <v>480</v>
      </c>
      <c r="F315" s="75">
        <v>50.4</v>
      </c>
      <c r="G315" s="76">
        <f t="shared" si="10"/>
        <v>24192</v>
      </c>
      <c r="H315" s="66" t="s">
        <v>102</v>
      </c>
      <c r="I315"/>
    </row>
    <row r="316" spans="1:9" s="54" customFormat="1" outlineLevel="1" collapsed="1">
      <c r="A316" s="69" t="s">
        <v>475</v>
      </c>
      <c r="B316" s="73"/>
      <c r="C316" s="74"/>
      <c r="D316" s="62"/>
      <c r="E316" s="66"/>
      <c r="F316" s="75"/>
      <c r="G316" s="76">
        <f>SUBTOTAL(9,G303:G315)</f>
        <v>35349</v>
      </c>
      <c r="H316" s="66"/>
      <c r="I316"/>
    </row>
    <row r="317" spans="1:9" s="54" customFormat="1" hidden="1" outlineLevel="2">
      <c r="A317" s="55" t="s">
        <v>476</v>
      </c>
      <c r="B317" s="55" t="s">
        <v>477</v>
      </c>
      <c r="C317" s="56" t="s">
        <v>247</v>
      </c>
      <c r="D317" s="55" t="s">
        <v>213</v>
      </c>
      <c r="E317" s="55">
        <v>10</v>
      </c>
      <c r="F317" s="57">
        <v>3</v>
      </c>
      <c r="G317" s="58">
        <f t="shared" ref="G317:G331" si="11">E317*F317</f>
        <v>30</v>
      </c>
      <c r="H317" s="55"/>
    </row>
    <row r="318" spans="1:9" s="54" customFormat="1" hidden="1" outlineLevel="2">
      <c r="A318" s="55" t="s">
        <v>476</v>
      </c>
      <c r="B318" s="55" t="s">
        <v>478</v>
      </c>
      <c r="C318" s="56" t="s">
        <v>252</v>
      </c>
      <c r="D318" s="55" t="s">
        <v>253</v>
      </c>
      <c r="E318" s="55">
        <v>1</v>
      </c>
      <c r="F318" s="57">
        <v>4</v>
      </c>
      <c r="G318" s="58">
        <f t="shared" si="11"/>
        <v>4</v>
      </c>
      <c r="H318" s="55"/>
    </row>
    <row r="319" spans="1:9" s="54" customFormat="1" hidden="1" outlineLevel="2">
      <c r="A319" s="55" t="s">
        <v>476</v>
      </c>
      <c r="B319" s="55" t="s">
        <v>479</v>
      </c>
      <c r="C319" s="56" t="s">
        <v>252</v>
      </c>
      <c r="D319" s="55" t="s">
        <v>253</v>
      </c>
      <c r="E319" s="55">
        <v>1</v>
      </c>
      <c r="F319" s="57">
        <v>2.1</v>
      </c>
      <c r="G319" s="58">
        <f t="shared" si="11"/>
        <v>2.1</v>
      </c>
      <c r="H319" s="55"/>
    </row>
    <row r="320" spans="1:9" s="54" customFormat="1" hidden="1" outlineLevel="2">
      <c r="A320" s="55" t="s">
        <v>476</v>
      </c>
      <c r="B320" s="55" t="s">
        <v>480</v>
      </c>
      <c r="C320" s="56" t="s">
        <v>252</v>
      </c>
      <c r="D320" s="55" t="s">
        <v>253</v>
      </c>
      <c r="E320" s="55">
        <v>3</v>
      </c>
      <c r="F320" s="57">
        <v>13</v>
      </c>
      <c r="G320" s="58">
        <f t="shared" si="11"/>
        <v>39</v>
      </c>
      <c r="H320" s="55"/>
    </row>
    <row r="321" spans="1:9" s="54" customFormat="1" hidden="1" outlineLevel="2">
      <c r="A321" s="55" t="s">
        <v>476</v>
      </c>
      <c r="B321" s="55" t="s">
        <v>481</v>
      </c>
      <c r="C321" s="56" t="s">
        <v>259</v>
      </c>
      <c r="D321" s="55" t="s">
        <v>253</v>
      </c>
      <c r="E321" s="55">
        <v>5</v>
      </c>
      <c r="F321" s="57">
        <v>1.5</v>
      </c>
      <c r="G321" s="58">
        <f t="shared" si="11"/>
        <v>7.5</v>
      </c>
      <c r="H321" s="55"/>
    </row>
    <row r="322" spans="1:9" s="54" customFormat="1" hidden="1" outlineLevel="2">
      <c r="A322" s="55" t="s">
        <v>476</v>
      </c>
      <c r="B322" s="55" t="s">
        <v>482</v>
      </c>
      <c r="C322" s="56" t="s">
        <v>483</v>
      </c>
      <c r="D322" s="55" t="s">
        <v>295</v>
      </c>
      <c r="E322" s="55">
        <v>4000</v>
      </c>
      <c r="F322" s="57">
        <v>0.11</v>
      </c>
      <c r="G322" s="58">
        <f t="shared" si="11"/>
        <v>440</v>
      </c>
      <c r="H322" s="55"/>
    </row>
    <row r="323" spans="1:9" s="54" customFormat="1" hidden="1" outlineLevel="2">
      <c r="A323" s="55" t="s">
        <v>476</v>
      </c>
      <c r="B323" s="55" t="s">
        <v>479</v>
      </c>
      <c r="C323" s="56" t="s">
        <v>484</v>
      </c>
      <c r="D323" s="55" t="s">
        <v>485</v>
      </c>
      <c r="E323" s="55">
        <v>20</v>
      </c>
      <c r="F323" s="57">
        <v>2</v>
      </c>
      <c r="G323" s="58">
        <f t="shared" si="11"/>
        <v>40</v>
      </c>
      <c r="H323" s="55"/>
    </row>
    <row r="324" spans="1:9" s="54" customFormat="1" hidden="1" outlineLevel="2">
      <c r="A324" s="55" t="s">
        <v>476</v>
      </c>
      <c r="B324" s="55" t="s">
        <v>486</v>
      </c>
      <c r="C324" s="56" t="s">
        <v>265</v>
      </c>
      <c r="D324" s="55" t="s">
        <v>213</v>
      </c>
      <c r="E324" s="55">
        <v>1000</v>
      </c>
      <c r="F324" s="57">
        <v>0.57999999999999996</v>
      </c>
      <c r="G324" s="58">
        <f t="shared" si="11"/>
        <v>580</v>
      </c>
      <c r="H324" s="55"/>
    </row>
    <row r="325" spans="1:9" s="54" customFormat="1" hidden="1" outlineLevel="2">
      <c r="A325" s="55" t="s">
        <v>476</v>
      </c>
      <c r="B325" s="55" t="s">
        <v>487</v>
      </c>
      <c r="C325" s="56" t="s">
        <v>304</v>
      </c>
      <c r="D325" s="55" t="s">
        <v>253</v>
      </c>
      <c r="E325" s="55">
        <v>10</v>
      </c>
      <c r="F325" s="57">
        <v>0.3</v>
      </c>
      <c r="G325" s="58">
        <f t="shared" si="11"/>
        <v>3</v>
      </c>
      <c r="H325" s="55"/>
    </row>
    <row r="326" spans="1:9" s="54" customFormat="1" hidden="1" outlineLevel="2">
      <c r="A326" s="55" t="s">
        <v>488</v>
      </c>
      <c r="B326" s="55" t="s">
        <v>489</v>
      </c>
      <c r="C326" s="59">
        <v>1504300009</v>
      </c>
      <c r="D326" s="55" t="s">
        <v>490</v>
      </c>
      <c r="E326" s="55">
        <v>300</v>
      </c>
      <c r="F326" s="57">
        <v>0.1</v>
      </c>
      <c r="G326" s="58">
        <f t="shared" si="11"/>
        <v>30</v>
      </c>
      <c r="H326" s="55"/>
    </row>
    <row r="327" spans="1:9" hidden="1" outlineLevel="2">
      <c r="A327" s="55" t="s">
        <v>476</v>
      </c>
      <c r="B327" s="55" t="s">
        <v>491</v>
      </c>
      <c r="C327" s="59">
        <v>1504300031</v>
      </c>
      <c r="D327" s="55" t="s">
        <v>272</v>
      </c>
      <c r="E327" s="55">
        <v>5</v>
      </c>
      <c r="F327" s="57">
        <v>13</v>
      </c>
      <c r="G327" s="58">
        <f t="shared" si="11"/>
        <v>65</v>
      </c>
      <c r="H327" s="55"/>
      <c r="I327" s="54"/>
    </row>
    <row r="328" spans="1:9" hidden="1" outlineLevel="2">
      <c r="A328" s="55" t="s">
        <v>476</v>
      </c>
      <c r="B328" s="55" t="s">
        <v>492</v>
      </c>
      <c r="C328" s="59">
        <v>1504300032</v>
      </c>
      <c r="D328" s="55" t="s">
        <v>272</v>
      </c>
      <c r="E328" s="55">
        <v>2</v>
      </c>
      <c r="F328" s="57">
        <v>5</v>
      </c>
      <c r="G328" s="58">
        <f t="shared" si="11"/>
        <v>10</v>
      </c>
      <c r="H328" s="55"/>
      <c r="I328" s="54"/>
    </row>
    <row r="329" spans="1:9" hidden="1" outlineLevel="2">
      <c r="A329" s="55" t="s">
        <v>476</v>
      </c>
      <c r="B329" s="55" t="s">
        <v>493</v>
      </c>
      <c r="C329" s="59">
        <v>1504300033</v>
      </c>
      <c r="D329" s="55" t="s">
        <v>272</v>
      </c>
      <c r="E329" s="55">
        <v>2</v>
      </c>
      <c r="F329" s="57">
        <v>4</v>
      </c>
      <c r="G329" s="58">
        <f t="shared" si="11"/>
        <v>8</v>
      </c>
      <c r="H329" s="55"/>
      <c r="I329" s="54"/>
    </row>
    <row r="330" spans="1:9" hidden="1" outlineLevel="2">
      <c r="A330" s="55" t="s">
        <v>476</v>
      </c>
      <c r="B330" s="55" t="s">
        <v>494</v>
      </c>
      <c r="C330" s="59">
        <v>1504300090</v>
      </c>
      <c r="D330" s="55" t="s">
        <v>271</v>
      </c>
      <c r="E330" s="55">
        <v>10</v>
      </c>
      <c r="F330" s="57">
        <v>1.5</v>
      </c>
      <c r="G330" s="58">
        <f t="shared" si="11"/>
        <v>15</v>
      </c>
      <c r="H330" s="55"/>
      <c r="I330" s="54"/>
    </row>
    <row r="331" spans="1:9" hidden="1" outlineLevel="2">
      <c r="A331" s="55" t="s">
        <v>488</v>
      </c>
      <c r="B331" s="55" t="s">
        <v>489</v>
      </c>
      <c r="C331" s="59">
        <v>1504300091</v>
      </c>
      <c r="D331" s="55" t="s">
        <v>271</v>
      </c>
      <c r="E331" s="55">
        <v>100</v>
      </c>
      <c r="F331" s="57">
        <v>0.1</v>
      </c>
      <c r="G331" s="58">
        <f t="shared" si="11"/>
        <v>10</v>
      </c>
      <c r="H331" s="55"/>
      <c r="I331" s="54"/>
    </row>
    <row r="332" spans="1:9" outlineLevel="1" collapsed="1">
      <c r="A332" s="69" t="s">
        <v>495</v>
      </c>
      <c r="B332" s="55"/>
      <c r="C332" s="59"/>
      <c r="D332" s="55"/>
      <c r="E332" s="55"/>
      <c r="F332" s="57"/>
      <c r="G332" s="58">
        <f>SUBTOTAL(9,G317:G331)</f>
        <v>1283.5999999999999</v>
      </c>
      <c r="H332" s="55"/>
      <c r="I332" s="54"/>
    </row>
    <row r="333" spans="1:9" hidden="1" outlineLevel="2">
      <c r="A333" s="55" t="s">
        <v>496</v>
      </c>
      <c r="B333" s="55" t="s">
        <v>59</v>
      </c>
      <c r="C333" s="56" t="s">
        <v>247</v>
      </c>
      <c r="D333" s="55" t="s">
        <v>213</v>
      </c>
      <c r="E333" s="55">
        <v>12</v>
      </c>
      <c r="F333" s="57">
        <v>1.6</v>
      </c>
      <c r="G333" s="58">
        <f t="shared" ref="G333:G362" si="12">E333*F333</f>
        <v>19.200000000000003</v>
      </c>
      <c r="H333" s="55"/>
      <c r="I333" s="54"/>
    </row>
    <row r="334" spans="1:9" hidden="1" outlineLevel="2">
      <c r="A334" s="55" t="s">
        <v>496</v>
      </c>
      <c r="B334" s="55" t="s">
        <v>59</v>
      </c>
      <c r="C334" s="56" t="s">
        <v>247</v>
      </c>
      <c r="D334" s="55" t="s">
        <v>213</v>
      </c>
      <c r="E334" s="55">
        <v>6</v>
      </c>
      <c r="F334" s="57">
        <v>1.6</v>
      </c>
      <c r="G334" s="58">
        <f t="shared" si="12"/>
        <v>9.6000000000000014</v>
      </c>
      <c r="H334" s="55"/>
      <c r="I334" s="54"/>
    </row>
    <row r="335" spans="1:9" hidden="1" outlineLevel="2">
      <c r="A335" s="55" t="s">
        <v>496</v>
      </c>
      <c r="B335" s="55" t="s">
        <v>59</v>
      </c>
      <c r="C335" s="56" t="s">
        <v>204</v>
      </c>
      <c r="D335" s="55" t="s">
        <v>205</v>
      </c>
      <c r="E335" s="55">
        <v>18</v>
      </c>
      <c r="F335" s="57">
        <v>1.6</v>
      </c>
      <c r="G335" s="58">
        <f t="shared" si="12"/>
        <v>28.8</v>
      </c>
      <c r="H335" s="55"/>
      <c r="I335" s="54"/>
    </row>
    <row r="336" spans="1:9" hidden="1" outlineLevel="2">
      <c r="A336" s="55" t="s">
        <v>496</v>
      </c>
      <c r="B336" s="55" t="s">
        <v>60</v>
      </c>
      <c r="C336" s="56" t="s">
        <v>204</v>
      </c>
      <c r="D336" s="55" t="s">
        <v>205</v>
      </c>
      <c r="E336" s="55">
        <v>2</v>
      </c>
      <c r="F336" s="57">
        <v>5</v>
      </c>
      <c r="G336" s="58">
        <f t="shared" si="12"/>
        <v>10</v>
      </c>
      <c r="H336" s="55"/>
      <c r="I336" s="54"/>
    </row>
    <row r="337" spans="1:9" hidden="1" outlineLevel="2">
      <c r="A337" s="55" t="s">
        <v>496</v>
      </c>
      <c r="B337" s="55" t="s">
        <v>497</v>
      </c>
      <c r="C337" s="56" t="s">
        <v>249</v>
      </c>
      <c r="D337" s="55" t="s">
        <v>250</v>
      </c>
      <c r="E337" s="55">
        <v>5</v>
      </c>
      <c r="F337" s="57">
        <v>2</v>
      </c>
      <c r="G337" s="58">
        <f t="shared" si="12"/>
        <v>10</v>
      </c>
      <c r="H337" s="55"/>
      <c r="I337" s="54"/>
    </row>
    <row r="338" spans="1:9" hidden="1" outlineLevel="2">
      <c r="A338" s="55" t="s">
        <v>496</v>
      </c>
      <c r="B338" s="55" t="s">
        <v>56</v>
      </c>
      <c r="C338" s="56" t="s">
        <v>252</v>
      </c>
      <c r="D338" s="55" t="s">
        <v>253</v>
      </c>
      <c r="E338" s="55">
        <v>3</v>
      </c>
      <c r="F338" s="57">
        <v>18</v>
      </c>
      <c r="G338" s="58">
        <f t="shared" si="12"/>
        <v>54</v>
      </c>
      <c r="H338" s="55"/>
      <c r="I338" s="54"/>
    </row>
    <row r="339" spans="1:9" hidden="1" outlineLevel="2">
      <c r="A339" s="55" t="s">
        <v>496</v>
      </c>
      <c r="B339" s="55" t="s">
        <v>59</v>
      </c>
      <c r="C339" s="56" t="s">
        <v>212</v>
      </c>
      <c r="D339" s="55" t="s">
        <v>213</v>
      </c>
      <c r="E339" s="55">
        <v>6</v>
      </c>
      <c r="F339" s="57">
        <v>1.6</v>
      </c>
      <c r="G339" s="58">
        <f t="shared" si="12"/>
        <v>9.6000000000000014</v>
      </c>
      <c r="H339" s="55"/>
      <c r="I339" s="54"/>
    </row>
    <row r="340" spans="1:9" hidden="1" outlineLevel="2">
      <c r="A340" s="55" t="s">
        <v>496</v>
      </c>
      <c r="B340" s="55" t="s">
        <v>59</v>
      </c>
      <c r="C340" s="56" t="s">
        <v>212</v>
      </c>
      <c r="D340" s="55" t="s">
        <v>213</v>
      </c>
      <c r="E340" s="55">
        <v>12</v>
      </c>
      <c r="F340" s="57">
        <v>1.6</v>
      </c>
      <c r="G340" s="58">
        <f t="shared" si="12"/>
        <v>19.200000000000003</v>
      </c>
      <c r="H340" s="55"/>
      <c r="I340" s="54"/>
    </row>
    <row r="341" spans="1:9" hidden="1" outlineLevel="2">
      <c r="A341" s="55" t="s">
        <v>496</v>
      </c>
      <c r="B341" s="55" t="s">
        <v>498</v>
      </c>
      <c r="C341" s="56" t="s">
        <v>212</v>
      </c>
      <c r="D341" s="55" t="s">
        <v>213</v>
      </c>
      <c r="E341" s="55">
        <v>1</v>
      </c>
      <c r="F341" s="57">
        <v>48.5</v>
      </c>
      <c r="G341" s="58">
        <f t="shared" si="12"/>
        <v>48.5</v>
      </c>
      <c r="H341" s="55"/>
      <c r="I341" s="54"/>
    </row>
    <row r="342" spans="1:9" hidden="1" outlineLevel="2">
      <c r="A342" s="55" t="s">
        <v>496</v>
      </c>
      <c r="B342" s="55" t="s">
        <v>59</v>
      </c>
      <c r="C342" s="56" t="s">
        <v>217</v>
      </c>
      <c r="D342" s="55" t="s">
        <v>205</v>
      </c>
      <c r="E342" s="55">
        <v>12</v>
      </c>
      <c r="F342" s="57">
        <v>1.6</v>
      </c>
      <c r="G342" s="58">
        <f t="shared" si="12"/>
        <v>19.200000000000003</v>
      </c>
      <c r="H342" s="55"/>
      <c r="I342" s="54"/>
    </row>
    <row r="343" spans="1:9" hidden="1" outlineLevel="2">
      <c r="A343" s="55" t="s">
        <v>496</v>
      </c>
      <c r="B343" s="55" t="s">
        <v>60</v>
      </c>
      <c r="C343" s="56" t="s">
        <v>217</v>
      </c>
      <c r="D343" s="55" t="s">
        <v>205</v>
      </c>
      <c r="E343" s="55">
        <v>10</v>
      </c>
      <c r="F343" s="57">
        <v>5</v>
      </c>
      <c r="G343" s="58">
        <f t="shared" si="12"/>
        <v>50</v>
      </c>
      <c r="H343" s="55"/>
      <c r="I343" s="54"/>
    </row>
    <row r="344" spans="1:9" hidden="1" outlineLevel="2">
      <c r="A344" s="55" t="s">
        <v>496</v>
      </c>
      <c r="B344" s="55" t="s">
        <v>499</v>
      </c>
      <c r="C344" s="56" t="s">
        <v>500</v>
      </c>
      <c r="D344" s="55" t="s">
        <v>258</v>
      </c>
      <c r="E344" s="55">
        <v>4</v>
      </c>
      <c r="F344" s="57">
        <v>11</v>
      </c>
      <c r="G344" s="58">
        <f t="shared" si="12"/>
        <v>44</v>
      </c>
      <c r="H344" s="55"/>
      <c r="I344" s="54"/>
    </row>
    <row r="345" spans="1:9" hidden="1" outlineLevel="2">
      <c r="A345" s="55" t="s">
        <v>496</v>
      </c>
      <c r="B345" s="55" t="s">
        <v>59</v>
      </c>
      <c r="C345" s="56" t="s">
        <v>384</v>
      </c>
      <c r="D345" s="55" t="s">
        <v>202</v>
      </c>
      <c r="E345" s="55">
        <v>6</v>
      </c>
      <c r="F345" s="57">
        <v>1.6</v>
      </c>
      <c r="G345" s="58">
        <f t="shared" si="12"/>
        <v>9.6000000000000014</v>
      </c>
      <c r="H345" s="55"/>
      <c r="I345" s="54"/>
    </row>
    <row r="346" spans="1:9" hidden="1" outlineLevel="2">
      <c r="A346" s="55" t="s">
        <v>496</v>
      </c>
      <c r="B346" s="55" t="s">
        <v>501</v>
      </c>
      <c r="C346" s="56" t="s">
        <v>329</v>
      </c>
      <c r="D346" s="55" t="s">
        <v>330</v>
      </c>
      <c r="E346" s="55">
        <v>200</v>
      </c>
      <c r="F346" s="57">
        <v>0.81</v>
      </c>
      <c r="G346" s="58">
        <f t="shared" si="12"/>
        <v>162</v>
      </c>
      <c r="H346" s="55"/>
      <c r="I346" s="54"/>
    </row>
    <row r="347" spans="1:9" hidden="1" outlineLevel="2">
      <c r="A347" s="55" t="s">
        <v>496</v>
      </c>
      <c r="B347" s="55" t="s">
        <v>502</v>
      </c>
      <c r="C347" s="56" t="s">
        <v>329</v>
      </c>
      <c r="D347" s="55" t="s">
        <v>330</v>
      </c>
      <c r="E347" s="55">
        <v>100</v>
      </c>
      <c r="F347" s="57">
        <v>1.8</v>
      </c>
      <c r="G347" s="58">
        <f t="shared" si="12"/>
        <v>180</v>
      </c>
      <c r="H347" s="55"/>
      <c r="I347" s="54"/>
    </row>
    <row r="348" spans="1:9" hidden="1" outlineLevel="2">
      <c r="A348" s="55" t="s">
        <v>496</v>
      </c>
      <c r="B348" s="55" t="s">
        <v>503</v>
      </c>
      <c r="C348" s="56" t="s">
        <v>329</v>
      </c>
      <c r="D348" s="55" t="s">
        <v>330</v>
      </c>
      <c r="E348" s="55">
        <v>2</v>
      </c>
      <c r="F348" s="57">
        <v>1.4</v>
      </c>
      <c r="G348" s="58">
        <f t="shared" si="12"/>
        <v>2.8</v>
      </c>
      <c r="H348" s="55"/>
      <c r="I348" s="54"/>
    </row>
    <row r="349" spans="1:9" hidden="1" outlineLevel="2">
      <c r="A349" s="55" t="s">
        <v>496</v>
      </c>
      <c r="B349" s="55" t="s">
        <v>55</v>
      </c>
      <c r="C349" s="56" t="s">
        <v>329</v>
      </c>
      <c r="D349" s="55" t="s">
        <v>330</v>
      </c>
      <c r="E349" s="55">
        <v>2</v>
      </c>
      <c r="F349" s="57">
        <v>1.5</v>
      </c>
      <c r="G349" s="58">
        <f t="shared" si="12"/>
        <v>3</v>
      </c>
      <c r="H349" s="55"/>
      <c r="I349" s="54"/>
    </row>
    <row r="350" spans="1:9" hidden="1" outlineLevel="2">
      <c r="A350" s="55" t="s">
        <v>496</v>
      </c>
      <c r="B350" s="55" t="s">
        <v>504</v>
      </c>
      <c r="C350" s="56" t="s">
        <v>333</v>
      </c>
      <c r="D350" s="55" t="s">
        <v>202</v>
      </c>
      <c r="E350" s="55">
        <v>1</v>
      </c>
      <c r="F350" s="57">
        <v>8.5</v>
      </c>
      <c r="G350" s="58">
        <f t="shared" si="12"/>
        <v>8.5</v>
      </c>
      <c r="H350" s="55"/>
      <c r="I350" s="54"/>
    </row>
    <row r="351" spans="1:9" hidden="1" outlineLevel="2">
      <c r="A351" s="55" t="s">
        <v>496</v>
      </c>
      <c r="B351" s="55" t="s">
        <v>505</v>
      </c>
      <c r="C351" s="59">
        <v>1504300043</v>
      </c>
      <c r="D351" s="55" t="s">
        <v>224</v>
      </c>
      <c r="E351" s="55">
        <v>3</v>
      </c>
      <c r="F351" s="57">
        <v>2.9</v>
      </c>
      <c r="G351" s="58">
        <f t="shared" si="12"/>
        <v>8.6999999999999993</v>
      </c>
      <c r="H351" s="55"/>
      <c r="I351" s="54"/>
    </row>
    <row r="352" spans="1:9" hidden="1" outlineLevel="2">
      <c r="A352" s="55" t="s">
        <v>496</v>
      </c>
      <c r="B352" s="55" t="s">
        <v>506</v>
      </c>
      <c r="C352" s="59">
        <v>1504300044</v>
      </c>
      <c r="D352" s="55" t="s">
        <v>224</v>
      </c>
      <c r="E352" s="55">
        <v>3</v>
      </c>
      <c r="F352" s="57">
        <v>2</v>
      </c>
      <c r="G352" s="58">
        <f t="shared" si="12"/>
        <v>6</v>
      </c>
      <c r="H352" s="55"/>
      <c r="I352" s="54"/>
    </row>
    <row r="353" spans="1:9" hidden="1" outlineLevel="2">
      <c r="A353" s="55" t="s">
        <v>496</v>
      </c>
      <c r="B353" s="55" t="s">
        <v>507</v>
      </c>
      <c r="C353" s="59">
        <v>1504300045</v>
      </c>
      <c r="D353" s="55" t="s">
        <v>224</v>
      </c>
      <c r="E353" s="55">
        <v>3</v>
      </c>
      <c r="F353" s="57">
        <v>5</v>
      </c>
      <c r="G353" s="58">
        <f t="shared" si="12"/>
        <v>15</v>
      </c>
      <c r="H353" s="55"/>
      <c r="I353" s="54"/>
    </row>
    <row r="354" spans="1:9" hidden="1" outlineLevel="2">
      <c r="A354" s="55" t="s">
        <v>496</v>
      </c>
      <c r="B354" s="55" t="s">
        <v>508</v>
      </c>
      <c r="C354" s="59">
        <v>1504300057</v>
      </c>
      <c r="D354" s="55" t="s">
        <v>224</v>
      </c>
      <c r="E354" s="55">
        <v>144</v>
      </c>
      <c r="F354" s="57">
        <v>1.6</v>
      </c>
      <c r="G354" s="58">
        <f t="shared" si="12"/>
        <v>230.4</v>
      </c>
      <c r="H354" s="55"/>
      <c r="I354" s="54"/>
    </row>
    <row r="355" spans="1:9" hidden="1" outlineLevel="2">
      <c r="A355" s="55" t="s">
        <v>509</v>
      </c>
      <c r="B355" s="55" t="s">
        <v>510</v>
      </c>
      <c r="C355" s="59">
        <v>1504300058</v>
      </c>
      <c r="D355" s="55" t="s">
        <v>224</v>
      </c>
      <c r="E355" s="55">
        <v>24</v>
      </c>
      <c r="F355" s="57">
        <v>19</v>
      </c>
      <c r="G355" s="58">
        <f t="shared" si="12"/>
        <v>456</v>
      </c>
      <c r="H355" s="55"/>
      <c r="I355" s="54"/>
    </row>
    <row r="356" spans="1:9" hidden="1" outlineLevel="2">
      <c r="A356" s="55" t="s">
        <v>496</v>
      </c>
      <c r="B356" s="55" t="s">
        <v>511</v>
      </c>
      <c r="C356" s="59">
        <v>1504300059</v>
      </c>
      <c r="D356" s="55" t="s">
        <v>224</v>
      </c>
      <c r="E356" s="55">
        <v>30</v>
      </c>
      <c r="F356" s="57">
        <v>1</v>
      </c>
      <c r="G356" s="58">
        <f t="shared" si="12"/>
        <v>30</v>
      </c>
      <c r="H356" s="55"/>
      <c r="I356" s="54"/>
    </row>
    <row r="357" spans="1:9" hidden="1" outlineLevel="2">
      <c r="A357" s="55" t="s">
        <v>496</v>
      </c>
      <c r="B357" s="55" t="s">
        <v>506</v>
      </c>
      <c r="C357" s="59">
        <v>1504300065</v>
      </c>
      <c r="D357" s="55" t="s">
        <v>224</v>
      </c>
      <c r="E357" s="55">
        <v>1</v>
      </c>
      <c r="F357" s="57">
        <v>2</v>
      </c>
      <c r="G357" s="58">
        <f t="shared" si="12"/>
        <v>2</v>
      </c>
      <c r="H357" s="55"/>
      <c r="I357" s="54"/>
    </row>
    <row r="358" spans="1:9" hidden="1" outlineLevel="2">
      <c r="A358" s="55" t="s">
        <v>496</v>
      </c>
      <c r="B358" s="55" t="s">
        <v>505</v>
      </c>
      <c r="C358" s="59">
        <v>1504300066</v>
      </c>
      <c r="D358" s="55" t="s">
        <v>224</v>
      </c>
      <c r="E358" s="55">
        <v>1</v>
      </c>
      <c r="F358" s="57">
        <v>2.9</v>
      </c>
      <c r="G358" s="58">
        <f t="shared" si="12"/>
        <v>2.9</v>
      </c>
      <c r="H358" s="55"/>
      <c r="I358" s="54"/>
    </row>
    <row r="359" spans="1:9" hidden="1" outlineLevel="2">
      <c r="A359" s="55" t="s">
        <v>496</v>
      </c>
      <c r="B359" s="55" t="s">
        <v>508</v>
      </c>
      <c r="C359" s="59">
        <v>1504300069</v>
      </c>
      <c r="D359" s="55" t="s">
        <v>227</v>
      </c>
      <c r="E359" s="55">
        <v>6</v>
      </c>
      <c r="F359" s="57">
        <v>1.6</v>
      </c>
      <c r="G359" s="58">
        <f t="shared" si="12"/>
        <v>9.6000000000000014</v>
      </c>
      <c r="H359" s="55"/>
      <c r="I359" s="54"/>
    </row>
    <row r="360" spans="1:9" hidden="1" outlineLevel="2">
      <c r="A360" s="55" t="s">
        <v>509</v>
      </c>
      <c r="B360" s="55" t="s">
        <v>498</v>
      </c>
      <c r="C360" s="59">
        <v>1504300070</v>
      </c>
      <c r="D360" s="55" t="s">
        <v>227</v>
      </c>
      <c r="E360" s="55">
        <v>1</v>
      </c>
      <c r="F360" s="57">
        <v>48.5</v>
      </c>
      <c r="G360" s="58">
        <f t="shared" si="12"/>
        <v>48.5</v>
      </c>
      <c r="H360" s="55"/>
      <c r="I360" s="54"/>
    </row>
    <row r="361" spans="1:9" hidden="1" outlineLevel="2">
      <c r="A361" s="55" t="s">
        <v>509</v>
      </c>
      <c r="B361" s="55" t="s">
        <v>498</v>
      </c>
      <c r="C361" s="59">
        <v>1504300088</v>
      </c>
      <c r="D361" s="55" t="s">
        <v>271</v>
      </c>
      <c r="E361" s="55">
        <v>1</v>
      </c>
      <c r="F361" s="57">
        <v>48.5</v>
      </c>
      <c r="G361" s="58">
        <f t="shared" si="12"/>
        <v>48.5</v>
      </c>
      <c r="H361" s="55"/>
      <c r="I361" s="54"/>
    </row>
    <row r="362" spans="1:9" hidden="1" outlineLevel="2">
      <c r="A362" s="55" t="s">
        <v>509</v>
      </c>
      <c r="B362" s="60" t="s">
        <v>56</v>
      </c>
      <c r="C362" s="61"/>
      <c r="D362" s="62"/>
      <c r="E362" s="63">
        <v>12</v>
      </c>
      <c r="F362" s="64">
        <v>20</v>
      </c>
      <c r="G362" s="65">
        <f t="shared" si="12"/>
        <v>240</v>
      </c>
      <c r="H362" s="66"/>
    </row>
    <row r="363" spans="1:9" outlineLevel="1" collapsed="1">
      <c r="A363" s="77" t="s">
        <v>512</v>
      </c>
      <c r="B363" s="78"/>
      <c r="C363" s="79"/>
      <c r="D363" s="80"/>
      <c r="E363" s="81"/>
      <c r="F363" s="82"/>
      <c r="G363" s="83">
        <f>SUBTOTAL(9,G333:G362)</f>
        <v>1785.6</v>
      </c>
      <c r="H363" s="84"/>
    </row>
    <row r="364" spans="1:9">
      <c r="A364" s="77" t="s">
        <v>198</v>
      </c>
      <c r="B364" s="78"/>
      <c r="C364" s="79"/>
      <c r="D364" s="80"/>
      <c r="E364" s="81"/>
      <c r="F364" s="82"/>
      <c r="G364" s="83">
        <f>SUBTOTAL(9,G2:G362)</f>
        <v>342254.31</v>
      </c>
      <c r="H364" s="84"/>
    </row>
    <row r="369" spans="1:1">
      <c r="A369" t="s">
        <v>513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8"/>
  <sheetViews>
    <sheetView tabSelected="1" topLeftCell="F58" workbookViewId="0">
      <selection activeCell="AA23" sqref="AA23"/>
    </sheetView>
  </sheetViews>
  <sheetFormatPr defaultRowHeight="13.5"/>
  <cols>
    <col min="1" max="1" width="14.125" customWidth="1"/>
    <col min="2" max="2" width="16" customWidth="1"/>
    <col min="3" max="3" width="31.375" customWidth="1"/>
    <col min="4" max="4" width="12.875" customWidth="1"/>
    <col min="5" max="5" width="9" style="50"/>
    <col min="6" max="6" width="27.125" style="86" customWidth="1"/>
    <col min="7" max="8" width="26.25" customWidth="1"/>
    <col min="9" max="9" width="17.75" customWidth="1"/>
    <col min="16" max="16" width="18.5" customWidth="1"/>
    <col min="18" max="18" width="25.75" customWidth="1"/>
    <col min="21" max="21" width="9.75" style="85" customWidth="1"/>
    <col min="22" max="22" width="29.875" customWidth="1"/>
    <col min="23" max="24" width="18.375" customWidth="1"/>
    <col min="25" max="25" width="16.625" customWidth="1"/>
  </cols>
  <sheetData>
    <row r="1" spans="1:27">
      <c r="A1" t="s">
        <v>0</v>
      </c>
      <c r="B1" t="s">
        <v>1</v>
      </c>
      <c r="C1" t="s">
        <v>2</v>
      </c>
      <c r="E1" s="50" t="s">
        <v>539</v>
      </c>
      <c r="G1" t="s">
        <v>4</v>
      </c>
      <c r="L1" t="s">
        <v>5</v>
      </c>
      <c r="M1" t="s">
        <v>6</v>
      </c>
      <c r="N1" t="s">
        <v>7</v>
      </c>
      <c r="P1" t="s">
        <v>8</v>
      </c>
    </row>
    <row r="2" spans="1:27">
      <c r="A2" t="s">
        <v>540</v>
      </c>
      <c r="B2" t="s">
        <v>541</v>
      </c>
      <c r="C2" t="s">
        <v>520</v>
      </c>
      <c r="D2">
        <f>VLOOKUP(C2,W:X,2,0)</f>
        <v>51</v>
      </c>
      <c r="E2" s="50" t="s">
        <v>525</v>
      </c>
      <c r="F2" s="86" t="str">
        <f>VLOOKUP(E2,U:V,2,0)</f>
        <v>（医用）其他消耗品</v>
      </c>
      <c r="G2" t="s">
        <v>625</v>
      </c>
      <c r="H2">
        <f>VLOOKUP(G2,S:T,2,0)</f>
        <v>646</v>
      </c>
      <c r="L2">
        <v>2</v>
      </c>
      <c r="M2">
        <v>100.3</v>
      </c>
      <c r="N2">
        <v>200.6</v>
      </c>
      <c r="O2">
        <f>L2*M2</f>
        <v>200.6</v>
      </c>
      <c r="R2" t="s">
        <v>543</v>
      </c>
      <c r="S2" t="s">
        <v>48</v>
      </c>
      <c r="T2">
        <v>67</v>
      </c>
      <c r="U2" s="85" t="s">
        <v>517</v>
      </c>
      <c r="V2" t="s">
        <v>526</v>
      </c>
      <c r="W2" t="s">
        <v>520</v>
      </c>
      <c r="X2">
        <v>51</v>
      </c>
      <c r="Y2" t="str">
        <f>"insert into MMS_MaterialInfo(Material_Type,Material_Name,Material_CommonlyName,Material_Specification,Material_Unit,Material_Comm,Material_SafetyStock) values('"&amp;F2&amp;"','"&amp;G2&amp;"','"&amp;G2&amp;"','','个','',0);"</f>
        <v>insert into MMS_MaterialInfo(Material_Type,Material_Name,Material_CommonlyName,Material_Specification,Material_Unit,Material_Comm,Material_SafetyStock) values('（医用）其他消耗品','不锈钢方盘 大号','不锈钢方盘 大号','','个','',0);</v>
      </c>
      <c r="Z2" s="87" t="str">
        <f>"insert into MMS_PurchaseContent(PurchaseBillCode,CheckMan,PurchaseDate,Provider,InvoiceCode,InvoiceDate,Operator,OperateDate,AuditFlag) values('"&amp;B2&amp;"','system','2015/4/20 10:12:41','"&amp;D2&amp;"','"&amp;B2&amp;"','"&amp;A2&amp;"','system','2015/3/2 10:12:41','False');"</f>
        <v>insert into MMS_PurchaseContent(PurchaseBillCode,CheckMan,PurchaseDate,Provider,InvoiceCode,InvoiceDate,Operator,OperateDate,AuditFlag) values('24787420','system','2015/4/20 10:12:41','51','24787420','2015.4.20','system','2015/3/2 10:12:41','False');</v>
      </c>
      <c r="AA2" t="str">
        <f>"insert into MMS_PurchaseDetail(PurchaseBillCode,ProductCode,Quantity,Price,Lot,ValidDate) values('"&amp;B2&amp;"','"&amp;H2&amp;"',"&amp;L2&amp;","&amp;M2&amp;",'20150420','2018/03/02 11:21:00');"</f>
        <v>insert into MMS_PurchaseDetail(PurchaseBillCode,ProductCode,Quantity,Price,Lot,ValidDate) values('24787420','646',2,100.3,'20150420','2018/03/02 11:21:00');</v>
      </c>
    </row>
    <row r="3" spans="1:27">
      <c r="A3" t="s">
        <v>544</v>
      </c>
      <c r="B3" t="s">
        <v>545</v>
      </c>
      <c r="C3" t="s">
        <v>520</v>
      </c>
      <c r="D3">
        <f t="shared" ref="D3:D66" si="0">VLOOKUP(C3,W:X,2,0)</f>
        <v>51</v>
      </c>
      <c r="E3" s="50" t="s">
        <v>525</v>
      </c>
      <c r="F3" s="86" t="str">
        <f>VLOOKUP(E3,U:V,2,0)</f>
        <v>（医用）其他消耗品</v>
      </c>
      <c r="G3" t="s">
        <v>546</v>
      </c>
      <c r="H3">
        <f t="shared" ref="H3:H66" si="1">VLOOKUP(G3,S:T,2,0)</f>
        <v>647</v>
      </c>
      <c r="I3" t="s">
        <v>17</v>
      </c>
      <c r="J3" t="s">
        <v>17</v>
      </c>
      <c r="L3">
        <v>2</v>
      </c>
      <c r="M3">
        <v>51</v>
      </c>
      <c r="N3">
        <v>102</v>
      </c>
      <c r="O3">
        <f t="shared" ref="O3:O66" si="2">L3*M3</f>
        <v>102</v>
      </c>
      <c r="R3" t="s">
        <v>213</v>
      </c>
      <c r="S3" t="s">
        <v>535</v>
      </c>
      <c r="T3">
        <v>96</v>
      </c>
      <c r="U3" s="85" t="s">
        <v>61</v>
      </c>
      <c r="V3" t="s">
        <v>527</v>
      </c>
      <c r="W3" t="s">
        <v>634</v>
      </c>
      <c r="X3">
        <v>52</v>
      </c>
      <c r="Y3" t="str">
        <f>"insert into MMS_MaterialInfo(Material_Type,Material_Name,Material_CommonlyName,Material_Specification,Material_Unit,Material_Comm,Material_SafetyStock) values('"&amp;F3&amp;"','"&amp;G3&amp;"','"&amp;G3&amp;"','','个','',0);"</f>
        <v>insert into MMS_MaterialInfo(Material_Type,Material_Name,Material_CommonlyName,Material_Specification,Material_Unit,Material_Comm,Material_SafetyStock) values('（医用）其他消耗品','不锈钢方盘 小号','不锈钢方盘 小号','','个','',0);</v>
      </c>
      <c r="Z3" s="87" t="str">
        <f t="shared" ref="Z3:Z66" si="3">"insert into MMS_PurchaseContent(PurchaseBillCode,CheckMan,PurchaseDate,Provider,InvoiceCode,InvoiceDate,Operator,OperateDate,AuditFlag) values('"&amp;B3&amp;"','system','2015/4/20 10:12:41','"&amp;D3&amp;"','"&amp;B3&amp;"','"&amp;A3&amp;"','system','2015/3/2 10:12:41','False');"</f>
        <v>insert into MMS_PurchaseContent(PurchaseBillCode,CheckMan,PurchaseDate,Provider,InvoiceCode,InvoiceDate,Operator,OperateDate,AuditFlag) values('24788733','system','2015/4/20 10:12:41','51','24788733','2015.4.29','system','2015/3/2 10:12:41','False');</v>
      </c>
      <c r="AA3" t="str">
        <f t="shared" ref="AA3:AA66" si="4">"insert into MMS_PurchaseDetail(PurchaseBillCode,ProductCode,Quantity,Price,Lot,ValidDate) values('"&amp;B3&amp;"','"&amp;H3&amp;"',"&amp;L3&amp;","&amp;M3&amp;",'20150420','2018/03/02 11:21:00');"</f>
        <v>insert into MMS_PurchaseDetail(PurchaseBillCode,ProductCode,Quantity,Price,Lot,ValidDate) values('24788733','647',2,51,'20150420','2018/03/02 11:21:00');</v>
      </c>
    </row>
    <row r="4" spans="1:27">
      <c r="A4" t="s">
        <v>19</v>
      </c>
      <c r="B4" t="s">
        <v>20</v>
      </c>
      <c r="C4" t="s">
        <v>520</v>
      </c>
      <c r="D4">
        <f t="shared" si="0"/>
        <v>51</v>
      </c>
      <c r="E4" s="50" t="s">
        <v>525</v>
      </c>
      <c r="F4" s="86" t="str">
        <f t="shared" ref="F4:F67" si="5">VLOOKUP(E4,U:V,2,0)</f>
        <v>（医用）其他消耗品</v>
      </c>
      <c r="G4" t="s">
        <v>22</v>
      </c>
      <c r="H4">
        <f t="shared" si="1"/>
        <v>571</v>
      </c>
      <c r="L4">
        <v>10</v>
      </c>
      <c r="M4">
        <v>20.399999999999999</v>
      </c>
      <c r="N4">
        <v>204</v>
      </c>
      <c r="O4">
        <f t="shared" si="2"/>
        <v>204</v>
      </c>
      <c r="P4" t="s">
        <v>23</v>
      </c>
      <c r="Q4" t="s">
        <v>24</v>
      </c>
      <c r="S4" t="s">
        <v>536</v>
      </c>
      <c r="T4">
        <v>97</v>
      </c>
      <c r="U4" s="85">
        <v>42156</v>
      </c>
      <c r="V4" t="s">
        <v>528</v>
      </c>
      <c r="W4" t="s">
        <v>635</v>
      </c>
      <c r="X4">
        <v>53</v>
      </c>
      <c r="Z4" s="87" t="str">
        <f t="shared" si="3"/>
        <v>insert into MMS_PurchaseContent(PurchaseBillCode,CheckMan,PurchaseDate,Provider,InvoiceCode,InvoiceDate,Operator,OperateDate,AuditFlag) values('24785911','system','2015/4/20 10:12:41','51','24785911','2015.4.8','system','2015/3/2 10:12:41','False');</v>
      </c>
      <c r="AA4" t="str">
        <f t="shared" si="4"/>
        <v>insert into MMS_PurchaseDetail(PurchaseBillCode,ProductCode,Quantity,Price,Lot,ValidDate) values('24785911','571',10,20.4,'20150420','2018/03/02 11:21:00');</v>
      </c>
    </row>
    <row r="5" spans="1:27">
      <c r="A5" t="s">
        <v>547</v>
      </c>
      <c r="B5" t="s">
        <v>548</v>
      </c>
      <c r="C5" t="s">
        <v>520</v>
      </c>
      <c r="D5">
        <f t="shared" si="0"/>
        <v>51</v>
      </c>
      <c r="E5" s="50" t="s">
        <v>525</v>
      </c>
      <c r="F5" s="86" t="str">
        <f t="shared" si="5"/>
        <v>（医用）其他消耗品</v>
      </c>
      <c r="G5" t="s">
        <v>535</v>
      </c>
      <c r="H5">
        <f t="shared" si="1"/>
        <v>96</v>
      </c>
      <c r="L5">
        <v>3</v>
      </c>
      <c r="M5">
        <v>280</v>
      </c>
      <c r="N5">
        <v>840</v>
      </c>
      <c r="O5">
        <f t="shared" si="2"/>
        <v>840</v>
      </c>
      <c r="R5" t="s">
        <v>330</v>
      </c>
      <c r="S5" t="s">
        <v>31</v>
      </c>
      <c r="T5">
        <v>109</v>
      </c>
      <c r="U5" s="85">
        <v>42309</v>
      </c>
      <c r="V5" t="s">
        <v>529</v>
      </c>
      <c r="W5" t="s">
        <v>523</v>
      </c>
      <c r="X5">
        <v>54</v>
      </c>
      <c r="Z5" s="87" t="str">
        <f t="shared" si="3"/>
        <v>insert into MMS_PurchaseContent(PurchaseBillCode,CheckMan,PurchaseDate,Provider,InvoiceCode,InvoiceDate,Operator,OperateDate,AuditFlag) values('24786615','system','2015/4/20 10:12:41','51','24786615','2015.4.14','system','2015/3/2 10:12:41','False');</v>
      </c>
      <c r="AA5" t="str">
        <f t="shared" si="4"/>
        <v>insert into MMS_PurchaseDetail(PurchaseBillCode,ProductCode,Quantity,Price,Lot,ValidDate) values('24786615','96',3,280,'20150420','2018/03/02 11:21:00');</v>
      </c>
    </row>
    <row r="6" spans="1:27">
      <c r="A6" t="s">
        <v>540</v>
      </c>
      <c r="B6" t="s">
        <v>541</v>
      </c>
      <c r="C6" t="s">
        <v>520</v>
      </c>
      <c r="D6">
        <f t="shared" si="0"/>
        <v>51</v>
      </c>
      <c r="E6" s="50" t="s">
        <v>525</v>
      </c>
      <c r="F6" s="86" t="str">
        <f t="shared" si="5"/>
        <v>（医用）其他消耗品</v>
      </c>
      <c r="G6" t="s">
        <v>536</v>
      </c>
      <c r="H6">
        <f t="shared" si="1"/>
        <v>97</v>
      </c>
      <c r="L6">
        <v>30</v>
      </c>
      <c r="M6">
        <v>4.25</v>
      </c>
      <c r="N6">
        <v>127.5</v>
      </c>
      <c r="O6">
        <f t="shared" si="2"/>
        <v>127.5</v>
      </c>
      <c r="P6">
        <v>14121748</v>
      </c>
      <c r="S6" t="s">
        <v>246</v>
      </c>
      <c r="T6">
        <v>116</v>
      </c>
      <c r="U6" s="85">
        <v>42310</v>
      </c>
      <c r="V6" t="s">
        <v>530</v>
      </c>
      <c r="W6" t="s">
        <v>636</v>
      </c>
      <c r="X6">
        <v>55</v>
      </c>
      <c r="Z6" s="87" t="str">
        <f t="shared" si="3"/>
        <v>insert into MMS_PurchaseContent(PurchaseBillCode,CheckMan,PurchaseDate,Provider,InvoiceCode,InvoiceDate,Operator,OperateDate,AuditFlag) values('24787420','system','2015/4/20 10:12:41','51','24787420','2015.4.20','system','2015/3/2 10:12:41','False');</v>
      </c>
      <c r="AA6" t="str">
        <f t="shared" si="4"/>
        <v>insert into MMS_PurchaseDetail(PurchaseBillCode,ProductCode,Quantity,Price,Lot,ValidDate) values('24787420','97',30,4.25,'20150420','2018/03/02 11:21:00');</v>
      </c>
    </row>
    <row r="7" spans="1:27">
      <c r="A7" t="s">
        <v>19</v>
      </c>
      <c r="B7" t="s">
        <v>20</v>
      </c>
      <c r="C7" t="s">
        <v>520</v>
      </c>
      <c r="D7">
        <f t="shared" si="0"/>
        <v>51</v>
      </c>
      <c r="E7" s="50" t="s">
        <v>525</v>
      </c>
      <c r="F7" s="86" t="str">
        <f t="shared" si="5"/>
        <v>（医用）其他消耗品</v>
      </c>
      <c r="G7" t="s">
        <v>31</v>
      </c>
      <c r="H7">
        <f t="shared" si="1"/>
        <v>109</v>
      </c>
      <c r="L7">
        <v>72</v>
      </c>
      <c r="M7">
        <v>360</v>
      </c>
      <c r="N7">
        <v>25920</v>
      </c>
      <c r="O7">
        <f t="shared" si="2"/>
        <v>25920</v>
      </c>
      <c r="P7" t="s">
        <v>32</v>
      </c>
      <c r="Q7" t="s">
        <v>33</v>
      </c>
      <c r="S7" t="s">
        <v>63</v>
      </c>
      <c r="T7">
        <v>121</v>
      </c>
      <c r="U7" s="85">
        <v>7</v>
      </c>
      <c r="V7" t="s">
        <v>531</v>
      </c>
      <c r="W7" t="s">
        <v>637</v>
      </c>
      <c r="X7">
        <v>56</v>
      </c>
      <c r="Z7" s="87" t="str">
        <f t="shared" si="3"/>
        <v>insert into MMS_PurchaseContent(PurchaseBillCode,CheckMan,PurchaseDate,Provider,InvoiceCode,InvoiceDate,Operator,OperateDate,AuditFlag) values('24785911','system','2015/4/20 10:12:41','51','24785911','2015.4.8','system','2015/3/2 10:12:41','False');</v>
      </c>
      <c r="AA7" t="str">
        <f t="shared" si="4"/>
        <v>insert into MMS_PurchaseDetail(PurchaseBillCode,ProductCode,Quantity,Price,Lot,ValidDate) values('24785911','109',72,360,'20150420','2018/03/02 11:21:00');</v>
      </c>
    </row>
    <row r="8" spans="1:27">
      <c r="A8" t="s">
        <v>540</v>
      </c>
      <c r="B8" t="s">
        <v>541</v>
      </c>
      <c r="C8" t="s">
        <v>520</v>
      </c>
      <c r="D8">
        <f t="shared" si="0"/>
        <v>51</v>
      </c>
      <c r="E8" s="50" t="s">
        <v>525</v>
      </c>
      <c r="F8" s="86" t="str">
        <f t="shared" si="5"/>
        <v>（医用）其他消耗品</v>
      </c>
      <c r="G8" t="s">
        <v>246</v>
      </c>
      <c r="H8">
        <f t="shared" si="1"/>
        <v>116</v>
      </c>
      <c r="L8">
        <v>1800</v>
      </c>
      <c r="M8">
        <v>0.22</v>
      </c>
      <c r="N8">
        <v>396</v>
      </c>
      <c r="O8">
        <f t="shared" si="2"/>
        <v>396</v>
      </c>
      <c r="P8">
        <v>20150112</v>
      </c>
      <c r="Q8" t="s">
        <v>549</v>
      </c>
      <c r="S8" t="s">
        <v>64</v>
      </c>
      <c r="T8">
        <v>128</v>
      </c>
      <c r="U8" s="85">
        <v>7</v>
      </c>
      <c r="V8" t="s">
        <v>532</v>
      </c>
      <c r="W8" t="s">
        <v>638</v>
      </c>
      <c r="X8">
        <v>57</v>
      </c>
      <c r="Z8" s="87" t="str">
        <f t="shared" si="3"/>
        <v>insert into MMS_PurchaseContent(PurchaseBillCode,CheckMan,PurchaseDate,Provider,InvoiceCode,InvoiceDate,Operator,OperateDate,AuditFlag) values('24787420','system','2015/4/20 10:12:41','51','24787420','2015.4.20','system','2015/3/2 10:12:41','False');</v>
      </c>
      <c r="AA8" t="str">
        <f t="shared" si="4"/>
        <v>insert into MMS_PurchaseDetail(PurchaseBillCode,ProductCode,Quantity,Price,Lot,ValidDate) values('24787420','116',1800,0.22,'20150420','2018/03/02 11:21:00');</v>
      </c>
    </row>
    <row r="9" spans="1:27">
      <c r="A9" t="s">
        <v>540</v>
      </c>
      <c r="B9" t="s">
        <v>550</v>
      </c>
      <c r="C9" t="s">
        <v>520</v>
      </c>
      <c r="D9">
        <f t="shared" si="0"/>
        <v>51</v>
      </c>
      <c r="E9" s="50" t="s">
        <v>525</v>
      </c>
      <c r="F9" s="86" t="str">
        <f t="shared" si="5"/>
        <v>（医用）其他消耗品</v>
      </c>
      <c r="G9" t="s">
        <v>626</v>
      </c>
      <c r="H9">
        <f t="shared" si="1"/>
        <v>648</v>
      </c>
      <c r="L9">
        <v>25</v>
      </c>
      <c r="M9">
        <v>76.5</v>
      </c>
      <c r="N9">
        <v>1912.5</v>
      </c>
      <c r="O9">
        <f t="shared" si="2"/>
        <v>1912.5</v>
      </c>
      <c r="R9" t="s">
        <v>330</v>
      </c>
      <c r="S9" t="s">
        <v>65</v>
      </c>
      <c r="T9">
        <v>129</v>
      </c>
      <c r="U9" s="85" t="s">
        <v>519</v>
      </c>
      <c r="V9" t="s">
        <v>533</v>
      </c>
      <c r="W9" t="s">
        <v>639</v>
      </c>
      <c r="X9">
        <v>58</v>
      </c>
      <c r="Y9" t="str">
        <f t="shared" ref="Y9:Y11" si="6">"insert into MMS_MaterialInfo(Material_Type,Material_Name,Material_CommonlyName,Material_Specification,Material_Unit,Material_Comm,Material_SafetyStock) values('"&amp;F9&amp;"','"&amp;G9&amp;"','"&amp;G9&amp;"','','个','',0);"</f>
        <v>insert into MMS_MaterialInfo(Material_Type,Material_Name,Material_CommonlyName,Material_Specification,Material_Unit,Material_Comm,Material_SafetyStock) values('（医用）其他消耗品','紫外线灯管 36寸','紫外线灯管 36寸','','个','',0);</v>
      </c>
      <c r="Z9" s="87" t="str">
        <f t="shared" si="3"/>
        <v>insert into MMS_PurchaseContent(PurchaseBillCode,CheckMan,PurchaseDate,Provider,InvoiceCode,InvoiceDate,Operator,OperateDate,AuditFlag) values('24787455','system','2015/4/20 10:12:41','51','24787455','2015.4.20','system','2015/3/2 10:12:41','False');</v>
      </c>
      <c r="AA9" t="str">
        <f t="shared" si="4"/>
        <v>insert into MMS_PurchaseDetail(PurchaseBillCode,ProductCode,Quantity,Price,Lot,ValidDate) values('24787455','648',25,76.5,'20150420','2018/03/02 11:21:00');</v>
      </c>
    </row>
    <row r="10" spans="1:27">
      <c r="A10" t="s">
        <v>540</v>
      </c>
      <c r="B10" t="s">
        <v>550</v>
      </c>
      <c r="C10" t="s">
        <v>520</v>
      </c>
      <c r="D10">
        <f t="shared" si="0"/>
        <v>51</v>
      </c>
      <c r="E10" s="50" t="s">
        <v>525</v>
      </c>
      <c r="F10" s="86" t="str">
        <f t="shared" si="5"/>
        <v>（医用）其他消耗品</v>
      </c>
      <c r="G10" t="s">
        <v>552</v>
      </c>
      <c r="H10">
        <f t="shared" si="1"/>
        <v>649</v>
      </c>
      <c r="L10">
        <v>25</v>
      </c>
      <c r="M10">
        <v>110</v>
      </c>
      <c r="N10">
        <v>2750</v>
      </c>
      <c r="O10">
        <f t="shared" si="2"/>
        <v>2750</v>
      </c>
      <c r="R10" t="s">
        <v>330</v>
      </c>
      <c r="S10" t="s">
        <v>69</v>
      </c>
      <c r="T10">
        <v>142</v>
      </c>
      <c r="U10" s="85" t="s">
        <v>515</v>
      </c>
      <c r="V10" t="s">
        <v>534</v>
      </c>
      <c r="W10" t="s">
        <v>640</v>
      </c>
      <c r="X10">
        <v>59</v>
      </c>
      <c r="Y10" t="str">
        <f t="shared" si="6"/>
        <v>insert into MMS_MaterialInfo(Material_Type,Material_Name,Material_CommonlyName,Material_Specification,Material_Unit,Material_Comm,Material_SafetyStock) values('（医用）其他消耗品','紫外线灯管 48寸','紫外线灯管 48寸','','个','',0);</v>
      </c>
      <c r="Z10" s="87" t="str">
        <f t="shared" si="3"/>
        <v>insert into MMS_PurchaseContent(PurchaseBillCode,CheckMan,PurchaseDate,Provider,InvoiceCode,InvoiceDate,Operator,OperateDate,AuditFlag) values('24787455','system','2015/4/20 10:12:41','51','24787455','2015.4.20','system','2015/3/2 10:12:41','False');</v>
      </c>
      <c r="AA10" t="str">
        <f t="shared" si="4"/>
        <v>insert into MMS_PurchaseDetail(PurchaseBillCode,ProductCode,Quantity,Price,Lot,ValidDate) values('24787455','649',25,110,'20150420','2018/03/02 11:21:00');</v>
      </c>
    </row>
    <row r="11" spans="1:27">
      <c r="A11" t="s">
        <v>44</v>
      </c>
      <c r="B11" t="s">
        <v>45</v>
      </c>
      <c r="C11" t="s">
        <v>521</v>
      </c>
      <c r="D11">
        <f t="shared" si="0"/>
        <v>85</v>
      </c>
      <c r="E11" s="50" t="s">
        <v>46</v>
      </c>
      <c r="F11" s="86" t="str">
        <f t="shared" si="5"/>
        <v>（管理用）其他消耗品</v>
      </c>
      <c r="G11" t="s">
        <v>47</v>
      </c>
      <c r="H11">
        <f t="shared" si="1"/>
        <v>650</v>
      </c>
      <c r="L11">
        <v>50</v>
      </c>
      <c r="M11">
        <v>2.6</v>
      </c>
      <c r="N11">
        <v>130</v>
      </c>
      <c r="O11">
        <f t="shared" si="2"/>
        <v>130</v>
      </c>
      <c r="S11" t="s">
        <v>72</v>
      </c>
      <c r="T11">
        <v>158</v>
      </c>
      <c r="U11" s="85" t="s">
        <v>518</v>
      </c>
      <c r="V11" t="s">
        <v>531</v>
      </c>
      <c r="W11" t="s">
        <v>641</v>
      </c>
      <c r="X11">
        <v>60</v>
      </c>
      <c r="Y11" t="str">
        <f t="shared" si="6"/>
        <v>insert into MMS_MaterialInfo(Material_Type,Material_Name,Material_CommonlyName,Material_Specification,Material_Unit,Material_Comm,Material_SafetyStock) values('（管理用）其他消耗品','5号电池（金霸王）','5号电池（金霸王）','','个','',0);</v>
      </c>
      <c r="Z11" s="87" t="str">
        <f t="shared" si="3"/>
        <v>insert into MMS_PurchaseContent(PurchaseBillCode,CheckMan,PurchaseDate,Provider,InvoiceCode,InvoiceDate,Operator,OperateDate,AuditFlag) values('08948266','system','2015/4/20 10:12:41','85','08948266','2015.4.15','system','2015/3/2 10:12:41','False');</v>
      </c>
      <c r="AA11" t="str">
        <f t="shared" si="4"/>
        <v>insert into MMS_PurchaseDetail(PurchaseBillCode,ProductCode,Quantity,Price,Lot,ValidDate) values('08948266','650',50,2.6,'20150420','2018/03/02 11:21:00');</v>
      </c>
    </row>
    <row r="12" spans="1:27">
      <c r="A12" t="s">
        <v>44</v>
      </c>
      <c r="B12" t="s">
        <v>45</v>
      </c>
      <c r="C12" t="s">
        <v>521</v>
      </c>
      <c r="D12">
        <f t="shared" si="0"/>
        <v>85</v>
      </c>
      <c r="E12" s="50" t="s">
        <v>46</v>
      </c>
      <c r="F12" s="86" t="str">
        <f t="shared" si="5"/>
        <v>（管理用）其他消耗品</v>
      </c>
      <c r="G12" t="s">
        <v>48</v>
      </c>
      <c r="H12">
        <f t="shared" si="1"/>
        <v>67</v>
      </c>
      <c r="L12">
        <v>1</v>
      </c>
      <c r="M12">
        <v>32</v>
      </c>
      <c r="N12">
        <v>32</v>
      </c>
      <c r="O12">
        <f t="shared" si="2"/>
        <v>32</v>
      </c>
      <c r="S12" t="s">
        <v>73</v>
      </c>
      <c r="T12">
        <v>162</v>
      </c>
      <c r="W12" t="s">
        <v>642</v>
      </c>
      <c r="X12">
        <v>61</v>
      </c>
      <c r="Z12" s="87" t="str">
        <f t="shared" si="3"/>
        <v>insert into MMS_PurchaseContent(PurchaseBillCode,CheckMan,PurchaseDate,Provider,InvoiceCode,InvoiceDate,Operator,OperateDate,AuditFlag) values('08948266','system','2015/4/20 10:12:41','85','08948266','2015.4.15','system','2015/3/2 10:12:41','False');</v>
      </c>
      <c r="AA12" t="str">
        <f t="shared" si="4"/>
        <v>insert into MMS_PurchaseDetail(PurchaseBillCode,ProductCode,Quantity,Price,Lot,ValidDate) values('08948266','67',1,32,'20150420','2018/03/02 11:21:00');</v>
      </c>
    </row>
    <row r="13" spans="1:27">
      <c r="A13" t="s">
        <v>44</v>
      </c>
      <c r="B13" t="s">
        <v>49</v>
      </c>
      <c r="C13" t="s">
        <v>521</v>
      </c>
      <c r="D13">
        <f t="shared" si="0"/>
        <v>85</v>
      </c>
      <c r="E13" s="50" t="s">
        <v>46</v>
      </c>
      <c r="F13" s="86" t="str">
        <f t="shared" si="5"/>
        <v>（管理用）其他消耗品</v>
      </c>
      <c r="G13" t="s">
        <v>627</v>
      </c>
      <c r="H13">
        <f t="shared" si="1"/>
        <v>651</v>
      </c>
      <c r="L13">
        <v>16</v>
      </c>
      <c r="M13">
        <v>160</v>
      </c>
      <c r="N13">
        <v>2560</v>
      </c>
      <c r="O13">
        <f t="shared" si="2"/>
        <v>2560</v>
      </c>
      <c r="S13" t="s">
        <v>74</v>
      </c>
      <c r="T13">
        <v>174</v>
      </c>
      <c r="U13" s="85" t="s">
        <v>525</v>
      </c>
      <c r="V13" t="s">
        <v>529</v>
      </c>
      <c r="W13" t="s">
        <v>643</v>
      </c>
      <c r="X13">
        <v>62</v>
      </c>
      <c r="Y13" t="str">
        <f>"insert into MMS_MaterialInfo(Material_Type,Material_Name,Material_CommonlyName,Material_Specification,Material_Unit,Material_Comm,Material_SafetyStock) values('"&amp;F13&amp;"','"&amp;G13&amp;"','"&amp;G13&amp;"','','个','',0);"</f>
        <v>insert into MMS_MaterialInfo(Material_Type,Material_Name,Material_CommonlyName,Material_Specification,Material_Unit,Material_Comm,Material_SafetyStock) values('（管理用）其他消耗品','天威388A硒鼓','天威388A硒鼓','','个','',0);</v>
      </c>
      <c r="Z13" s="87" t="str">
        <f t="shared" si="3"/>
        <v>insert into MMS_PurchaseContent(PurchaseBillCode,CheckMan,PurchaseDate,Provider,InvoiceCode,InvoiceDate,Operator,OperateDate,AuditFlag) values('08948265','system','2015/4/20 10:12:41','85','08948265','2015.4.15','system','2015/3/2 10:12:41','False');</v>
      </c>
      <c r="AA13" t="str">
        <f t="shared" si="4"/>
        <v>insert into MMS_PurchaseDetail(PurchaseBillCode,ProductCode,Quantity,Price,Lot,ValidDate) values('08948265','651',16,160,'20150420','2018/03/02 11:21:00');</v>
      </c>
    </row>
    <row r="14" spans="1:27">
      <c r="A14" t="s">
        <v>44</v>
      </c>
      <c r="B14" t="s">
        <v>45</v>
      </c>
      <c r="C14" t="s">
        <v>521</v>
      </c>
      <c r="D14">
        <f t="shared" si="0"/>
        <v>85</v>
      </c>
      <c r="E14" s="50" t="s">
        <v>51</v>
      </c>
      <c r="F14" s="86" t="e">
        <f t="shared" si="5"/>
        <v>#N/A</v>
      </c>
      <c r="G14" t="s">
        <v>52</v>
      </c>
      <c r="H14">
        <f t="shared" si="1"/>
        <v>420</v>
      </c>
      <c r="L14">
        <v>100</v>
      </c>
      <c r="M14">
        <v>0.55000000000000004</v>
      </c>
      <c r="N14">
        <v>55.000000000000007</v>
      </c>
      <c r="O14">
        <f t="shared" si="2"/>
        <v>55.000000000000007</v>
      </c>
      <c r="S14" t="s">
        <v>75</v>
      </c>
      <c r="T14">
        <v>182</v>
      </c>
      <c r="W14" t="s">
        <v>644</v>
      </c>
      <c r="X14">
        <v>63</v>
      </c>
      <c r="Z14" s="87" t="str">
        <f t="shared" si="3"/>
        <v>insert into MMS_PurchaseContent(PurchaseBillCode,CheckMan,PurchaseDate,Provider,InvoiceCode,InvoiceDate,Operator,OperateDate,AuditFlag) values('08948266','system','2015/4/20 10:12:41','85','08948266','2015.4.15','system','2015/3/2 10:12:41','False');</v>
      </c>
      <c r="AA14" t="str">
        <f t="shared" si="4"/>
        <v>insert into MMS_PurchaseDetail(PurchaseBillCode,ProductCode,Quantity,Price,Lot,ValidDate) values('08948266','420',100,0.55,'20150420','2018/03/02 11:21:00');</v>
      </c>
    </row>
    <row r="15" spans="1:27">
      <c r="A15" t="s">
        <v>44</v>
      </c>
      <c r="B15" t="s">
        <v>45</v>
      </c>
      <c r="C15" t="s">
        <v>521</v>
      </c>
      <c r="D15">
        <f t="shared" si="0"/>
        <v>85</v>
      </c>
      <c r="E15" s="50" t="s">
        <v>51</v>
      </c>
      <c r="F15" s="86" t="e">
        <f t="shared" si="5"/>
        <v>#N/A</v>
      </c>
      <c r="G15" t="s">
        <v>53</v>
      </c>
      <c r="H15">
        <f t="shared" si="1"/>
        <v>424</v>
      </c>
      <c r="L15">
        <v>10</v>
      </c>
      <c r="M15">
        <v>48</v>
      </c>
      <c r="N15">
        <v>480</v>
      </c>
      <c r="O15">
        <f t="shared" si="2"/>
        <v>480</v>
      </c>
      <c r="S15" t="s">
        <v>369</v>
      </c>
      <c r="T15">
        <v>235</v>
      </c>
      <c r="W15" t="s">
        <v>645</v>
      </c>
      <c r="X15">
        <v>64</v>
      </c>
      <c r="Z15" s="87" t="str">
        <f t="shared" si="3"/>
        <v>insert into MMS_PurchaseContent(PurchaseBillCode,CheckMan,PurchaseDate,Provider,InvoiceCode,InvoiceDate,Operator,OperateDate,AuditFlag) values('08948266','system','2015/4/20 10:12:41','85','08948266','2015.4.15','system','2015/3/2 10:12:41','False');</v>
      </c>
      <c r="AA15" t="str">
        <f t="shared" si="4"/>
        <v>insert into MMS_PurchaseDetail(PurchaseBillCode,ProductCode,Quantity,Price,Lot,ValidDate) values('08948266','424',10,48,'20150420','2018/03/02 11:21:00');</v>
      </c>
    </row>
    <row r="16" spans="1:27">
      <c r="A16" t="s">
        <v>44</v>
      </c>
      <c r="B16" t="s">
        <v>45</v>
      </c>
      <c r="C16" t="s">
        <v>521</v>
      </c>
      <c r="D16">
        <f t="shared" si="0"/>
        <v>85</v>
      </c>
      <c r="E16" s="50" t="s">
        <v>51</v>
      </c>
      <c r="F16" s="86" t="e">
        <f t="shared" si="5"/>
        <v>#N/A</v>
      </c>
      <c r="G16" t="s">
        <v>54</v>
      </c>
      <c r="H16">
        <f t="shared" si="1"/>
        <v>425</v>
      </c>
      <c r="L16">
        <v>20</v>
      </c>
      <c r="M16">
        <v>19</v>
      </c>
      <c r="N16">
        <v>380</v>
      </c>
      <c r="O16">
        <f t="shared" si="2"/>
        <v>380</v>
      </c>
      <c r="S16" t="s">
        <v>365</v>
      </c>
      <c r="T16">
        <v>269</v>
      </c>
      <c r="W16" t="s">
        <v>646</v>
      </c>
      <c r="X16">
        <v>65</v>
      </c>
      <c r="Z16" s="87" t="str">
        <f t="shared" si="3"/>
        <v>insert into MMS_PurchaseContent(PurchaseBillCode,CheckMan,PurchaseDate,Provider,InvoiceCode,InvoiceDate,Operator,OperateDate,AuditFlag) values('08948266','system','2015/4/20 10:12:41','85','08948266','2015.4.15','system','2015/3/2 10:12:41','False');</v>
      </c>
      <c r="AA16" t="str">
        <f t="shared" si="4"/>
        <v>insert into MMS_PurchaseDetail(PurchaseBillCode,ProductCode,Quantity,Price,Lot,ValidDate) values('08948266','425',20,19,'20150420','2018/03/02 11:21:00');</v>
      </c>
    </row>
    <row r="17" spans="1:27">
      <c r="A17" t="s">
        <v>44</v>
      </c>
      <c r="B17" t="s">
        <v>45</v>
      </c>
      <c r="C17" t="s">
        <v>521</v>
      </c>
      <c r="D17">
        <f t="shared" si="0"/>
        <v>85</v>
      </c>
      <c r="E17" s="50" t="s">
        <v>51</v>
      </c>
      <c r="F17" s="86" t="e">
        <f t="shared" si="5"/>
        <v>#N/A</v>
      </c>
      <c r="G17" t="s">
        <v>55</v>
      </c>
      <c r="H17">
        <f t="shared" si="1"/>
        <v>440</v>
      </c>
      <c r="L17">
        <v>1</v>
      </c>
      <c r="M17">
        <v>80</v>
      </c>
      <c r="N17">
        <v>80</v>
      </c>
      <c r="O17">
        <f t="shared" si="2"/>
        <v>80</v>
      </c>
      <c r="S17" t="s">
        <v>375</v>
      </c>
      <c r="T17">
        <v>271</v>
      </c>
      <c r="W17" t="s">
        <v>647</v>
      </c>
      <c r="X17">
        <v>66</v>
      </c>
      <c r="Z17" s="87" t="str">
        <f t="shared" si="3"/>
        <v>insert into MMS_PurchaseContent(PurchaseBillCode,CheckMan,PurchaseDate,Provider,InvoiceCode,InvoiceDate,Operator,OperateDate,AuditFlag) values('08948266','system','2015/4/20 10:12:41','85','08948266','2015.4.15','system','2015/3/2 10:12:41','False');</v>
      </c>
      <c r="AA17" t="str">
        <f t="shared" si="4"/>
        <v>insert into MMS_PurchaseDetail(PurchaseBillCode,ProductCode,Quantity,Price,Lot,ValidDate) values('08948266','440',1,80,'20150420','2018/03/02 11:21:00');</v>
      </c>
    </row>
    <row r="18" spans="1:27">
      <c r="A18" t="s">
        <v>44</v>
      </c>
      <c r="B18" t="s">
        <v>45</v>
      </c>
      <c r="C18" t="s">
        <v>521</v>
      </c>
      <c r="D18">
        <f t="shared" si="0"/>
        <v>85</v>
      </c>
      <c r="E18" s="50" t="s">
        <v>51</v>
      </c>
      <c r="F18" s="86" t="e">
        <f t="shared" si="5"/>
        <v>#N/A</v>
      </c>
      <c r="G18" t="s">
        <v>56</v>
      </c>
      <c r="H18">
        <f t="shared" si="1"/>
        <v>441</v>
      </c>
      <c r="L18">
        <v>12</v>
      </c>
      <c r="M18">
        <v>20</v>
      </c>
      <c r="N18">
        <v>240</v>
      </c>
      <c r="O18">
        <f t="shared" si="2"/>
        <v>240</v>
      </c>
      <c r="S18" t="s">
        <v>537</v>
      </c>
      <c r="T18">
        <v>296</v>
      </c>
      <c r="W18" t="s">
        <v>648</v>
      </c>
      <c r="X18">
        <v>67</v>
      </c>
      <c r="Z18" s="87" t="str">
        <f t="shared" si="3"/>
        <v>insert into MMS_PurchaseContent(PurchaseBillCode,CheckMan,PurchaseDate,Provider,InvoiceCode,InvoiceDate,Operator,OperateDate,AuditFlag) values('08948266','system','2015/4/20 10:12:41','85','08948266','2015.4.15','system','2015/3/2 10:12:41','False');</v>
      </c>
      <c r="AA18" t="str">
        <f t="shared" si="4"/>
        <v>insert into MMS_PurchaseDetail(PurchaseBillCode,ProductCode,Quantity,Price,Lot,ValidDate) values('08948266','441',12,20,'20150420','2018/03/02 11:21:00');</v>
      </c>
    </row>
    <row r="19" spans="1:27">
      <c r="A19" t="s">
        <v>44</v>
      </c>
      <c r="B19" t="s">
        <v>45</v>
      </c>
      <c r="C19" t="s">
        <v>521</v>
      </c>
      <c r="D19">
        <f t="shared" si="0"/>
        <v>85</v>
      </c>
      <c r="E19" s="50" t="s">
        <v>51</v>
      </c>
      <c r="F19" s="86" t="e">
        <f t="shared" si="5"/>
        <v>#N/A</v>
      </c>
      <c r="G19" t="s">
        <v>57</v>
      </c>
      <c r="H19">
        <f t="shared" si="1"/>
        <v>557</v>
      </c>
      <c r="L19">
        <v>12</v>
      </c>
      <c r="M19">
        <v>8</v>
      </c>
      <c r="N19">
        <v>96</v>
      </c>
      <c r="O19">
        <f t="shared" si="2"/>
        <v>96</v>
      </c>
      <c r="S19" t="s">
        <v>104</v>
      </c>
      <c r="T19">
        <v>323</v>
      </c>
      <c r="W19" t="s">
        <v>649</v>
      </c>
      <c r="X19">
        <v>68</v>
      </c>
      <c r="Z19" s="87" t="str">
        <f t="shared" si="3"/>
        <v>insert into MMS_PurchaseContent(PurchaseBillCode,CheckMan,PurchaseDate,Provider,InvoiceCode,InvoiceDate,Operator,OperateDate,AuditFlag) values('08948266','system','2015/4/20 10:12:41','85','08948266','2015.4.15','system','2015/3/2 10:12:41','False');</v>
      </c>
      <c r="AA19" t="str">
        <f t="shared" si="4"/>
        <v>insert into MMS_PurchaseDetail(PurchaseBillCode,ProductCode,Quantity,Price,Lot,ValidDate) values('08948266','557',12,8,'20150420','2018/03/02 11:21:00');</v>
      </c>
    </row>
    <row r="20" spans="1:27">
      <c r="A20" t="s">
        <v>44</v>
      </c>
      <c r="B20" t="s">
        <v>45</v>
      </c>
      <c r="C20" t="s">
        <v>521</v>
      </c>
      <c r="D20">
        <f t="shared" si="0"/>
        <v>85</v>
      </c>
      <c r="E20" s="50" t="s">
        <v>51</v>
      </c>
      <c r="F20" s="86" t="e">
        <f t="shared" si="5"/>
        <v>#N/A</v>
      </c>
      <c r="G20" t="s">
        <v>58</v>
      </c>
      <c r="H20">
        <f t="shared" si="1"/>
        <v>443</v>
      </c>
      <c r="L20">
        <v>24</v>
      </c>
      <c r="M20">
        <v>19</v>
      </c>
      <c r="N20">
        <v>456</v>
      </c>
      <c r="O20">
        <f t="shared" si="2"/>
        <v>456</v>
      </c>
      <c r="S20" t="s">
        <v>110</v>
      </c>
      <c r="T20">
        <v>327</v>
      </c>
      <c r="W20" t="s">
        <v>650</v>
      </c>
      <c r="X20">
        <v>69</v>
      </c>
      <c r="Z20" s="87" t="str">
        <f t="shared" si="3"/>
        <v>insert into MMS_PurchaseContent(PurchaseBillCode,CheckMan,PurchaseDate,Provider,InvoiceCode,InvoiceDate,Operator,OperateDate,AuditFlag) values('08948266','system','2015/4/20 10:12:41','85','08948266','2015.4.15','system','2015/3/2 10:12:41','False');</v>
      </c>
      <c r="AA20" t="str">
        <f t="shared" si="4"/>
        <v>insert into MMS_PurchaseDetail(PurchaseBillCode,ProductCode,Quantity,Price,Lot,ValidDate) values('08948266','443',24,19,'20150420','2018/03/02 11:21:00');</v>
      </c>
    </row>
    <row r="21" spans="1:27">
      <c r="A21" t="s">
        <v>44</v>
      </c>
      <c r="B21" t="s">
        <v>45</v>
      </c>
      <c r="C21" t="s">
        <v>521</v>
      </c>
      <c r="D21">
        <f t="shared" si="0"/>
        <v>85</v>
      </c>
      <c r="E21" s="50" t="s">
        <v>51</v>
      </c>
      <c r="F21" s="86" t="e">
        <f t="shared" si="5"/>
        <v>#N/A</v>
      </c>
      <c r="G21" t="s">
        <v>59</v>
      </c>
      <c r="H21">
        <f t="shared" si="1"/>
        <v>451</v>
      </c>
      <c r="L21">
        <v>5</v>
      </c>
      <c r="M21">
        <v>115.2</v>
      </c>
      <c r="N21">
        <v>576</v>
      </c>
      <c r="O21">
        <f t="shared" si="2"/>
        <v>576</v>
      </c>
      <c r="S21" t="s">
        <v>52</v>
      </c>
      <c r="T21">
        <v>420</v>
      </c>
      <c r="W21" t="s">
        <v>651</v>
      </c>
      <c r="X21">
        <v>70</v>
      </c>
      <c r="Z21" s="87" t="str">
        <f t="shared" si="3"/>
        <v>insert into MMS_PurchaseContent(PurchaseBillCode,CheckMan,PurchaseDate,Provider,InvoiceCode,InvoiceDate,Operator,OperateDate,AuditFlag) values('08948266','system','2015/4/20 10:12:41','85','08948266','2015.4.15','system','2015/3/2 10:12:41','False');</v>
      </c>
      <c r="AA21" t="str">
        <f t="shared" si="4"/>
        <v>insert into MMS_PurchaseDetail(PurchaseBillCode,ProductCode,Quantity,Price,Lot,ValidDate) values('08948266','451',5,115.2,'20150420','2018/03/02 11:21:00');</v>
      </c>
    </row>
    <row r="22" spans="1:27">
      <c r="A22" t="s">
        <v>44</v>
      </c>
      <c r="B22" t="s">
        <v>45</v>
      </c>
      <c r="C22" t="s">
        <v>521</v>
      </c>
      <c r="D22">
        <f t="shared" si="0"/>
        <v>85</v>
      </c>
      <c r="E22" s="50" t="s">
        <v>51</v>
      </c>
      <c r="F22" s="86" t="e">
        <f t="shared" si="5"/>
        <v>#N/A</v>
      </c>
      <c r="G22" t="s">
        <v>60</v>
      </c>
      <c r="H22">
        <f t="shared" si="1"/>
        <v>456</v>
      </c>
      <c r="L22">
        <v>100</v>
      </c>
      <c r="M22">
        <v>5</v>
      </c>
      <c r="N22">
        <v>500</v>
      </c>
      <c r="O22">
        <f t="shared" si="2"/>
        <v>500</v>
      </c>
      <c r="S22" t="s">
        <v>53</v>
      </c>
      <c r="T22">
        <v>424</v>
      </c>
      <c r="W22" t="s">
        <v>652</v>
      </c>
      <c r="X22">
        <v>71</v>
      </c>
      <c r="Z22" s="87" t="str">
        <f t="shared" si="3"/>
        <v>insert into MMS_PurchaseContent(PurchaseBillCode,CheckMan,PurchaseDate,Provider,InvoiceCode,InvoiceDate,Operator,OperateDate,AuditFlag) values('08948266','system','2015/4/20 10:12:41','85','08948266','2015.4.15','system','2015/3/2 10:12:41','False');</v>
      </c>
      <c r="AA22" t="str">
        <f t="shared" si="4"/>
        <v>insert into MMS_PurchaseDetail(PurchaseBillCode,ProductCode,Quantity,Price,Lot,ValidDate) values('08948266','456',100,5,'20150420','2018/03/02 11:21:00');</v>
      </c>
    </row>
    <row r="23" spans="1:27">
      <c r="A23" t="s">
        <v>44</v>
      </c>
      <c r="B23" t="s">
        <v>49</v>
      </c>
      <c r="C23" t="s">
        <v>521</v>
      </c>
      <c r="D23">
        <f t="shared" si="0"/>
        <v>85</v>
      </c>
      <c r="E23" s="50" t="s">
        <v>61</v>
      </c>
      <c r="F23" s="86" t="str">
        <f t="shared" si="5"/>
        <v>办公用品</v>
      </c>
      <c r="G23" t="s">
        <v>628</v>
      </c>
      <c r="H23">
        <f t="shared" si="1"/>
        <v>652</v>
      </c>
      <c r="L23">
        <v>12</v>
      </c>
      <c r="M23">
        <v>0.8</v>
      </c>
      <c r="N23">
        <v>9.6000000000000014</v>
      </c>
      <c r="O23">
        <f t="shared" si="2"/>
        <v>9.6000000000000014</v>
      </c>
      <c r="S23" t="s">
        <v>54</v>
      </c>
      <c r="T23">
        <v>425</v>
      </c>
      <c r="U23" s="85" t="s">
        <v>46</v>
      </c>
      <c r="V23" t="s">
        <v>530</v>
      </c>
      <c r="W23" t="s">
        <v>653</v>
      </c>
      <c r="X23">
        <v>72</v>
      </c>
      <c r="Y23" t="str">
        <f>"insert into MMS_MaterialInfo(Material_Type,Material_Name,Material_CommonlyName,Material_Specification,Material_Unit,Material_Comm,Material_SafetyStock) values('"&amp;F23&amp;"','"&amp;G23&amp;"','"&amp;G23&amp;"','','个','',0);"</f>
        <v>insert into MMS_MaterialInfo(Material_Type,Material_Name,Material_CommonlyName,Material_Specification,Material_Unit,Material_Comm,Material_SafetyStock) values('办公用品','2B铅笔','2B铅笔','','个','',0);</v>
      </c>
      <c r="Z23" s="87" t="str">
        <f t="shared" si="3"/>
        <v>insert into MMS_PurchaseContent(PurchaseBillCode,CheckMan,PurchaseDate,Provider,InvoiceCode,InvoiceDate,Operator,OperateDate,AuditFlag) values('08948265','system','2015/4/20 10:12:41','85','08948265','2015.4.15','system','2015/3/2 10:12:41','False');</v>
      </c>
      <c r="AA23" t="str">
        <f t="shared" si="4"/>
        <v>insert into MMS_PurchaseDetail(PurchaseBillCode,ProductCode,Quantity,Price,Lot,ValidDate) values('08948265','652',12,0.8,'20150420','2018/03/02 11:21:00');</v>
      </c>
    </row>
    <row r="24" spans="1:27">
      <c r="A24" t="s">
        <v>44</v>
      </c>
      <c r="B24" t="s">
        <v>49</v>
      </c>
      <c r="C24" t="s">
        <v>521</v>
      </c>
      <c r="D24">
        <f t="shared" si="0"/>
        <v>85</v>
      </c>
      <c r="E24" s="50" t="s">
        <v>61</v>
      </c>
      <c r="F24" s="86" t="str">
        <f t="shared" si="5"/>
        <v>办公用品</v>
      </c>
      <c r="G24" t="s">
        <v>63</v>
      </c>
      <c r="H24">
        <f t="shared" si="1"/>
        <v>121</v>
      </c>
      <c r="L24">
        <v>2</v>
      </c>
      <c r="M24">
        <v>112</v>
      </c>
      <c r="N24">
        <v>224</v>
      </c>
      <c r="O24">
        <f t="shared" si="2"/>
        <v>224</v>
      </c>
      <c r="S24" t="s">
        <v>55</v>
      </c>
      <c r="T24">
        <v>440</v>
      </c>
      <c r="W24" t="s">
        <v>654</v>
      </c>
      <c r="X24">
        <v>73</v>
      </c>
      <c r="Z24" s="87" t="str">
        <f t="shared" si="3"/>
        <v>insert into MMS_PurchaseContent(PurchaseBillCode,CheckMan,PurchaseDate,Provider,InvoiceCode,InvoiceDate,Operator,OperateDate,AuditFlag) values('08948265','system','2015/4/20 10:12:41','85','08948265','2015.4.15','system','2015/3/2 10:12:41','False');</v>
      </c>
      <c r="AA24" t="str">
        <f t="shared" si="4"/>
        <v>insert into MMS_PurchaseDetail(PurchaseBillCode,ProductCode,Quantity,Price,Lot,ValidDate) values('08948265','121',2,112,'20150420','2018/03/02 11:21:00');</v>
      </c>
    </row>
    <row r="25" spans="1:27">
      <c r="A25" t="s">
        <v>44</v>
      </c>
      <c r="B25" t="s">
        <v>49</v>
      </c>
      <c r="C25" t="s">
        <v>521</v>
      </c>
      <c r="D25">
        <f t="shared" si="0"/>
        <v>85</v>
      </c>
      <c r="E25" s="50" t="s">
        <v>61</v>
      </c>
      <c r="F25" s="86" t="str">
        <f t="shared" si="5"/>
        <v>办公用品</v>
      </c>
      <c r="G25" t="s">
        <v>64</v>
      </c>
      <c r="H25">
        <f t="shared" si="1"/>
        <v>128</v>
      </c>
      <c r="L25">
        <v>10</v>
      </c>
      <c r="M25">
        <v>24</v>
      </c>
      <c r="N25">
        <v>240</v>
      </c>
      <c r="O25">
        <f t="shared" si="2"/>
        <v>240</v>
      </c>
      <c r="S25" t="s">
        <v>56</v>
      </c>
      <c r="T25">
        <v>441</v>
      </c>
      <c r="W25" t="s">
        <v>655</v>
      </c>
      <c r="X25">
        <v>74</v>
      </c>
      <c r="Z25" s="87" t="str">
        <f t="shared" si="3"/>
        <v>insert into MMS_PurchaseContent(PurchaseBillCode,CheckMan,PurchaseDate,Provider,InvoiceCode,InvoiceDate,Operator,OperateDate,AuditFlag) values('08948265','system','2015/4/20 10:12:41','85','08948265','2015.4.15','system','2015/3/2 10:12:41','False');</v>
      </c>
      <c r="AA25" t="str">
        <f t="shared" si="4"/>
        <v>insert into MMS_PurchaseDetail(PurchaseBillCode,ProductCode,Quantity,Price,Lot,ValidDate) values('08948265','128',10,24,'20150420','2018/03/02 11:21:00');</v>
      </c>
    </row>
    <row r="26" spans="1:27">
      <c r="A26" t="s">
        <v>44</v>
      </c>
      <c r="B26" t="s">
        <v>49</v>
      </c>
      <c r="C26" t="s">
        <v>521</v>
      </c>
      <c r="D26">
        <f t="shared" si="0"/>
        <v>85</v>
      </c>
      <c r="E26" s="50" t="s">
        <v>61</v>
      </c>
      <c r="F26" s="86" t="str">
        <f t="shared" si="5"/>
        <v>办公用品</v>
      </c>
      <c r="G26" t="s">
        <v>65</v>
      </c>
      <c r="H26">
        <f t="shared" si="1"/>
        <v>129</v>
      </c>
      <c r="L26">
        <v>20</v>
      </c>
      <c r="M26">
        <v>18</v>
      </c>
      <c r="N26">
        <v>360</v>
      </c>
      <c r="O26">
        <f t="shared" si="2"/>
        <v>360</v>
      </c>
      <c r="S26" t="s">
        <v>58</v>
      </c>
      <c r="T26">
        <v>443</v>
      </c>
      <c r="W26" t="s">
        <v>656</v>
      </c>
      <c r="X26">
        <v>75</v>
      </c>
      <c r="Z26" s="87" t="str">
        <f t="shared" si="3"/>
        <v>insert into MMS_PurchaseContent(PurchaseBillCode,CheckMan,PurchaseDate,Provider,InvoiceCode,InvoiceDate,Operator,OperateDate,AuditFlag) values('08948265','system','2015/4/20 10:12:41','85','08948265','2015.4.15','system','2015/3/2 10:12:41','False');</v>
      </c>
      <c r="AA26" t="str">
        <f t="shared" si="4"/>
        <v>insert into MMS_PurchaseDetail(PurchaseBillCode,ProductCode,Quantity,Price,Lot,ValidDate) values('08948265','129',20,18,'20150420','2018/03/02 11:21:00');</v>
      </c>
    </row>
    <row r="27" spans="1:27">
      <c r="A27" t="s">
        <v>44</v>
      </c>
      <c r="B27" t="s">
        <v>49</v>
      </c>
      <c r="C27" t="s">
        <v>521</v>
      </c>
      <c r="D27">
        <f t="shared" si="0"/>
        <v>85</v>
      </c>
      <c r="E27" s="50" t="s">
        <v>61</v>
      </c>
      <c r="F27" s="86" t="str">
        <f t="shared" si="5"/>
        <v>办公用品</v>
      </c>
      <c r="G27" t="s">
        <v>66</v>
      </c>
      <c r="H27">
        <f t="shared" si="1"/>
        <v>565</v>
      </c>
      <c r="L27">
        <v>5</v>
      </c>
      <c r="M27">
        <v>25</v>
      </c>
      <c r="N27">
        <v>125</v>
      </c>
      <c r="O27">
        <f t="shared" si="2"/>
        <v>125</v>
      </c>
      <c r="S27" t="s">
        <v>59</v>
      </c>
      <c r="T27">
        <v>451</v>
      </c>
      <c r="W27" t="s">
        <v>657</v>
      </c>
      <c r="X27">
        <v>76</v>
      </c>
      <c r="Z27" s="87" t="str">
        <f t="shared" si="3"/>
        <v>insert into MMS_PurchaseContent(PurchaseBillCode,CheckMan,PurchaseDate,Provider,InvoiceCode,InvoiceDate,Operator,OperateDate,AuditFlag) values('08948265','system','2015/4/20 10:12:41','85','08948265','2015.4.15','system','2015/3/2 10:12:41','False');</v>
      </c>
      <c r="AA27" t="str">
        <f t="shared" si="4"/>
        <v>insert into MMS_PurchaseDetail(PurchaseBillCode,ProductCode,Quantity,Price,Lot,ValidDate) values('08948265','565',5,25,'20150420','2018/03/02 11:21:00');</v>
      </c>
    </row>
    <row r="28" spans="1:27">
      <c r="A28" t="s">
        <v>44</v>
      </c>
      <c r="B28" t="s">
        <v>49</v>
      </c>
      <c r="C28" t="s">
        <v>521</v>
      </c>
      <c r="D28">
        <f t="shared" si="0"/>
        <v>85</v>
      </c>
      <c r="E28" s="50" t="s">
        <v>61</v>
      </c>
      <c r="F28" s="86" t="str">
        <f t="shared" si="5"/>
        <v>办公用品</v>
      </c>
      <c r="G28" t="s">
        <v>629</v>
      </c>
      <c r="H28">
        <f t="shared" si="1"/>
        <v>653</v>
      </c>
      <c r="L28">
        <v>1</v>
      </c>
      <c r="M28">
        <v>28</v>
      </c>
      <c r="N28">
        <v>28</v>
      </c>
      <c r="O28">
        <f t="shared" si="2"/>
        <v>28</v>
      </c>
      <c r="S28" t="s">
        <v>60</v>
      </c>
      <c r="T28">
        <v>456</v>
      </c>
      <c r="W28" t="s">
        <v>658</v>
      </c>
      <c r="X28">
        <v>77</v>
      </c>
      <c r="Y28" t="str">
        <f t="shared" ref="Y28:Y30" si="7">"insert into MMS_MaterialInfo(Material_Type,Material_Name,Material_CommonlyName,Material_Specification,Material_Unit,Material_Comm,Material_SafetyStock) values('"&amp;F28&amp;"','"&amp;G28&amp;"','"&amp;G28&amp;"','','个','',0);"</f>
        <v>insert into MMS_MaterialInfo(Material_Type,Material_Name,Material_CommonlyName,Material_Specification,Material_Unit,Material_Comm,Material_SafetyStock) values('办公用品','标签贴（大）102','标签贴（大）102','','个','',0);</v>
      </c>
      <c r="Z28" s="87" t="str">
        <f t="shared" si="3"/>
        <v>insert into MMS_PurchaseContent(PurchaseBillCode,CheckMan,PurchaseDate,Provider,InvoiceCode,InvoiceDate,Operator,OperateDate,AuditFlag) values('08948265','system','2015/4/20 10:12:41','85','08948265','2015.4.15','system','2015/3/2 10:12:41','False');</v>
      </c>
      <c r="AA28" t="str">
        <f t="shared" si="4"/>
        <v>insert into MMS_PurchaseDetail(PurchaseBillCode,ProductCode,Quantity,Price,Lot,ValidDate) values('08948265','653',1,28,'20150420','2018/03/02 11:21:00');</v>
      </c>
    </row>
    <row r="29" spans="1:27">
      <c r="A29" t="s">
        <v>44</v>
      </c>
      <c r="B29" t="s">
        <v>49</v>
      </c>
      <c r="C29" t="s">
        <v>521</v>
      </c>
      <c r="D29">
        <f t="shared" si="0"/>
        <v>85</v>
      </c>
      <c r="E29" s="50" t="s">
        <v>61</v>
      </c>
      <c r="F29" s="86" t="str">
        <f t="shared" si="5"/>
        <v>办公用品</v>
      </c>
      <c r="G29" t="s">
        <v>68</v>
      </c>
      <c r="H29">
        <f t="shared" si="1"/>
        <v>654</v>
      </c>
      <c r="L29">
        <v>15</v>
      </c>
      <c r="M29">
        <v>28</v>
      </c>
      <c r="N29">
        <v>420</v>
      </c>
      <c r="O29">
        <f t="shared" si="2"/>
        <v>420</v>
      </c>
      <c r="S29" t="s">
        <v>57</v>
      </c>
      <c r="T29">
        <v>557</v>
      </c>
      <c r="W29" t="s">
        <v>659</v>
      </c>
      <c r="X29">
        <v>78</v>
      </c>
      <c r="Y29" t="str">
        <f t="shared" si="7"/>
        <v>insert into MMS_MaterialInfo(Material_Type,Material_Name,Material_CommonlyName,Material_Specification,Material_Unit,Material_Comm,Material_SafetyStock) values('办公用品','标签贴（大）104','标签贴（大）104','','个','',0);</v>
      </c>
      <c r="Z29" s="87" t="str">
        <f t="shared" si="3"/>
        <v>insert into MMS_PurchaseContent(PurchaseBillCode,CheckMan,PurchaseDate,Provider,InvoiceCode,InvoiceDate,Operator,OperateDate,AuditFlag) values('08948265','system','2015/4/20 10:12:41','85','08948265','2015.4.15','system','2015/3/2 10:12:41','False');</v>
      </c>
      <c r="AA29" t="str">
        <f t="shared" si="4"/>
        <v>insert into MMS_PurchaseDetail(PurchaseBillCode,ProductCode,Quantity,Price,Lot,ValidDate) values('08948265','654',15,28,'20150420','2018/03/02 11:21:00');</v>
      </c>
    </row>
    <row r="30" spans="1:27">
      <c r="A30" t="s">
        <v>44</v>
      </c>
      <c r="B30" t="s">
        <v>49</v>
      </c>
      <c r="C30" t="s">
        <v>521</v>
      </c>
      <c r="D30">
        <f t="shared" si="0"/>
        <v>85</v>
      </c>
      <c r="E30" s="50" t="s">
        <v>61</v>
      </c>
      <c r="F30" s="86" t="str">
        <f t="shared" si="5"/>
        <v>办公用品</v>
      </c>
      <c r="G30" t="s">
        <v>68</v>
      </c>
      <c r="H30">
        <f t="shared" si="1"/>
        <v>654</v>
      </c>
      <c r="L30">
        <v>10</v>
      </c>
      <c r="M30">
        <v>1.4</v>
      </c>
      <c r="N30">
        <v>14</v>
      </c>
      <c r="O30">
        <f t="shared" si="2"/>
        <v>14</v>
      </c>
      <c r="S30" t="s">
        <v>101</v>
      </c>
      <c r="T30">
        <v>558</v>
      </c>
      <c r="W30" t="s">
        <v>660</v>
      </c>
      <c r="X30">
        <v>79</v>
      </c>
      <c r="Y30" t="str">
        <f t="shared" si="7"/>
        <v>insert into MMS_MaterialInfo(Material_Type,Material_Name,Material_CommonlyName,Material_Specification,Material_Unit,Material_Comm,Material_SafetyStock) values('办公用品','标签贴（大）104','标签贴（大）104','','个','',0);</v>
      </c>
      <c r="Z30" s="87" t="str">
        <f t="shared" si="3"/>
        <v>insert into MMS_PurchaseContent(PurchaseBillCode,CheckMan,PurchaseDate,Provider,InvoiceCode,InvoiceDate,Operator,OperateDate,AuditFlag) values('08948265','system','2015/4/20 10:12:41','85','08948265','2015.4.15','system','2015/3/2 10:12:41','False');</v>
      </c>
      <c r="AA30" t="str">
        <f t="shared" si="4"/>
        <v>insert into MMS_PurchaseDetail(PurchaseBillCode,ProductCode,Quantity,Price,Lot,ValidDate) values('08948265','654',10,1.4,'20150420','2018/03/02 11:21:00');</v>
      </c>
    </row>
    <row r="31" spans="1:27">
      <c r="A31" t="s">
        <v>44</v>
      </c>
      <c r="B31" t="s">
        <v>49</v>
      </c>
      <c r="C31" t="s">
        <v>521</v>
      </c>
      <c r="D31">
        <f t="shared" si="0"/>
        <v>85</v>
      </c>
      <c r="E31" s="50" t="s">
        <v>61</v>
      </c>
      <c r="F31" s="86" t="str">
        <f t="shared" si="5"/>
        <v>办公用品</v>
      </c>
      <c r="G31" t="s">
        <v>69</v>
      </c>
      <c r="H31">
        <f t="shared" si="1"/>
        <v>142</v>
      </c>
      <c r="L31">
        <v>100</v>
      </c>
      <c r="M31">
        <v>1</v>
      </c>
      <c r="N31">
        <v>100</v>
      </c>
      <c r="O31">
        <f t="shared" si="2"/>
        <v>100</v>
      </c>
      <c r="S31" t="s">
        <v>122</v>
      </c>
      <c r="T31">
        <v>561</v>
      </c>
      <c r="W31" t="s">
        <v>661</v>
      </c>
      <c r="X31">
        <v>80</v>
      </c>
      <c r="Z31" s="87" t="str">
        <f t="shared" si="3"/>
        <v>insert into MMS_PurchaseContent(PurchaseBillCode,CheckMan,PurchaseDate,Provider,InvoiceCode,InvoiceDate,Operator,OperateDate,AuditFlag) values('08948265','system','2015/4/20 10:12:41','85','08948265','2015.4.15','system','2015/3/2 10:12:41','False');</v>
      </c>
      <c r="AA31" t="str">
        <f t="shared" si="4"/>
        <v>insert into MMS_PurchaseDetail(PurchaseBillCode,ProductCode,Quantity,Price,Lot,ValidDate) values('08948265','142',100,1,'20150420','2018/03/02 11:21:00');</v>
      </c>
    </row>
    <row r="32" spans="1:27">
      <c r="A32" t="s">
        <v>44</v>
      </c>
      <c r="B32" t="s">
        <v>49</v>
      </c>
      <c r="C32" t="s">
        <v>521</v>
      </c>
      <c r="D32">
        <f t="shared" si="0"/>
        <v>85</v>
      </c>
      <c r="E32" s="50" t="s">
        <v>61</v>
      </c>
      <c r="F32" s="86" t="str">
        <f t="shared" si="5"/>
        <v>办公用品</v>
      </c>
      <c r="G32" t="s">
        <v>630</v>
      </c>
      <c r="H32">
        <f t="shared" si="1"/>
        <v>656</v>
      </c>
      <c r="L32">
        <v>2</v>
      </c>
      <c r="M32">
        <v>10</v>
      </c>
      <c r="N32">
        <v>20</v>
      </c>
      <c r="O32">
        <f t="shared" si="2"/>
        <v>20</v>
      </c>
      <c r="R32" t="s">
        <v>71</v>
      </c>
      <c r="S32" t="s">
        <v>66</v>
      </c>
      <c r="T32">
        <v>565</v>
      </c>
      <c r="W32" t="s">
        <v>662</v>
      </c>
      <c r="X32">
        <v>81</v>
      </c>
      <c r="Y32" t="str">
        <f>"insert into MMS_MaterialInfo(Material_Type,Material_Name,Material_CommonlyName,Material_Specification,Material_Unit,Material_Comm,Material_SafetyStock) values('"&amp;F32&amp;"','"&amp;G32&amp;"','"&amp;G32&amp;"','','个','',0);"</f>
        <v>insert into MMS_MaterialInfo(Material_Type,Material_Name,Material_CommonlyName,Material_Specification,Material_Unit,Material_Comm,Material_SafetyStock) values('办公用品','红印台（快干）','红印台（快干）','','个','',0);</v>
      </c>
      <c r="Z32" s="87" t="str">
        <f t="shared" si="3"/>
        <v>insert into MMS_PurchaseContent(PurchaseBillCode,CheckMan,PurchaseDate,Provider,InvoiceCode,InvoiceDate,Operator,OperateDate,AuditFlag) values('08948265','system','2015/4/20 10:12:41','85','08948265','2015.4.15','system','2015/3/2 10:12:41','False');</v>
      </c>
      <c r="AA32" t="str">
        <f t="shared" si="4"/>
        <v>insert into MMS_PurchaseDetail(PurchaseBillCode,ProductCode,Quantity,Price,Lot,ValidDate) values('08948265','656',2,10,'20150420','2018/03/02 11:21:00');</v>
      </c>
    </row>
    <row r="33" spans="1:27">
      <c r="A33" t="s">
        <v>44</v>
      </c>
      <c r="B33" t="s">
        <v>49</v>
      </c>
      <c r="C33" t="s">
        <v>521</v>
      </c>
      <c r="D33">
        <f t="shared" si="0"/>
        <v>85</v>
      </c>
      <c r="E33" s="50" t="s">
        <v>61</v>
      </c>
      <c r="F33" s="86" t="str">
        <f t="shared" si="5"/>
        <v>办公用品</v>
      </c>
      <c r="G33" t="s">
        <v>72</v>
      </c>
      <c r="H33">
        <f t="shared" si="1"/>
        <v>158</v>
      </c>
      <c r="L33">
        <v>100</v>
      </c>
      <c r="M33">
        <v>0.8</v>
      </c>
      <c r="N33">
        <v>80</v>
      </c>
      <c r="O33">
        <f t="shared" si="2"/>
        <v>80</v>
      </c>
      <c r="S33" t="s">
        <v>22</v>
      </c>
      <c r="T33">
        <v>571</v>
      </c>
      <c r="W33" t="s">
        <v>524</v>
      </c>
      <c r="X33">
        <v>82</v>
      </c>
      <c r="Z33" s="87" t="str">
        <f t="shared" si="3"/>
        <v>insert into MMS_PurchaseContent(PurchaseBillCode,CheckMan,PurchaseDate,Provider,InvoiceCode,InvoiceDate,Operator,OperateDate,AuditFlag) values('08948265','system','2015/4/20 10:12:41','85','08948265','2015.4.15','system','2015/3/2 10:12:41','False');</v>
      </c>
      <c r="AA33" t="str">
        <f t="shared" si="4"/>
        <v>insert into MMS_PurchaseDetail(PurchaseBillCode,ProductCode,Quantity,Price,Lot,ValidDate) values('08948265','158',100,0.8,'20150420','2018/03/02 11:21:00');</v>
      </c>
    </row>
    <row r="34" spans="1:27">
      <c r="A34" t="s">
        <v>44</v>
      </c>
      <c r="B34" t="s">
        <v>49</v>
      </c>
      <c r="C34" t="s">
        <v>521</v>
      </c>
      <c r="D34">
        <f t="shared" si="0"/>
        <v>85</v>
      </c>
      <c r="E34" s="50" t="s">
        <v>61</v>
      </c>
      <c r="F34" s="86" t="str">
        <f t="shared" si="5"/>
        <v>办公用品</v>
      </c>
      <c r="G34" t="s">
        <v>73</v>
      </c>
      <c r="H34">
        <f t="shared" si="1"/>
        <v>162</v>
      </c>
      <c r="L34">
        <v>1</v>
      </c>
      <c r="M34">
        <v>21</v>
      </c>
      <c r="N34">
        <v>21</v>
      </c>
      <c r="O34">
        <f t="shared" si="2"/>
        <v>21</v>
      </c>
      <c r="S34" t="s">
        <v>79</v>
      </c>
      <c r="T34">
        <v>617</v>
      </c>
      <c r="W34" t="s">
        <v>522</v>
      </c>
      <c r="X34">
        <v>83</v>
      </c>
      <c r="Z34" s="87" t="str">
        <f t="shared" si="3"/>
        <v>insert into MMS_PurchaseContent(PurchaseBillCode,CheckMan,PurchaseDate,Provider,InvoiceCode,InvoiceDate,Operator,OperateDate,AuditFlag) values('08948265','system','2015/4/20 10:12:41','85','08948265','2015.4.15','system','2015/3/2 10:12:41','False');</v>
      </c>
      <c r="AA34" t="str">
        <f t="shared" si="4"/>
        <v>insert into MMS_PurchaseDetail(PurchaseBillCode,ProductCode,Quantity,Price,Lot,ValidDate) values('08948265','162',1,21,'20150420','2018/03/02 11:21:00');</v>
      </c>
    </row>
    <row r="35" spans="1:27">
      <c r="A35" t="s">
        <v>44</v>
      </c>
      <c r="B35" t="s">
        <v>45</v>
      </c>
      <c r="C35" t="s">
        <v>521</v>
      </c>
      <c r="D35">
        <f t="shared" si="0"/>
        <v>85</v>
      </c>
      <c r="E35" s="50" t="s">
        <v>61</v>
      </c>
      <c r="F35" s="86" t="str">
        <f t="shared" si="5"/>
        <v>办公用品</v>
      </c>
      <c r="G35" t="s">
        <v>74</v>
      </c>
      <c r="H35">
        <f t="shared" si="1"/>
        <v>174</v>
      </c>
      <c r="L35">
        <v>10</v>
      </c>
      <c r="M35">
        <v>90</v>
      </c>
      <c r="N35">
        <v>900</v>
      </c>
      <c r="O35">
        <f t="shared" si="2"/>
        <v>900</v>
      </c>
      <c r="S35" t="s">
        <v>116</v>
      </c>
      <c r="T35">
        <v>623</v>
      </c>
      <c r="W35" t="s">
        <v>663</v>
      </c>
      <c r="X35">
        <v>84</v>
      </c>
      <c r="Z35" s="87" t="str">
        <f t="shared" si="3"/>
        <v>insert into MMS_PurchaseContent(PurchaseBillCode,CheckMan,PurchaseDate,Provider,InvoiceCode,InvoiceDate,Operator,OperateDate,AuditFlag) values('08948266','system','2015/4/20 10:12:41','85','08948266','2015.4.15','system','2015/3/2 10:12:41','False');</v>
      </c>
      <c r="AA35" t="str">
        <f t="shared" si="4"/>
        <v>insert into MMS_PurchaseDetail(PurchaseBillCode,ProductCode,Quantity,Price,Lot,ValidDate) values('08948266','174',10,90,'20150420','2018/03/02 11:21:00');</v>
      </c>
    </row>
    <row r="36" spans="1:27">
      <c r="A36" t="s">
        <v>44</v>
      </c>
      <c r="B36" t="s">
        <v>49</v>
      </c>
      <c r="C36" t="s">
        <v>521</v>
      </c>
      <c r="D36">
        <f t="shared" si="0"/>
        <v>85</v>
      </c>
      <c r="E36" s="50" t="s">
        <v>61</v>
      </c>
      <c r="F36" s="86" t="str">
        <f t="shared" si="5"/>
        <v>办公用品</v>
      </c>
      <c r="G36" t="s">
        <v>75</v>
      </c>
      <c r="H36">
        <f t="shared" si="1"/>
        <v>182</v>
      </c>
      <c r="L36">
        <v>2</v>
      </c>
      <c r="M36">
        <v>62</v>
      </c>
      <c r="N36">
        <v>124</v>
      </c>
      <c r="O36">
        <f t="shared" si="2"/>
        <v>124</v>
      </c>
      <c r="S36" t="s">
        <v>107</v>
      </c>
      <c r="T36">
        <v>624</v>
      </c>
      <c r="W36" t="s">
        <v>521</v>
      </c>
      <c r="X36">
        <v>85</v>
      </c>
      <c r="Z36" s="87" t="str">
        <f t="shared" si="3"/>
        <v>insert into MMS_PurchaseContent(PurchaseBillCode,CheckMan,PurchaseDate,Provider,InvoiceCode,InvoiceDate,Operator,OperateDate,AuditFlag) values('08948265','system','2015/4/20 10:12:41','85','08948265','2015.4.15','system','2015/3/2 10:12:41','False');</v>
      </c>
      <c r="AA36" t="str">
        <f t="shared" si="4"/>
        <v>insert into MMS_PurchaseDetail(PurchaseBillCode,ProductCode,Quantity,Price,Lot,ValidDate) values('08948265','182',2,62,'20150420','2018/03/02 11:21:00');</v>
      </c>
    </row>
    <row r="37" spans="1:27">
      <c r="A37" t="s">
        <v>553</v>
      </c>
      <c r="B37" t="s">
        <v>554</v>
      </c>
      <c r="C37" t="s">
        <v>520</v>
      </c>
      <c r="D37">
        <f t="shared" si="0"/>
        <v>51</v>
      </c>
      <c r="E37" s="50" t="s">
        <v>614</v>
      </c>
      <c r="F37" s="86" t="str">
        <f t="shared" si="5"/>
        <v>其他医用材料（医疗类）</v>
      </c>
      <c r="G37" t="s">
        <v>79</v>
      </c>
      <c r="H37">
        <f t="shared" si="1"/>
        <v>617</v>
      </c>
      <c r="L37">
        <v>2</v>
      </c>
      <c r="M37">
        <v>323</v>
      </c>
      <c r="N37">
        <v>646</v>
      </c>
      <c r="O37">
        <f t="shared" si="2"/>
        <v>646</v>
      </c>
      <c r="P37" t="s">
        <v>555</v>
      </c>
      <c r="Q37" t="s">
        <v>556</v>
      </c>
      <c r="S37" t="s">
        <v>129</v>
      </c>
      <c r="T37">
        <v>626</v>
      </c>
      <c r="W37" t="s">
        <v>664</v>
      </c>
      <c r="X37">
        <v>86</v>
      </c>
      <c r="Z37" s="87" t="str">
        <f t="shared" si="3"/>
        <v>insert into MMS_PurchaseContent(PurchaseBillCode,CheckMan,PurchaseDate,Provider,InvoiceCode,InvoiceDate,Operator,OperateDate,AuditFlag) values('24787947','system','2015/4/20 10:12:41','51','24787947','2015.4.23','system','2015/3/2 10:12:41','False');</v>
      </c>
      <c r="AA37" t="str">
        <f t="shared" si="4"/>
        <v>insert into MMS_PurchaseDetail(PurchaseBillCode,ProductCode,Quantity,Price,Lot,ValidDate) values('24787947','617',2,323,'20150420','2018/03/02 11:21:00');</v>
      </c>
    </row>
    <row r="38" spans="1:27">
      <c r="A38" t="s">
        <v>540</v>
      </c>
      <c r="B38" t="s">
        <v>557</v>
      </c>
      <c r="C38" t="s">
        <v>520</v>
      </c>
      <c r="D38">
        <f t="shared" si="0"/>
        <v>51</v>
      </c>
      <c r="E38" s="50" t="s">
        <v>633</v>
      </c>
      <c r="F38" s="86" t="str">
        <f t="shared" si="5"/>
        <v>其他医用材料（医疗类）</v>
      </c>
      <c r="G38" t="s">
        <v>631</v>
      </c>
      <c r="H38">
        <f t="shared" si="1"/>
        <v>657</v>
      </c>
      <c r="L38">
        <v>5</v>
      </c>
      <c r="M38">
        <v>3.61</v>
      </c>
      <c r="N38">
        <v>18.05</v>
      </c>
      <c r="O38">
        <f t="shared" si="2"/>
        <v>18.05</v>
      </c>
      <c r="P38">
        <v>140708</v>
      </c>
      <c r="S38" t="s">
        <v>118</v>
      </c>
      <c r="T38">
        <v>628</v>
      </c>
      <c r="W38" t="s">
        <v>665</v>
      </c>
      <c r="X38">
        <v>135</v>
      </c>
      <c r="Y38" t="str">
        <f t="shared" ref="Y38:Y41" si="8">"insert into MMS_MaterialInfo(Material_Type,Material_Name,Material_CommonlyName,Material_Specification,Material_Unit,Material_Comm,Material_SafetyStock) values('"&amp;F38&amp;"','"&amp;G38&amp;"','"&amp;G38&amp;"','','个','',0);"</f>
        <v>insert into MMS_MaterialInfo(Material_Type,Material_Name,Material_CommonlyName,Material_Specification,Material_Unit,Material_Comm,Material_SafetyStock) values('其他医用材料（医疗类）','打样牙托 1#上口','打样牙托 1#上口','','个','',0);</v>
      </c>
      <c r="Z38" s="87" t="str">
        <f t="shared" si="3"/>
        <v>insert into MMS_PurchaseContent(PurchaseBillCode,CheckMan,PurchaseDate,Provider,InvoiceCode,InvoiceDate,Operator,OperateDate,AuditFlag) values('24787281','system','2015/4/20 10:12:41','51','24787281','2015.4.20','system','2015/3/2 10:12:41','False');</v>
      </c>
      <c r="AA38" t="str">
        <f t="shared" si="4"/>
        <v>insert into MMS_PurchaseDetail(PurchaseBillCode,ProductCode,Quantity,Price,Lot,ValidDate) values('24787281','657',5,3.61,'20150420','2018/03/02 11:21:00');</v>
      </c>
    </row>
    <row r="39" spans="1:27">
      <c r="A39" t="s">
        <v>540</v>
      </c>
      <c r="B39" t="s">
        <v>557</v>
      </c>
      <c r="C39" t="s">
        <v>520</v>
      </c>
      <c r="D39">
        <f t="shared" si="0"/>
        <v>51</v>
      </c>
      <c r="E39" s="50" t="s">
        <v>614</v>
      </c>
      <c r="F39" s="86" t="str">
        <f t="shared" si="5"/>
        <v>其他医用材料（医疗类）</v>
      </c>
      <c r="G39" t="s">
        <v>559</v>
      </c>
      <c r="H39">
        <f t="shared" si="1"/>
        <v>658</v>
      </c>
      <c r="L39">
        <v>5</v>
      </c>
      <c r="M39">
        <v>3.61</v>
      </c>
      <c r="N39">
        <v>18.05</v>
      </c>
      <c r="O39">
        <f t="shared" si="2"/>
        <v>18.05</v>
      </c>
      <c r="P39">
        <v>150126</v>
      </c>
      <c r="S39" t="s">
        <v>145</v>
      </c>
      <c r="T39">
        <v>633</v>
      </c>
      <c r="W39" t="s">
        <v>666</v>
      </c>
      <c r="X39">
        <v>136</v>
      </c>
      <c r="Y39" t="str">
        <f t="shared" si="8"/>
        <v>insert into MMS_MaterialInfo(Material_Type,Material_Name,Material_CommonlyName,Material_Specification,Material_Unit,Material_Comm,Material_SafetyStock) values('其他医用材料（医疗类）','打样牙托 1#下口','打样牙托 1#下口','','个','',0);</v>
      </c>
      <c r="Z39" s="87" t="str">
        <f t="shared" si="3"/>
        <v>insert into MMS_PurchaseContent(PurchaseBillCode,CheckMan,PurchaseDate,Provider,InvoiceCode,InvoiceDate,Operator,OperateDate,AuditFlag) values('24787281','system','2015/4/20 10:12:41','51','24787281','2015.4.20','system','2015/3/2 10:12:41','False');</v>
      </c>
      <c r="AA39" t="str">
        <f t="shared" si="4"/>
        <v>insert into MMS_PurchaseDetail(PurchaseBillCode,ProductCode,Quantity,Price,Lot,ValidDate) values('24787281','658',5,3.61,'20150420','2018/03/02 11:21:00');</v>
      </c>
    </row>
    <row r="40" spans="1:27">
      <c r="A40" t="s">
        <v>560</v>
      </c>
      <c r="B40" t="s">
        <v>561</v>
      </c>
      <c r="C40" t="s">
        <v>520</v>
      </c>
      <c r="D40">
        <f t="shared" si="0"/>
        <v>51</v>
      </c>
      <c r="E40" s="50" t="s">
        <v>614</v>
      </c>
      <c r="F40" s="86" t="str">
        <f t="shared" si="5"/>
        <v>其他医用材料（医疗类）</v>
      </c>
      <c r="G40" t="s">
        <v>562</v>
      </c>
      <c r="H40">
        <f t="shared" si="1"/>
        <v>659</v>
      </c>
      <c r="L40">
        <v>5</v>
      </c>
      <c r="M40">
        <v>7.23</v>
      </c>
      <c r="N40">
        <v>36.150000000000006</v>
      </c>
      <c r="O40">
        <f t="shared" si="2"/>
        <v>36.150000000000006</v>
      </c>
      <c r="S40" t="s">
        <v>538</v>
      </c>
      <c r="T40">
        <v>635</v>
      </c>
      <c r="W40" t="s">
        <v>667</v>
      </c>
      <c r="X40">
        <v>137</v>
      </c>
      <c r="Y40" t="str">
        <f t="shared" si="8"/>
        <v>insert into MMS_MaterialInfo(Material_Type,Material_Name,Material_CommonlyName,Material_Specification,Material_Unit,Material_Comm,Material_SafetyStock) values('其他医用材料（医疗类）','打样牙托 2#','打样牙托 2#','','个','',0);</v>
      </c>
      <c r="Z40" s="87" t="str">
        <f t="shared" si="3"/>
        <v>insert into MMS_PurchaseContent(PurchaseBillCode,CheckMan,PurchaseDate,Provider,InvoiceCode,InvoiceDate,Operator,OperateDate,AuditFlag) values('24787523','system','2015/4/20 10:12:41','51','24787523','2015.4.21','system','2015/3/2 10:12:41','False');</v>
      </c>
      <c r="AA40" t="str">
        <f t="shared" si="4"/>
        <v>insert into MMS_PurchaseDetail(PurchaseBillCode,ProductCode,Quantity,Price,Lot,ValidDate) values('24787523','659',5,7.23,'20150420','2018/03/02 11:21:00');</v>
      </c>
    </row>
    <row r="41" spans="1:27">
      <c r="A41" t="s">
        <v>88</v>
      </c>
      <c r="B41" t="s">
        <v>89</v>
      </c>
      <c r="C41" t="s">
        <v>520</v>
      </c>
      <c r="D41">
        <f t="shared" si="0"/>
        <v>51</v>
      </c>
      <c r="E41" s="50" t="s">
        <v>614</v>
      </c>
      <c r="F41" s="86" t="str">
        <f t="shared" si="5"/>
        <v>其他医用材料（医疗类）</v>
      </c>
      <c r="G41" t="s">
        <v>91</v>
      </c>
      <c r="H41">
        <f t="shared" si="1"/>
        <v>660</v>
      </c>
      <c r="L41">
        <v>18</v>
      </c>
      <c r="M41">
        <v>33.92</v>
      </c>
      <c r="N41">
        <v>610.56000000000006</v>
      </c>
      <c r="O41">
        <f t="shared" si="2"/>
        <v>610.56000000000006</v>
      </c>
      <c r="S41" t="s">
        <v>622</v>
      </c>
      <c r="T41">
        <v>354</v>
      </c>
      <c r="W41" t="s">
        <v>668</v>
      </c>
      <c r="X41">
        <v>138</v>
      </c>
      <c r="Y41" t="str">
        <f t="shared" si="8"/>
        <v>insert into MMS_MaterialInfo(Material_Type,Material_Name,Material_CommonlyName,Material_Specification,Material_Unit,Material_Comm,Material_SafetyStock) values('其他医用材料（医疗类）','根管扩大器（针）','根管扩大器（针）','','个','',0);</v>
      </c>
      <c r="Z41" s="87" t="str">
        <f t="shared" si="3"/>
        <v>insert into MMS_PurchaseContent(PurchaseBillCode,CheckMan,PurchaseDate,Provider,InvoiceCode,InvoiceDate,Operator,OperateDate,AuditFlag) values('24785187','system','2015/4/20 10:12:41','51','24785187','2015.4.1','system','2015/3/2 10:12:41','False');</v>
      </c>
      <c r="AA41" t="str">
        <f t="shared" si="4"/>
        <v>insert into MMS_PurchaseDetail(PurchaseBillCode,ProductCode,Quantity,Price,Lot,ValidDate) values('24785187','660',18,33.92,'20150420','2018/03/02 11:21:00');</v>
      </c>
    </row>
    <row r="42" spans="1:27">
      <c r="A42" t="s">
        <v>540</v>
      </c>
      <c r="B42" t="s">
        <v>557</v>
      </c>
      <c r="C42" t="s">
        <v>520</v>
      </c>
      <c r="D42">
        <f t="shared" si="0"/>
        <v>51</v>
      </c>
      <c r="E42" s="50" t="s">
        <v>614</v>
      </c>
      <c r="F42" s="86" t="str">
        <f t="shared" si="5"/>
        <v>其他医用材料（医疗类）</v>
      </c>
      <c r="G42" t="s">
        <v>537</v>
      </c>
      <c r="H42">
        <f t="shared" si="1"/>
        <v>296</v>
      </c>
      <c r="L42">
        <v>5</v>
      </c>
      <c r="M42">
        <v>95.2</v>
      </c>
      <c r="N42">
        <v>476</v>
      </c>
      <c r="O42">
        <f t="shared" si="2"/>
        <v>476</v>
      </c>
      <c r="P42">
        <v>62103</v>
      </c>
      <c r="Q42" t="s">
        <v>563</v>
      </c>
      <c r="S42" t="s">
        <v>357</v>
      </c>
      <c r="T42">
        <v>242</v>
      </c>
      <c r="W42" t="s">
        <v>106</v>
      </c>
      <c r="X42">
        <v>139</v>
      </c>
      <c r="Z42" s="87" t="str">
        <f t="shared" si="3"/>
        <v>insert into MMS_PurchaseContent(PurchaseBillCode,CheckMan,PurchaseDate,Provider,InvoiceCode,InvoiceDate,Operator,OperateDate,AuditFlag) values('24787281','system','2015/4/20 10:12:41','51','24787281','2015.4.20','system','2015/3/2 10:12:41','False');</v>
      </c>
      <c r="AA42" t="str">
        <f t="shared" si="4"/>
        <v>insert into MMS_PurchaseDetail(PurchaseBillCode,ProductCode,Quantity,Price,Lot,ValidDate) values('24787281','296',5,95.2,'20150420','2018/03/02 11:21:00');</v>
      </c>
    </row>
    <row r="43" spans="1:27">
      <c r="A43" t="s">
        <v>540</v>
      </c>
      <c r="B43" t="s">
        <v>557</v>
      </c>
      <c r="C43" t="s">
        <v>520</v>
      </c>
      <c r="D43">
        <f t="shared" si="0"/>
        <v>51</v>
      </c>
      <c r="E43" s="50" t="s">
        <v>614</v>
      </c>
      <c r="F43" s="86" t="str">
        <f t="shared" si="5"/>
        <v>其他医用材料（医疗类）</v>
      </c>
      <c r="G43" t="s">
        <v>632</v>
      </c>
      <c r="H43">
        <f t="shared" si="1"/>
        <v>661</v>
      </c>
      <c r="L43">
        <v>10</v>
      </c>
      <c r="M43">
        <v>22.1</v>
      </c>
      <c r="N43">
        <v>221</v>
      </c>
      <c r="O43">
        <f t="shared" si="2"/>
        <v>221</v>
      </c>
      <c r="P43" t="s">
        <v>565</v>
      </c>
      <c r="Q43" t="s">
        <v>566</v>
      </c>
      <c r="S43" t="s">
        <v>542</v>
      </c>
      <c r="T43">
        <v>646</v>
      </c>
      <c r="W43" t="s">
        <v>120</v>
      </c>
      <c r="X43">
        <v>140</v>
      </c>
      <c r="Y43" t="str">
        <f>"insert into MMS_MaterialInfo(Material_Type,Material_Name,Material_CommonlyName,Material_Specification,Material_Unit,Material_Comm,Material_SafetyStock) values('"&amp;F43&amp;"','"&amp;G43&amp;"','"&amp;G43&amp;"','','个','',0);"</f>
        <v>insert into MMS_MaterialInfo(Material_Type,Material_Name,Material_CommonlyName,Material_Specification,Material_Unit,Material_Comm,Material_SafetyStock) values('其他医用材料（医疗类）','兰石膏','兰石膏','','个','',0);</v>
      </c>
      <c r="Z43" s="87" t="str">
        <f t="shared" si="3"/>
        <v>insert into MMS_PurchaseContent(PurchaseBillCode,CheckMan,PurchaseDate,Provider,InvoiceCode,InvoiceDate,Operator,OperateDate,AuditFlag) values('24787281','system','2015/4/20 10:12:41','51','24787281','2015.4.20','system','2015/3/2 10:12:41','False');</v>
      </c>
      <c r="AA43" t="str">
        <f t="shared" si="4"/>
        <v>insert into MMS_PurchaseDetail(PurchaseBillCode,ProductCode,Quantity,Price,Lot,ValidDate) values('24787281','661',10,22.1,'20150420','2018/03/02 11:21:00');</v>
      </c>
    </row>
    <row r="44" spans="1:27">
      <c r="A44" t="s">
        <v>97</v>
      </c>
      <c r="B44" t="s">
        <v>98</v>
      </c>
      <c r="C44" t="s">
        <v>99</v>
      </c>
      <c r="D44">
        <f t="shared" si="0"/>
        <v>141</v>
      </c>
      <c r="E44" s="50" t="s">
        <v>615</v>
      </c>
      <c r="F44" s="86" t="e">
        <f t="shared" si="5"/>
        <v>#N/A</v>
      </c>
      <c r="G44" t="s">
        <v>101</v>
      </c>
      <c r="H44">
        <f t="shared" si="1"/>
        <v>558</v>
      </c>
      <c r="L44">
        <v>270</v>
      </c>
      <c r="M44">
        <v>42</v>
      </c>
      <c r="N44">
        <v>11340</v>
      </c>
      <c r="O44">
        <f t="shared" si="2"/>
        <v>11340</v>
      </c>
      <c r="R44" t="s">
        <v>102</v>
      </c>
      <c r="S44" t="s">
        <v>546</v>
      </c>
      <c r="T44">
        <v>647</v>
      </c>
      <c r="W44" t="s">
        <v>99</v>
      </c>
      <c r="X44">
        <v>141</v>
      </c>
      <c r="Z44" s="87" t="str">
        <f t="shared" si="3"/>
        <v>insert into MMS_PurchaseContent(PurchaseBillCode,CheckMan,PurchaseDate,Provider,InvoiceCode,InvoiceDate,Operator,OperateDate,AuditFlag) values('04854345','system','2015/4/20 10:12:41','141','04854345','2015.4.9','system','2015/3/2 10:12:41','False');</v>
      </c>
      <c r="AA44" t="str">
        <f t="shared" si="4"/>
        <v>insert into MMS_PurchaseDetail(PurchaseBillCode,ProductCode,Quantity,Price,Lot,ValidDate) values('04854345','558',270,42,'20150420','2018/03/02 11:21:00');</v>
      </c>
    </row>
    <row r="45" spans="1:27">
      <c r="A45" t="s">
        <v>97</v>
      </c>
      <c r="B45" t="s">
        <v>103</v>
      </c>
      <c r="C45" t="s">
        <v>522</v>
      </c>
      <c r="D45">
        <f t="shared" si="0"/>
        <v>83</v>
      </c>
      <c r="E45" s="50" t="s">
        <v>615</v>
      </c>
      <c r="F45" s="86" t="e">
        <f t="shared" si="5"/>
        <v>#N/A</v>
      </c>
      <c r="G45" t="s">
        <v>104</v>
      </c>
      <c r="H45">
        <f t="shared" si="1"/>
        <v>323</v>
      </c>
      <c r="L45">
        <v>400</v>
      </c>
      <c r="M45">
        <v>10.98</v>
      </c>
      <c r="N45">
        <v>4392</v>
      </c>
      <c r="O45">
        <f t="shared" si="2"/>
        <v>4392</v>
      </c>
      <c r="R45" t="s">
        <v>102</v>
      </c>
      <c r="S45" t="s">
        <v>551</v>
      </c>
      <c r="T45">
        <v>648</v>
      </c>
      <c r="Z45" s="87" t="str">
        <f t="shared" si="3"/>
        <v>insert into MMS_PurchaseContent(PurchaseBillCode,CheckMan,PurchaseDate,Provider,InvoiceCode,InvoiceDate,Operator,OperateDate,AuditFlag) values('20185643','system','2015/4/20 10:12:41','83','20185643','2015.4.9','system','2015/3/2 10:12:41','False');</v>
      </c>
      <c r="AA45" t="str">
        <f t="shared" si="4"/>
        <v>insert into MMS_PurchaseDetail(PurchaseBillCode,ProductCode,Quantity,Price,Lot,ValidDate) values('20185643','323',400,10.98,'20150420','2018/03/02 11:21:00');</v>
      </c>
    </row>
    <row r="46" spans="1:27">
      <c r="A46" t="s">
        <v>19</v>
      </c>
      <c r="B46" t="s">
        <v>105</v>
      </c>
      <c r="C46" t="s">
        <v>106</v>
      </c>
      <c r="D46">
        <f t="shared" si="0"/>
        <v>139</v>
      </c>
      <c r="E46" s="50" t="s">
        <v>615</v>
      </c>
      <c r="F46" s="86" t="e">
        <f t="shared" si="5"/>
        <v>#N/A</v>
      </c>
      <c r="G46" t="s">
        <v>107</v>
      </c>
      <c r="H46">
        <f t="shared" si="1"/>
        <v>624</v>
      </c>
      <c r="L46">
        <v>480</v>
      </c>
      <c r="M46">
        <v>42</v>
      </c>
      <c r="N46">
        <v>20160</v>
      </c>
      <c r="O46">
        <f t="shared" si="2"/>
        <v>20160</v>
      </c>
      <c r="R46" t="s">
        <v>102</v>
      </c>
      <c r="S46" t="s">
        <v>552</v>
      </c>
      <c r="T46">
        <v>649</v>
      </c>
      <c r="Z46" s="87" t="str">
        <f t="shared" si="3"/>
        <v>insert into MMS_PurchaseContent(PurchaseBillCode,CheckMan,PurchaseDate,Provider,InvoiceCode,InvoiceDate,Operator,OperateDate,AuditFlag) values('02884313','system','2015/4/20 10:12:41','139','02884313','2015.4.8','system','2015/3/2 10:12:41','False');</v>
      </c>
      <c r="AA46" t="str">
        <f t="shared" si="4"/>
        <v>insert into MMS_PurchaseDetail(PurchaseBillCode,ProductCode,Quantity,Price,Lot,ValidDate) values('02884313','624',480,42,'20150420','2018/03/02 11:21:00');</v>
      </c>
    </row>
    <row r="47" spans="1:27">
      <c r="A47" t="s">
        <v>108</v>
      </c>
      <c r="B47" t="s">
        <v>109</v>
      </c>
      <c r="C47" t="s">
        <v>669</v>
      </c>
      <c r="D47">
        <f t="shared" si="0"/>
        <v>51</v>
      </c>
      <c r="E47" s="50" t="s">
        <v>615</v>
      </c>
      <c r="F47" s="86" t="e">
        <f t="shared" si="5"/>
        <v>#N/A</v>
      </c>
      <c r="G47" t="s">
        <v>110</v>
      </c>
      <c r="H47">
        <f t="shared" si="1"/>
        <v>327</v>
      </c>
      <c r="L47">
        <v>2400</v>
      </c>
      <c r="M47">
        <v>2.2999999999999998</v>
      </c>
      <c r="N47">
        <v>5520</v>
      </c>
      <c r="O47">
        <f t="shared" si="2"/>
        <v>5520</v>
      </c>
      <c r="P47" t="s">
        <v>111</v>
      </c>
      <c r="Q47" t="s">
        <v>112</v>
      </c>
      <c r="R47" t="s">
        <v>113</v>
      </c>
      <c r="S47" t="s">
        <v>47</v>
      </c>
      <c r="T47">
        <v>650</v>
      </c>
      <c r="Z47" s="87" t="str">
        <f t="shared" si="3"/>
        <v>insert into MMS_PurchaseContent(PurchaseBillCode,CheckMan,PurchaseDate,Provider,InvoiceCode,InvoiceDate,Operator,OperateDate,AuditFlag) values('24786463','system','2015/4/20 10:12:41','51','24786463','2015.4.13','system','2015/3/2 10:12:41','False');</v>
      </c>
      <c r="AA47" t="str">
        <f t="shared" si="4"/>
        <v>insert into MMS_PurchaseDetail(PurchaseBillCode,ProductCode,Quantity,Price,Lot,ValidDate) values('24786463','327',2400,2.3,'20150420','2018/03/02 11:21:00');</v>
      </c>
    </row>
    <row r="48" spans="1:27">
      <c r="A48" t="s">
        <v>19</v>
      </c>
      <c r="B48" t="s">
        <v>114</v>
      </c>
      <c r="C48" t="s">
        <v>523</v>
      </c>
      <c r="D48">
        <f t="shared" si="0"/>
        <v>54</v>
      </c>
      <c r="E48" s="50" t="s">
        <v>615</v>
      </c>
      <c r="F48" s="86" t="e">
        <f t="shared" si="5"/>
        <v>#N/A</v>
      </c>
      <c r="G48" t="s">
        <v>116</v>
      </c>
      <c r="H48">
        <f t="shared" si="1"/>
        <v>623</v>
      </c>
      <c r="L48">
        <v>300</v>
      </c>
      <c r="M48">
        <v>42</v>
      </c>
      <c r="N48">
        <v>12600</v>
      </c>
      <c r="O48">
        <f t="shared" si="2"/>
        <v>12600</v>
      </c>
      <c r="R48" t="s">
        <v>102</v>
      </c>
      <c r="S48" t="s">
        <v>50</v>
      </c>
      <c r="T48">
        <v>651</v>
      </c>
      <c r="Z48" s="87" t="str">
        <f t="shared" si="3"/>
        <v>insert into MMS_PurchaseContent(PurchaseBillCode,CheckMan,PurchaseDate,Provider,InvoiceCode,InvoiceDate,Operator,OperateDate,AuditFlag) values('07064576','system','2015/4/20 10:12:41','54','07064576','2015.4.8','system','2015/3/2 10:12:41','False');</v>
      </c>
      <c r="AA48" t="str">
        <f t="shared" si="4"/>
        <v>insert into MMS_PurchaseDetail(PurchaseBillCode,ProductCode,Quantity,Price,Lot,ValidDate) values('07064576','623',300,42,'20150420','2018/03/02 11:21:00');</v>
      </c>
    </row>
    <row r="49" spans="1:27">
      <c r="A49" t="s">
        <v>19</v>
      </c>
      <c r="B49" t="s">
        <v>117</v>
      </c>
      <c r="C49" t="s">
        <v>106</v>
      </c>
      <c r="D49">
        <f t="shared" si="0"/>
        <v>139</v>
      </c>
      <c r="E49" s="50" t="s">
        <v>615</v>
      </c>
      <c r="F49" s="86" t="e">
        <f t="shared" si="5"/>
        <v>#N/A</v>
      </c>
      <c r="G49" t="s">
        <v>118</v>
      </c>
      <c r="H49">
        <f t="shared" si="1"/>
        <v>628</v>
      </c>
      <c r="L49">
        <v>300</v>
      </c>
      <c r="M49">
        <v>50.4</v>
      </c>
      <c r="N49">
        <v>15120</v>
      </c>
      <c r="O49">
        <f t="shared" si="2"/>
        <v>15120</v>
      </c>
      <c r="R49" t="s">
        <v>102</v>
      </c>
      <c r="S49" t="s">
        <v>62</v>
      </c>
      <c r="T49">
        <v>652</v>
      </c>
      <c r="Z49" s="87" t="str">
        <f t="shared" si="3"/>
        <v>insert into MMS_PurchaseContent(PurchaseBillCode,CheckMan,PurchaseDate,Provider,InvoiceCode,InvoiceDate,Operator,OperateDate,AuditFlag) values('02884314','system','2015/4/20 10:12:41','139','02884314','2015.4.8','system','2015/3/2 10:12:41','False');</v>
      </c>
      <c r="AA49" t="str">
        <f t="shared" si="4"/>
        <v>insert into MMS_PurchaseDetail(PurchaseBillCode,ProductCode,Quantity,Price,Lot,ValidDate) values('02884314','628',300,50.4,'20150420','2018/03/02 11:21:00');</v>
      </c>
    </row>
    <row r="50" spans="1:27">
      <c r="A50" t="s">
        <v>97</v>
      </c>
      <c r="B50" t="s">
        <v>119</v>
      </c>
      <c r="C50" t="s">
        <v>120</v>
      </c>
      <c r="D50">
        <f t="shared" si="0"/>
        <v>140</v>
      </c>
      <c r="E50" s="50" t="s">
        <v>616</v>
      </c>
      <c r="F50" s="86" t="str">
        <f t="shared" si="5"/>
        <v>其他医用材料（中医针灸材料）</v>
      </c>
      <c r="G50" t="s">
        <v>122</v>
      </c>
      <c r="H50">
        <f t="shared" si="1"/>
        <v>561</v>
      </c>
      <c r="L50">
        <v>200</v>
      </c>
      <c r="M50">
        <v>35</v>
      </c>
      <c r="N50">
        <v>7000</v>
      </c>
      <c r="O50">
        <f t="shared" si="2"/>
        <v>7000</v>
      </c>
      <c r="R50" t="s">
        <v>102</v>
      </c>
      <c r="S50" t="s">
        <v>67</v>
      </c>
      <c r="T50">
        <v>653</v>
      </c>
      <c r="Z50" s="87" t="str">
        <f t="shared" si="3"/>
        <v>insert into MMS_PurchaseContent(PurchaseBillCode,CheckMan,PurchaseDate,Provider,InvoiceCode,InvoiceDate,Operator,OperateDate,AuditFlag) values('20359956','system','2015/4/20 10:12:41','140','20359956','2015.4.9','system','2015/3/2 10:12:41','False');</v>
      </c>
      <c r="AA50" t="str">
        <f t="shared" si="4"/>
        <v>insert into MMS_PurchaseDetail(PurchaseBillCode,ProductCode,Quantity,Price,Lot,ValidDate) values('20359956','561',200,35,'20150420','2018/03/02 11:21:00');</v>
      </c>
    </row>
    <row r="51" spans="1:27">
      <c r="A51" t="s">
        <v>567</v>
      </c>
      <c r="B51" t="s">
        <v>568</v>
      </c>
      <c r="C51" t="s">
        <v>520</v>
      </c>
      <c r="D51">
        <f t="shared" si="0"/>
        <v>51</v>
      </c>
      <c r="E51" s="50" t="s">
        <v>616</v>
      </c>
      <c r="F51" s="86" t="str">
        <f t="shared" si="5"/>
        <v>其他医用材料（中医针灸材料）</v>
      </c>
      <c r="G51" t="s">
        <v>569</v>
      </c>
      <c r="H51">
        <f t="shared" si="1"/>
        <v>662</v>
      </c>
      <c r="L51">
        <v>30</v>
      </c>
      <c r="M51">
        <v>5</v>
      </c>
      <c r="N51">
        <v>150</v>
      </c>
      <c r="O51">
        <f t="shared" si="2"/>
        <v>150</v>
      </c>
      <c r="R51" t="s">
        <v>570</v>
      </c>
      <c r="S51" t="s">
        <v>68</v>
      </c>
      <c r="T51">
        <v>654</v>
      </c>
      <c r="Y51" t="str">
        <f>"insert into MMS_MaterialInfo(Material_Type,Material_Name,Material_CommonlyName,Material_Specification,Material_Unit,Material_Comm,Material_SafetyStock) values('"&amp;F51&amp;"','"&amp;G51&amp;"','"&amp;G51&amp;"','','个','',0);"</f>
        <v>insert into MMS_MaterialInfo(Material_Type,Material_Name,Material_CommonlyName,Material_Specification,Material_Unit,Material_Comm,Material_SafetyStock) values('其他医用材料（中医针灸材料）','皮肤针','皮肤针','','个','',0);</v>
      </c>
      <c r="Z51" s="87" t="str">
        <f t="shared" si="3"/>
        <v>insert into MMS_PurchaseContent(PurchaseBillCode,CheckMan,PurchaseDate,Provider,InvoiceCode,InvoiceDate,Operator,OperateDate,AuditFlag) values('24789420','system','2015/4/20 10:12:41','51','24789420','2015.5.6','system','2015/3/2 10:12:41','False');</v>
      </c>
      <c r="AA51" t="str">
        <f t="shared" si="4"/>
        <v>insert into MMS_PurchaseDetail(PurchaseBillCode,ProductCode,Quantity,Price,Lot,ValidDate) values('24789420','662',30,5,'20150420','2018/03/02 11:21:00');</v>
      </c>
    </row>
    <row r="52" spans="1:27">
      <c r="A52" t="s">
        <v>19</v>
      </c>
      <c r="B52" t="s">
        <v>127</v>
      </c>
      <c r="C52" t="s">
        <v>524</v>
      </c>
      <c r="D52">
        <f t="shared" si="0"/>
        <v>82</v>
      </c>
      <c r="E52" s="50" t="s">
        <v>616</v>
      </c>
      <c r="F52" s="86" t="str">
        <f t="shared" si="5"/>
        <v>其他医用材料（中医针灸材料）</v>
      </c>
      <c r="G52" t="s">
        <v>129</v>
      </c>
      <c r="H52">
        <f t="shared" si="1"/>
        <v>626</v>
      </c>
      <c r="L52">
        <v>480</v>
      </c>
      <c r="M52">
        <v>50.4</v>
      </c>
      <c r="N52">
        <v>24192</v>
      </c>
      <c r="O52">
        <f t="shared" si="2"/>
        <v>24192</v>
      </c>
      <c r="R52" t="s">
        <v>102</v>
      </c>
      <c r="S52" t="s">
        <v>68</v>
      </c>
      <c r="T52">
        <v>655</v>
      </c>
      <c r="Z52" s="87" t="str">
        <f t="shared" si="3"/>
        <v>insert into MMS_PurchaseContent(PurchaseBillCode,CheckMan,PurchaseDate,Provider,InvoiceCode,InvoiceDate,Operator,OperateDate,AuditFlag) values('08895049','system','2015/4/20 10:12:41','82','08895049','2015.4.8','system','2015/3/2 10:12:41','False');</v>
      </c>
      <c r="AA52" t="str">
        <f t="shared" si="4"/>
        <v>insert into MMS_PurchaseDetail(PurchaseBillCode,ProductCode,Quantity,Price,Lot,ValidDate) values('08895049','626',480,50.4,'20150420','2018/03/02 11:21:00');</v>
      </c>
    </row>
    <row r="53" spans="1:27">
      <c r="A53" t="s">
        <v>571</v>
      </c>
      <c r="B53" t="s">
        <v>572</v>
      </c>
      <c r="C53" t="s">
        <v>520</v>
      </c>
      <c r="D53">
        <f t="shared" si="0"/>
        <v>51</v>
      </c>
      <c r="E53" s="50" t="s">
        <v>617</v>
      </c>
      <c r="F53" s="86" t="str">
        <f t="shared" si="5"/>
        <v>其他医用材料（医疗）</v>
      </c>
      <c r="G53" t="s">
        <v>573</v>
      </c>
      <c r="H53">
        <f t="shared" si="1"/>
        <v>663</v>
      </c>
      <c r="I53" t="s">
        <v>17</v>
      </c>
      <c r="J53" t="s">
        <v>17</v>
      </c>
      <c r="L53">
        <v>3000</v>
      </c>
      <c r="M53">
        <v>0.33</v>
      </c>
      <c r="N53">
        <v>990</v>
      </c>
      <c r="O53">
        <f t="shared" si="2"/>
        <v>990</v>
      </c>
      <c r="P53" t="s">
        <v>574</v>
      </c>
      <c r="Q53" t="s">
        <v>575</v>
      </c>
      <c r="R53" t="s">
        <v>576</v>
      </c>
      <c r="S53" t="s">
        <v>70</v>
      </c>
      <c r="T53">
        <v>656</v>
      </c>
      <c r="Y53" t="str">
        <f t="shared" ref="Y53:Y55" si="9">"insert into MMS_MaterialInfo(Material_Type,Material_Name,Material_CommonlyName,Material_Specification,Material_Unit,Material_Comm,Material_SafetyStock) values('"&amp;F53&amp;"','"&amp;G53&amp;"','"&amp;G53&amp;"','','个','',0);"</f>
        <v>insert into MMS_MaterialInfo(Material_Type,Material_Name,Material_CommonlyName,Material_Specification,Material_Unit,Material_Comm,Material_SafetyStock) values('其他医用材料（医疗）','1ml（0.55）注射器','1ml（0.55）注射器','','个','',0);</v>
      </c>
      <c r="Z53" s="87" t="str">
        <f t="shared" si="3"/>
        <v>insert into MMS_PurchaseContent(PurchaseBillCode,CheckMan,PurchaseDate,Provider,InvoiceCode,InvoiceDate,Operator,OperateDate,AuditFlag) values('24788470','system','2015/4/20 10:12:41','51','24788470','2015.4.28','system','2015/3/2 10:12:41','False');</v>
      </c>
      <c r="AA53" t="str">
        <f t="shared" si="4"/>
        <v>insert into MMS_PurchaseDetail(PurchaseBillCode,ProductCode,Quantity,Price,Lot,ValidDate) values('24788470','663',3000,0.33,'20150420','2018/03/02 11:21:00');</v>
      </c>
    </row>
    <row r="54" spans="1:27">
      <c r="A54" t="s">
        <v>571</v>
      </c>
      <c r="B54" t="s">
        <v>572</v>
      </c>
      <c r="C54" t="s">
        <v>520</v>
      </c>
      <c r="D54">
        <f t="shared" si="0"/>
        <v>51</v>
      </c>
      <c r="E54" s="50" t="s">
        <v>617</v>
      </c>
      <c r="F54" s="86" t="str">
        <f t="shared" si="5"/>
        <v>其他医用材料（医疗）</v>
      </c>
      <c r="G54" t="s">
        <v>573</v>
      </c>
      <c r="H54">
        <f t="shared" si="1"/>
        <v>663</v>
      </c>
      <c r="I54" t="s">
        <v>17</v>
      </c>
      <c r="J54" t="s">
        <v>17</v>
      </c>
      <c r="L54">
        <v>6000</v>
      </c>
      <c r="M54">
        <v>0.33</v>
      </c>
      <c r="N54">
        <v>1980</v>
      </c>
      <c r="O54">
        <f t="shared" si="2"/>
        <v>1980</v>
      </c>
      <c r="P54" t="s">
        <v>577</v>
      </c>
      <c r="Q54" t="s">
        <v>578</v>
      </c>
      <c r="R54" t="s">
        <v>576</v>
      </c>
      <c r="S54" t="s">
        <v>558</v>
      </c>
      <c r="T54">
        <v>657</v>
      </c>
      <c r="Y54" t="str">
        <f t="shared" si="9"/>
        <v>insert into MMS_MaterialInfo(Material_Type,Material_Name,Material_CommonlyName,Material_Specification,Material_Unit,Material_Comm,Material_SafetyStock) values('其他医用材料（医疗）','1ml（0.55）注射器','1ml（0.55）注射器','','个','',0);</v>
      </c>
      <c r="Z54" s="87" t="str">
        <f t="shared" si="3"/>
        <v>insert into MMS_PurchaseContent(PurchaseBillCode,CheckMan,PurchaseDate,Provider,InvoiceCode,InvoiceDate,Operator,OperateDate,AuditFlag) values('24788470','system','2015/4/20 10:12:41','51','24788470','2015.4.28','system','2015/3/2 10:12:41','False');</v>
      </c>
      <c r="AA54" t="str">
        <f t="shared" si="4"/>
        <v>insert into MMS_PurchaseDetail(PurchaseBillCode,ProductCode,Quantity,Price,Lot,ValidDate) values('24788470','663',6000,0.33,'20150420','2018/03/02 11:21:00');</v>
      </c>
    </row>
    <row r="55" spans="1:27">
      <c r="A55" t="s">
        <v>579</v>
      </c>
      <c r="B55" t="s">
        <v>580</v>
      </c>
      <c r="C55" t="s">
        <v>520</v>
      </c>
      <c r="D55">
        <f t="shared" si="0"/>
        <v>51</v>
      </c>
      <c r="E55" s="50" t="s">
        <v>617</v>
      </c>
      <c r="F55" s="86" t="str">
        <f t="shared" si="5"/>
        <v>其他医用材料（医疗）</v>
      </c>
      <c r="G55" t="s">
        <v>581</v>
      </c>
      <c r="H55">
        <f t="shared" si="1"/>
        <v>665</v>
      </c>
      <c r="L55">
        <v>3000</v>
      </c>
      <c r="M55">
        <v>0.19</v>
      </c>
      <c r="N55">
        <v>570</v>
      </c>
      <c r="O55">
        <f t="shared" si="2"/>
        <v>570</v>
      </c>
      <c r="P55">
        <v>150223</v>
      </c>
      <c r="Q55" t="s">
        <v>169</v>
      </c>
      <c r="S55" t="s">
        <v>559</v>
      </c>
      <c r="T55">
        <v>658</v>
      </c>
      <c r="Y55" t="str">
        <f t="shared" si="9"/>
        <v>insert into MMS_MaterialInfo(Material_Type,Material_Name,Material_CommonlyName,Material_Specification,Material_Unit,Material_Comm,Material_SafetyStock) values('其他医用材料（医疗）','床刷套','床刷套','','个','',0);</v>
      </c>
      <c r="Z55" s="87" t="str">
        <f t="shared" si="3"/>
        <v>insert into MMS_PurchaseContent(PurchaseBillCode,CheckMan,PurchaseDate,Provider,InvoiceCode,InvoiceDate,Operator,OperateDate,AuditFlag) values('24789238','system','2015/4/20 10:12:41','51','24789238','2015.5.5','system','2015/3/2 10:12:41','False');</v>
      </c>
      <c r="AA55" t="str">
        <f t="shared" si="4"/>
        <v>insert into MMS_PurchaseDetail(PurchaseBillCode,ProductCode,Quantity,Price,Lot,ValidDate) values('24789238','665',3000,0.19,'20150420','2018/03/02 11:21:00');</v>
      </c>
    </row>
    <row r="56" spans="1:27">
      <c r="A56" t="s">
        <v>540</v>
      </c>
      <c r="B56" t="s">
        <v>557</v>
      </c>
      <c r="C56" t="s">
        <v>520</v>
      </c>
      <c r="D56">
        <f t="shared" si="0"/>
        <v>51</v>
      </c>
      <c r="E56" s="50" t="s">
        <v>617</v>
      </c>
      <c r="F56" s="86" t="str">
        <f t="shared" si="5"/>
        <v>其他医用材料（医疗）</v>
      </c>
      <c r="G56" t="s">
        <v>538</v>
      </c>
      <c r="H56">
        <f t="shared" si="1"/>
        <v>635</v>
      </c>
      <c r="L56">
        <v>1200</v>
      </c>
      <c r="M56">
        <v>1.95</v>
      </c>
      <c r="N56">
        <v>2340</v>
      </c>
      <c r="O56">
        <f t="shared" si="2"/>
        <v>2340</v>
      </c>
      <c r="Q56" t="s">
        <v>582</v>
      </c>
      <c r="S56" t="s">
        <v>562</v>
      </c>
      <c r="T56">
        <v>659</v>
      </c>
      <c r="Z56" s="87" t="str">
        <f t="shared" si="3"/>
        <v>insert into MMS_PurchaseContent(PurchaseBillCode,CheckMan,PurchaseDate,Provider,InvoiceCode,InvoiceDate,Operator,OperateDate,AuditFlag) values('24787281','system','2015/4/20 10:12:41','51','24787281','2015.4.20','system','2015/3/2 10:12:41','False');</v>
      </c>
      <c r="AA56" t="str">
        <f t="shared" si="4"/>
        <v>insert into MMS_PurchaseDetail(PurchaseBillCode,ProductCode,Quantity,Price,Lot,ValidDate) values('24787281','635',1200,1.95,'20150420','2018/03/02 11:21:00');</v>
      </c>
    </row>
    <row r="57" spans="1:27">
      <c r="A57" t="s">
        <v>19</v>
      </c>
      <c r="B57" t="s">
        <v>20</v>
      </c>
      <c r="C57" t="s">
        <v>520</v>
      </c>
      <c r="D57">
        <f t="shared" si="0"/>
        <v>51</v>
      </c>
      <c r="E57" s="50" t="s">
        <v>617</v>
      </c>
      <c r="F57" s="86" t="str">
        <f t="shared" si="5"/>
        <v>其他医用材料（医疗）</v>
      </c>
      <c r="G57" t="s">
        <v>145</v>
      </c>
      <c r="H57">
        <f t="shared" si="1"/>
        <v>633</v>
      </c>
      <c r="L57">
        <v>5000</v>
      </c>
      <c r="M57">
        <v>0.84</v>
      </c>
      <c r="N57">
        <v>4200</v>
      </c>
      <c r="O57">
        <f t="shared" si="2"/>
        <v>4200</v>
      </c>
      <c r="P57" t="s">
        <v>146</v>
      </c>
      <c r="Q57" t="s">
        <v>147</v>
      </c>
      <c r="S57" t="s">
        <v>91</v>
      </c>
      <c r="T57">
        <v>660</v>
      </c>
      <c r="Z57" s="87" t="str">
        <f t="shared" si="3"/>
        <v>insert into MMS_PurchaseContent(PurchaseBillCode,CheckMan,PurchaseDate,Provider,InvoiceCode,InvoiceDate,Operator,OperateDate,AuditFlag) values('24785911','system','2015/4/20 10:12:41','51','24785911','2015.4.8','system','2015/3/2 10:12:41','False');</v>
      </c>
      <c r="AA57" t="str">
        <f t="shared" si="4"/>
        <v>insert into MMS_PurchaseDetail(PurchaseBillCode,ProductCode,Quantity,Price,Lot,ValidDate) values('24785911','633',5000,0.84,'20150420','2018/03/02 11:21:00');</v>
      </c>
    </row>
    <row r="58" spans="1:27">
      <c r="A58" t="s">
        <v>583</v>
      </c>
      <c r="B58" t="s">
        <v>584</v>
      </c>
      <c r="C58" t="s">
        <v>520</v>
      </c>
      <c r="D58">
        <f t="shared" si="0"/>
        <v>51</v>
      </c>
      <c r="E58" s="50" t="s">
        <v>617</v>
      </c>
      <c r="F58" s="86" t="str">
        <f t="shared" si="5"/>
        <v>其他医用材料（医疗）</v>
      </c>
      <c r="G58" t="s">
        <v>369</v>
      </c>
      <c r="H58">
        <f t="shared" si="1"/>
        <v>235</v>
      </c>
      <c r="I58" t="s">
        <v>17</v>
      </c>
      <c r="L58">
        <v>50000</v>
      </c>
      <c r="M58">
        <v>3.2620000000000003E-2</v>
      </c>
      <c r="N58">
        <v>1631.0000000000002</v>
      </c>
      <c r="O58">
        <f t="shared" si="2"/>
        <v>1631.0000000000002</v>
      </c>
      <c r="P58">
        <v>140703</v>
      </c>
      <c r="Q58" t="s">
        <v>585</v>
      </c>
      <c r="S58" t="s">
        <v>564</v>
      </c>
      <c r="T58">
        <v>661</v>
      </c>
      <c r="Z58" s="87" t="str">
        <f t="shared" si="3"/>
        <v>insert into MMS_PurchaseContent(PurchaseBillCode,CheckMan,PurchaseDate,Provider,InvoiceCode,InvoiceDate,Operator,OperateDate,AuditFlag) values('24788153','system','2015/4/20 10:12:41','51','24788153','2015.4.27','system','2015/3/2 10:12:41','False');</v>
      </c>
      <c r="AA58" t="str">
        <f t="shared" si="4"/>
        <v>insert into MMS_PurchaseDetail(PurchaseBillCode,ProductCode,Quantity,Price,Lot,ValidDate) values('24788153','235',50000,0.03262,'20150420','2018/03/02 11:21:00');</v>
      </c>
    </row>
    <row r="59" spans="1:27">
      <c r="A59" t="s">
        <v>544</v>
      </c>
      <c r="B59" t="s">
        <v>586</v>
      </c>
      <c r="C59" t="s">
        <v>520</v>
      </c>
      <c r="D59">
        <f t="shared" si="0"/>
        <v>51</v>
      </c>
      <c r="E59" s="50" t="s">
        <v>617</v>
      </c>
      <c r="F59" s="86" t="str">
        <f t="shared" si="5"/>
        <v>其他医用材料（医疗）</v>
      </c>
      <c r="G59" t="s">
        <v>357</v>
      </c>
      <c r="H59">
        <f t="shared" si="1"/>
        <v>242</v>
      </c>
      <c r="L59">
        <v>5200</v>
      </c>
      <c r="M59">
        <v>0.76</v>
      </c>
      <c r="N59">
        <v>3952</v>
      </c>
      <c r="O59">
        <f t="shared" si="2"/>
        <v>3952</v>
      </c>
      <c r="P59">
        <v>141222</v>
      </c>
      <c r="Q59" t="s">
        <v>587</v>
      </c>
      <c r="S59" t="s">
        <v>569</v>
      </c>
      <c r="T59">
        <v>662</v>
      </c>
      <c r="Z59" s="87" t="str">
        <f t="shared" si="3"/>
        <v>insert into MMS_PurchaseContent(PurchaseBillCode,CheckMan,PurchaseDate,Provider,InvoiceCode,InvoiceDate,Operator,OperateDate,AuditFlag) values('24788815','system','2015/4/20 10:12:41','51','24788815','2015.4.29','system','2015/3/2 10:12:41','False');</v>
      </c>
      <c r="AA59" t="str">
        <f t="shared" si="4"/>
        <v>insert into MMS_PurchaseDetail(PurchaseBillCode,ProductCode,Quantity,Price,Lot,ValidDate) values('24788815','242',5200,0.76,'20150420','2018/03/02 11:21:00');</v>
      </c>
    </row>
    <row r="60" spans="1:27">
      <c r="A60" t="s">
        <v>44</v>
      </c>
      <c r="B60" t="s">
        <v>588</v>
      </c>
      <c r="C60" t="s">
        <v>520</v>
      </c>
      <c r="D60">
        <f t="shared" si="0"/>
        <v>51</v>
      </c>
      <c r="E60" s="50" t="s">
        <v>617</v>
      </c>
      <c r="F60" s="86" t="str">
        <f t="shared" si="5"/>
        <v>其他医用材料（医疗）</v>
      </c>
      <c r="G60" t="s">
        <v>589</v>
      </c>
      <c r="H60">
        <f t="shared" si="1"/>
        <v>666</v>
      </c>
      <c r="L60">
        <v>2000</v>
      </c>
      <c r="M60">
        <v>0.16</v>
      </c>
      <c r="N60">
        <v>320</v>
      </c>
      <c r="O60">
        <f t="shared" si="2"/>
        <v>320</v>
      </c>
      <c r="P60" t="s">
        <v>590</v>
      </c>
      <c r="Q60" t="s">
        <v>591</v>
      </c>
      <c r="S60" t="s">
        <v>573</v>
      </c>
      <c r="T60">
        <v>663</v>
      </c>
      <c r="Y60" t="str">
        <f t="shared" ref="Y60:Y63" si="10">"insert into MMS_MaterialInfo(Material_Type,Material_Name,Material_CommonlyName,Material_Specification,Material_Unit,Material_Comm,Material_SafetyStock) values('"&amp;F60&amp;"','"&amp;G60&amp;"','"&amp;G60&amp;"','','个','',0);"</f>
        <v>insert into MMS_MaterialInfo(Material_Type,Material_Name,Material_CommonlyName,Material_Specification,Material_Unit,Material_Comm,Material_SafetyStock) values('其他医用材料（医疗）','一次性5号注射针头','一次性5号注射针头','','个','',0);</v>
      </c>
      <c r="Z60" s="87" t="str">
        <f t="shared" si="3"/>
        <v>insert into MMS_PurchaseContent(PurchaseBillCode,CheckMan,PurchaseDate,Provider,InvoiceCode,InvoiceDate,Operator,OperateDate,AuditFlag) values('24786757','system','2015/4/20 10:12:41','51','24786757','2015.4.15','system','2015/3/2 10:12:41','False');</v>
      </c>
      <c r="AA60" t="str">
        <f t="shared" si="4"/>
        <v>insert into MMS_PurchaseDetail(PurchaseBillCode,ProductCode,Quantity,Price,Lot,ValidDate) values('24786757','666',2000,0.16,'20150420','2018/03/02 11:21:00');</v>
      </c>
    </row>
    <row r="61" spans="1:27">
      <c r="A61" t="s">
        <v>44</v>
      </c>
      <c r="B61" t="s">
        <v>588</v>
      </c>
      <c r="C61" t="s">
        <v>520</v>
      </c>
      <c r="D61">
        <f t="shared" si="0"/>
        <v>51</v>
      </c>
      <c r="E61" s="50" t="s">
        <v>617</v>
      </c>
      <c r="F61" s="86" t="str">
        <f t="shared" si="5"/>
        <v>其他医用材料（医疗）</v>
      </c>
      <c r="G61" t="s">
        <v>592</v>
      </c>
      <c r="H61">
        <f t="shared" si="1"/>
        <v>667</v>
      </c>
      <c r="L61">
        <v>1000</v>
      </c>
      <c r="M61">
        <v>0.16</v>
      </c>
      <c r="N61">
        <v>160</v>
      </c>
      <c r="O61">
        <f t="shared" si="2"/>
        <v>160</v>
      </c>
      <c r="P61" t="s">
        <v>593</v>
      </c>
      <c r="Q61" t="s">
        <v>594</v>
      </c>
      <c r="S61" t="s">
        <v>573</v>
      </c>
      <c r="T61">
        <v>664</v>
      </c>
      <c r="Y61" t="str">
        <f t="shared" si="10"/>
        <v>insert into MMS_MaterialInfo(Material_Type,Material_Name,Material_CommonlyName,Material_Specification,Material_Unit,Material_Comm,Material_SafetyStock) values('其他医用材料（医疗）','一次性7号注射针头','一次性7号注射针头','','个','',0);</v>
      </c>
      <c r="Z61" s="87" t="str">
        <f t="shared" si="3"/>
        <v>insert into MMS_PurchaseContent(PurchaseBillCode,CheckMan,PurchaseDate,Provider,InvoiceCode,InvoiceDate,Operator,OperateDate,AuditFlag) values('24786757','system','2015/4/20 10:12:41','51','24786757','2015.4.15','system','2015/3/2 10:12:41','False');</v>
      </c>
      <c r="AA61" t="str">
        <f t="shared" si="4"/>
        <v>insert into MMS_PurchaseDetail(PurchaseBillCode,ProductCode,Quantity,Price,Lot,ValidDate) values('24786757','667',1000,0.16,'20150420','2018/03/02 11:21:00');</v>
      </c>
    </row>
    <row r="62" spans="1:27">
      <c r="A62" t="s">
        <v>583</v>
      </c>
      <c r="B62" t="s">
        <v>584</v>
      </c>
      <c r="C62" t="s">
        <v>520</v>
      </c>
      <c r="D62">
        <f t="shared" si="0"/>
        <v>51</v>
      </c>
      <c r="E62" s="50" t="s">
        <v>617</v>
      </c>
      <c r="F62" s="86" t="str">
        <f t="shared" si="5"/>
        <v>其他医用材料（医疗）</v>
      </c>
      <c r="G62" t="s">
        <v>595</v>
      </c>
      <c r="H62">
        <f t="shared" si="1"/>
        <v>668</v>
      </c>
      <c r="L62">
        <v>100</v>
      </c>
      <c r="M62">
        <v>5</v>
      </c>
      <c r="N62">
        <v>500</v>
      </c>
      <c r="O62">
        <f t="shared" si="2"/>
        <v>500</v>
      </c>
      <c r="P62">
        <v>15030901</v>
      </c>
      <c r="Q62" t="s">
        <v>596</v>
      </c>
      <c r="S62" t="s">
        <v>581</v>
      </c>
      <c r="T62">
        <v>665</v>
      </c>
      <c r="Y62" t="str">
        <f t="shared" si="10"/>
        <v>insert into MMS_MaterialInfo(Material_Type,Material_Name,Material_CommonlyName,Material_Specification,Material_Unit,Material_Comm,Material_SafetyStock) values('其他医用材料（医疗）','一次性PE手套','一次性PE手套','','个','',0);</v>
      </c>
      <c r="Z62" s="87" t="str">
        <f t="shared" si="3"/>
        <v>insert into MMS_PurchaseContent(PurchaseBillCode,CheckMan,PurchaseDate,Provider,InvoiceCode,InvoiceDate,Operator,OperateDate,AuditFlag) values('24788153','system','2015/4/20 10:12:41','51','24788153','2015.4.27','system','2015/3/2 10:12:41','False');</v>
      </c>
      <c r="AA62" t="str">
        <f t="shared" si="4"/>
        <v>insert into MMS_PurchaseDetail(PurchaseBillCode,ProductCode,Quantity,Price,Lot,ValidDate) values('24788153','668',100,5,'20150420','2018/03/02 11:21:00');</v>
      </c>
    </row>
    <row r="63" spans="1:27">
      <c r="A63" t="s">
        <v>97</v>
      </c>
      <c r="B63" t="s">
        <v>166</v>
      </c>
      <c r="C63" t="s">
        <v>520</v>
      </c>
      <c r="D63">
        <f t="shared" si="0"/>
        <v>51</v>
      </c>
      <c r="E63" s="50" t="s">
        <v>617</v>
      </c>
      <c r="F63" s="86" t="str">
        <f t="shared" si="5"/>
        <v>其他医用材料（医疗）</v>
      </c>
      <c r="G63" t="s">
        <v>167</v>
      </c>
      <c r="H63">
        <f t="shared" si="1"/>
        <v>669</v>
      </c>
      <c r="L63">
        <v>3000</v>
      </c>
      <c r="M63">
        <v>0.19</v>
      </c>
      <c r="N63">
        <v>570</v>
      </c>
      <c r="O63">
        <f t="shared" si="2"/>
        <v>570</v>
      </c>
      <c r="P63" t="s">
        <v>168</v>
      </c>
      <c r="Q63" t="s">
        <v>169</v>
      </c>
      <c r="R63" t="s">
        <v>170</v>
      </c>
      <c r="S63" t="s">
        <v>589</v>
      </c>
      <c r="T63">
        <v>666</v>
      </c>
      <c r="Y63" t="str">
        <f t="shared" si="10"/>
        <v>insert into MMS_MaterialInfo(Material_Type,Material_Name,Material_CommonlyName,Material_Specification,Material_Unit,Material_Comm,Material_SafetyStock) values('其他医用材料（医疗）','一次性床刷套','一次性床刷套','','个','',0);</v>
      </c>
      <c r="Z63" s="87" t="str">
        <f t="shared" si="3"/>
        <v>insert into MMS_PurchaseContent(PurchaseBillCode,CheckMan,PurchaseDate,Provider,InvoiceCode,InvoiceDate,Operator,OperateDate,AuditFlag) values('24786085','system','2015/4/20 10:12:41','51','24786085','2015.4.9','system','2015/3/2 10:12:41','False');</v>
      </c>
      <c r="AA63" t="str">
        <f t="shared" si="4"/>
        <v>insert into MMS_PurchaseDetail(PurchaseBillCode,ProductCode,Quantity,Price,Lot,ValidDate) values('24786085','669',3000,0.19,'20150420','2018/03/02 11:21:00');</v>
      </c>
    </row>
    <row r="64" spans="1:27">
      <c r="A64" t="s">
        <v>540</v>
      </c>
      <c r="B64" t="s">
        <v>541</v>
      </c>
      <c r="C64" t="s">
        <v>520</v>
      </c>
      <c r="D64">
        <f t="shared" si="0"/>
        <v>51</v>
      </c>
      <c r="E64" s="50" t="s">
        <v>617</v>
      </c>
      <c r="F64" s="86" t="str">
        <f t="shared" si="5"/>
        <v>其他医用材料（医疗）</v>
      </c>
      <c r="G64" t="s">
        <v>365</v>
      </c>
      <c r="H64">
        <f t="shared" si="1"/>
        <v>269</v>
      </c>
      <c r="L64">
        <v>5000</v>
      </c>
      <c r="M64">
        <v>0.2</v>
      </c>
      <c r="N64">
        <v>1000</v>
      </c>
      <c r="O64">
        <f t="shared" si="2"/>
        <v>1000</v>
      </c>
      <c r="P64">
        <v>20140925</v>
      </c>
      <c r="Q64" t="s">
        <v>597</v>
      </c>
      <c r="S64" t="s">
        <v>592</v>
      </c>
      <c r="T64">
        <v>667</v>
      </c>
      <c r="Z64" s="87" t="str">
        <f t="shared" si="3"/>
        <v>insert into MMS_PurchaseContent(PurchaseBillCode,CheckMan,PurchaseDate,Provider,InvoiceCode,InvoiceDate,Operator,OperateDate,AuditFlag) values('24787420','system','2015/4/20 10:12:41','51','24787420','2015.4.20','system','2015/3/2 10:12:41','False');</v>
      </c>
      <c r="AA64" t="str">
        <f t="shared" si="4"/>
        <v>insert into MMS_PurchaseDetail(PurchaseBillCode,ProductCode,Quantity,Price,Lot,ValidDate) values('24787420','269',5000,0.2,'20150420','2018/03/02 11:21:00');</v>
      </c>
    </row>
    <row r="65" spans="1:27">
      <c r="A65" t="s">
        <v>567</v>
      </c>
      <c r="B65" t="s">
        <v>598</v>
      </c>
      <c r="C65" t="s">
        <v>520</v>
      </c>
      <c r="D65">
        <f t="shared" si="0"/>
        <v>51</v>
      </c>
      <c r="E65" s="50" t="s">
        <v>617</v>
      </c>
      <c r="F65" s="86" t="str">
        <f t="shared" si="5"/>
        <v>其他医用材料（医疗）</v>
      </c>
      <c r="G65" t="s">
        <v>365</v>
      </c>
      <c r="H65">
        <f t="shared" si="1"/>
        <v>269</v>
      </c>
      <c r="L65">
        <v>5000</v>
      </c>
      <c r="M65">
        <v>0.16</v>
      </c>
      <c r="N65">
        <v>800</v>
      </c>
      <c r="O65">
        <f t="shared" si="2"/>
        <v>800</v>
      </c>
      <c r="P65">
        <v>20150106</v>
      </c>
      <c r="Q65" t="s">
        <v>599</v>
      </c>
      <c r="S65" t="s">
        <v>595</v>
      </c>
      <c r="T65">
        <v>668</v>
      </c>
      <c r="Z65" s="87" t="str">
        <f t="shared" si="3"/>
        <v>insert into MMS_PurchaseContent(PurchaseBillCode,CheckMan,PurchaseDate,Provider,InvoiceCode,InvoiceDate,Operator,OperateDate,AuditFlag) values('24789458','system','2015/4/20 10:12:41','51','24789458','2015.5.6','system','2015/3/2 10:12:41','False');</v>
      </c>
      <c r="AA65" t="str">
        <f t="shared" si="4"/>
        <v>insert into MMS_PurchaseDetail(PurchaseBillCode,ProductCode,Quantity,Price,Lot,ValidDate) values('24789458','269',5000,0.16,'20150420','2018/03/02 11:21:00');</v>
      </c>
    </row>
    <row r="66" spans="1:27">
      <c r="A66" t="s">
        <v>540</v>
      </c>
      <c r="B66" t="s">
        <v>541</v>
      </c>
      <c r="C66" t="s">
        <v>520</v>
      </c>
      <c r="D66">
        <f t="shared" si="0"/>
        <v>51</v>
      </c>
      <c r="E66" s="50" t="s">
        <v>617</v>
      </c>
      <c r="F66" s="86" t="str">
        <f t="shared" si="5"/>
        <v>其他医用材料（医疗）</v>
      </c>
      <c r="G66" t="s">
        <v>624</v>
      </c>
      <c r="H66">
        <f t="shared" si="1"/>
        <v>670</v>
      </c>
      <c r="L66">
        <v>600</v>
      </c>
      <c r="M66">
        <v>1.5960000000000001</v>
      </c>
      <c r="N66">
        <v>957.6</v>
      </c>
      <c r="O66">
        <f t="shared" si="2"/>
        <v>957.6</v>
      </c>
      <c r="P66">
        <v>141212</v>
      </c>
      <c r="Q66" t="s">
        <v>601</v>
      </c>
      <c r="S66" t="s">
        <v>167</v>
      </c>
      <c r="T66">
        <v>669</v>
      </c>
      <c r="Y66" t="str">
        <f t="shared" ref="Y66:Y67" si="11">"insert into MMS_MaterialInfo(Material_Type,Material_Name,Material_CommonlyName,Material_Specification,Material_Unit,Material_Comm,Material_SafetyStock) values('"&amp;F66&amp;"','"&amp;G66&amp;"','"&amp;G66&amp;"','','个','',0);"</f>
        <v>insert into MMS_MaterialInfo(Material_Type,Material_Name,Material_CommonlyName,Material_Specification,Material_Unit,Material_Comm,Material_SafetyStock) values('其他医用材料（医疗）','一次性氧气管','一次性氧气管','','个','',0);</v>
      </c>
      <c r="Z66" s="87" t="str">
        <f t="shared" si="3"/>
        <v>insert into MMS_PurchaseContent(PurchaseBillCode,CheckMan,PurchaseDate,Provider,InvoiceCode,InvoiceDate,Operator,OperateDate,AuditFlag) values('24787420','system','2015/4/20 10:12:41','51','24787420','2015.4.20','system','2015/3/2 10:12:41','False');</v>
      </c>
      <c r="AA66" t="str">
        <f t="shared" si="4"/>
        <v>insert into MMS_PurchaseDetail(PurchaseBillCode,ProductCode,Quantity,Price,Lot,ValidDate) values('24787420','670',600,1.596,'20150420','2018/03/02 11:21:00');</v>
      </c>
    </row>
    <row r="67" spans="1:27">
      <c r="A67" t="s">
        <v>540</v>
      </c>
      <c r="B67" t="s">
        <v>541</v>
      </c>
      <c r="C67" t="s">
        <v>520</v>
      </c>
      <c r="D67">
        <f t="shared" ref="D67:D74" si="12">VLOOKUP(C67,W:X,2,0)</f>
        <v>51</v>
      </c>
      <c r="E67" s="50" t="s">
        <v>617</v>
      </c>
      <c r="F67" s="86" t="str">
        <f t="shared" si="5"/>
        <v>其他医用材料（医疗）</v>
      </c>
      <c r="G67" t="s">
        <v>623</v>
      </c>
      <c r="H67">
        <f t="shared" ref="H67:H74" si="13">VLOOKUP(G67,S:T,2,0)</f>
        <v>671</v>
      </c>
      <c r="L67">
        <v>720</v>
      </c>
      <c r="M67">
        <v>1.35</v>
      </c>
      <c r="N67">
        <v>972.00000000000011</v>
      </c>
      <c r="O67">
        <f t="shared" ref="O67:O77" si="14">L67*M67</f>
        <v>972.00000000000011</v>
      </c>
      <c r="P67">
        <v>20141219</v>
      </c>
      <c r="Q67" t="s">
        <v>603</v>
      </c>
      <c r="S67" t="s">
        <v>600</v>
      </c>
      <c r="T67">
        <v>670</v>
      </c>
      <c r="Y67" t="str">
        <f t="shared" si="11"/>
        <v>insert into MMS_MaterialInfo(Material_Type,Material_Name,Material_CommonlyName,Material_Specification,Material_Unit,Material_Comm,Material_SafetyStock) values('其他医用材料（医疗）','一次性阴道扩张器','一次性阴道扩张器','','个','',0);</v>
      </c>
      <c r="Z67" s="87" t="str">
        <f t="shared" ref="Z67:Z74" si="15">"insert into MMS_PurchaseContent(PurchaseBillCode,CheckMan,PurchaseDate,Provider,InvoiceCode,InvoiceDate,Operator,OperateDate,AuditFlag) values('"&amp;B67&amp;"','system','2015/4/20 10:12:41','"&amp;D67&amp;"','"&amp;B67&amp;"','"&amp;A67&amp;"','system','2015/3/2 10:12:41','False');"</f>
        <v>insert into MMS_PurchaseContent(PurchaseBillCode,CheckMan,PurchaseDate,Provider,InvoiceCode,InvoiceDate,Operator,OperateDate,AuditFlag) values('24787420','system','2015/4/20 10:12:41','51','24787420','2015.4.20','system','2015/3/2 10:12:41','False');</v>
      </c>
      <c r="AA67" t="str">
        <f t="shared" ref="AA67:AA77" si="16">"insert into MMS_PurchaseDetail(PurchaseBillCode,ProductCode,Quantity,Price,Lot,ValidDate) values('"&amp;B67&amp;"','"&amp;H67&amp;"',"&amp;L67&amp;","&amp;M67&amp;",'20150420','2018/03/02 11:21:00');"</f>
        <v>insert into MMS_PurchaseDetail(PurchaseBillCode,ProductCode,Quantity,Price,Lot,ValidDate) values('24787420','671',720,1.35,'20150420','2018/03/02 11:21:00');</v>
      </c>
    </row>
    <row r="68" spans="1:27">
      <c r="A68" t="s">
        <v>540</v>
      </c>
      <c r="B68" t="s">
        <v>541</v>
      </c>
      <c r="C68" t="s">
        <v>520</v>
      </c>
      <c r="D68">
        <f t="shared" si="12"/>
        <v>51</v>
      </c>
      <c r="E68" s="50" t="s">
        <v>617</v>
      </c>
      <c r="F68" s="86" t="str">
        <f t="shared" ref="F68:F74" si="17">VLOOKUP(E68,U:V,2,0)</f>
        <v>其他医用材料（医疗）</v>
      </c>
      <c r="G68" t="s">
        <v>375</v>
      </c>
      <c r="H68">
        <f t="shared" si="13"/>
        <v>271</v>
      </c>
      <c r="L68">
        <v>6000</v>
      </c>
      <c r="M68">
        <v>0.2</v>
      </c>
      <c r="N68">
        <v>1200</v>
      </c>
      <c r="O68">
        <f t="shared" si="14"/>
        <v>1200</v>
      </c>
      <c r="P68">
        <v>20141110</v>
      </c>
      <c r="Q68" t="s">
        <v>604</v>
      </c>
      <c r="S68" t="s">
        <v>602</v>
      </c>
      <c r="T68">
        <v>671</v>
      </c>
      <c r="Z68" s="87" t="str">
        <f t="shared" si="15"/>
        <v>insert into MMS_PurchaseContent(PurchaseBillCode,CheckMan,PurchaseDate,Provider,InvoiceCode,InvoiceDate,Operator,OperateDate,AuditFlag) values('24787420','system','2015/4/20 10:12:41','51','24787420','2015.4.20','system','2015/3/2 10:12:41','False');</v>
      </c>
      <c r="AA68" t="str">
        <f t="shared" si="16"/>
        <v>insert into MMS_PurchaseDetail(PurchaseBillCode,ProductCode,Quantity,Price,Lot,ValidDate) values('24787420','271',6000,0.2,'20150420','2018/03/02 11:21:00');</v>
      </c>
    </row>
    <row r="69" spans="1:27">
      <c r="A69" t="s">
        <v>547</v>
      </c>
      <c r="B69" t="s">
        <v>548</v>
      </c>
      <c r="C69" t="s">
        <v>520</v>
      </c>
      <c r="D69">
        <f t="shared" si="12"/>
        <v>51</v>
      </c>
      <c r="E69" s="50" t="s">
        <v>618</v>
      </c>
      <c r="F69" s="86" t="str">
        <f t="shared" si="17"/>
        <v>库房一次性材料（公共卫生类）</v>
      </c>
      <c r="G69" t="s">
        <v>620</v>
      </c>
      <c r="H69">
        <f t="shared" si="13"/>
        <v>672</v>
      </c>
      <c r="L69">
        <v>500</v>
      </c>
      <c r="M69">
        <v>3</v>
      </c>
      <c r="N69">
        <v>1500</v>
      </c>
      <c r="O69">
        <f t="shared" si="14"/>
        <v>1500</v>
      </c>
      <c r="Q69" t="s">
        <v>606</v>
      </c>
      <c r="R69" t="s">
        <v>607</v>
      </c>
      <c r="S69" t="s">
        <v>605</v>
      </c>
      <c r="T69">
        <v>672</v>
      </c>
      <c r="Y69" t="str">
        <f t="shared" ref="Y69:Y73" si="18">"insert into MMS_MaterialInfo(Material_Type,Material_Name,Material_CommonlyName,Material_Specification,Material_Unit,Material_Comm,Material_SafetyStock) values('"&amp;F69&amp;"','"&amp;G69&amp;"','"&amp;G69&amp;"','','个','',0);"</f>
        <v>insert into MMS_MaterialInfo(Material_Type,Material_Name,Material_CommonlyName,Material_Specification,Material_Unit,Material_Comm,Material_SafetyStock) values('库房一次性材料（公共卫生类）','一次性塑料鼻镜','一次性塑料鼻镜','','个','',0);</v>
      </c>
      <c r="Z69" s="87" t="str">
        <f t="shared" si="15"/>
        <v>insert into MMS_PurchaseContent(PurchaseBillCode,CheckMan,PurchaseDate,Provider,InvoiceCode,InvoiceDate,Operator,OperateDate,AuditFlag) values('24786615','system','2015/4/20 10:12:41','51','24786615','2015.4.14','system','2015/3/2 10:12:41','False');</v>
      </c>
      <c r="AA69" t="str">
        <f t="shared" si="16"/>
        <v>insert into MMS_PurchaseDetail(PurchaseBillCode,ProductCode,Quantity,Price,Lot,ValidDate) values('24786615','672',500,3,'20150420','2018/03/02 11:21:00');</v>
      </c>
    </row>
    <row r="70" spans="1:27">
      <c r="A70" t="s">
        <v>608</v>
      </c>
      <c r="B70" t="s">
        <v>609</v>
      </c>
      <c r="C70" t="s">
        <v>520</v>
      </c>
      <c r="D70">
        <f t="shared" si="12"/>
        <v>51</v>
      </c>
      <c r="E70" s="50" t="s">
        <v>618</v>
      </c>
      <c r="F70" s="86" t="str">
        <f t="shared" si="17"/>
        <v>库房一次性材料（公共卫生类）</v>
      </c>
      <c r="G70" t="s">
        <v>605</v>
      </c>
      <c r="H70">
        <f t="shared" si="13"/>
        <v>672</v>
      </c>
      <c r="L70">
        <v>2000</v>
      </c>
      <c r="M70">
        <v>3</v>
      </c>
      <c r="N70">
        <v>6000</v>
      </c>
      <c r="O70">
        <f t="shared" si="14"/>
        <v>6000</v>
      </c>
      <c r="Q70" t="s">
        <v>610</v>
      </c>
      <c r="R70" t="s">
        <v>611</v>
      </c>
      <c r="S70" t="s">
        <v>605</v>
      </c>
      <c r="T70">
        <v>673</v>
      </c>
      <c r="Y70" t="str">
        <f t="shared" si="18"/>
        <v>insert into MMS_MaterialInfo(Material_Type,Material_Name,Material_CommonlyName,Material_Specification,Material_Unit,Material_Comm,Material_SafetyStock) values('库房一次性材料（公共卫生类）','一次性塑料鼻镜','一次性塑料鼻镜','','个','',0);</v>
      </c>
      <c r="Z70" s="87" t="str">
        <f t="shared" si="15"/>
        <v>insert into MMS_PurchaseContent(PurchaseBillCode,CheckMan,PurchaseDate,Provider,InvoiceCode,InvoiceDate,Operator,OperateDate,AuditFlag) values('24787080','system','2015/4/20 10:12:41','51','24787080','2015.4.17','system','2015/3/2 10:12:41','False');</v>
      </c>
      <c r="AA70" t="str">
        <f t="shared" si="16"/>
        <v>insert into MMS_PurchaseDetail(PurchaseBillCode,ProductCode,Quantity,Price,Lot,ValidDate) values('24787080','672',2000,3,'20150420','2018/03/02 11:21:00');</v>
      </c>
    </row>
    <row r="71" spans="1:27">
      <c r="A71" t="s">
        <v>571</v>
      </c>
      <c r="B71" t="s">
        <v>572</v>
      </c>
      <c r="C71" t="s">
        <v>520</v>
      </c>
      <c r="D71">
        <f t="shared" si="12"/>
        <v>51</v>
      </c>
      <c r="E71" s="50" t="s">
        <v>618</v>
      </c>
      <c r="F71" s="86" t="str">
        <f t="shared" si="17"/>
        <v>库房一次性材料（公共卫生类）</v>
      </c>
      <c r="G71" t="s">
        <v>605</v>
      </c>
      <c r="H71">
        <f t="shared" si="13"/>
        <v>672</v>
      </c>
      <c r="L71">
        <v>1500</v>
      </c>
      <c r="M71">
        <v>3</v>
      </c>
      <c r="N71">
        <v>4500</v>
      </c>
      <c r="O71">
        <f t="shared" si="14"/>
        <v>4500</v>
      </c>
      <c r="S71" t="s">
        <v>605</v>
      </c>
      <c r="T71">
        <v>674</v>
      </c>
      <c r="Y71" t="str">
        <f t="shared" si="18"/>
        <v>insert into MMS_MaterialInfo(Material_Type,Material_Name,Material_CommonlyName,Material_Specification,Material_Unit,Material_Comm,Material_SafetyStock) values('库房一次性材料（公共卫生类）','一次性塑料鼻镜','一次性塑料鼻镜','','个','',0);</v>
      </c>
      <c r="Z71" s="87" t="str">
        <f t="shared" si="15"/>
        <v>insert into MMS_PurchaseContent(PurchaseBillCode,CheckMan,PurchaseDate,Provider,InvoiceCode,InvoiceDate,Operator,OperateDate,AuditFlag) values('24788470','system','2015/4/20 10:12:41','51','24788470','2015.4.28','system','2015/3/2 10:12:41','False');</v>
      </c>
      <c r="AA71" t="str">
        <f t="shared" si="16"/>
        <v>insert into MMS_PurchaseDetail(PurchaseBillCode,ProductCode,Quantity,Price,Lot,ValidDate) values('24788470','672',1500,3,'20150420','2018/03/02 11:21:00');</v>
      </c>
    </row>
    <row r="72" spans="1:27">
      <c r="A72" t="s">
        <v>571</v>
      </c>
      <c r="B72" t="s">
        <v>572</v>
      </c>
      <c r="C72" t="s">
        <v>520</v>
      </c>
      <c r="D72">
        <f t="shared" si="12"/>
        <v>51</v>
      </c>
      <c r="E72" s="50" t="s">
        <v>618</v>
      </c>
      <c r="F72" s="86" t="str">
        <f t="shared" si="17"/>
        <v>库房一次性材料（公共卫生类）</v>
      </c>
      <c r="G72" t="s">
        <v>605</v>
      </c>
      <c r="H72">
        <f t="shared" si="13"/>
        <v>672</v>
      </c>
      <c r="L72">
        <v>500</v>
      </c>
      <c r="M72">
        <v>3</v>
      </c>
      <c r="N72">
        <v>1500</v>
      </c>
      <c r="O72">
        <f t="shared" si="14"/>
        <v>1500</v>
      </c>
      <c r="Q72" t="s">
        <v>610</v>
      </c>
      <c r="S72" t="s">
        <v>605</v>
      </c>
      <c r="T72">
        <v>675</v>
      </c>
      <c r="Y72" t="str">
        <f t="shared" si="18"/>
        <v>insert into MMS_MaterialInfo(Material_Type,Material_Name,Material_CommonlyName,Material_Specification,Material_Unit,Material_Comm,Material_SafetyStock) values('库房一次性材料（公共卫生类）','一次性塑料鼻镜','一次性塑料鼻镜','','个','',0);</v>
      </c>
      <c r="Z72" s="87" t="str">
        <f t="shared" si="15"/>
        <v>insert into MMS_PurchaseContent(PurchaseBillCode,CheckMan,PurchaseDate,Provider,InvoiceCode,InvoiceDate,Operator,OperateDate,AuditFlag) values('24788470','system','2015/4/20 10:12:41','51','24788470','2015.4.28','system','2015/3/2 10:12:41','False');</v>
      </c>
      <c r="AA72" t="str">
        <f t="shared" si="16"/>
        <v>insert into MMS_PurchaseDetail(PurchaseBillCode,ProductCode,Quantity,Price,Lot,ValidDate) values('24788470','672',500,3,'20150420','2018/03/02 11:21:00');</v>
      </c>
    </row>
    <row r="73" spans="1:27">
      <c r="A73" t="s">
        <v>540</v>
      </c>
      <c r="B73" t="s">
        <v>612</v>
      </c>
      <c r="C73" t="s">
        <v>520</v>
      </c>
      <c r="D73">
        <f t="shared" si="12"/>
        <v>51</v>
      </c>
      <c r="E73" s="50" t="s">
        <v>618</v>
      </c>
      <c r="F73" s="86" t="str">
        <f t="shared" si="17"/>
        <v>库房一次性材料（公共卫生类）</v>
      </c>
      <c r="G73" t="s">
        <v>621</v>
      </c>
      <c r="H73">
        <f t="shared" si="13"/>
        <v>676</v>
      </c>
      <c r="L73">
        <v>3000</v>
      </c>
      <c r="M73">
        <v>0.42</v>
      </c>
      <c r="N73">
        <v>1260</v>
      </c>
      <c r="O73">
        <f t="shared" si="14"/>
        <v>1260</v>
      </c>
      <c r="S73" t="s">
        <v>613</v>
      </c>
      <c r="T73">
        <v>676</v>
      </c>
      <c r="Y73" t="str">
        <f t="shared" si="18"/>
        <v>insert into MMS_MaterialInfo(Material_Type,Material_Name,Material_CommonlyName,Material_Specification,Material_Unit,Material_Comm,Material_SafetyStock) values('库房一次性材料（公共卫生类）','一次性痰杯（体检用蓝盖尿杯）','一次性痰杯（体检用蓝盖尿杯）','','个','',0);</v>
      </c>
      <c r="Z73" s="87" t="str">
        <f t="shared" si="15"/>
        <v>insert into MMS_PurchaseContent(PurchaseBillCode,CheckMan,PurchaseDate,Provider,InvoiceCode,InvoiceDate,Operator,OperateDate,AuditFlag) values('24787302','system','2015/4/20 10:12:41','51','24787302','2015.4.20','system','2015/3/2 10:12:41','False');</v>
      </c>
      <c r="AA73" t="str">
        <f t="shared" si="16"/>
        <v>insert into MMS_PurchaseDetail(PurchaseBillCode,ProductCode,Quantity,Price,Lot,ValidDate) values('24787302','676',3000,0.42,'20150420','2018/03/02 11:21:00');</v>
      </c>
    </row>
    <row r="74" spans="1:27">
      <c r="A74" t="s">
        <v>540</v>
      </c>
      <c r="B74" t="s">
        <v>541</v>
      </c>
      <c r="C74" t="s">
        <v>520</v>
      </c>
      <c r="D74">
        <f t="shared" si="12"/>
        <v>51</v>
      </c>
      <c r="E74" s="50" t="s">
        <v>619</v>
      </c>
      <c r="F74" s="86" t="e">
        <f t="shared" si="17"/>
        <v>#N/A</v>
      </c>
      <c r="G74" t="s">
        <v>622</v>
      </c>
      <c r="H74">
        <f t="shared" si="13"/>
        <v>354</v>
      </c>
      <c r="L74">
        <v>10</v>
      </c>
      <c r="M74">
        <v>25.9</v>
      </c>
      <c r="N74">
        <v>259</v>
      </c>
      <c r="O74">
        <f t="shared" si="14"/>
        <v>259</v>
      </c>
      <c r="P74">
        <v>140600</v>
      </c>
      <c r="Z74" s="87" t="str">
        <f t="shared" si="15"/>
        <v>insert into MMS_PurchaseContent(PurchaseBillCode,CheckMan,PurchaseDate,Provider,InvoiceCode,InvoiceDate,Operator,OperateDate,AuditFlag) values('24787420','system','2015/4/20 10:12:41','51','24787420','2015.4.20','system','2015/3/2 10:12:41','False');</v>
      </c>
      <c r="AA74" t="str">
        <f t="shared" si="16"/>
        <v>insert into MMS_PurchaseDetail(PurchaseBillCode,ProductCode,Quantity,Price,Lot,ValidDate) values('24787420','354',10,25.9,'20150420','2018/03/02 11:21:00');</v>
      </c>
    </row>
    <row r="75" spans="1:27">
      <c r="N75">
        <v>180364.61000000002</v>
      </c>
      <c r="O75">
        <f>SUM(O2:O74)</f>
        <v>180364.61000000002</v>
      </c>
      <c r="AA75" t="str">
        <f t="shared" si="16"/>
        <v>insert into MMS_PurchaseDetail(PurchaseBillCode,ProductCode,Quantity,Price,Lot,ValidDate) values('','',,,'20150420','2018/03/02 11:21:00');</v>
      </c>
    </row>
    <row r="76" spans="1:27">
      <c r="N76">
        <v>155483.28</v>
      </c>
      <c r="O76">
        <f t="shared" si="14"/>
        <v>0</v>
      </c>
      <c r="AA76" t="str">
        <f t="shared" si="16"/>
        <v>insert into MMS_PurchaseDetail(PurchaseBillCode,ProductCode,Quantity,Price,Lot,ValidDate) values('','',,,'20150420','2018/03/02 11:21:00');</v>
      </c>
    </row>
    <row r="77" spans="1:27">
      <c r="N77">
        <v>335847.89</v>
      </c>
      <c r="O77">
        <f t="shared" si="14"/>
        <v>0</v>
      </c>
      <c r="AA77" t="str">
        <f t="shared" si="16"/>
        <v>insert into MMS_PurchaseDetail(PurchaseBillCode,ProductCode,Quantity,Price,Lot,ValidDate) values('','',,,'20150420','2018/03/02 11:21:00');</v>
      </c>
    </row>
    <row r="78" spans="1:27">
      <c r="N78">
        <f>SUM(N2:N74)</f>
        <v>180364.61000000002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0"/>
  <sheetViews>
    <sheetView workbookViewId="0">
      <selection activeCell="G351" sqref="G351"/>
    </sheetView>
  </sheetViews>
  <sheetFormatPr defaultRowHeight="13.5"/>
  <cols>
    <col min="1" max="1" width="38.75" customWidth="1"/>
    <col min="2" max="2" width="30" customWidth="1"/>
    <col min="3" max="3" width="33.5" customWidth="1"/>
    <col min="4" max="4" width="21" customWidth="1"/>
    <col min="6" max="6" width="13" customWidth="1"/>
    <col min="7" max="7" width="10.5" bestFit="1" customWidth="1"/>
  </cols>
  <sheetData>
    <row r="1" spans="1:9">
      <c r="A1" s="52" t="s">
        <v>194</v>
      </c>
      <c r="B1" s="53" t="s">
        <v>195</v>
      </c>
      <c r="C1" s="53" t="s">
        <v>196</v>
      </c>
      <c r="D1" s="53" t="s">
        <v>197</v>
      </c>
      <c r="E1" s="53" t="s">
        <v>5</v>
      </c>
      <c r="F1" s="53" t="s">
        <v>6</v>
      </c>
      <c r="G1" s="53" t="s">
        <v>198</v>
      </c>
      <c r="H1" s="53" t="s">
        <v>8</v>
      </c>
      <c r="I1" s="54"/>
    </row>
    <row r="2" spans="1:9">
      <c r="A2" s="55" t="s">
        <v>199</v>
      </c>
      <c r="B2" s="55" t="s">
        <v>200</v>
      </c>
      <c r="C2" s="56" t="s">
        <v>201</v>
      </c>
      <c r="D2" s="55" t="s">
        <v>202</v>
      </c>
      <c r="E2" s="55">
        <v>5</v>
      </c>
      <c r="F2" s="57">
        <v>1.7</v>
      </c>
      <c r="G2" s="58">
        <f t="shared" ref="G2:G27" si="0">E2*F2</f>
        <v>8.5</v>
      </c>
      <c r="H2" s="55"/>
      <c r="I2" s="54"/>
    </row>
    <row r="3" spans="1:9">
      <c r="A3" s="55" t="s">
        <v>199</v>
      </c>
      <c r="B3" s="55" t="s">
        <v>203</v>
      </c>
      <c r="C3" s="56" t="s">
        <v>204</v>
      </c>
      <c r="D3" s="55" t="s">
        <v>205</v>
      </c>
      <c r="E3" s="55">
        <v>8</v>
      </c>
      <c r="F3" s="57">
        <v>1.7</v>
      </c>
      <c r="G3" s="58">
        <f t="shared" si="0"/>
        <v>13.6</v>
      </c>
      <c r="H3" s="55"/>
      <c r="I3" s="54"/>
    </row>
    <row r="4" spans="1:9">
      <c r="A4" s="55" t="s">
        <v>199</v>
      </c>
      <c r="B4" s="55" t="s">
        <v>206</v>
      </c>
      <c r="C4" s="56" t="s">
        <v>207</v>
      </c>
      <c r="D4" s="55" t="s">
        <v>208</v>
      </c>
      <c r="E4" s="55">
        <v>1</v>
      </c>
      <c r="F4" s="57">
        <v>50</v>
      </c>
      <c r="G4" s="58">
        <f t="shared" si="0"/>
        <v>50</v>
      </c>
      <c r="H4" s="55"/>
      <c r="I4" s="54"/>
    </row>
    <row r="5" spans="1:9">
      <c r="A5" s="55" t="s">
        <v>199</v>
      </c>
      <c r="B5" s="55" t="s">
        <v>209</v>
      </c>
      <c r="C5" s="56" t="s">
        <v>210</v>
      </c>
      <c r="D5" s="55" t="s">
        <v>208</v>
      </c>
      <c r="E5" s="55">
        <v>30</v>
      </c>
      <c r="F5" s="57">
        <v>3</v>
      </c>
      <c r="G5" s="58">
        <f t="shared" si="0"/>
        <v>90</v>
      </c>
      <c r="H5" s="55"/>
      <c r="I5" s="54"/>
    </row>
    <row r="6" spans="1:9">
      <c r="A6" s="55" t="s">
        <v>199</v>
      </c>
      <c r="B6" s="55" t="s">
        <v>211</v>
      </c>
      <c r="C6" s="56" t="s">
        <v>212</v>
      </c>
      <c r="D6" s="55" t="s">
        <v>213</v>
      </c>
      <c r="E6" s="55">
        <v>2</v>
      </c>
      <c r="F6" s="57">
        <v>126</v>
      </c>
      <c r="G6" s="58">
        <f t="shared" si="0"/>
        <v>252</v>
      </c>
      <c r="H6" s="55"/>
      <c r="I6" s="54"/>
    </row>
    <row r="7" spans="1:9">
      <c r="A7" s="55" t="s">
        <v>199</v>
      </c>
      <c r="B7" s="55" t="s">
        <v>200</v>
      </c>
      <c r="C7" s="56" t="s">
        <v>214</v>
      </c>
      <c r="D7" s="55" t="s">
        <v>215</v>
      </c>
      <c r="E7" s="55">
        <v>8</v>
      </c>
      <c r="F7" s="57">
        <v>1.7</v>
      </c>
      <c r="G7" s="58">
        <f t="shared" si="0"/>
        <v>13.6</v>
      </c>
      <c r="H7" s="55"/>
      <c r="I7" s="54"/>
    </row>
    <row r="8" spans="1:9">
      <c r="A8" s="55" t="s">
        <v>199</v>
      </c>
      <c r="B8" s="55" t="s">
        <v>216</v>
      </c>
      <c r="C8" s="56" t="s">
        <v>217</v>
      </c>
      <c r="D8" s="55" t="s">
        <v>205</v>
      </c>
      <c r="E8" s="55">
        <v>2</v>
      </c>
      <c r="F8" s="57">
        <v>39</v>
      </c>
      <c r="G8" s="58">
        <f t="shared" si="0"/>
        <v>78</v>
      </c>
      <c r="H8" s="55"/>
      <c r="I8" s="54"/>
    </row>
    <row r="9" spans="1:9">
      <c r="A9" s="55" t="s">
        <v>199</v>
      </c>
      <c r="B9" s="55" t="s">
        <v>218</v>
      </c>
      <c r="C9" s="56" t="s">
        <v>217</v>
      </c>
      <c r="D9" s="55" t="s">
        <v>205</v>
      </c>
      <c r="E9" s="55">
        <v>2</v>
      </c>
      <c r="F9" s="57">
        <v>39</v>
      </c>
      <c r="G9" s="58">
        <f t="shared" si="0"/>
        <v>78</v>
      </c>
      <c r="H9" s="55"/>
      <c r="I9" s="54"/>
    </row>
    <row r="10" spans="1:9">
      <c r="A10" s="55" t="s">
        <v>199</v>
      </c>
      <c r="B10" s="55" t="s">
        <v>200</v>
      </c>
      <c r="C10" s="56" t="s">
        <v>219</v>
      </c>
      <c r="D10" s="55" t="s">
        <v>205</v>
      </c>
      <c r="E10" s="55">
        <v>4</v>
      </c>
      <c r="F10" s="57">
        <v>1.7</v>
      </c>
      <c r="G10" s="58">
        <f t="shared" si="0"/>
        <v>6.8</v>
      </c>
      <c r="H10" s="55"/>
      <c r="I10" s="54"/>
    </row>
    <row r="11" spans="1:9">
      <c r="A11" s="55" t="s">
        <v>220</v>
      </c>
      <c r="B11" s="55" t="s">
        <v>221</v>
      </c>
      <c r="C11" s="59">
        <v>1504300003</v>
      </c>
      <c r="D11" s="55" t="s">
        <v>222</v>
      </c>
      <c r="E11" s="55">
        <v>4</v>
      </c>
      <c r="F11" s="57">
        <v>12</v>
      </c>
      <c r="G11" s="58">
        <f t="shared" si="0"/>
        <v>48</v>
      </c>
      <c r="H11" s="55"/>
      <c r="I11" s="54"/>
    </row>
    <row r="12" spans="1:9">
      <c r="A12" s="55" t="s">
        <v>199</v>
      </c>
      <c r="B12" s="55" t="s">
        <v>223</v>
      </c>
      <c r="C12" s="59">
        <v>1504300046</v>
      </c>
      <c r="D12" s="55" t="s">
        <v>224</v>
      </c>
      <c r="E12" s="55">
        <v>2</v>
      </c>
      <c r="F12" s="57">
        <v>1.7</v>
      </c>
      <c r="G12" s="58">
        <f t="shared" si="0"/>
        <v>3.4</v>
      </c>
      <c r="H12" s="55"/>
      <c r="I12" s="54"/>
    </row>
    <row r="13" spans="1:9">
      <c r="A13" s="55" t="s">
        <v>220</v>
      </c>
      <c r="B13" s="55" t="s">
        <v>225</v>
      </c>
      <c r="C13" s="59">
        <v>1504300047</v>
      </c>
      <c r="D13" s="55" t="s">
        <v>224</v>
      </c>
      <c r="E13" s="55">
        <v>1</v>
      </c>
      <c r="F13" s="57">
        <v>2</v>
      </c>
      <c r="G13" s="58">
        <f t="shared" si="0"/>
        <v>2</v>
      </c>
      <c r="H13" s="55"/>
      <c r="I13" s="54"/>
    </row>
    <row r="14" spans="1:9">
      <c r="A14" s="55" t="s">
        <v>199</v>
      </c>
      <c r="B14" s="55" t="s">
        <v>226</v>
      </c>
      <c r="C14" s="59">
        <v>1504300071</v>
      </c>
      <c r="D14" s="55" t="s">
        <v>227</v>
      </c>
      <c r="E14" s="55">
        <v>50</v>
      </c>
      <c r="F14" s="57">
        <v>2.6</v>
      </c>
      <c r="G14" s="58">
        <f t="shared" si="0"/>
        <v>130</v>
      </c>
      <c r="H14" s="55"/>
      <c r="I14" s="54"/>
    </row>
    <row r="15" spans="1:9">
      <c r="A15" s="55" t="s">
        <v>199</v>
      </c>
      <c r="B15" s="55" t="s">
        <v>228</v>
      </c>
      <c r="C15" s="59">
        <v>1504300073</v>
      </c>
      <c r="D15" s="55" t="s">
        <v>229</v>
      </c>
      <c r="E15" s="55">
        <v>3</v>
      </c>
      <c r="F15" s="57">
        <v>160</v>
      </c>
      <c r="G15" s="58">
        <f t="shared" si="0"/>
        <v>480</v>
      </c>
      <c r="H15" s="55"/>
      <c r="I15" s="54"/>
    </row>
    <row r="16" spans="1:9">
      <c r="A16" s="55" t="s">
        <v>199</v>
      </c>
      <c r="B16" s="55" t="s">
        <v>228</v>
      </c>
      <c r="C16" s="59">
        <v>1504300074</v>
      </c>
      <c r="D16" s="55" t="s">
        <v>230</v>
      </c>
      <c r="E16" s="55">
        <v>3</v>
      </c>
      <c r="F16" s="57">
        <v>160</v>
      </c>
      <c r="G16" s="58">
        <f t="shared" si="0"/>
        <v>480</v>
      </c>
      <c r="H16" s="55"/>
      <c r="I16" s="54"/>
    </row>
    <row r="17" spans="1:9">
      <c r="A17" s="55" t="s">
        <v>199</v>
      </c>
      <c r="B17" s="55" t="s">
        <v>231</v>
      </c>
      <c r="C17" s="59">
        <v>1504300078</v>
      </c>
      <c r="D17" s="55" t="s">
        <v>232</v>
      </c>
      <c r="E17" s="55">
        <v>20</v>
      </c>
      <c r="F17" s="57">
        <v>19</v>
      </c>
      <c r="G17" s="58">
        <f t="shared" si="0"/>
        <v>380</v>
      </c>
      <c r="H17" s="55"/>
      <c r="I17" s="54"/>
    </row>
    <row r="18" spans="1:9">
      <c r="A18" s="55" t="s">
        <v>199</v>
      </c>
      <c r="B18" s="55" t="s">
        <v>233</v>
      </c>
      <c r="C18" s="59">
        <v>1504300079</v>
      </c>
      <c r="D18" s="55" t="s">
        <v>232</v>
      </c>
      <c r="E18" s="55">
        <v>2</v>
      </c>
      <c r="F18" s="57">
        <v>39</v>
      </c>
      <c r="G18" s="58">
        <f t="shared" si="0"/>
        <v>78</v>
      </c>
      <c r="H18" s="55"/>
      <c r="I18" s="54"/>
    </row>
    <row r="19" spans="1:9">
      <c r="A19" s="55" t="s">
        <v>199</v>
      </c>
      <c r="B19" s="55" t="s">
        <v>234</v>
      </c>
      <c r="C19" s="59">
        <v>1504300094</v>
      </c>
      <c r="D19" s="55" t="s">
        <v>235</v>
      </c>
      <c r="E19" s="55">
        <v>300</v>
      </c>
      <c r="F19" s="57">
        <v>0.12</v>
      </c>
      <c r="G19" s="58">
        <f t="shared" si="0"/>
        <v>36</v>
      </c>
      <c r="H19" s="55"/>
      <c r="I19" s="54"/>
    </row>
    <row r="20" spans="1:9">
      <c r="A20" s="55" t="s">
        <v>199</v>
      </c>
      <c r="B20" s="55" t="s">
        <v>236</v>
      </c>
      <c r="C20" s="59">
        <v>1504300110</v>
      </c>
      <c r="D20" s="55" t="s">
        <v>237</v>
      </c>
      <c r="E20" s="55">
        <v>5</v>
      </c>
      <c r="F20" s="57">
        <v>200</v>
      </c>
      <c r="G20" s="58">
        <f t="shared" si="0"/>
        <v>1000</v>
      </c>
      <c r="H20" s="55"/>
      <c r="I20" s="54"/>
    </row>
    <row r="21" spans="1:9">
      <c r="A21" s="55" t="s">
        <v>199</v>
      </c>
      <c r="B21" s="55" t="s">
        <v>238</v>
      </c>
      <c r="C21" s="59">
        <v>1504300111</v>
      </c>
      <c r="D21" s="55" t="s">
        <v>237</v>
      </c>
      <c r="E21" s="55">
        <v>4</v>
      </c>
      <c r="F21" s="57">
        <v>230</v>
      </c>
      <c r="G21" s="58">
        <f t="shared" si="0"/>
        <v>920</v>
      </c>
      <c r="H21" s="55"/>
      <c r="I21" s="54"/>
    </row>
    <row r="22" spans="1:9">
      <c r="A22" s="55" t="s">
        <v>199</v>
      </c>
      <c r="B22" s="55" t="s">
        <v>239</v>
      </c>
      <c r="C22" s="59">
        <v>1504300114</v>
      </c>
      <c r="D22" s="55" t="s">
        <v>237</v>
      </c>
      <c r="E22" s="55">
        <v>20</v>
      </c>
      <c r="F22" s="57">
        <v>1.7</v>
      </c>
      <c r="G22" s="58">
        <f t="shared" si="0"/>
        <v>34</v>
      </c>
      <c r="H22" s="55"/>
      <c r="I22" s="54"/>
    </row>
    <row r="23" spans="1:9">
      <c r="A23" s="55" t="s">
        <v>199</v>
      </c>
      <c r="B23" s="55" t="s">
        <v>223</v>
      </c>
      <c r="C23" s="59">
        <v>1504300115</v>
      </c>
      <c r="D23" s="55" t="s">
        <v>237</v>
      </c>
      <c r="E23" s="55">
        <v>20</v>
      </c>
      <c r="F23" s="57">
        <v>1.7</v>
      </c>
      <c r="G23" s="58">
        <f t="shared" si="0"/>
        <v>34</v>
      </c>
      <c r="H23" s="55"/>
      <c r="I23" s="54"/>
    </row>
    <row r="24" spans="1:9">
      <c r="A24" s="55" t="s">
        <v>199</v>
      </c>
      <c r="B24" s="55" t="s">
        <v>240</v>
      </c>
      <c r="C24" s="59">
        <v>1504300118</v>
      </c>
      <c r="D24" s="55" t="s">
        <v>237</v>
      </c>
      <c r="E24" s="55">
        <v>10</v>
      </c>
      <c r="F24" s="57">
        <v>85</v>
      </c>
      <c r="G24" s="58">
        <f t="shared" si="0"/>
        <v>850</v>
      </c>
      <c r="H24" s="55"/>
      <c r="I24" s="54"/>
    </row>
    <row r="25" spans="1:9">
      <c r="A25" s="55" t="s">
        <v>199</v>
      </c>
      <c r="B25" s="55" t="s">
        <v>241</v>
      </c>
      <c r="C25" s="59">
        <v>1504300119</v>
      </c>
      <c r="D25" s="55" t="s">
        <v>237</v>
      </c>
      <c r="E25" s="55">
        <v>5</v>
      </c>
      <c r="F25" s="57">
        <v>106</v>
      </c>
      <c r="G25" s="58">
        <f t="shared" si="0"/>
        <v>530</v>
      </c>
      <c r="H25" s="55"/>
      <c r="I25" s="54"/>
    </row>
    <row r="26" spans="1:9">
      <c r="A26" s="55" t="s">
        <v>199</v>
      </c>
      <c r="B26" s="55" t="s">
        <v>242</v>
      </c>
      <c r="C26" s="59">
        <v>1504300120</v>
      </c>
      <c r="D26" s="55" t="s">
        <v>243</v>
      </c>
      <c r="E26" s="55">
        <v>1</v>
      </c>
      <c r="F26" s="57">
        <v>126</v>
      </c>
      <c r="G26" s="58">
        <f t="shared" si="0"/>
        <v>126</v>
      </c>
      <c r="H26" s="55"/>
      <c r="I26" s="54"/>
    </row>
    <row r="27" spans="1:9">
      <c r="A27" s="58" t="s">
        <v>220</v>
      </c>
      <c r="B27" s="60" t="s">
        <v>48</v>
      </c>
      <c r="C27" s="61"/>
      <c r="D27" s="62"/>
      <c r="E27" s="63">
        <v>1</v>
      </c>
      <c r="F27" s="64">
        <v>32</v>
      </c>
      <c r="G27" s="65">
        <f t="shared" si="0"/>
        <v>32</v>
      </c>
      <c r="H27" s="66"/>
    </row>
    <row r="28" spans="1:9">
      <c r="A28" s="55" t="s">
        <v>245</v>
      </c>
      <c r="B28" s="55" t="s">
        <v>246</v>
      </c>
      <c r="C28" s="56" t="s">
        <v>247</v>
      </c>
      <c r="D28" s="55" t="s">
        <v>213</v>
      </c>
      <c r="E28" s="55">
        <v>100</v>
      </c>
      <c r="F28" s="57">
        <v>0.22</v>
      </c>
      <c r="G28" s="58">
        <f t="shared" ref="G28:G57" si="1">E28*F28</f>
        <v>22</v>
      </c>
      <c r="H28" s="55"/>
      <c r="I28" s="54"/>
    </row>
    <row r="29" spans="1:9">
      <c r="A29" s="55" t="s">
        <v>245</v>
      </c>
      <c r="B29" s="55" t="s">
        <v>248</v>
      </c>
      <c r="C29" s="56" t="s">
        <v>204</v>
      </c>
      <c r="D29" s="55" t="s">
        <v>205</v>
      </c>
      <c r="E29" s="55">
        <v>1</v>
      </c>
      <c r="F29" s="57">
        <v>82.6</v>
      </c>
      <c r="G29" s="58">
        <f t="shared" si="1"/>
        <v>82.6</v>
      </c>
      <c r="H29" s="55"/>
      <c r="I29" s="54"/>
    </row>
    <row r="30" spans="1:9">
      <c r="A30" s="55" t="s">
        <v>245</v>
      </c>
      <c r="B30" s="55" t="s">
        <v>246</v>
      </c>
      <c r="C30" s="56" t="s">
        <v>249</v>
      </c>
      <c r="D30" s="55" t="s">
        <v>250</v>
      </c>
      <c r="E30" s="55">
        <v>100</v>
      </c>
      <c r="F30" s="57">
        <v>0.22</v>
      </c>
      <c r="G30" s="58">
        <f t="shared" si="1"/>
        <v>22</v>
      </c>
      <c r="H30" s="55"/>
      <c r="I30" s="54"/>
    </row>
    <row r="31" spans="1:9">
      <c r="A31" s="55" t="s">
        <v>245</v>
      </c>
      <c r="B31" s="55" t="s">
        <v>251</v>
      </c>
      <c r="C31" s="56" t="s">
        <v>252</v>
      </c>
      <c r="D31" s="55" t="s">
        <v>253</v>
      </c>
      <c r="E31" s="55">
        <v>6</v>
      </c>
      <c r="F31" s="57">
        <v>15</v>
      </c>
      <c r="G31" s="58">
        <f t="shared" si="1"/>
        <v>90</v>
      </c>
      <c r="H31" s="55"/>
      <c r="I31" s="54"/>
    </row>
    <row r="32" spans="1:9">
      <c r="A32" s="55" t="s">
        <v>245</v>
      </c>
      <c r="B32" s="55" t="s">
        <v>246</v>
      </c>
      <c r="C32" s="56" t="s">
        <v>254</v>
      </c>
      <c r="D32" s="55" t="s">
        <v>255</v>
      </c>
      <c r="E32" s="55">
        <v>20</v>
      </c>
      <c r="F32" s="57">
        <v>0.22</v>
      </c>
      <c r="G32" s="58">
        <f t="shared" si="1"/>
        <v>4.4000000000000004</v>
      </c>
      <c r="H32" s="55"/>
      <c r="I32" s="54"/>
    </row>
    <row r="33" spans="1:9">
      <c r="A33" s="55" t="s">
        <v>245</v>
      </c>
      <c r="B33" s="55" t="s">
        <v>256</v>
      </c>
      <c r="C33" s="56" t="s">
        <v>254</v>
      </c>
      <c r="D33" s="55" t="s">
        <v>255</v>
      </c>
      <c r="E33" s="55">
        <v>20</v>
      </c>
      <c r="F33" s="57">
        <v>0.22</v>
      </c>
      <c r="G33" s="58">
        <f t="shared" si="1"/>
        <v>4.4000000000000004</v>
      </c>
      <c r="H33" s="55"/>
      <c r="I33" s="54"/>
    </row>
    <row r="34" spans="1:9">
      <c r="A34" s="55" t="s">
        <v>245</v>
      </c>
      <c r="B34" s="55" t="s">
        <v>31</v>
      </c>
      <c r="C34" s="56" t="s">
        <v>257</v>
      </c>
      <c r="D34" s="55" t="s">
        <v>258</v>
      </c>
      <c r="E34" s="55">
        <v>3</v>
      </c>
      <c r="F34" s="57">
        <v>360</v>
      </c>
      <c r="G34" s="58">
        <f t="shared" si="1"/>
        <v>1080</v>
      </c>
      <c r="H34" s="55"/>
      <c r="I34" s="54"/>
    </row>
    <row r="35" spans="1:9">
      <c r="A35" s="55" t="s">
        <v>245</v>
      </c>
      <c r="B35" s="55" t="s">
        <v>246</v>
      </c>
      <c r="C35" s="56" t="s">
        <v>212</v>
      </c>
      <c r="D35" s="55" t="s">
        <v>213</v>
      </c>
      <c r="E35" s="55">
        <v>100</v>
      </c>
      <c r="F35" s="57">
        <v>0.22</v>
      </c>
      <c r="G35" s="58">
        <f t="shared" si="1"/>
        <v>22</v>
      </c>
      <c r="H35" s="55"/>
      <c r="I35" s="54"/>
    </row>
    <row r="36" spans="1:9">
      <c r="A36" s="55" t="s">
        <v>245</v>
      </c>
      <c r="B36" s="55" t="s">
        <v>31</v>
      </c>
      <c r="C36" s="56" t="s">
        <v>259</v>
      </c>
      <c r="D36" s="55" t="s">
        <v>253</v>
      </c>
      <c r="E36" s="55">
        <v>3</v>
      </c>
      <c r="F36" s="57">
        <v>360</v>
      </c>
      <c r="G36" s="58">
        <f t="shared" si="1"/>
        <v>1080</v>
      </c>
      <c r="H36" s="55"/>
      <c r="I36" s="54"/>
    </row>
    <row r="37" spans="1:9">
      <c r="A37" s="55" t="s">
        <v>245</v>
      </c>
      <c r="B37" s="55" t="s">
        <v>260</v>
      </c>
      <c r="C37" s="56" t="s">
        <v>219</v>
      </c>
      <c r="D37" s="55" t="s">
        <v>205</v>
      </c>
      <c r="E37" s="55">
        <v>1</v>
      </c>
      <c r="F37" s="57">
        <v>4.2</v>
      </c>
      <c r="G37" s="58">
        <f t="shared" si="1"/>
        <v>4.2</v>
      </c>
      <c r="H37" s="55"/>
      <c r="I37" s="54"/>
    </row>
    <row r="38" spans="1:9">
      <c r="A38" s="55" t="s">
        <v>245</v>
      </c>
      <c r="B38" s="55" t="s">
        <v>31</v>
      </c>
      <c r="C38" s="56" t="s">
        <v>261</v>
      </c>
      <c r="D38" s="55" t="s">
        <v>262</v>
      </c>
      <c r="E38" s="55">
        <v>3</v>
      </c>
      <c r="F38" s="57">
        <v>360</v>
      </c>
      <c r="G38" s="58">
        <f t="shared" si="1"/>
        <v>1080</v>
      </c>
      <c r="H38" s="55"/>
      <c r="I38" s="54"/>
    </row>
    <row r="39" spans="1:9">
      <c r="A39" s="55" t="s">
        <v>245</v>
      </c>
      <c r="B39" s="55" t="s">
        <v>263</v>
      </c>
      <c r="C39" s="56" t="s">
        <v>261</v>
      </c>
      <c r="D39" s="55" t="s">
        <v>262</v>
      </c>
      <c r="E39" s="55">
        <v>1</v>
      </c>
      <c r="F39" s="57">
        <v>47.6</v>
      </c>
      <c r="G39" s="58">
        <f t="shared" si="1"/>
        <v>47.6</v>
      </c>
      <c r="H39" s="55"/>
      <c r="I39" s="54"/>
    </row>
    <row r="40" spans="1:9">
      <c r="A40" s="55" t="s">
        <v>245</v>
      </c>
      <c r="B40" s="55" t="s">
        <v>264</v>
      </c>
      <c r="C40" s="56" t="s">
        <v>265</v>
      </c>
      <c r="D40" s="55" t="s">
        <v>213</v>
      </c>
      <c r="E40" s="55">
        <v>1</v>
      </c>
      <c r="F40" s="57">
        <v>29.8</v>
      </c>
      <c r="G40" s="58">
        <f t="shared" si="1"/>
        <v>29.8</v>
      </c>
      <c r="H40" s="55"/>
      <c r="I40" s="54"/>
    </row>
    <row r="41" spans="1:9">
      <c r="A41" s="55" t="s">
        <v>245</v>
      </c>
      <c r="B41" s="55" t="s">
        <v>31</v>
      </c>
      <c r="C41" s="56" t="s">
        <v>266</v>
      </c>
      <c r="D41" s="55" t="s">
        <v>267</v>
      </c>
      <c r="E41" s="55">
        <v>3</v>
      </c>
      <c r="F41" s="57">
        <v>360</v>
      </c>
      <c r="G41" s="58">
        <f t="shared" si="1"/>
        <v>1080</v>
      </c>
      <c r="H41" s="55"/>
      <c r="I41" s="54"/>
    </row>
    <row r="42" spans="1:9">
      <c r="A42" s="55" t="s">
        <v>245</v>
      </c>
      <c r="B42" s="55" t="s">
        <v>31</v>
      </c>
      <c r="C42" s="56" t="s">
        <v>268</v>
      </c>
      <c r="D42" s="55" t="s">
        <v>269</v>
      </c>
      <c r="E42" s="55">
        <v>3</v>
      </c>
      <c r="F42" s="57">
        <v>360</v>
      </c>
      <c r="G42" s="58">
        <f t="shared" si="1"/>
        <v>1080</v>
      </c>
      <c r="H42" s="55"/>
      <c r="I42" s="54"/>
    </row>
    <row r="43" spans="1:9">
      <c r="A43" s="55" t="s">
        <v>245</v>
      </c>
      <c r="B43" s="55" t="s">
        <v>264</v>
      </c>
      <c r="C43" s="56" t="s">
        <v>268</v>
      </c>
      <c r="D43" s="55" t="s">
        <v>269</v>
      </c>
      <c r="E43" s="55">
        <v>1</v>
      </c>
      <c r="F43" s="57">
        <v>29.8</v>
      </c>
      <c r="G43" s="58">
        <f t="shared" si="1"/>
        <v>29.8</v>
      </c>
      <c r="H43" s="55"/>
      <c r="I43" s="54"/>
    </row>
    <row r="44" spans="1:9">
      <c r="A44" s="55" t="s">
        <v>245</v>
      </c>
      <c r="B44" s="68" t="s">
        <v>270</v>
      </c>
      <c r="C44" s="59">
        <v>1504300017</v>
      </c>
      <c r="D44" s="55" t="s">
        <v>271</v>
      </c>
      <c r="E44" s="55">
        <v>2</v>
      </c>
      <c r="F44" s="57">
        <v>360</v>
      </c>
      <c r="G44" s="58">
        <f t="shared" si="1"/>
        <v>720</v>
      </c>
      <c r="H44" s="55"/>
      <c r="I44" s="54"/>
    </row>
    <row r="45" spans="1:9">
      <c r="A45" s="55" t="s">
        <v>245</v>
      </c>
      <c r="B45" s="55" t="s">
        <v>270</v>
      </c>
      <c r="C45" s="59">
        <v>1504300030</v>
      </c>
      <c r="D45" s="55" t="s">
        <v>272</v>
      </c>
      <c r="E45" s="55">
        <v>5</v>
      </c>
      <c r="F45" s="57">
        <v>360</v>
      </c>
      <c r="G45" s="58">
        <f t="shared" si="1"/>
        <v>1800</v>
      </c>
      <c r="H45" s="55"/>
      <c r="I45" s="54"/>
    </row>
    <row r="46" spans="1:9">
      <c r="A46" s="55" t="s">
        <v>245</v>
      </c>
      <c r="B46" s="55" t="s">
        <v>273</v>
      </c>
      <c r="C46" s="59">
        <v>1504300034</v>
      </c>
      <c r="D46" s="55" t="s">
        <v>272</v>
      </c>
      <c r="E46" s="55">
        <v>5</v>
      </c>
      <c r="F46" s="57">
        <v>4.25</v>
      </c>
      <c r="G46" s="58">
        <f t="shared" si="1"/>
        <v>21.25</v>
      </c>
      <c r="H46" s="55"/>
      <c r="I46" s="54"/>
    </row>
    <row r="47" spans="1:9">
      <c r="A47" s="55" t="s">
        <v>245</v>
      </c>
      <c r="B47" s="55" t="s">
        <v>270</v>
      </c>
      <c r="C47" s="59">
        <v>1504300051</v>
      </c>
      <c r="D47" s="55" t="s">
        <v>274</v>
      </c>
      <c r="E47" s="55">
        <v>3</v>
      </c>
      <c r="F47" s="57">
        <v>360</v>
      </c>
      <c r="G47" s="58">
        <f t="shared" si="1"/>
        <v>1080</v>
      </c>
      <c r="H47" s="55"/>
      <c r="I47" s="54"/>
    </row>
    <row r="48" spans="1:9">
      <c r="A48" s="55" t="s">
        <v>245</v>
      </c>
      <c r="B48" s="55" t="s">
        <v>275</v>
      </c>
      <c r="C48" s="59">
        <v>1504300062</v>
      </c>
      <c r="D48" s="55" t="s">
        <v>224</v>
      </c>
      <c r="E48" s="55">
        <v>100</v>
      </c>
      <c r="F48" s="57">
        <v>0.22</v>
      </c>
      <c r="G48" s="58">
        <f t="shared" si="1"/>
        <v>22</v>
      </c>
      <c r="H48" s="55"/>
      <c r="I48" s="54"/>
    </row>
    <row r="49" spans="1:9">
      <c r="A49" s="55" t="s">
        <v>245</v>
      </c>
      <c r="B49" s="55" t="s">
        <v>276</v>
      </c>
      <c r="C49" s="59">
        <v>1504300063</v>
      </c>
      <c r="D49" s="55" t="s">
        <v>224</v>
      </c>
      <c r="E49" s="55">
        <v>100</v>
      </c>
      <c r="F49" s="57">
        <v>0.22</v>
      </c>
      <c r="G49" s="58">
        <f t="shared" si="1"/>
        <v>22</v>
      </c>
      <c r="H49" s="55"/>
      <c r="I49" s="54"/>
    </row>
    <row r="50" spans="1:9">
      <c r="A50" s="55" t="s">
        <v>245</v>
      </c>
      <c r="B50" s="55" t="s">
        <v>276</v>
      </c>
      <c r="C50" s="59">
        <v>1504300067</v>
      </c>
      <c r="D50" s="55" t="s">
        <v>224</v>
      </c>
      <c r="E50" s="55">
        <v>20</v>
      </c>
      <c r="F50" s="57">
        <v>0.22</v>
      </c>
      <c r="G50" s="58">
        <f t="shared" si="1"/>
        <v>4.4000000000000004</v>
      </c>
      <c r="H50" s="55"/>
      <c r="I50" s="54"/>
    </row>
    <row r="51" spans="1:9">
      <c r="A51" s="55" t="s">
        <v>245</v>
      </c>
      <c r="B51" s="55" t="s">
        <v>270</v>
      </c>
      <c r="C51" s="59">
        <v>1504300096</v>
      </c>
      <c r="D51" s="55" t="s">
        <v>235</v>
      </c>
      <c r="E51" s="55">
        <v>18</v>
      </c>
      <c r="F51" s="57">
        <v>360</v>
      </c>
      <c r="G51" s="58">
        <f t="shared" si="1"/>
        <v>6480</v>
      </c>
      <c r="H51" s="55"/>
      <c r="I51" s="54"/>
    </row>
    <row r="52" spans="1:9">
      <c r="A52" s="55" t="s">
        <v>245</v>
      </c>
      <c r="B52" s="55" t="s">
        <v>270</v>
      </c>
      <c r="C52" s="59">
        <v>1504300104</v>
      </c>
      <c r="D52" s="55" t="s">
        <v>277</v>
      </c>
      <c r="E52" s="55">
        <v>2</v>
      </c>
      <c r="F52" s="57">
        <v>360</v>
      </c>
      <c r="G52" s="58">
        <f t="shared" si="1"/>
        <v>720</v>
      </c>
      <c r="H52" s="55"/>
      <c r="I52" s="54"/>
    </row>
    <row r="53" spans="1:9">
      <c r="A53" s="55" t="s">
        <v>278</v>
      </c>
      <c r="B53" s="60" t="s">
        <v>12</v>
      </c>
      <c r="C53" s="61"/>
      <c r="D53" s="62"/>
      <c r="E53" s="63">
        <v>2</v>
      </c>
      <c r="F53" s="64">
        <v>100.3</v>
      </c>
      <c r="G53" s="65">
        <f t="shared" si="1"/>
        <v>200.6</v>
      </c>
      <c r="H53" s="66" t="s">
        <v>13</v>
      </c>
    </row>
    <row r="54" spans="1:9">
      <c r="A54" s="55" t="s">
        <v>278</v>
      </c>
      <c r="B54" s="60" t="s">
        <v>279</v>
      </c>
      <c r="C54" s="61"/>
      <c r="D54" s="62"/>
      <c r="E54" s="63">
        <v>2</v>
      </c>
      <c r="F54" s="64">
        <v>51</v>
      </c>
      <c r="G54" s="65">
        <f t="shared" si="1"/>
        <v>102</v>
      </c>
      <c r="H54" s="66" t="s">
        <v>280</v>
      </c>
    </row>
    <row r="55" spans="1:9">
      <c r="A55" s="55" t="s">
        <v>278</v>
      </c>
      <c r="B55" s="60" t="s">
        <v>27</v>
      </c>
      <c r="C55" s="61"/>
      <c r="D55" s="62"/>
      <c r="E55" s="63">
        <v>3</v>
      </c>
      <c r="F55" s="64">
        <v>280</v>
      </c>
      <c r="G55" s="65">
        <f t="shared" si="1"/>
        <v>840</v>
      </c>
      <c r="H55" s="66" t="s">
        <v>28</v>
      </c>
    </row>
    <row r="56" spans="1:9">
      <c r="A56" s="55" t="s">
        <v>278</v>
      </c>
      <c r="B56" s="60" t="s">
        <v>282</v>
      </c>
      <c r="C56" s="61"/>
      <c r="D56" s="62"/>
      <c r="E56" s="63">
        <v>25</v>
      </c>
      <c r="F56" s="64">
        <v>76.5</v>
      </c>
      <c r="G56" s="65">
        <f t="shared" si="1"/>
        <v>1912.5</v>
      </c>
      <c r="H56" s="66" t="s">
        <v>28</v>
      </c>
    </row>
    <row r="57" spans="1:9">
      <c r="A57" s="55" t="s">
        <v>278</v>
      </c>
      <c r="B57" s="60" t="s">
        <v>283</v>
      </c>
      <c r="C57" s="61"/>
      <c r="D57" s="62"/>
      <c r="E57" s="63">
        <v>25</v>
      </c>
      <c r="F57" s="64">
        <v>110</v>
      </c>
      <c r="G57" s="65">
        <f t="shared" si="1"/>
        <v>2750</v>
      </c>
      <c r="H57" s="66" t="s">
        <v>28</v>
      </c>
    </row>
    <row r="58" spans="1:9">
      <c r="A58" s="55" t="s">
        <v>285</v>
      </c>
      <c r="B58" s="55" t="s">
        <v>286</v>
      </c>
      <c r="C58" s="56" t="s">
        <v>287</v>
      </c>
      <c r="D58" s="55" t="s">
        <v>288</v>
      </c>
      <c r="E58" s="55">
        <v>5</v>
      </c>
      <c r="F58" s="57">
        <v>0.8</v>
      </c>
      <c r="G58" s="58">
        <f t="shared" ref="G58:G98" si="2">E58*F58</f>
        <v>4</v>
      </c>
      <c r="H58" s="55"/>
      <c r="I58" s="54"/>
    </row>
    <row r="59" spans="1:9">
      <c r="A59" s="55" t="s">
        <v>285</v>
      </c>
      <c r="B59" s="55" t="s">
        <v>289</v>
      </c>
      <c r="C59" s="56" t="s">
        <v>287</v>
      </c>
      <c r="D59" s="55" t="s">
        <v>288</v>
      </c>
      <c r="E59" s="55">
        <v>5</v>
      </c>
      <c r="F59" s="57">
        <v>0.8</v>
      </c>
      <c r="G59" s="58">
        <f t="shared" si="2"/>
        <v>4</v>
      </c>
      <c r="H59" s="55"/>
      <c r="I59" s="54"/>
    </row>
    <row r="60" spans="1:9">
      <c r="A60" s="55" t="s">
        <v>285</v>
      </c>
      <c r="B60" s="55" t="s">
        <v>290</v>
      </c>
      <c r="C60" s="56" t="s">
        <v>247</v>
      </c>
      <c r="D60" s="55" t="s">
        <v>213</v>
      </c>
      <c r="E60" s="55">
        <v>1</v>
      </c>
      <c r="F60" s="57">
        <v>5</v>
      </c>
      <c r="G60" s="58">
        <f t="shared" si="2"/>
        <v>5</v>
      </c>
      <c r="H60" s="55"/>
      <c r="I60" s="54"/>
    </row>
    <row r="61" spans="1:9">
      <c r="A61" s="55" t="s">
        <v>285</v>
      </c>
      <c r="B61" s="55" t="s">
        <v>291</v>
      </c>
      <c r="C61" s="56" t="s">
        <v>204</v>
      </c>
      <c r="D61" s="55" t="s">
        <v>205</v>
      </c>
      <c r="E61" s="55">
        <v>2</v>
      </c>
      <c r="F61" s="57">
        <v>1.6</v>
      </c>
      <c r="G61" s="58">
        <f t="shared" si="2"/>
        <v>3.2</v>
      </c>
      <c r="H61" s="55"/>
      <c r="I61" s="54"/>
    </row>
    <row r="62" spans="1:9">
      <c r="A62" s="55" t="s">
        <v>285</v>
      </c>
      <c r="B62" s="55" t="s">
        <v>292</v>
      </c>
      <c r="C62" s="56" t="s">
        <v>207</v>
      </c>
      <c r="D62" s="55" t="s">
        <v>208</v>
      </c>
      <c r="E62" s="55">
        <v>8</v>
      </c>
      <c r="F62" s="57">
        <v>28</v>
      </c>
      <c r="G62" s="58">
        <f t="shared" si="2"/>
        <v>224</v>
      </c>
      <c r="H62" s="55"/>
      <c r="I62" s="54"/>
    </row>
    <row r="63" spans="1:9">
      <c r="A63" s="55" t="s">
        <v>285</v>
      </c>
      <c r="B63" s="55" t="s">
        <v>73</v>
      </c>
      <c r="C63" s="56" t="s">
        <v>252</v>
      </c>
      <c r="D63" s="55" t="s">
        <v>253</v>
      </c>
      <c r="E63" s="55">
        <v>1</v>
      </c>
      <c r="F63" s="57">
        <v>18</v>
      </c>
      <c r="G63" s="58">
        <f t="shared" si="2"/>
        <v>18</v>
      </c>
      <c r="H63" s="55"/>
      <c r="I63" s="54"/>
    </row>
    <row r="64" spans="1:9">
      <c r="A64" s="55" t="s">
        <v>285</v>
      </c>
      <c r="B64" s="55" t="s">
        <v>293</v>
      </c>
      <c r="C64" s="56" t="s">
        <v>294</v>
      </c>
      <c r="D64" s="55" t="s">
        <v>295</v>
      </c>
      <c r="E64" s="55">
        <v>10</v>
      </c>
      <c r="F64" s="57">
        <v>20.2</v>
      </c>
      <c r="G64" s="58">
        <f t="shared" si="2"/>
        <v>202</v>
      </c>
      <c r="H64" s="55"/>
      <c r="I64" s="54"/>
    </row>
    <row r="65" spans="1:9">
      <c r="A65" s="55" t="s">
        <v>285</v>
      </c>
      <c r="B65" s="55" t="s">
        <v>65</v>
      </c>
      <c r="C65" s="56" t="s">
        <v>259</v>
      </c>
      <c r="D65" s="55" t="s">
        <v>253</v>
      </c>
      <c r="E65" s="55">
        <v>10</v>
      </c>
      <c r="F65" s="57">
        <v>0.9</v>
      </c>
      <c r="G65" s="58">
        <f t="shared" si="2"/>
        <v>9</v>
      </c>
      <c r="H65" s="55"/>
      <c r="I65" s="54"/>
    </row>
    <row r="66" spans="1:9">
      <c r="A66" s="55" t="s">
        <v>285</v>
      </c>
      <c r="B66" s="55" t="s">
        <v>296</v>
      </c>
      <c r="C66" s="56" t="s">
        <v>297</v>
      </c>
      <c r="D66" s="55" t="s">
        <v>295</v>
      </c>
      <c r="E66" s="55">
        <v>5</v>
      </c>
      <c r="F66" s="57">
        <v>0.5</v>
      </c>
      <c r="G66" s="58">
        <f t="shared" si="2"/>
        <v>2.5</v>
      </c>
      <c r="H66" s="55"/>
      <c r="I66" s="54"/>
    </row>
    <row r="67" spans="1:9">
      <c r="A67" s="55" t="s">
        <v>285</v>
      </c>
      <c r="B67" s="55" t="s">
        <v>298</v>
      </c>
      <c r="C67" s="56" t="s">
        <v>297</v>
      </c>
      <c r="D67" s="55" t="s">
        <v>295</v>
      </c>
      <c r="E67" s="55">
        <v>2</v>
      </c>
      <c r="F67" s="57">
        <v>0.8</v>
      </c>
      <c r="G67" s="58">
        <f t="shared" si="2"/>
        <v>1.6</v>
      </c>
      <c r="H67" s="55"/>
      <c r="I67" s="54"/>
    </row>
    <row r="68" spans="1:9">
      <c r="A68" s="55" t="s">
        <v>285</v>
      </c>
      <c r="B68" s="55" t="s">
        <v>290</v>
      </c>
      <c r="C68" s="56" t="s">
        <v>299</v>
      </c>
      <c r="D68" s="55" t="s">
        <v>295</v>
      </c>
      <c r="E68" s="55">
        <v>10</v>
      </c>
      <c r="F68" s="57">
        <v>5</v>
      </c>
      <c r="G68" s="58">
        <f t="shared" si="2"/>
        <v>50</v>
      </c>
      <c r="H68" s="55"/>
      <c r="I68" s="54"/>
    </row>
    <row r="69" spans="1:9">
      <c r="A69" s="55" t="s">
        <v>285</v>
      </c>
      <c r="B69" s="55" t="s">
        <v>300</v>
      </c>
      <c r="C69" s="56" t="s">
        <v>299</v>
      </c>
      <c r="D69" s="55" t="s">
        <v>295</v>
      </c>
      <c r="E69" s="55">
        <v>20</v>
      </c>
      <c r="F69" s="57">
        <v>3</v>
      </c>
      <c r="G69" s="58">
        <f t="shared" si="2"/>
        <v>60</v>
      </c>
      <c r="H69" s="55"/>
      <c r="I69" s="54"/>
    </row>
    <row r="70" spans="1:9">
      <c r="A70" s="55" t="s">
        <v>285</v>
      </c>
      <c r="B70" s="55" t="s">
        <v>65</v>
      </c>
      <c r="C70" s="56" t="s">
        <v>265</v>
      </c>
      <c r="D70" s="55" t="s">
        <v>213</v>
      </c>
      <c r="E70" s="55">
        <v>20</v>
      </c>
      <c r="F70" s="57">
        <v>0.9</v>
      </c>
      <c r="G70" s="58">
        <f t="shared" si="2"/>
        <v>18</v>
      </c>
      <c r="H70" s="55"/>
      <c r="I70" s="54"/>
    </row>
    <row r="71" spans="1:9">
      <c r="A71" s="55" t="s">
        <v>285</v>
      </c>
      <c r="B71" s="55" t="s">
        <v>300</v>
      </c>
      <c r="C71" s="56" t="s">
        <v>265</v>
      </c>
      <c r="D71" s="55" t="s">
        <v>213</v>
      </c>
      <c r="E71" s="55">
        <v>2</v>
      </c>
      <c r="F71" s="57">
        <v>3</v>
      </c>
      <c r="G71" s="58">
        <f t="shared" si="2"/>
        <v>6</v>
      </c>
      <c r="H71" s="55"/>
      <c r="I71" s="54"/>
    </row>
    <row r="72" spans="1:9">
      <c r="A72" s="55" t="s">
        <v>285</v>
      </c>
      <c r="B72" s="55" t="s">
        <v>301</v>
      </c>
      <c r="C72" s="56" t="s">
        <v>265</v>
      </c>
      <c r="D72" s="55" t="s">
        <v>213</v>
      </c>
      <c r="E72" s="55">
        <v>10</v>
      </c>
      <c r="F72" s="57">
        <v>0.6</v>
      </c>
      <c r="G72" s="58">
        <f t="shared" si="2"/>
        <v>6</v>
      </c>
      <c r="H72" s="55"/>
      <c r="I72" s="54"/>
    </row>
    <row r="73" spans="1:9">
      <c r="A73" s="55" t="s">
        <v>285</v>
      </c>
      <c r="B73" s="55" t="s">
        <v>302</v>
      </c>
      <c r="C73" s="56" t="s">
        <v>265</v>
      </c>
      <c r="D73" s="55" t="s">
        <v>213</v>
      </c>
      <c r="E73" s="55">
        <v>1</v>
      </c>
      <c r="F73" s="57">
        <v>1.2</v>
      </c>
      <c r="G73" s="58">
        <f t="shared" si="2"/>
        <v>1.2</v>
      </c>
      <c r="H73" s="55"/>
      <c r="I73" s="54"/>
    </row>
    <row r="74" spans="1:9">
      <c r="A74" s="55" t="s">
        <v>285</v>
      </c>
      <c r="B74" s="55" t="s">
        <v>293</v>
      </c>
      <c r="C74" s="56" t="s">
        <v>266</v>
      </c>
      <c r="D74" s="55" t="s">
        <v>267</v>
      </c>
      <c r="E74" s="55">
        <v>1</v>
      </c>
      <c r="F74" s="57">
        <v>20.2</v>
      </c>
      <c r="G74" s="58">
        <f t="shared" si="2"/>
        <v>20.2</v>
      </c>
      <c r="H74" s="55"/>
      <c r="I74" s="54"/>
    </row>
    <row r="75" spans="1:9">
      <c r="A75" s="55" t="s">
        <v>285</v>
      </c>
      <c r="B75" s="55" t="s">
        <v>303</v>
      </c>
      <c r="C75" s="56" t="s">
        <v>266</v>
      </c>
      <c r="D75" s="55" t="s">
        <v>267</v>
      </c>
      <c r="E75" s="55">
        <v>3</v>
      </c>
      <c r="F75" s="57">
        <v>2.5</v>
      </c>
      <c r="G75" s="58">
        <f t="shared" si="2"/>
        <v>7.5</v>
      </c>
      <c r="H75" s="55"/>
      <c r="I75" s="54"/>
    </row>
    <row r="76" spans="1:9">
      <c r="A76" s="55" t="s">
        <v>285</v>
      </c>
      <c r="B76" s="55" t="s">
        <v>301</v>
      </c>
      <c r="C76" s="56" t="s">
        <v>268</v>
      </c>
      <c r="D76" s="55" t="s">
        <v>269</v>
      </c>
      <c r="E76" s="55">
        <v>2</v>
      </c>
      <c r="F76" s="57">
        <v>0.6</v>
      </c>
      <c r="G76" s="58">
        <f t="shared" si="2"/>
        <v>1.2</v>
      </c>
      <c r="H76" s="55"/>
      <c r="I76" s="54"/>
    </row>
    <row r="77" spans="1:9">
      <c r="A77" s="55" t="s">
        <v>285</v>
      </c>
      <c r="B77" s="55" t="s">
        <v>64</v>
      </c>
      <c r="C77" s="56" t="s">
        <v>304</v>
      </c>
      <c r="D77" s="55" t="s">
        <v>253</v>
      </c>
      <c r="E77" s="55">
        <v>12</v>
      </c>
      <c r="F77" s="57">
        <v>2</v>
      </c>
      <c r="G77" s="58">
        <f t="shared" si="2"/>
        <v>24</v>
      </c>
      <c r="H77" s="55"/>
      <c r="I77" s="54"/>
    </row>
    <row r="78" spans="1:9">
      <c r="A78" s="55" t="s">
        <v>285</v>
      </c>
      <c r="B78" s="55" t="s">
        <v>69</v>
      </c>
      <c r="C78" s="56" t="s">
        <v>304</v>
      </c>
      <c r="D78" s="55" t="s">
        <v>253</v>
      </c>
      <c r="E78" s="55">
        <v>1</v>
      </c>
      <c r="F78" s="57">
        <v>1</v>
      </c>
      <c r="G78" s="58">
        <f t="shared" si="2"/>
        <v>1</v>
      </c>
      <c r="H78" s="55"/>
      <c r="I78" s="54"/>
    </row>
    <row r="79" spans="1:9">
      <c r="A79" s="55" t="s">
        <v>285</v>
      </c>
      <c r="B79" s="55" t="s">
        <v>305</v>
      </c>
      <c r="C79" s="59">
        <v>1504300020</v>
      </c>
      <c r="D79" s="55" t="s">
        <v>271</v>
      </c>
      <c r="E79" s="55">
        <v>2</v>
      </c>
      <c r="F79" s="57">
        <v>2</v>
      </c>
      <c r="G79" s="58">
        <f t="shared" si="2"/>
        <v>4</v>
      </c>
      <c r="H79" s="55"/>
      <c r="I79" s="54"/>
    </row>
    <row r="80" spans="1:9">
      <c r="A80" s="55" t="s">
        <v>285</v>
      </c>
      <c r="B80" s="55" t="s">
        <v>306</v>
      </c>
      <c r="C80" s="59">
        <v>1504300049</v>
      </c>
      <c r="D80" s="55" t="s">
        <v>235</v>
      </c>
      <c r="E80" s="55">
        <v>20</v>
      </c>
      <c r="F80" s="57">
        <v>0.8</v>
      </c>
      <c r="G80" s="58">
        <f t="shared" si="2"/>
        <v>16</v>
      </c>
      <c r="H80" s="55"/>
      <c r="I80" s="54"/>
    </row>
    <row r="81" spans="1:9">
      <c r="A81" s="55" t="s">
        <v>285</v>
      </c>
      <c r="B81" s="55" t="s">
        <v>307</v>
      </c>
      <c r="C81" s="59">
        <v>1504300052</v>
      </c>
      <c r="D81" s="55" t="s">
        <v>272</v>
      </c>
      <c r="E81" s="55">
        <v>3</v>
      </c>
      <c r="F81" s="57">
        <v>2.5</v>
      </c>
      <c r="G81" s="58">
        <f t="shared" si="2"/>
        <v>7.5</v>
      </c>
      <c r="H81" s="55"/>
      <c r="I81" s="54"/>
    </row>
    <row r="82" spans="1:9">
      <c r="A82" s="55" t="s">
        <v>308</v>
      </c>
      <c r="B82" s="55" t="s">
        <v>309</v>
      </c>
      <c r="C82" s="59">
        <v>1504300054</v>
      </c>
      <c r="D82" s="55" t="s">
        <v>232</v>
      </c>
      <c r="E82" s="55">
        <v>2</v>
      </c>
      <c r="F82" s="57">
        <v>3</v>
      </c>
      <c r="G82" s="58">
        <f t="shared" si="2"/>
        <v>6</v>
      </c>
      <c r="H82" s="55"/>
      <c r="I82" s="54"/>
    </row>
    <row r="83" spans="1:9">
      <c r="A83" s="55" t="s">
        <v>285</v>
      </c>
      <c r="B83" s="55" t="s">
        <v>310</v>
      </c>
      <c r="C83" s="59">
        <v>1504300055</v>
      </c>
      <c r="D83" s="55" t="s">
        <v>232</v>
      </c>
      <c r="E83" s="55">
        <v>3</v>
      </c>
      <c r="F83" s="57">
        <v>12</v>
      </c>
      <c r="G83" s="58">
        <f t="shared" si="2"/>
        <v>36</v>
      </c>
      <c r="H83" s="55"/>
      <c r="I83" s="54"/>
    </row>
    <row r="84" spans="1:9">
      <c r="A84" s="55" t="s">
        <v>285</v>
      </c>
      <c r="B84" s="55" t="s">
        <v>311</v>
      </c>
      <c r="C84" s="59">
        <v>1504300056</v>
      </c>
      <c r="D84" s="55" t="s">
        <v>232</v>
      </c>
      <c r="E84" s="55">
        <v>1</v>
      </c>
      <c r="F84" s="57">
        <v>9</v>
      </c>
      <c r="G84" s="58">
        <f t="shared" si="2"/>
        <v>9</v>
      </c>
      <c r="H84" s="55"/>
      <c r="I84" s="54"/>
    </row>
    <row r="85" spans="1:9">
      <c r="A85" s="55" t="s">
        <v>285</v>
      </c>
      <c r="B85" s="55" t="s">
        <v>312</v>
      </c>
      <c r="C85" s="59">
        <v>1504300075</v>
      </c>
      <c r="D85" s="55" t="s">
        <v>229</v>
      </c>
      <c r="E85" s="55">
        <v>5</v>
      </c>
      <c r="F85" s="57">
        <v>20.2</v>
      </c>
      <c r="G85" s="58">
        <f t="shared" si="2"/>
        <v>101</v>
      </c>
      <c r="H85" s="55"/>
      <c r="I85" s="54"/>
    </row>
    <row r="86" spans="1:9">
      <c r="A86" s="55" t="s">
        <v>308</v>
      </c>
      <c r="B86" s="55" t="s">
        <v>313</v>
      </c>
      <c r="C86" s="59">
        <v>1504300076</v>
      </c>
      <c r="D86" s="55" t="s">
        <v>229</v>
      </c>
      <c r="E86" s="55">
        <v>5</v>
      </c>
      <c r="F86" s="57">
        <v>18.600000000000001</v>
      </c>
      <c r="G86" s="58">
        <f t="shared" si="2"/>
        <v>93</v>
      </c>
      <c r="H86" s="55"/>
      <c r="I86" s="54"/>
    </row>
    <row r="87" spans="1:9">
      <c r="A87" s="55" t="s">
        <v>308</v>
      </c>
      <c r="B87" s="55" t="s">
        <v>313</v>
      </c>
      <c r="C87" s="59">
        <v>1504300077</v>
      </c>
      <c r="D87" s="55" t="s">
        <v>230</v>
      </c>
      <c r="E87" s="55">
        <v>5</v>
      </c>
      <c r="F87" s="57">
        <v>18.600000000000001</v>
      </c>
      <c r="G87" s="58">
        <f t="shared" si="2"/>
        <v>93</v>
      </c>
      <c r="H87" s="55"/>
      <c r="I87" s="54"/>
    </row>
    <row r="88" spans="1:9">
      <c r="A88" s="55" t="s">
        <v>285</v>
      </c>
      <c r="B88" s="55" t="s">
        <v>314</v>
      </c>
      <c r="C88" s="59">
        <v>1504300093</v>
      </c>
      <c r="D88" s="55" t="s">
        <v>315</v>
      </c>
      <c r="E88" s="55">
        <v>3</v>
      </c>
      <c r="F88" s="57">
        <v>1</v>
      </c>
      <c r="G88" s="58">
        <f t="shared" si="2"/>
        <v>3</v>
      </c>
      <c r="H88" s="55"/>
      <c r="I88" s="54"/>
    </row>
    <row r="89" spans="1:9">
      <c r="A89" s="55" t="s">
        <v>285</v>
      </c>
      <c r="B89" s="55" t="s">
        <v>316</v>
      </c>
      <c r="C89" s="59">
        <v>1504300112</v>
      </c>
      <c r="D89" s="55" t="s">
        <v>237</v>
      </c>
      <c r="E89" s="55">
        <v>4</v>
      </c>
      <c r="F89" s="57">
        <v>12</v>
      </c>
      <c r="G89" s="58">
        <f t="shared" si="2"/>
        <v>48</v>
      </c>
      <c r="H89" s="55"/>
      <c r="I89" s="54"/>
    </row>
    <row r="90" spans="1:9">
      <c r="A90" s="55" t="s">
        <v>285</v>
      </c>
      <c r="B90" s="55" t="s">
        <v>317</v>
      </c>
      <c r="C90" s="59">
        <v>1504300113</v>
      </c>
      <c r="D90" s="55" t="s">
        <v>237</v>
      </c>
      <c r="E90" s="55">
        <v>8</v>
      </c>
      <c r="F90" s="57">
        <v>19</v>
      </c>
      <c r="G90" s="58">
        <f t="shared" si="2"/>
        <v>152</v>
      </c>
      <c r="H90" s="55"/>
      <c r="I90" s="54"/>
    </row>
    <row r="91" spans="1:9">
      <c r="A91" s="55" t="s">
        <v>285</v>
      </c>
      <c r="B91" s="55" t="s">
        <v>318</v>
      </c>
      <c r="C91" s="59">
        <v>1504300116</v>
      </c>
      <c r="D91" s="55" t="s">
        <v>237</v>
      </c>
      <c r="E91" s="55">
        <v>3</v>
      </c>
      <c r="F91" s="57">
        <v>0.8</v>
      </c>
      <c r="G91" s="58">
        <f t="shared" si="2"/>
        <v>2.4000000000000004</v>
      </c>
      <c r="H91" s="55"/>
      <c r="I91" s="54"/>
    </row>
    <row r="92" spans="1:9">
      <c r="A92" s="55" t="s">
        <v>285</v>
      </c>
      <c r="B92" s="55" t="s">
        <v>314</v>
      </c>
      <c r="C92" s="59">
        <v>1504300117</v>
      </c>
      <c r="D92" s="55" t="s">
        <v>237</v>
      </c>
      <c r="E92" s="55">
        <v>1</v>
      </c>
      <c r="F92" s="57">
        <v>1</v>
      </c>
      <c r="G92" s="58">
        <f t="shared" si="2"/>
        <v>1</v>
      </c>
      <c r="H92" s="55"/>
      <c r="I92" s="54"/>
    </row>
    <row r="93" spans="1:9">
      <c r="A93" s="55" t="s">
        <v>308</v>
      </c>
      <c r="B93" s="60" t="s">
        <v>62</v>
      </c>
      <c r="C93" s="61"/>
      <c r="D93" s="62"/>
      <c r="E93" s="63">
        <v>12</v>
      </c>
      <c r="F93" s="64">
        <v>0.8</v>
      </c>
      <c r="G93" s="65">
        <f t="shared" si="2"/>
        <v>9.6000000000000014</v>
      </c>
      <c r="H93" s="66"/>
    </row>
    <row r="94" spans="1:9">
      <c r="A94" s="55" t="s">
        <v>308</v>
      </c>
      <c r="B94" s="60" t="s">
        <v>66</v>
      </c>
      <c r="C94" s="61"/>
      <c r="D94" s="62"/>
      <c r="E94" s="63">
        <v>5</v>
      </c>
      <c r="F94" s="64">
        <v>25</v>
      </c>
      <c r="G94" s="65">
        <f t="shared" si="2"/>
        <v>125</v>
      </c>
      <c r="H94" s="66"/>
    </row>
    <row r="95" spans="1:9">
      <c r="A95" s="55" t="s">
        <v>308</v>
      </c>
      <c r="B95" s="60" t="s">
        <v>67</v>
      </c>
      <c r="C95" s="61"/>
      <c r="D95" s="62"/>
      <c r="E95" s="63">
        <v>1</v>
      </c>
      <c r="F95" s="64">
        <v>28</v>
      </c>
      <c r="G95" s="65">
        <f t="shared" si="2"/>
        <v>28</v>
      </c>
      <c r="H95" s="66"/>
    </row>
    <row r="96" spans="1:9">
      <c r="A96" s="55" t="s">
        <v>308</v>
      </c>
      <c r="B96" s="60" t="s">
        <v>70</v>
      </c>
      <c r="C96" s="61"/>
      <c r="D96" s="62"/>
      <c r="E96" s="63">
        <v>2</v>
      </c>
      <c r="F96" s="64">
        <v>10</v>
      </c>
      <c r="G96" s="65">
        <f t="shared" si="2"/>
        <v>20</v>
      </c>
      <c r="H96" s="66" t="s">
        <v>71</v>
      </c>
    </row>
    <row r="97" spans="1:9">
      <c r="A97" s="55" t="s">
        <v>308</v>
      </c>
      <c r="B97" s="60" t="s">
        <v>73</v>
      </c>
      <c r="C97" s="61"/>
      <c r="D97" s="62"/>
      <c r="E97" s="63">
        <v>1</v>
      </c>
      <c r="F97" s="64">
        <v>21</v>
      </c>
      <c r="G97" s="65">
        <f t="shared" si="2"/>
        <v>21</v>
      </c>
      <c r="H97" s="66"/>
    </row>
    <row r="98" spans="1:9">
      <c r="A98" s="55" t="s">
        <v>308</v>
      </c>
      <c r="B98" s="60" t="s">
        <v>75</v>
      </c>
      <c r="C98" s="61"/>
      <c r="D98" s="62"/>
      <c r="E98" s="63">
        <v>2</v>
      </c>
      <c r="F98" s="64">
        <v>62</v>
      </c>
      <c r="G98" s="65">
        <f t="shared" si="2"/>
        <v>124</v>
      </c>
      <c r="H98" s="66"/>
    </row>
    <row r="99" spans="1:9">
      <c r="A99" s="55" t="s">
        <v>320</v>
      </c>
      <c r="B99" s="55" t="s">
        <v>321</v>
      </c>
      <c r="C99" s="56" t="s">
        <v>204</v>
      </c>
      <c r="D99" s="55" t="s">
        <v>205</v>
      </c>
      <c r="E99" s="55">
        <v>4</v>
      </c>
      <c r="F99" s="57">
        <v>6.5</v>
      </c>
      <c r="G99" s="58">
        <f t="shared" ref="G99:G113" si="3">E99*F99</f>
        <v>26</v>
      </c>
      <c r="H99" s="55"/>
      <c r="I99" s="54"/>
    </row>
    <row r="100" spans="1:9">
      <c r="A100" s="55" t="s">
        <v>320</v>
      </c>
      <c r="B100" s="55" t="s">
        <v>322</v>
      </c>
      <c r="C100" s="56" t="s">
        <v>323</v>
      </c>
      <c r="D100" s="55" t="s">
        <v>324</v>
      </c>
      <c r="E100" s="55">
        <v>2</v>
      </c>
      <c r="F100" s="57">
        <v>65</v>
      </c>
      <c r="G100" s="58">
        <f t="shared" si="3"/>
        <v>130</v>
      </c>
      <c r="H100" s="55"/>
      <c r="I100" s="54"/>
    </row>
    <row r="101" spans="1:9">
      <c r="A101" s="55" t="s">
        <v>320</v>
      </c>
      <c r="B101" s="55" t="s">
        <v>322</v>
      </c>
      <c r="C101" s="56" t="s">
        <v>325</v>
      </c>
      <c r="D101" s="55" t="s">
        <v>295</v>
      </c>
      <c r="E101" s="55">
        <v>1</v>
      </c>
      <c r="F101" s="57">
        <v>65</v>
      </c>
      <c r="G101" s="58">
        <f t="shared" si="3"/>
        <v>65</v>
      </c>
      <c r="H101" s="55"/>
      <c r="I101" s="54"/>
    </row>
    <row r="102" spans="1:9">
      <c r="A102" s="55" t="s">
        <v>320</v>
      </c>
      <c r="B102" s="55" t="s">
        <v>326</v>
      </c>
      <c r="C102" s="56" t="s">
        <v>266</v>
      </c>
      <c r="D102" s="55" t="s">
        <v>267</v>
      </c>
      <c r="E102" s="55">
        <v>2</v>
      </c>
      <c r="F102" s="57">
        <v>31</v>
      </c>
      <c r="G102" s="58">
        <f t="shared" si="3"/>
        <v>62</v>
      </c>
      <c r="H102" s="55"/>
      <c r="I102" s="54"/>
    </row>
    <row r="103" spans="1:9">
      <c r="A103" s="55" t="s">
        <v>320</v>
      </c>
      <c r="B103" s="55" t="s">
        <v>322</v>
      </c>
      <c r="C103" s="56" t="s">
        <v>327</v>
      </c>
      <c r="D103" s="55" t="s">
        <v>295</v>
      </c>
      <c r="E103" s="55">
        <v>1</v>
      </c>
      <c r="F103" s="57">
        <v>65</v>
      </c>
      <c r="G103" s="58">
        <f t="shared" si="3"/>
        <v>65</v>
      </c>
      <c r="H103" s="55"/>
      <c r="I103" s="54"/>
    </row>
    <row r="104" spans="1:9">
      <c r="A104" s="55" t="s">
        <v>320</v>
      </c>
      <c r="B104" s="55" t="s">
        <v>328</v>
      </c>
      <c r="C104" s="56" t="s">
        <v>329</v>
      </c>
      <c r="D104" s="55" t="s">
        <v>330</v>
      </c>
      <c r="E104" s="55">
        <v>6</v>
      </c>
      <c r="F104" s="57">
        <v>46</v>
      </c>
      <c r="G104" s="58">
        <f t="shared" si="3"/>
        <v>276</v>
      </c>
      <c r="H104" s="55"/>
      <c r="I104" s="54"/>
    </row>
    <row r="105" spans="1:9">
      <c r="A105" s="55" t="s">
        <v>320</v>
      </c>
      <c r="B105" s="55" t="s">
        <v>322</v>
      </c>
      <c r="C105" s="56" t="s">
        <v>331</v>
      </c>
      <c r="D105" s="55" t="s">
        <v>332</v>
      </c>
      <c r="E105" s="55">
        <v>2</v>
      </c>
      <c r="F105" s="57">
        <v>65</v>
      </c>
      <c r="G105" s="58">
        <f t="shared" si="3"/>
        <v>130</v>
      </c>
      <c r="H105" s="55"/>
      <c r="I105" s="54"/>
    </row>
    <row r="106" spans="1:9">
      <c r="A106" s="55" t="s">
        <v>320</v>
      </c>
      <c r="B106" s="55" t="s">
        <v>322</v>
      </c>
      <c r="C106" s="56" t="s">
        <v>333</v>
      </c>
      <c r="D106" s="55" t="s">
        <v>202</v>
      </c>
      <c r="E106" s="55">
        <v>1</v>
      </c>
      <c r="F106" s="57">
        <v>65</v>
      </c>
      <c r="G106" s="58">
        <f t="shared" si="3"/>
        <v>65</v>
      </c>
      <c r="H106" s="55"/>
      <c r="I106" s="54"/>
    </row>
    <row r="107" spans="1:9">
      <c r="A107" s="55" t="s">
        <v>320</v>
      </c>
      <c r="B107" s="55" t="s">
        <v>334</v>
      </c>
      <c r="C107" s="59">
        <v>1504300040</v>
      </c>
      <c r="D107" s="55" t="s">
        <v>224</v>
      </c>
      <c r="E107" s="55">
        <v>3</v>
      </c>
      <c r="F107" s="57">
        <v>9.5</v>
      </c>
      <c r="G107" s="58">
        <f t="shared" si="3"/>
        <v>28.5</v>
      </c>
      <c r="H107" s="55"/>
      <c r="I107" s="54"/>
    </row>
    <row r="108" spans="1:9">
      <c r="A108" s="55" t="s">
        <v>335</v>
      </c>
      <c r="B108" s="55" t="s">
        <v>336</v>
      </c>
      <c r="C108" s="59">
        <v>1504300041</v>
      </c>
      <c r="D108" s="55" t="s">
        <v>224</v>
      </c>
      <c r="E108" s="55">
        <v>3</v>
      </c>
      <c r="F108" s="57">
        <v>2.8</v>
      </c>
      <c r="G108" s="58">
        <f t="shared" si="3"/>
        <v>8.3999999999999986</v>
      </c>
      <c r="H108" s="55"/>
      <c r="I108" s="54"/>
    </row>
    <row r="109" spans="1:9">
      <c r="A109" s="55" t="s">
        <v>320</v>
      </c>
      <c r="B109" s="55" t="s">
        <v>337</v>
      </c>
      <c r="C109" s="59">
        <v>1504300042</v>
      </c>
      <c r="D109" s="55" t="s">
        <v>224</v>
      </c>
      <c r="E109" s="55">
        <v>3</v>
      </c>
      <c r="F109" s="57">
        <v>6.5</v>
      </c>
      <c r="G109" s="58">
        <f t="shared" si="3"/>
        <v>19.5</v>
      </c>
      <c r="H109" s="55"/>
      <c r="I109" s="54"/>
    </row>
    <row r="110" spans="1:9">
      <c r="A110" s="55" t="s">
        <v>320</v>
      </c>
      <c r="B110" s="55" t="s">
        <v>338</v>
      </c>
      <c r="C110" s="59">
        <v>1504300050</v>
      </c>
      <c r="D110" s="55" t="s">
        <v>235</v>
      </c>
      <c r="E110" s="55">
        <v>4</v>
      </c>
      <c r="F110" s="57">
        <v>65</v>
      </c>
      <c r="G110" s="58">
        <f t="shared" si="3"/>
        <v>260</v>
      </c>
      <c r="H110" s="55"/>
      <c r="I110" s="54"/>
    </row>
    <row r="111" spans="1:9">
      <c r="A111" s="55" t="s">
        <v>320</v>
      </c>
      <c r="B111" s="55" t="s">
        <v>338</v>
      </c>
      <c r="C111" s="59">
        <v>1504300053</v>
      </c>
      <c r="D111" s="55" t="s">
        <v>339</v>
      </c>
      <c r="E111" s="55">
        <v>2</v>
      </c>
      <c r="F111" s="57">
        <v>65</v>
      </c>
      <c r="G111" s="58">
        <f t="shared" si="3"/>
        <v>130</v>
      </c>
      <c r="H111" s="55"/>
      <c r="I111" s="54"/>
    </row>
    <row r="112" spans="1:9">
      <c r="A112" s="55" t="s">
        <v>320</v>
      </c>
      <c r="B112" s="55" t="s">
        <v>337</v>
      </c>
      <c r="C112" s="59">
        <v>1504300064</v>
      </c>
      <c r="D112" s="55" t="s">
        <v>224</v>
      </c>
      <c r="E112" s="55">
        <v>1</v>
      </c>
      <c r="F112" s="57">
        <v>6.5</v>
      </c>
      <c r="G112" s="58">
        <f t="shared" si="3"/>
        <v>6.5</v>
      </c>
      <c r="H112" s="55"/>
      <c r="I112" s="54"/>
    </row>
    <row r="113" spans="1:9">
      <c r="A113" s="55" t="s">
        <v>335</v>
      </c>
      <c r="B113" s="55" t="s">
        <v>340</v>
      </c>
      <c r="C113" s="59">
        <v>1504300068</v>
      </c>
      <c r="D113" s="55" t="s">
        <v>224</v>
      </c>
      <c r="E113" s="55">
        <v>1</v>
      </c>
      <c r="F113" s="57">
        <v>3.5</v>
      </c>
      <c r="G113" s="58">
        <f t="shared" si="3"/>
        <v>3.5</v>
      </c>
      <c r="H113" s="55"/>
      <c r="I113" s="54"/>
    </row>
    <row r="114" spans="1:9">
      <c r="A114" s="55" t="s">
        <v>342</v>
      </c>
      <c r="B114" s="55" t="s">
        <v>343</v>
      </c>
      <c r="C114" s="56" t="s">
        <v>344</v>
      </c>
      <c r="D114" s="55" t="s">
        <v>215</v>
      </c>
      <c r="E114" s="55">
        <v>40</v>
      </c>
      <c r="F114" s="57">
        <v>0.65</v>
      </c>
      <c r="G114" s="58">
        <f>E114*F114</f>
        <v>26</v>
      </c>
      <c r="H114" s="55"/>
      <c r="I114" s="54"/>
    </row>
    <row r="115" spans="1:9">
      <c r="A115" s="55" t="s">
        <v>342</v>
      </c>
      <c r="B115" s="55" t="s">
        <v>345</v>
      </c>
      <c r="C115" s="56" t="s">
        <v>344</v>
      </c>
      <c r="D115" s="55" t="s">
        <v>215</v>
      </c>
      <c r="E115" s="55">
        <v>80</v>
      </c>
      <c r="F115" s="57">
        <v>0.7</v>
      </c>
      <c r="G115" s="58">
        <f>E115*F115</f>
        <v>56</v>
      </c>
      <c r="H115" s="55"/>
      <c r="I115" s="54"/>
    </row>
    <row r="116" spans="1:9">
      <c r="A116" s="55" t="s">
        <v>342</v>
      </c>
      <c r="B116" s="55" t="s">
        <v>345</v>
      </c>
      <c r="C116" s="56" t="s">
        <v>266</v>
      </c>
      <c r="D116" s="55" t="s">
        <v>267</v>
      </c>
      <c r="E116" s="55">
        <v>1</v>
      </c>
      <c r="F116" s="57">
        <v>0.7</v>
      </c>
      <c r="G116" s="58">
        <f>E116*F116</f>
        <v>0.7</v>
      </c>
      <c r="H116" s="55"/>
      <c r="I116" s="54"/>
    </row>
    <row r="117" spans="1:9">
      <c r="A117" s="55" t="s">
        <v>347</v>
      </c>
      <c r="B117" s="55" t="s">
        <v>348</v>
      </c>
      <c r="C117" s="59">
        <v>1504300039</v>
      </c>
      <c r="D117" s="55" t="s">
        <v>349</v>
      </c>
      <c r="E117" s="55">
        <v>7000</v>
      </c>
      <c r="F117" s="57">
        <v>0.8</v>
      </c>
      <c r="G117" s="58">
        <f>E117*F117</f>
        <v>5600</v>
      </c>
      <c r="H117" s="55"/>
      <c r="I117" s="54"/>
    </row>
    <row r="118" spans="1:9">
      <c r="A118" s="70" t="s">
        <v>351</v>
      </c>
      <c r="B118" s="60" t="s">
        <v>352</v>
      </c>
      <c r="C118" s="61"/>
      <c r="D118" s="62"/>
      <c r="E118" s="63">
        <v>1</v>
      </c>
      <c r="F118" s="64">
        <v>155483.28</v>
      </c>
      <c r="G118" s="65">
        <f>E118*F118</f>
        <v>155483.28</v>
      </c>
      <c r="H118" s="66"/>
    </row>
    <row r="119" spans="1:9">
      <c r="A119" s="55" t="s">
        <v>354</v>
      </c>
      <c r="B119" s="55" t="s">
        <v>355</v>
      </c>
      <c r="C119" s="56" t="s">
        <v>247</v>
      </c>
      <c r="D119" s="55" t="s">
        <v>213</v>
      </c>
      <c r="E119" s="55">
        <v>2</v>
      </c>
      <c r="F119" s="57">
        <v>32</v>
      </c>
      <c r="G119" s="58">
        <f t="shared" ref="G119:G182" si="4">E119*F119</f>
        <v>64</v>
      </c>
      <c r="H119" s="55"/>
      <c r="I119" s="54"/>
    </row>
    <row r="120" spans="1:9">
      <c r="A120" s="55" t="s">
        <v>354</v>
      </c>
      <c r="B120" s="55" t="s">
        <v>356</v>
      </c>
      <c r="C120" s="56" t="s">
        <v>247</v>
      </c>
      <c r="D120" s="55" t="s">
        <v>213</v>
      </c>
      <c r="E120" s="55">
        <v>400</v>
      </c>
      <c r="F120" s="57">
        <v>0.33</v>
      </c>
      <c r="G120" s="58">
        <f t="shared" si="4"/>
        <v>132</v>
      </c>
      <c r="H120" s="55"/>
      <c r="I120" s="54"/>
    </row>
    <row r="121" spans="1:9">
      <c r="A121" s="55" t="s">
        <v>354</v>
      </c>
      <c r="B121" s="55" t="s">
        <v>357</v>
      </c>
      <c r="C121" s="56" t="s">
        <v>247</v>
      </c>
      <c r="D121" s="55" t="s">
        <v>213</v>
      </c>
      <c r="E121" s="55">
        <v>1040</v>
      </c>
      <c r="F121" s="57">
        <v>0.76</v>
      </c>
      <c r="G121" s="58">
        <f t="shared" si="4"/>
        <v>790.4</v>
      </c>
      <c r="H121" s="55"/>
      <c r="I121" s="54"/>
    </row>
    <row r="122" spans="1:9">
      <c r="A122" s="55" t="s">
        <v>354</v>
      </c>
      <c r="B122" s="55" t="s">
        <v>358</v>
      </c>
      <c r="C122" s="56" t="s">
        <v>247</v>
      </c>
      <c r="D122" s="55" t="s">
        <v>213</v>
      </c>
      <c r="E122" s="55">
        <v>2</v>
      </c>
      <c r="F122" s="57">
        <v>17.5</v>
      </c>
      <c r="G122" s="58">
        <f t="shared" si="4"/>
        <v>35</v>
      </c>
      <c r="H122" s="55"/>
      <c r="I122" s="54"/>
    </row>
    <row r="123" spans="1:9">
      <c r="A123" s="55" t="s">
        <v>354</v>
      </c>
      <c r="B123" s="55" t="s">
        <v>359</v>
      </c>
      <c r="C123" s="56" t="s">
        <v>247</v>
      </c>
      <c r="D123" s="55" t="s">
        <v>213</v>
      </c>
      <c r="E123" s="55">
        <v>10</v>
      </c>
      <c r="F123" s="57">
        <v>1.5960000000000001</v>
      </c>
      <c r="G123" s="58">
        <f t="shared" si="4"/>
        <v>15.96</v>
      </c>
      <c r="H123" s="55"/>
      <c r="I123" s="54"/>
    </row>
    <row r="124" spans="1:9">
      <c r="A124" s="55" t="s">
        <v>354</v>
      </c>
      <c r="B124" s="55" t="s">
        <v>360</v>
      </c>
      <c r="C124" s="56" t="s">
        <v>247</v>
      </c>
      <c r="D124" s="55" t="s">
        <v>213</v>
      </c>
      <c r="E124" s="55">
        <v>1000</v>
      </c>
      <c r="F124" s="57">
        <v>0.84</v>
      </c>
      <c r="G124" s="58">
        <f t="shared" si="4"/>
        <v>840</v>
      </c>
      <c r="H124" s="55"/>
      <c r="I124" s="54"/>
    </row>
    <row r="125" spans="1:9">
      <c r="A125" s="55" t="s">
        <v>354</v>
      </c>
      <c r="B125" s="55" t="s">
        <v>361</v>
      </c>
      <c r="C125" s="56" t="s">
        <v>362</v>
      </c>
      <c r="D125" s="55" t="s">
        <v>324</v>
      </c>
      <c r="E125" s="55">
        <v>80</v>
      </c>
      <c r="F125" s="57">
        <v>2</v>
      </c>
      <c r="G125" s="58">
        <f t="shared" si="4"/>
        <v>160</v>
      </c>
      <c r="H125" s="55"/>
      <c r="I125" s="54"/>
    </row>
    <row r="126" spans="1:9">
      <c r="A126" s="55" t="s">
        <v>354</v>
      </c>
      <c r="B126" s="55" t="s">
        <v>363</v>
      </c>
      <c r="C126" s="56" t="s">
        <v>204</v>
      </c>
      <c r="D126" s="55" t="s">
        <v>205</v>
      </c>
      <c r="E126" s="55">
        <v>500</v>
      </c>
      <c r="F126" s="57">
        <v>9.5000000000000001E-2</v>
      </c>
      <c r="G126" s="58">
        <f t="shared" si="4"/>
        <v>47.5</v>
      </c>
      <c r="H126" s="55"/>
      <c r="I126" s="54"/>
    </row>
    <row r="127" spans="1:9">
      <c r="A127" s="55" t="s">
        <v>354</v>
      </c>
      <c r="B127" s="55" t="s">
        <v>364</v>
      </c>
      <c r="C127" s="56" t="s">
        <v>204</v>
      </c>
      <c r="D127" s="55" t="s">
        <v>205</v>
      </c>
      <c r="E127" s="55">
        <v>5</v>
      </c>
      <c r="F127" s="57">
        <v>21.6</v>
      </c>
      <c r="G127" s="58">
        <f t="shared" si="4"/>
        <v>108</v>
      </c>
      <c r="H127" s="55"/>
      <c r="I127" s="54"/>
    </row>
    <row r="128" spans="1:9">
      <c r="A128" s="55" t="s">
        <v>354</v>
      </c>
      <c r="B128" s="55" t="s">
        <v>365</v>
      </c>
      <c r="C128" s="56" t="s">
        <v>204</v>
      </c>
      <c r="D128" s="55" t="s">
        <v>205</v>
      </c>
      <c r="E128" s="55">
        <v>200</v>
      </c>
      <c r="F128" s="57">
        <v>0.16</v>
      </c>
      <c r="G128" s="58">
        <f t="shared" si="4"/>
        <v>32</v>
      </c>
      <c r="H128" s="55"/>
      <c r="I128" s="54"/>
    </row>
    <row r="129" spans="1:9">
      <c r="A129" s="55" t="s">
        <v>354</v>
      </c>
      <c r="B129" s="55" t="s">
        <v>361</v>
      </c>
      <c r="C129" s="56" t="s">
        <v>204</v>
      </c>
      <c r="D129" s="55" t="s">
        <v>205</v>
      </c>
      <c r="E129" s="55">
        <v>60</v>
      </c>
      <c r="F129" s="57">
        <v>2</v>
      </c>
      <c r="G129" s="58">
        <f t="shared" si="4"/>
        <v>120</v>
      </c>
      <c r="H129" s="55"/>
      <c r="I129" s="54"/>
    </row>
    <row r="130" spans="1:9">
      <c r="A130" s="55" t="s">
        <v>354</v>
      </c>
      <c r="B130" s="55" t="s">
        <v>366</v>
      </c>
      <c r="C130" s="56" t="s">
        <v>207</v>
      </c>
      <c r="D130" s="55" t="s">
        <v>208</v>
      </c>
      <c r="E130" s="55">
        <v>2</v>
      </c>
      <c r="F130" s="57">
        <v>32</v>
      </c>
      <c r="G130" s="58">
        <f t="shared" si="4"/>
        <v>64</v>
      </c>
      <c r="H130" s="55"/>
      <c r="I130" s="54"/>
    </row>
    <row r="131" spans="1:9">
      <c r="A131" s="55" t="s">
        <v>354</v>
      </c>
      <c r="B131" s="55" t="s">
        <v>357</v>
      </c>
      <c r="C131" s="56" t="s">
        <v>252</v>
      </c>
      <c r="D131" s="55" t="s">
        <v>253</v>
      </c>
      <c r="E131" s="55">
        <v>195</v>
      </c>
      <c r="F131" s="57">
        <v>0.76</v>
      </c>
      <c r="G131" s="58">
        <f t="shared" si="4"/>
        <v>148.19999999999999</v>
      </c>
      <c r="H131" s="55"/>
      <c r="I131" s="54"/>
    </row>
    <row r="132" spans="1:9">
      <c r="A132" s="55" t="s">
        <v>354</v>
      </c>
      <c r="B132" s="55" t="s">
        <v>367</v>
      </c>
      <c r="C132" s="56" t="s">
        <v>252</v>
      </c>
      <c r="D132" s="55" t="s">
        <v>253</v>
      </c>
      <c r="E132" s="55">
        <v>100</v>
      </c>
      <c r="F132" s="57">
        <v>0.33</v>
      </c>
      <c r="G132" s="58">
        <f t="shared" si="4"/>
        <v>33</v>
      </c>
      <c r="H132" s="55"/>
      <c r="I132" s="54"/>
    </row>
    <row r="133" spans="1:9">
      <c r="A133" s="55" t="s">
        <v>354</v>
      </c>
      <c r="B133" s="55" t="s">
        <v>368</v>
      </c>
      <c r="C133" s="56" t="s">
        <v>252</v>
      </c>
      <c r="D133" s="55" t="s">
        <v>253</v>
      </c>
      <c r="E133" s="55">
        <v>10</v>
      </c>
      <c r="F133" s="57">
        <v>1.3</v>
      </c>
      <c r="G133" s="58">
        <f t="shared" si="4"/>
        <v>13</v>
      </c>
      <c r="H133" s="55"/>
      <c r="I133" s="54"/>
    </row>
    <row r="134" spans="1:9">
      <c r="A134" s="55" t="s">
        <v>354</v>
      </c>
      <c r="B134" s="55" t="s">
        <v>359</v>
      </c>
      <c r="C134" s="56" t="s">
        <v>252</v>
      </c>
      <c r="D134" s="55" t="s">
        <v>253</v>
      </c>
      <c r="E134" s="55">
        <v>20</v>
      </c>
      <c r="F134" s="57">
        <v>1.5960000000000001</v>
      </c>
      <c r="G134" s="58">
        <f t="shared" si="4"/>
        <v>31.92</v>
      </c>
      <c r="H134" s="55"/>
      <c r="I134" s="54"/>
    </row>
    <row r="135" spans="1:9">
      <c r="A135" s="55" t="s">
        <v>354</v>
      </c>
      <c r="B135" s="55" t="s">
        <v>364</v>
      </c>
      <c r="C135" s="56" t="s">
        <v>252</v>
      </c>
      <c r="D135" s="55" t="s">
        <v>253</v>
      </c>
      <c r="E135" s="55">
        <v>3</v>
      </c>
      <c r="F135" s="57">
        <v>21.6</v>
      </c>
      <c r="G135" s="58">
        <f t="shared" si="4"/>
        <v>64.800000000000011</v>
      </c>
      <c r="H135" s="55"/>
      <c r="I135" s="54"/>
    </row>
    <row r="136" spans="1:9">
      <c r="A136" s="55" t="s">
        <v>354</v>
      </c>
      <c r="B136" s="55" t="s">
        <v>361</v>
      </c>
      <c r="C136" s="56" t="s">
        <v>252</v>
      </c>
      <c r="D136" s="55" t="s">
        <v>253</v>
      </c>
      <c r="E136" s="55">
        <v>20</v>
      </c>
      <c r="F136" s="57">
        <v>2</v>
      </c>
      <c r="G136" s="58">
        <f t="shared" si="4"/>
        <v>40</v>
      </c>
      <c r="H136" s="55"/>
      <c r="I136" s="54"/>
    </row>
    <row r="137" spans="1:9">
      <c r="A137" s="55" t="s">
        <v>354</v>
      </c>
      <c r="B137" s="55" t="s">
        <v>369</v>
      </c>
      <c r="C137" s="56" t="s">
        <v>370</v>
      </c>
      <c r="D137" s="55" t="s">
        <v>295</v>
      </c>
      <c r="E137" s="55">
        <v>20000</v>
      </c>
      <c r="F137" s="57">
        <v>3.7999999999999999E-2</v>
      </c>
      <c r="G137" s="58">
        <f t="shared" si="4"/>
        <v>760</v>
      </c>
      <c r="H137" s="55"/>
      <c r="I137" s="54"/>
    </row>
    <row r="138" spans="1:9">
      <c r="A138" s="55" t="s">
        <v>354</v>
      </c>
      <c r="B138" s="55" t="s">
        <v>356</v>
      </c>
      <c r="C138" s="56" t="s">
        <v>371</v>
      </c>
      <c r="D138" s="55" t="s">
        <v>372</v>
      </c>
      <c r="E138" s="55">
        <v>500</v>
      </c>
      <c r="F138" s="57">
        <v>0.33</v>
      </c>
      <c r="G138" s="58">
        <f t="shared" si="4"/>
        <v>165</v>
      </c>
      <c r="H138" s="55"/>
      <c r="I138" s="54"/>
    </row>
    <row r="139" spans="1:9">
      <c r="A139" s="55" t="s">
        <v>354</v>
      </c>
      <c r="B139" s="55" t="s">
        <v>373</v>
      </c>
      <c r="C139" s="56" t="s">
        <v>371</v>
      </c>
      <c r="D139" s="55" t="s">
        <v>372</v>
      </c>
      <c r="E139" s="55">
        <v>500</v>
      </c>
      <c r="F139" s="57">
        <v>0.33</v>
      </c>
      <c r="G139" s="58">
        <f t="shared" si="4"/>
        <v>165</v>
      </c>
      <c r="H139" s="55"/>
      <c r="I139" s="54"/>
    </row>
    <row r="140" spans="1:9">
      <c r="A140" s="55" t="s">
        <v>354</v>
      </c>
      <c r="B140" s="55" t="s">
        <v>374</v>
      </c>
      <c r="C140" s="56" t="s">
        <v>371</v>
      </c>
      <c r="D140" s="55" t="s">
        <v>372</v>
      </c>
      <c r="E140" s="55">
        <v>300</v>
      </c>
      <c r="F140" s="57">
        <v>0.15</v>
      </c>
      <c r="G140" s="58">
        <f t="shared" si="4"/>
        <v>45</v>
      </c>
      <c r="H140" s="55"/>
      <c r="I140" s="54"/>
    </row>
    <row r="141" spans="1:9">
      <c r="A141" s="55" t="s">
        <v>354</v>
      </c>
      <c r="B141" s="55" t="s">
        <v>364</v>
      </c>
      <c r="C141" s="56" t="s">
        <v>371</v>
      </c>
      <c r="D141" s="55" t="s">
        <v>372</v>
      </c>
      <c r="E141" s="55">
        <v>1</v>
      </c>
      <c r="F141" s="57">
        <v>21.6</v>
      </c>
      <c r="G141" s="58">
        <f t="shared" si="4"/>
        <v>21.6</v>
      </c>
      <c r="H141" s="55"/>
      <c r="I141" s="54"/>
    </row>
    <row r="142" spans="1:9">
      <c r="A142" s="55" t="s">
        <v>354</v>
      </c>
      <c r="B142" s="55" t="s">
        <v>360</v>
      </c>
      <c r="C142" s="56" t="s">
        <v>371</v>
      </c>
      <c r="D142" s="55" t="s">
        <v>372</v>
      </c>
      <c r="E142" s="55">
        <v>1000</v>
      </c>
      <c r="F142" s="57">
        <v>0.84</v>
      </c>
      <c r="G142" s="58">
        <f t="shared" si="4"/>
        <v>840</v>
      </c>
      <c r="H142" s="55"/>
      <c r="I142" s="54"/>
    </row>
    <row r="143" spans="1:9">
      <c r="A143" s="55" t="s">
        <v>354</v>
      </c>
      <c r="B143" s="55" t="s">
        <v>361</v>
      </c>
      <c r="C143" s="56" t="s">
        <v>371</v>
      </c>
      <c r="D143" s="55" t="s">
        <v>372</v>
      </c>
      <c r="E143" s="55">
        <v>40</v>
      </c>
      <c r="F143" s="57">
        <v>2</v>
      </c>
      <c r="G143" s="58">
        <f t="shared" si="4"/>
        <v>80</v>
      </c>
      <c r="H143" s="55"/>
      <c r="I143" s="54"/>
    </row>
    <row r="144" spans="1:9">
      <c r="A144" s="55" t="s">
        <v>354</v>
      </c>
      <c r="B144" s="55" t="s">
        <v>375</v>
      </c>
      <c r="C144" s="56" t="s">
        <v>371</v>
      </c>
      <c r="D144" s="55" t="s">
        <v>372</v>
      </c>
      <c r="E144" s="55">
        <v>300</v>
      </c>
      <c r="F144" s="57">
        <v>0.2</v>
      </c>
      <c r="G144" s="58">
        <f t="shared" si="4"/>
        <v>60</v>
      </c>
      <c r="H144" s="55"/>
      <c r="I144" s="54"/>
    </row>
    <row r="145" spans="1:9">
      <c r="A145" s="55" t="s">
        <v>354</v>
      </c>
      <c r="B145" s="55" t="s">
        <v>376</v>
      </c>
      <c r="C145" s="56" t="s">
        <v>254</v>
      </c>
      <c r="D145" s="55" t="s">
        <v>255</v>
      </c>
      <c r="E145" s="55">
        <v>240</v>
      </c>
      <c r="F145" s="57">
        <v>1.35</v>
      </c>
      <c r="G145" s="58">
        <f t="shared" si="4"/>
        <v>324</v>
      </c>
      <c r="H145" s="55"/>
      <c r="I145" s="54"/>
    </row>
    <row r="146" spans="1:9">
      <c r="A146" s="55" t="s">
        <v>354</v>
      </c>
      <c r="B146" s="55" t="s">
        <v>377</v>
      </c>
      <c r="C146" s="56" t="s">
        <v>254</v>
      </c>
      <c r="D146" s="55" t="s">
        <v>255</v>
      </c>
      <c r="E146" s="55">
        <v>1000</v>
      </c>
      <c r="F146" s="57">
        <v>0.4</v>
      </c>
      <c r="G146" s="58">
        <f t="shared" si="4"/>
        <v>400</v>
      </c>
      <c r="H146" s="55"/>
      <c r="I146" s="54"/>
    </row>
    <row r="147" spans="1:9">
      <c r="A147" s="55" t="s">
        <v>354</v>
      </c>
      <c r="B147" s="55" t="s">
        <v>355</v>
      </c>
      <c r="C147" s="56" t="s">
        <v>378</v>
      </c>
      <c r="D147" s="55" t="s">
        <v>288</v>
      </c>
      <c r="E147" s="55">
        <v>10</v>
      </c>
      <c r="F147" s="57">
        <v>32</v>
      </c>
      <c r="G147" s="58">
        <f t="shared" si="4"/>
        <v>320</v>
      </c>
      <c r="H147" s="55"/>
      <c r="I147" s="54"/>
    </row>
    <row r="148" spans="1:9">
      <c r="A148" s="55" t="s">
        <v>354</v>
      </c>
      <c r="B148" s="55" t="s">
        <v>379</v>
      </c>
      <c r="C148" s="56" t="s">
        <v>378</v>
      </c>
      <c r="D148" s="55" t="s">
        <v>288</v>
      </c>
      <c r="E148" s="55">
        <v>400</v>
      </c>
      <c r="F148" s="57">
        <v>1.95</v>
      </c>
      <c r="G148" s="58">
        <f t="shared" si="4"/>
        <v>780</v>
      </c>
      <c r="H148" s="55"/>
      <c r="I148" s="54"/>
    </row>
    <row r="149" spans="1:9">
      <c r="A149" s="55" t="s">
        <v>354</v>
      </c>
      <c r="B149" s="55" t="s">
        <v>361</v>
      </c>
      <c r="C149" s="56" t="s">
        <v>378</v>
      </c>
      <c r="D149" s="55" t="s">
        <v>288</v>
      </c>
      <c r="E149" s="55">
        <v>60</v>
      </c>
      <c r="F149" s="57">
        <v>2</v>
      </c>
      <c r="G149" s="58">
        <f t="shared" si="4"/>
        <v>120</v>
      </c>
      <c r="H149" s="55"/>
      <c r="I149" s="54"/>
    </row>
    <row r="150" spans="1:9">
      <c r="A150" s="55" t="s">
        <v>354</v>
      </c>
      <c r="B150" s="55" t="s">
        <v>364</v>
      </c>
      <c r="C150" s="56" t="s">
        <v>210</v>
      </c>
      <c r="D150" s="55" t="s">
        <v>208</v>
      </c>
      <c r="E150" s="55">
        <v>1</v>
      </c>
      <c r="F150" s="57">
        <v>21.6</v>
      </c>
      <c r="G150" s="58">
        <f t="shared" si="4"/>
        <v>21.6</v>
      </c>
      <c r="H150" s="55"/>
      <c r="I150" s="54"/>
    </row>
    <row r="151" spans="1:9">
      <c r="A151" s="55" t="s">
        <v>354</v>
      </c>
      <c r="B151" s="55" t="s">
        <v>363</v>
      </c>
      <c r="C151" s="56" t="s">
        <v>212</v>
      </c>
      <c r="D151" s="55" t="s">
        <v>213</v>
      </c>
      <c r="E151" s="55">
        <v>500</v>
      </c>
      <c r="F151" s="57">
        <v>9.5000000000000001E-2</v>
      </c>
      <c r="G151" s="58">
        <f t="shared" si="4"/>
        <v>47.5</v>
      </c>
      <c r="H151" s="55"/>
      <c r="I151" s="54"/>
    </row>
    <row r="152" spans="1:9">
      <c r="A152" s="55" t="s">
        <v>354</v>
      </c>
      <c r="B152" s="55" t="s">
        <v>373</v>
      </c>
      <c r="C152" s="56" t="s">
        <v>212</v>
      </c>
      <c r="D152" s="55" t="s">
        <v>213</v>
      </c>
      <c r="E152" s="55">
        <v>200</v>
      </c>
      <c r="F152" s="57">
        <v>0.33</v>
      </c>
      <c r="G152" s="58">
        <f t="shared" si="4"/>
        <v>66</v>
      </c>
      <c r="H152" s="55"/>
      <c r="I152" s="54"/>
    </row>
    <row r="153" spans="1:9">
      <c r="A153" s="55" t="s">
        <v>354</v>
      </c>
      <c r="B153" s="55" t="s">
        <v>358</v>
      </c>
      <c r="C153" s="56" t="s">
        <v>212</v>
      </c>
      <c r="D153" s="55" t="s">
        <v>213</v>
      </c>
      <c r="E153" s="55">
        <v>2</v>
      </c>
      <c r="F153" s="57">
        <v>18</v>
      </c>
      <c r="G153" s="58">
        <f t="shared" si="4"/>
        <v>36</v>
      </c>
      <c r="H153" s="55"/>
      <c r="I153" s="54"/>
    </row>
    <row r="154" spans="1:9">
      <c r="A154" s="55" t="s">
        <v>354</v>
      </c>
      <c r="B154" s="55" t="s">
        <v>358</v>
      </c>
      <c r="C154" s="56" t="s">
        <v>212</v>
      </c>
      <c r="D154" s="55" t="s">
        <v>213</v>
      </c>
      <c r="E154" s="55">
        <v>1</v>
      </c>
      <c r="F154" s="57">
        <v>18</v>
      </c>
      <c r="G154" s="58">
        <f t="shared" si="4"/>
        <v>18</v>
      </c>
      <c r="H154" s="55"/>
      <c r="I154" s="54"/>
    </row>
    <row r="155" spans="1:9">
      <c r="A155" s="55" t="s">
        <v>354</v>
      </c>
      <c r="B155" s="55" t="s">
        <v>374</v>
      </c>
      <c r="C155" s="56" t="s">
        <v>212</v>
      </c>
      <c r="D155" s="55" t="s">
        <v>213</v>
      </c>
      <c r="E155" s="55">
        <v>200</v>
      </c>
      <c r="F155" s="57">
        <v>0.15</v>
      </c>
      <c r="G155" s="58">
        <f t="shared" si="4"/>
        <v>30</v>
      </c>
      <c r="H155" s="55"/>
      <c r="I155" s="54"/>
    </row>
    <row r="156" spans="1:9">
      <c r="A156" s="55" t="s">
        <v>354</v>
      </c>
      <c r="B156" s="55" t="s">
        <v>361</v>
      </c>
      <c r="C156" s="56" t="s">
        <v>212</v>
      </c>
      <c r="D156" s="55" t="s">
        <v>213</v>
      </c>
      <c r="E156" s="55">
        <v>20</v>
      </c>
      <c r="F156" s="57">
        <v>2</v>
      </c>
      <c r="G156" s="58">
        <f t="shared" si="4"/>
        <v>40</v>
      </c>
      <c r="H156" s="55"/>
      <c r="I156" s="54"/>
    </row>
    <row r="157" spans="1:9">
      <c r="A157" s="55" t="s">
        <v>354</v>
      </c>
      <c r="B157" s="55" t="s">
        <v>361</v>
      </c>
      <c r="C157" s="56" t="s">
        <v>212</v>
      </c>
      <c r="D157" s="55" t="s">
        <v>213</v>
      </c>
      <c r="E157" s="55">
        <v>40</v>
      </c>
      <c r="F157" s="57">
        <v>2</v>
      </c>
      <c r="G157" s="58">
        <f t="shared" si="4"/>
        <v>80</v>
      </c>
      <c r="H157" s="55"/>
      <c r="I157" s="54"/>
    </row>
    <row r="158" spans="1:9">
      <c r="A158" s="55" t="s">
        <v>354</v>
      </c>
      <c r="B158" s="55" t="s">
        <v>375</v>
      </c>
      <c r="C158" s="56" t="s">
        <v>212</v>
      </c>
      <c r="D158" s="55" t="s">
        <v>213</v>
      </c>
      <c r="E158" s="55">
        <v>200</v>
      </c>
      <c r="F158" s="57">
        <v>0.2</v>
      </c>
      <c r="G158" s="58">
        <f t="shared" si="4"/>
        <v>40</v>
      </c>
      <c r="H158" s="55"/>
      <c r="I158" s="54"/>
    </row>
    <row r="159" spans="1:9">
      <c r="A159" s="55" t="s">
        <v>354</v>
      </c>
      <c r="B159" s="55" t="s">
        <v>380</v>
      </c>
      <c r="C159" s="56" t="s">
        <v>217</v>
      </c>
      <c r="D159" s="55" t="s">
        <v>205</v>
      </c>
      <c r="E159" s="55">
        <v>100</v>
      </c>
      <c r="F159" s="57">
        <v>0.4</v>
      </c>
      <c r="G159" s="58">
        <f t="shared" si="4"/>
        <v>40</v>
      </c>
      <c r="H159" s="55"/>
      <c r="I159" s="54"/>
    </row>
    <row r="160" spans="1:9">
      <c r="A160" s="55" t="s">
        <v>354</v>
      </c>
      <c r="B160" s="55" t="s">
        <v>363</v>
      </c>
      <c r="C160" s="56" t="s">
        <v>259</v>
      </c>
      <c r="D160" s="55" t="s">
        <v>253</v>
      </c>
      <c r="E160" s="55">
        <v>250</v>
      </c>
      <c r="F160" s="57">
        <v>9.5000000000000001E-2</v>
      </c>
      <c r="G160" s="58">
        <f t="shared" si="4"/>
        <v>23.75</v>
      </c>
      <c r="H160" s="55"/>
      <c r="I160" s="54"/>
    </row>
    <row r="161" spans="1:9">
      <c r="A161" s="55" t="s">
        <v>354</v>
      </c>
      <c r="B161" s="55" t="s">
        <v>381</v>
      </c>
      <c r="C161" s="56" t="s">
        <v>259</v>
      </c>
      <c r="D161" s="55" t="s">
        <v>253</v>
      </c>
      <c r="E161" s="55">
        <v>10</v>
      </c>
      <c r="F161" s="57">
        <v>1.61</v>
      </c>
      <c r="G161" s="58">
        <f t="shared" si="4"/>
        <v>16.100000000000001</v>
      </c>
      <c r="H161" s="55"/>
      <c r="I161" s="54"/>
    </row>
    <row r="162" spans="1:9">
      <c r="A162" s="55" t="s">
        <v>354</v>
      </c>
      <c r="B162" s="55" t="s">
        <v>382</v>
      </c>
      <c r="C162" s="56" t="s">
        <v>259</v>
      </c>
      <c r="D162" s="55" t="s">
        <v>253</v>
      </c>
      <c r="E162" s="55">
        <v>100</v>
      </c>
      <c r="F162" s="57">
        <v>0.18</v>
      </c>
      <c r="G162" s="58">
        <f t="shared" si="4"/>
        <v>18</v>
      </c>
      <c r="H162" s="55"/>
      <c r="I162" s="54"/>
    </row>
    <row r="163" spans="1:9">
      <c r="A163" s="55" t="s">
        <v>354</v>
      </c>
      <c r="B163" s="55" t="s">
        <v>383</v>
      </c>
      <c r="C163" s="56" t="s">
        <v>259</v>
      </c>
      <c r="D163" s="55" t="s">
        <v>253</v>
      </c>
      <c r="E163" s="55">
        <v>100</v>
      </c>
      <c r="F163" s="57">
        <v>0.18</v>
      </c>
      <c r="G163" s="58">
        <f t="shared" si="4"/>
        <v>18</v>
      </c>
      <c r="H163" s="55"/>
      <c r="I163" s="54"/>
    </row>
    <row r="164" spans="1:9">
      <c r="A164" s="55" t="s">
        <v>354</v>
      </c>
      <c r="B164" s="55" t="s">
        <v>359</v>
      </c>
      <c r="C164" s="56" t="s">
        <v>259</v>
      </c>
      <c r="D164" s="55" t="s">
        <v>253</v>
      </c>
      <c r="E164" s="55">
        <v>20</v>
      </c>
      <c r="F164" s="57">
        <v>1.5960000000000001</v>
      </c>
      <c r="G164" s="58">
        <f t="shared" si="4"/>
        <v>31.92</v>
      </c>
      <c r="H164" s="55"/>
      <c r="I164" s="54"/>
    </row>
    <row r="165" spans="1:9">
      <c r="A165" s="55" t="s">
        <v>354</v>
      </c>
      <c r="B165" s="55" t="s">
        <v>361</v>
      </c>
      <c r="C165" s="56" t="s">
        <v>384</v>
      </c>
      <c r="D165" s="55" t="s">
        <v>202</v>
      </c>
      <c r="E165" s="55">
        <v>100</v>
      </c>
      <c r="F165" s="57">
        <v>2</v>
      </c>
      <c r="G165" s="58">
        <f t="shared" si="4"/>
        <v>200</v>
      </c>
      <c r="H165" s="55"/>
      <c r="I165" s="54"/>
    </row>
    <row r="166" spans="1:9">
      <c r="A166" s="72" t="s">
        <v>354</v>
      </c>
      <c r="B166" s="55" t="s">
        <v>385</v>
      </c>
      <c r="C166" s="56" t="s">
        <v>386</v>
      </c>
      <c r="D166" s="55" t="s">
        <v>288</v>
      </c>
      <c r="E166" s="55">
        <v>10</v>
      </c>
      <c r="F166" s="57">
        <v>32</v>
      </c>
      <c r="G166" s="58">
        <f t="shared" si="4"/>
        <v>320</v>
      </c>
      <c r="H166" s="55"/>
      <c r="I166" s="54"/>
    </row>
    <row r="167" spans="1:9">
      <c r="A167" s="55" t="s">
        <v>354</v>
      </c>
      <c r="B167" s="55" t="s">
        <v>363</v>
      </c>
      <c r="C167" s="56" t="s">
        <v>265</v>
      </c>
      <c r="D167" s="55" t="s">
        <v>213</v>
      </c>
      <c r="E167" s="55">
        <v>10000</v>
      </c>
      <c r="F167" s="57">
        <v>9.5000000000000001E-2</v>
      </c>
      <c r="G167" s="58">
        <f t="shared" si="4"/>
        <v>950</v>
      </c>
      <c r="H167" s="55"/>
      <c r="I167" s="54"/>
    </row>
    <row r="168" spans="1:9">
      <c r="A168" s="55" t="s">
        <v>354</v>
      </c>
      <c r="B168" s="55" t="s">
        <v>356</v>
      </c>
      <c r="C168" s="56" t="s">
        <v>265</v>
      </c>
      <c r="D168" s="55" t="s">
        <v>213</v>
      </c>
      <c r="E168" s="55">
        <v>200</v>
      </c>
      <c r="F168" s="57">
        <v>0.33</v>
      </c>
      <c r="G168" s="58">
        <f t="shared" si="4"/>
        <v>66</v>
      </c>
      <c r="H168" s="55"/>
      <c r="I168" s="54"/>
    </row>
    <row r="169" spans="1:9">
      <c r="A169" s="55" t="s">
        <v>354</v>
      </c>
      <c r="B169" s="55" t="s">
        <v>374</v>
      </c>
      <c r="C169" s="56" t="s">
        <v>265</v>
      </c>
      <c r="D169" s="55" t="s">
        <v>213</v>
      </c>
      <c r="E169" s="55">
        <v>200</v>
      </c>
      <c r="F169" s="57">
        <v>0.15</v>
      </c>
      <c r="G169" s="58">
        <f t="shared" si="4"/>
        <v>30</v>
      </c>
      <c r="H169" s="55"/>
      <c r="I169" s="54"/>
    </row>
    <row r="170" spans="1:9">
      <c r="A170" s="55" t="s">
        <v>354</v>
      </c>
      <c r="B170" s="55" t="s">
        <v>360</v>
      </c>
      <c r="C170" s="56" t="s">
        <v>265</v>
      </c>
      <c r="D170" s="55" t="s">
        <v>213</v>
      </c>
      <c r="E170" s="55">
        <v>1500</v>
      </c>
      <c r="F170" s="57">
        <v>0.84</v>
      </c>
      <c r="G170" s="58">
        <f t="shared" si="4"/>
        <v>1260</v>
      </c>
      <c r="H170" s="55"/>
      <c r="I170" s="54"/>
    </row>
    <row r="171" spans="1:9">
      <c r="A171" s="55" t="s">
        <v>354</v>
      </c>
      <c r="B171" s="55" t="s">
        <v>365</v>
      </c>
      <c r="C171" s="56" t="s">
        <v>265</v>
      </c>
      <c r="D171" s="55" t="s">
        <v>213</v>
      </c>
      <c r="E171" s="55">
        <v>1000</v>
      </c>
      <c r="F171" s="57">
        <v>0.16</v>
      </c>
      <c r="G171" s="58">
        <f t="shared" si="4"/>
        <v>160</v>
      </c>
      <c r="H171" s="55"/>
      <c r="I171" s="54"/>
    </row>
    <row r="172" spans="1:9">
      <c r="A172" s="55" t="s">
        <v>354</v>
      </c>
      <c r="B172" s="55" t="s">
        <v>361</v>
      </c>
      <c r="C172" s="56" t="s">
        <v>265</v>
      </c>
      <c r="D172" s="55" t="s">
        <v>213</v>
      </c>
      <c r="E172" s="55">
        <v>40</v>
      </c>
      <c r="F172" s="57">
        <v>2</v>
      </c>
      <c r="G172" s="58">
        <f t="shared" si="4"/>
        <v>80</v>
      </c>
      <c r="H172" s="55"/>
      <c r="I172" s="54"/>
    </row>
    <row r="173" spans="1:9">
      <c r="A173" s="55" t="s">
        <v>354</v>
      </c>
      <c r="B173" s="55" t="s">
        <v>385</v>
      </c>
      <c r="C173" s="56" t="s">
        <v>266</v>
      </c>
      <c r="D173" s="55" t="s">
        <v>267</v>
      </c>
      <c r="E173" s="55">
        <v>3</v>
      </c>
      <c r="F173" s="57">
        <v>32</v>
      </c>
      <c r="G173" s="58">
        <f t="shared" si="4"/>
        <v>96</v>
      </c>
      <c r="H173" s="55"/>
      <c r="I173" s="54"/>
    </row>
    <row r="174" spans="1:9">
      <c r="A174" s="55" t="s">
        <v>354</v>
      </c>
      <c r="B174" s="55" t="s">
        <v>387</v>
      </c>
      <c r="C174" s="56" t="s">
        <v>266</v>
      </c>
      <c r="D174" s="55" t="s">
        <v>267</v>
      </c>
      <c r="E174" s="55">
        <v>200</v>
      </c>
      <c r="F174" s="57">
        <v>0.11</v>
      </c>
      <c r="G174" s="58">
        <f t="shared" si="4"/>
        <v>22</v>
      </c>
      <c r="H174" s="55"/>
      <c r="I174" s="54"/>
    </row>
    <row r="175" spans="1:9">
      <c r="A175" s="55" t="s">
        <v>354</v>
      </c>
      <c r="B175" s="55" t="s">
        <v>357</v>
      </c>
      <c r="C175" s="56" t="s">
        <v>266</v>
      </c>
      <c r="D175" s="55" t="s">
        <v>267</v>
      </c>
      <c r="E175" s="55">
        <v>130</v>
      </c>
      <c r="F175" s="57">
        <v>0.76</v>
      </c>
      <c r="G175" s="58">
        <f t="shared" si="4"/>
        <v>98.8</v>
      </c>
      <c r="H175" s="55"/>
      <c r="I175" s="54"/>
    </row>
    <row r="176" spans="1:9">
      <c r="A176" s="55" t="s">
        <v>354</v>
      </c>
      <c r="B176" s="55" t="s">
        <v>373</v>
      </c>
      <c r="C176" s="56" t="s">
        <v>266</v>
      </c>
      <c r="D176" s="55" t="s">
        <v>267</v>
      </c>
      <c r="E176" s="55">
        <v>100</v>
      </c>
      <c r="F176" s="57">
        <v>0.33</v>
      </c>
      <c r="G176" s="58">
        <f t="shared" si="4"/>
        <v>33</v>
      </c>
      <c r="H176" s="55"/>
      <c r="I176" s="54"/>
    </row>
    <row r="177" spans="1:9">
      <c r="A177" s="55" t="s">
        <v>354</v>
      </c>
      <c r="B177" s="55" t="s">
        <v>388</v>
      </c>
      <c r="C177" s="56" t="s">
        <v>266</v>
      </c>
      <c r="D177" s="55" t="s">
        <v>267</v>
      </c>
      <c r="E177" s="55">
        <v>300</v>
      </c>
      <c r="F177" s="57">
        <v>0.05</v>
      </c>
      <c r="G177" s="58">
        <f t="shared" si="4"/>
        <v>15</v>
      </c>
      <c r="H177" s="55"/>
      <c r="I177" s="54"/>
    </row>
    <row r="178" spans="1:9">
      <c r="A178" s="55" t="s">
        <v>354</v>
      </c>
      <c r="B178" s="55" t="s">
        <v>382</v>
      </c>
      <c r="C178" s="56" t="s">
        <v>266</v>
      </c>
      <c r="D178" s="55" t="s">
        <v>267</v>
      </c>
      <c r="E178" s="55">
        <v>200</v>
      </c>
      <c r="F178" s="57">
        <v>0.18</v>
      </c>
      <c r="G178" s="58">
        <f t="shared" si="4"/>
        <v>36</v>
      </c>
      <c r="H178" s="55"/>
      <c r="I178" s="54"/>
    </row>
    <row r="179" spans="1:9">
      <c r="A179" s="55" t="s">
        <v>354</v>
      </c>
      <c r="B179" s="55" t="s">
        <v>383</v>
      </c>
      <c r="C179" s="56" t="s">
        <v>266</v>
      </c>
      <c r="D179" s="55" t="s">
        <v>267</v>
      </c>
      <c r="E179" s="55">
        <v>200</v>
      </c>
      <c r="F179" s="57">
        <v>0.18</v>
      </c>
      <c r="G179" s="58">
        <f t="shared" si="4"/>
        <v>36</v>
      </c>
      <c r="H179" s="55"/>
      <c r="I179" s="54"/>
    </row>
    <row r="180" spans="1:9">
      <c r="A180" s="55" t="s">
        <v>354</v>
      </c>
      <c r="B180" s="55" t="s">
        <v>389</v>
      </c>
      <c r="C180" s="56" t="s">
        <v>266</v>
      </c>
      <c r="D180" s="55" t="s">
        <v>267</v>
      </c>
      <c r="E180" s="55">
        <v>200</v>
      </c>
      <c r="F180" s="57">
        <v>0.15</v>
      </c>
      <c r="G180" s="58">
        <f t="shared" si="4"/>
        <v>30</v>
      </c>
      <c r="H180" s="55"/>
      <c r="I180" s="54"/>
    </row>
    <row r="181" spans="1:9">
      <c r="A181" s="55" t="s">
        <v>354</v>
      </c>
      <c r="B181" s="55" t="s">
        <v>359</v>
      </c>
      <c r="C181" s="56" t="s">
        <v>266</v>
      </c>
      <c r="D181" s="55" t="s">
        <v>267</v>
      </c>
      <c r="E181" s="55">
        <v>20</v>
      </c>
      <c r="F181" s="57">
        <v>1.5960000000000001</v>
      </c>
      <c r="G181" s="58">
        <f t="shared" si="4"/>
        <v>31.92</v>
      </c>
      <c r="H181" s="55"/>
      <c r="I181" s="54"/>
    </row>
    <row r="182" spans="1:9">
      <c r="A182" s="55" t="s">
        <v>354</v>
      </c>
      <c r="B182" s="55" t="s">
        <v>364</v>
      </c>
      <c r="C182" s="56" t="s">
        <v>266</v>
      </c>
      <c r="D182" s="55" t="s">
        <v>267</v>
      </c>
      <c r="E182" s="55">
        <v>3</v>
      </c>
      <c r="F182" s="57">
        <v>21.6</v>
      </c>
      <c r="G182" s="58">
        <f t="shared" si="4"/>
        <v>64.800000000000011</v>
      </c>
      <c r="H182" s="55"/>
      <c r="I182" s="54"/>
    </row>
    <row r="183" spans="1:9">
      <c r="A183" s="55" t="s">
        <v>354</v>
      </c>
      <c r="B183" s="55" t="s">
        <v>390</v>
      </c>
      <c r="C183" s="56" t="s">
        <v>266</v>
      </c>
      <c r="D183" s="55" t="s">
        <v>267</v>
      </c>
      <c r="E183" s="55">
        <v>10</v>
      </c>
      <c r="F183" s="57">
        <v>6</v>
      </c>
      <c r="G183" s="58">
        <f t="shared" ref="G183:G236" si="5">E183*F183</f>
        <v>60</v>
      </c>
      <c r="H183" s="55"/>
      <c r="I183" s="54"/>
    </row>
    <row r="184" spans="1:9">
      <c r="A184" s="55" t="s">
        <v>354</v>
      </c>
      <c r="B184" s="55" t="s">
        <v>361</v>
      </c>
      <c r="C184" s="56" t="s">
        <v>266</v>
      </c>
      <c r="D184" s="55" t="s">
        <v>267</v>
      </c>
      <c r="E184" s="55">
        <v>60</v>
      </c>
      <c r="F184" s="57">
        <v>2</v>
      </c>
      <c r="G184" s="58">
        <f t="shared" si="5"/>
        <v>120</v>
      </c>
      <c r="H184" s="55"/>
      <c r="I184" s="54"/>
    </row>
    <row r="185" spans="1:9">
      <c r="A185" s="55" t="s">
        <v>354</v>
      </c>
      <c r="B185" s="55" t="s">
        <v>373</v>
      </c>
      <c r="C185" s="56" t="s">
        <v>268</v>
      </c>
      <c r="D185" s="55" t="s">
        <v>269</v>
      </c>
      <c r="E185" s="55">
        <v>200</v>
      </c>
      <c r="F185" s="57">
        <v>0.33</v>
      </c>
      <c r="G185" s="58">
        <f t="shared" si="5"/>
        <v>66</v>
      </c>
      <c r="H185" s="55"/>
      <c r="I185" s="54"/>
    </row>
    <row r="186" spans="1:9">
      <c r="A186" s="55" t="s">
        <v>354</v>
      </c>
      <c r="B186" s="55" t="s">
        <v>367</v>
      </c>
      <c r="C186" s="56" t="s">
        <v>268</v>
      </c>
      <c r="D186" s="55" t="s">
        <v>269</v>
      </c>
      <c r="E186" s="55">
        <v>200</v>
      </c>
      <c r="F186" s="57">
        <v>0.33</v>
      </c>
      <c r="G186" s="58">
        <f t="shared" si="5"/>
        <v>66</v>
      </c>
      <c r="H186" s="55"/>
      <c r="I186" s="54"/>
    </row>
    <row r="187" spans="1:9">
      <c r="A187" s="55" t="s">
        <v>354</v>
      </c>
      <c r="B187" s="55" t="s">
        <v>388</v>
      </c>
      <c r="C187" s="56" t="s">
        <v>268</v>
      </c>
      <c r="D187" s="55" t="s">
        <v>269</v>
      </c>
      <c r="E187" s="55">
        <v>200</v>
      </c>
      <c r="F187" s="57">
        <v>0.05</v>
      </c>
      <c r="G187" s="58">
        <f t="shared" si="5"/>
        <v>10</v>
      </c>
      <c r="H187" s="55"/>
      <c r="I187" s="54"/>
    </row>
    <row r="188" spans="1:9">
      <c r="A188" s="55" t="s">
        <v>354</v>
      </c>
      <c r="B188" s="55" t="s">
        <v>382</v>
      </c>
      <c r="C188" s="56" t="s">
        <v>268</v>
      </c>
      <c r="D188" s="55" t="s">
        <v>269</v>
      </c>
      <c r="E188" s="55">
        <v>100</v>
      </c>
      <c r="F188" s="57">
        <v>0.18</v>
      </c>
      <c r="G188" s="58">
        <f t="shared" si="5"/>
        <v>18</v>
      </c>
      <c r="H188" s="55"/>
      <c r="I188" s="54"/>
    </row>
    <row r="189" spans="1:9">
      <c r="A189" s="55" t="s">
        <v>354</v>
      </c>
      <c r="B189" s="55" t="s">
        <v>359</v>
      </c>
      <c r="C189" s="56" t="s">
        <v>268</v>
      </c>
      <c r="D189" s="55" t="s">
        <v>269</v>
      </c>
      <c r="E189" s="55">
        <v>20</v>
      </c>
      <c r="F189" s="57">
        <v>1.5960000000000001</v>
      </c>
      <c r="G189" s="58">
        <f t="shared" si="5"/>
        <v>31.92</v>
      </c>
      <c r="H189" s="55"/>
      <c r="I189" s="54"/>
    </row>
    <row r="190" spans="1:9">
      <c r="A190" s="55" t="s">
        <v>354</v>
      </c>
      <c r="B190" s="55" t="s">
        <v>364</v>
      </c>
      <c r="C190" s="56" t="s">
        <v>268</v>
      </c>
      <c r="D190" s="55" t="s">
        <v>269</v>
      </c>
      <c r="E190" s="55">
        <v>2</v>
      </c>
      <c r="F190" s="57">
        <v>21.6</v>
      </c>
      <c r="G190" s="58">
        <f t="shared" si="5"/>
        <v>43.2</v>
      </c>
      <c r="H190" s="55"/>
      <c r="I190" s="54"/>
    </row>
    <row r="191" spans="1:9">
      <c r="A191" s="55" t="s">
        <v>354</v>
      </c>
      <c r="B191" s="55" t="s">
        <v>361</v>
      </c>
      <c r="C191" s="56" t="s">
        <v>268</v>
      </c>
      <c r="D191" s="55" t="s">
        <v>269</v>
      </c>
      <c r="E191" s="55">
        <v>40</v>
      </c>
      <c r="F191" s="57">
        <v>2</v>
      </c>
      <c r="G191" s="58">
        <f t="shared" si="5"/>
        <v>80</v>
      </c>
      <c r="H191" s="55"/>
      <c r="I191" s="54"/>
    </row>
    <row r="192" spans="1:9">
      <c r="A192" s="55" t="s">
        <v>354</v>
      </c>
      <c r="B192" s="55" t="s">
        <v>366</v>
      </c>
      <c r="C192" s="56" t="s">
        <v>391</v>
      </c>
      <c r="D192" s="55" t="s">
        <v>253</v>
      </c>
      <c r="E192" s="55">
        <v>1</v>
      </c>
      <c r="F192" s="57">
        <v>32</v>
      </c>
      <c r="G192" s="58">
        <f t="shared" si="5"/>
        <v>32</v>
      </c>
      <c r="H192" s="55"/>
      <c r="I192" s="54"/>
    </row>
    <row r="193" spans="1:9">
      <c r="A193" s="55" t="s">
        <v>354</v>
      </c>
      <c r="B193" s="55" t="s">
        <v>382</v>
      </c>
      <c r="C193" s="56" t="s">
        <v>304</v>
      </c>
      <c r="D193" s="55" t="s">
        <v>253</v>
      </c>
      <c r="E193" s="55">
        <v>100</v>
      </c>
      <c r="F193" s="57">
        <v>0.18</v>
      </c>
      <c r="G193" s="58">
        <f t="shared" si="5"/>
        <v>18</v>
      </c>
      <c r="H193" s="55"/>
      <c r="I193" s="54"/>
    </row>
    <row r="194" spans="1:9">
      <c r="A194" s="55" t="s">
        <v>354</v>
      </c>
      <c r="B194" s="55" t="s">
        <v>383</v>
      </c>
      <c r="C194" s="56" t="s">
        <v>304</v>
      </c>
      <c r="D194" s="55" t="s">
        <v>253</v>
      </c>
      <c r="E194" s="55">
        <v>100</v>
      </c>
      <c r="F194" s="57">
        <v>0.18</v>
      </c>
      <c r="G194" s="58">
        <f t="shared" si="5"/>
        <v>18</v>
      </c>
      <c r="H194" s="55"/>
      <c r="I194" s="54"/>
    </row>
    <row r="195" spans="1:9">
      <c r="A195" s="55" t="s">
        <v>354</v>
      </c>
      <c r="B195" s="55" t="s">
        <v>368</v>
      </c>
      <c r="C195" s="56" t="s">
        <v>304</v>
      </c>
      <c r="D195" s="55" t="s">
        <v>253</v>
      </c>
      <c r="E195" s="55">
        <v>20</v>
      </c>
      <c r="F195" s="57">
        <v>1.3</v>
      </c>
      <c r="G195" s="58">
        <f t="shared" si="5"/>
        <v>26</v>
      </c>
      <c r="H195" s="55"/>
      <c r="I195" s="54"/>
    </row>
    <row r="196" spans="1:9">
      <c r="A196" s="55" t="s">
        <v>354</v>
      </c>
      <c r="B196" s="55" t="s">
        <v>389</v>
      </c>
      <c r="C196" s="56" t="s">
        <v>304</v>
      </c>
      <c r="D196" s="55" t="s">
        <v>253</v>
      </c>
      <c r="E196" s="55">
        <v>100</v>
      </c>
      <c r="F196" s="57">
        <v>0.15</v>
      </c>
      <c r="G196" s="58">
        <f t="shared" si="5"/>
        <v>15</v>
      </c>
      <c r="H196" s="55"/>
      <c r="I196" s="54"/>
    </row>
    <row r="197" spans="1:9">
      <c r="A197" s="55" t="s">
        <v>354</v>
      </c>
      <c r="B197" s="55" t="s">
        <v>364</v>
      </c>
      <c r="C197" s="56" t="s">
        <v>304</v>
      </c>
      <c r="D197" s="55" t="s">
        <v>253</v>
      </c>
      <c r="E197" s="55">
        <v>3</v>
      </c>
      <c r="F197" s="57">
        <v>21.6</v>
      </c>
      <c r="G197" s="58">
        <f t="shared" si="5"/>
        <v>64.800000000000011</v>
      </c>
      <c r="H197" s="55"/>
      <c r="I197" s="54"/>
    </row>
    <row r="198" spans="1:9">
      <c r="A198" s="55" t="s">
        <v>354</v>
      </c>
      <c r="B198" s="55" t="s">
        <v>392</v>
      </c>
      <c r="C198" s="59">
        <v>1504300004</v>
      </c>
      <c r="D198" s="55" t="s">
        <v>393</v>
      </c>
      <c r="E198" s="55">
        <v>400</v>
      </c>
      <c r="F198" s="57">
        <v>0</v>
      </c>
      <c r="G198" s="58">
        <f t="shared" si="5"/>
        <v>0</v>
      </c>
      <c r="H198" s="55"/>
      <c r="I198" s="54"/>
    </row>
    <row r="199" spans="1:9">
      <c r="A199" s="55" t="s">
        <v>354</v>
      </c>
      <c r="B199" s="55" t="s">
        <v>394</v>
      </c>
      <c r="C199" s="59">
        <v>1504300010</v>
      </c>
      <c r="D199" s="55" t="s">
        <v>271</v>
      </c>
      <c r="E199" s="55">
        <v>200</v>
      </c>
      <c r="F199" s="57">
        <v>0.33</v>
      </c>
      <c r="G199" s="58">
        <f t="shared" si="5"/>
        <v>66</v>
      </c>
      <c r="H199" s="55"/>
      <c r="I199" s="54"/>
    </row>
    <row r="200" spans="1:9">
      <c r="A200" s="55" t="s">
        <v>354</v>
      </c>
      <c r="B200" s="55" t="s">
        <v>395</v>
      </c>
      <c r="C200" s="59">
        <v>1504300011</v>
      </c>
      <c r="D200" s="55" t="s">
        <v>271</v>
      </c>
      <c r="E200" s="55">
        <v>4</v>
      </c>
      <c r="F200" s="57">
        <v>18</v>
      </c>
      <c r="G200" s="58">
        <f t="shared" si="5"/>
        <v>72</v>
      </c>
      <c r="H200" s="55"/>
      <c r="I200" s="54"/>
    </row>
    <row r="201" spans="1:9">
      <c r="A201" s="55" t="s">
        <v>354</v>
      </c>
      <c r="B201" s="55" t="s">
        <v>396</v>
      </c>
      <c r="C201" s="59">
        <v>1504300012</v>
      </c>
      <c r="D201" s="55" t="s">
        <v>271</v>
      </c>
      <c r="E201" s="55">
        <v>200</v>
      </c>
      <c r="F201" s="57">
        <v>0.18</v>
      </c>
      <c r="G201" s="58">
        <f t="shared" si="5"/>
        <v>36</v>
      </c>
      <c r="H201" s="55"/>
      <c r="I201" s="54"/>
    </row>
    <row r="202" spans="1:9">
      <c r="A202" s="55" t="s">
        <v>354</v>
      </c>
      <c r="B202" s="55" t="s">
        <v>397</v>
      </c>
      <c r="C202" s="59">
        <v>1504300013</v>
      </c>
      <c r="D202" s="55" t="s">
        <v>271</v>
      </c>
      <c r="E202" s="55">
        <v>200</v>
      </c>
      <c r="F202" s="57">
        <v>0.18</v>
      </c>
      <c r="G202" s="58">
        <f t="shared" si="5"/>
        <v>36</v>
      </c>
      <c r="H202" s="55"/>
      <c r="I202" s="54"/>
    </row>
    <row r="203" spans="1:9">
      <c r="A203" s="55" t="s">
        <v>354</v>
      </c>
      <c r="B203" s="55" t="s">
        <v>398</v>
      </c>
      <c r="C203" s="59">
        <v>1504300014</v>
      </c>
      <c r="D203" s="55" t="s">
        <v>271</v>
      </c>
      <c r="E203" s="55">
        <v>2</v>
      </c>
      <c r="F203" s="57">
        <v>21.6</v>
      </c>
      <c r="G203" s="58">
        <f t="shared" si="5"/>
        <v>43.2</v>
      </c>
      <c r="H203" s="55"/>
      <c r="I203" s="54"/>
    </row>
    <row r="204" spans="1:9">
      <c r="A204" s="55" t="s">
        <v>354</v>
      </c>
      <c r="B204" s="55" t="s">
        <v>399</v>
      </c>
      <c r="C204" s="59">
        <v>1504300015</v>
      </c>
      <c r="D204" s="55" t="s">
        <v>271</v>
      </c>
      <c r="E204" s="55">
        <v>40</v>
      </c>
      <c r="F204" s="57">
        <v>2</v>
      </c>
      <c r="G204" s="58">
        <f t="shared" si="5"/>
        <v>80</v>
      </c>
      <c r="H204" s="55"/>
      <c r="I204" s="54"/>
    </row>
    <row r="205" spans="1:9">
      <c r="A205" s="55" t="s">
        <v>354</v>
      </c>
      <c r="B205" s="55" t="s">
        <v>400</v>
      </c>
      <c r="C205" s="59">
        <v>1504300016</v>
      </c>
      <c r="D205" s="55" t="s">
        <v>271</v>
      </c>
      <c r="E205" s="55">
        <v>500</v>
      </c>
      <c r="F205" s="57">
        <v>0.05</v>
      </c>
      <c r="G205" s="58">
        <f t="shared" si="5"/>
        <v>25</v>
      </c>
      <c r="H205" s="55"/>
      <c r="I205" s="54"/>
    </row>
    <row r="206" spans="1:9">
      <c r="A206" s="55" t="s">
        <v>354</v>
      </c>
      <c r="B206" s="55" t="s">
        <v>401</v>
      </c>
      <c r="C206" s="59">
        <v>1504300021</v>
      </c>
      <c r="D206" s="55" t="s">
        <v>315</v>
      </c>
      <c r="E206" s="55">
        <v>100</v>
      </c>
      <c r="F206" s="57">
        <v>0.33</v>
      </c>
      <c r="G206" s="58">
        <f t="shared" si="5"/>
        <v>33</v>
      </c>
      <c r="H206" s="55"/>
      <c r="I206" s="54"/>
    </row>
    <row r="207" spans="1:9">
      <c r="A207" s="55" t="s">
        <v>354</v>
      </c>
      <c r="B207" s="55" t="s">
        <v>402</v>
      </c>
      <c r="C207" s="59">
        <v>1504300022</v>
      </c>
      <c r="D207" s="55" t="s">
        <v>315</v>
      </c>
      <c r="E207" s="55">
        <v>750</v>
      </c>
      <c r="F207" s="57">
        <v>9.5000000000000001E-2</v>
      </c>
      <c r="G207" s="58">
        <f t="shared" si="5"/>
        <v>71.25</v>
      </c>
      <c r="H207" s="55"/>
      <c r="I207" s="54"/>
    </row>
    <row r="208" spans="1:9">
      <c r="A208" s="55" t="s">
        <v>354</v>
      </c>
      <c r="B208" s="55" t="s">
        <v>402</v>
      </c>
      <c r="C208" s="59">
        <v>1504300023</v>
      </c>
      <c r="D208" s="55" t="s">
        <v>272</v>
      </c>
      <c r="E208" s="55">
        <v>500</v>
      </c>
      <c r="F208" s="57">
        <v>9.5000000000000001E-2</v>
      </c>
      <c r="G208" s="58">
        <f t="shared" si="5"/>
        <v>47.5</v>
      </c>
      <c r="H208" s="55"/>
      <c r="I208" s="54"/>
    </row>
    <row r="209" spans="1:9">
      <c r="A209" s="55" t="s">
        <v>354</v>
      </c>
      <c r="B209" s="55" t="s">
        <v>403</v>
      </c>
      <c r="C209" s="59">
        <v>1504300024</v>
      </c>
      <c r="D209" s="55" t="s">
        <v>272</v>
      </c>
      <c r="E209" s="55">
        <v>100</v>
      </c>
      <c r="F209" s="57">
        <v>0.15</v>
      </c>
      <c r="G209" s="58">
        <f t="shared" si="5"/>
        <v>15</v>
      </c>
      <c r="H209" s="55"/>
      <c r="I209" s="54"/>
    </row>
    <row r="210" spans="1:9">
      <c r="A210" s="55" t="s">
        <v>354</v>
      </c>
      <c r="B210" s="55" t="s">
        <v>404</v>
      </c>
      <c r="C210" s="59">
        <v>1504300026</v>
      </c>
      <c r="D210" s="55" t="s">
        <v>272</v>
      </c>
      <c r="E210" s="55">
        <v>20</v>
      </c>
      <c r="F210" s="57">
        <v>1.3</v>
      </c>
      <c r="G210" s="58">
        <f t="shared" si="5"/>
        <v>26</v>
      </c>
      <c r="H210" s="55"/>
      <c r="I210" s="54"/>
    </row>
    <row r="211" spans="1:9">
      <c r="A211" s="55" t="s">
        <v>354</v>
      </c>
      <c r="B211" s="55" t="s">
        <v>396</v>
      </c>
      <c r="C211" s="59">
        <v>1504300027</v>
      </c>
      <c r="D211" s="55" t="s">
        <v>272</v>
      </c>
      <c r="E211" s="55">
        <v>200</v>
      </c>
      <c r="F211" s="57">
        <v>0.18</v>
      </c>
      <c r="G211" s="58">
        <f t="shared" si="5"/>
        <v>36</v>
      </c>
      <c r="H211" s="55"/>
      <c r="I211" s="54"/>
    </row>
    <row r="212" spans="1:9">
      <c r="A212" s="55" t="s">
        <v>354</v>
      </c>
      <c r="B212" s="55" t="s">
        <v>399</v>
      </c>
      <c r="C212" s="59">
        <v>1504300028</v>
      </c>
      <c r="D212" s="55" t="s">
        <v>272</v>
      </c>
      <c r="E212" s="55">
        <v>40</v>
      </c>
      <c r="F212" s="57">
        <v>2</v>
      </c>
      <c r="G212" s="58">
        <f t="shared" si="5"/>
        <v>80</v>
      </c>
      <c r="H212" s="55"/>
      <c r="I212" s="54"/>
    </row>
    <row r="213" spans="1:9">
      <c r="A213" s="55" t="s">
        <v>354</v>
      </c>
      <c r="B213" s="55" t="s">
        <v>405</v>
      </c>
      <c r="C213" s="59">
        <v>1504300035</v>
      </c>
      <c r="D213" s="55" t="s">
        <v>272</v>
      </c>
      <c r="E213" s="55">
        <v>2</v>
      </c>
      <c r="F213" s="57">
        <v>32</v>
      </c>
      <c r="G213" s="58">
        <f t="shared" si="5"/>
        <v>64</v>
      </c>
      <c r="H213" s="55"/>
      <c r="I213" s="54"/>
    </row>
    <row r="214" spans="1:9">
      <c r="A214" s="55" t="s">
        <v>354</v>
      </c>
      <c r="B214" s="55" t="s">
        <v>406</v>
      </c>
      <c r="C214" s="59">
        <v>1504300036</v>
      </c>
      <c r="D214" s="55" t="s">
        <v>272</v>
      </c>
      <c r="E214" s="55">
        <v>130</v>
      </c>
      <c r="F214" s="57">
        <v>0.76</v>
      </c>
      <c r="G214" s="58">
        <f t="shared" si="5"/>
        <v>98.8</v>
      </c>
      <c r="H214" s="55"/>
      <c r="I214" s="54"/>
    </row>
    <row r="215" spans="1:9">
      <c r="A215" s="55" t="s">
        <v>354</v>
      </c>
      <c r="B215" s="55" t="s">
        <v>399</v>
      </c>
      <c r="C215" s="59">
        <v>1504300048</v>
      </c>
      <c r="D215" s="55" t="s">
        <v>235</v>
      </c>
      <c r="E215" s="55">
        <v>40</v>
      </c>
      <c r="F215" s="57">
        <v>2</v>
      </c>
      <c r="G215" s="58">
        <f t="shared" si="5"/>
        <v>80</v>
      </c>
      <c r="H215" s="55"/>
      <c r="I215" s="54"/>
    </row>
    <row r="216" spans="1:9">
      <c r="A216" s="55" t="s">
        <v>354</v>
      </c>
      <c r="B216" s="55" t="s">
        <v>407</v>
      </c>
      <c r="C216" s="59">
        <v>1504300061</v>
      </c>
      <c r="D216" s="55" t="s">
        <v>224</v>
      </c>
      <c r="E216" s="55">
        <v>2</v>
      </c>
      <c r="F216" s="57">
        <v>32</v>
      </c>
      <c r="G216" s="58">
        <f t="shared" si="5"/>
        <v>64</v>
      </c>
      <c r="H216" s="55"/>
      <c r="I216" s="54"/>
    </row>
    <row r="217" spans="1:9">
      <c r="A217" s="55" t="s">
        <v>354</v>
      </c>
      <c r="B217" s="55" t="s">
        <v>396</v>
      </c>
      <c r="C217" s="59">
        <v>1504300072</v>
      </c>
      <c r="D217" s="55" t="s">
        <v>408</v>
      </c>
      <c r="E217" s="55">
        <v>600</v>
      </c>
      <c r="F217" s="57">
        <v>0.18</v>
      </c>
      <c r="G217" s="58">
        <f t="shared" si="5"/>
        <v>108</v>
      </c>
      <c r="H217" s="55"/>
      <c r="I217" s="54"/>
    </row>
    <row r="218" spans="1:9">
      <c r="A218" s="55" t="s">
        <v>354</v>
      </c>
      <c r="B218" s="55" t="s">
        <v>406</v>
      </c>
      <c r="C218" s="59">
        <v>1504300080</v>
      </c>
      <c r="D218" s="55" t="s">
        <v>271</v>
      </c>
      <c r="E218" s="55">
        <v>520</v>
      </c>
      <c r="F218" s="57">
        <v>0.76</v>
      </c>
      <c r="G218" s="58">
        <f t="shared" si="5"/>
        <v>395.2</v>
      </c>
      <c r="H218" s="55"/>
      <c r="I218" s="54"/>
    </row>
    <row r="219" spans="1:9">
      <c r="A219" s="55" t="s">
        <v>354</v>
      </c>
      <c r="B219" s="55" t="s">
        <v>396</v>
      </c>
      <c r="C219" s="59">
        <v>1504300081</v>
      </c>
      <c r="D219" s="55" t="s">
        <v>271</v>
      </c>
      <c r="E219" s="55">
        <v>200</v>
      </c>
      <c r="F219" s="57">
        <v>0.18</v>
      </c>
      <c r="G219" s="58">
        <f t="shared" si="5"/>
        <v>36</v>
      </c>
      <c r="H219" s="55"/>
      <c r="I219" s="54"/>
    </row>
    <row r="220" spans="1:9">
      <c r="A220" s="55" t="s">
        <v>354</v>
      </c>
      <c r="B220" s="55" t="s">
        <v>409</v>
      </c>
      <c r="C220" s="59">
        <v>1504300082</v>
      </c>
      <c r="D220" s="55" t="s">
        <v>271</v>
      </c>
      <c r="E220" s="55">
        <v>20</v>
      </c>
      <c r="F220" s="57">
        <v>1.5960000000000001</v>
      </c>
      <c r="G220" s="58">
        <f t="shared" si="5"/>
        <v>31.92</v>
      </c>
      <c r="H220" s="55"/>
      <c r="I220" s="54"/>
    </row>
    <row r="221" spans="1:9">
      <c r="A221" s="55" t="s">
        <v>354</v>
      </c>
      <c r="B221" s="55" t="s">
        <v>410</v>
      </c>
      <c r="C221" s="59">
        <v>1504300083</v>
      </c>
      <c r="D221" s="55" t="s">
        <v>271</v>
      </c>
      <c r="E221" s="55">
        <v>10</v>
      </c>
      <c r="F221" s="57">
        <v>15</v>
      </c>
      <c r="G221" s="58">
        <f t="shared" si="5"/>
        <v>150</v>
      </c>
      <c r="H221" s="55"/>
      <c r="I221" s="54"/>
    </row>
    <row r="222" spans="1:9">
      <c r="A222" s="55" t="s">
        <v>354</v>
      </c>
      <c r="B222" s="55" t="s">
        <v>411</v>
      </c>
      <c r="C222" s="59">
        <v>1504300084</v>
      </c>
      <c r="D222" s="55" t="s">
        <v>271</v>
      </c>
      <c r="E222" s="55">
        <v>100</v>
      </c>
      <c r="F222" s="57">
        <v>0.2</v>
      </c>
      <c r="G222" s="58">
        <f t="shared" si="5"/>
        <v>20</v>
      </c>
      <c r="H222" s="55"/>
      <c r="I222" s="54"/>
    </row>
    <row r="223" spans="1:9">
      <c r="A223" s="55" t="s">
        <v>354</v>
      </c>
      <c r="B223" s="55" t="s">
        <v>398</v>
      </c>
      <c r="C223" s="59">
        <v>1504300085</v>
      </c>
      <c r="D223" s="55" t="s">
        <v>271</v>
      </c>
      <c r="E223" s="55">
        <v>2</v>
      </c>
      <c r="F223" s="57">
        <v>21.6</v>
      </c>
      <c r="G223" s="58">
        <f t="shared" si="5"/>
        <v>43.2</v>
      </c>
      <c r="H223" s="55"/>
      <c r="I223" s="54"/>
    </row>
    <row r="224" spans="1:9">
      <c r="A224" s="55" t="s">
        <v>354</v>
      </c>
      <c r="B224" s="55" t="s">
        <v>399</v>
      </c>
      <c r="C224" s="59">
        <v>1504300086</v>
      </c>
      <c r="D224" s="55" t="s">
        <v>271</v>
      </c>
      <c r="E224" s="55">
        <v>40</v>
      </c>
      <c r="F224" s="57">
        <v>2</v>
      </c>
      <c r="G224" s="58">
        <f t="shared" si="5"/>
        <v>80</v>
      </c>
      <c r="H224" s="55"/>
      <c r="I224" s="54"/>
    </row>
    <row r="225" spans="1:9">
      <c r="A225" s="55" t="s">
        <v>354</v>
      </c>
      <c r="B225" s="55" t="s">
        <v>412</v>
      </c>
      <c r="C225" s="59">
        <v>1504300087</v>
      </c>
      <c r="D225" s="55" t="s">
        <v>271</v>
      </c>
      <c r="E225" s="55">
        <v>1000</v>
      </c>
      <c r="F225" s="57">
        <v>0.23</v>
      </c>
      <c r="G225" s="58">
        <f t="shared" si="5"/>
        <v>230</v>
      </c>
      <c r="H225" s="55"/>
      <c r="I225" s="54"/>
    </row>
    <row r="226" spans="1:9">
      <c r="A226" s="55" t="s">
        <v>354</v>
      </c>
      <c r="B226" s="55" t="s">
        <v>413</v>
      </c>
      <c r="C226" s="59">
        <v>1504300092</v>
      </c>
      <c r="D226" s="55" t="s">
        <v>315</v>
      </c>
      <c r="E226" s="55">
        <v>250</v>
      </c>
      <c r="F226" s="57">
        <v>0.84</v>
      </c>
      <c r="G226" s="58">
        <f t="shared" si="5"/>
        <v>210</v>
      </c>
      <c r="H226" s="55"/>
      <c r="I226" s="54"/>
    </row>
    <row r="227" spans="1:9">
      <c r="A227" s="55" t="s">
        <v>354</v>
      </c>
      <c r="B227" s="55" t="s">
        <v>414</v>
      </c>
      <c r="C227" s="59">
        <v>1504300097</v>
      </c>
      <c r="D227" s="55" t="s">
        <v>277</v>
      </c>
      <c r="E227" s="55">
        <v>10</v>
      </c>
      <c r="F227" s="57">
        <v>6</v>
      </c>
      <c r="G227" s="58">
        <f t="shared" si="5"/>
        <v>60</v>
      </c>
      <c r="H227" s="55"/>
      <c r="I227" s="54"/>
    </row>
    <row r="228" spans="1:9">
      <c r="A228" s="55" t="s">
        <v>354</v>
      </c>
      <c r="B228" s="55" t="s">
        <v>396</v>
      </c>
      <c r="C228" s="59">
        <v>1504300098</v>
      </c>
      <c r="D228" s="55" t="s">
        <v>277</v>
      </c>
      <c r="E228" s="55">
        <v>200</v>
      </c>
      <c r="F228" s="57">
        <v>0.18</v>
      </c>
      <c r="G228" s="58">
        <f t="shared" si="5"/>
        <v>36</v>
      </c>
      <c r="H228" s="55"/>
      <c r="I228" s="54"/>
    </row>
    <row r="229" spans="1:9">
      <c r="A229" s="55" t="s">
        <v>354</v>
      </c>
      <c r="B229" s="55" t="s">
        <v>397</v>
      </c>
      <c r="C229" s="59">
        <v>1504300099</v>
      </c>
      <c r="D229" s="55" t="s">
        <v>277</v>
      </c>
      <c r="E229" s="55">
        <v>200</v>
      </c>
      <c r="F229" s="57">
        <v>0.18</v>
      </c>
      <c r="G229" s="58">
        <f t="shared" si="5"/>
        <v>36</v>
      </c>
      <c r="H229" s="55"/>
      <c r="I229" s="54"/>
    </row>
    <row r="230" spans="1:9">
      <c r="A230" s="55" t="s">
        <v>354</v>
      </c>
      <c r="B230" s="55" t="s">
        <v>406</v>
      </c>
      <c r="C230" s="59">
        <v>1504300100</v>
      </c>
      <c r="D230" s="55" t="s">
        <v>277</v>
      </c>
      <c r="E230" s="55">
        <v>130</v>
      </c>
      <c r="F230" s="57">
        <v>0.76</v>
      </c>
      <c r="G230" s="58">
        <f t="shared" si="5"/>
        <v>98.8</v>
      </c>
      <c r="H230" s="55"/>
      <c r="I230" s="54"/>
    </row>
    <row r="231" spans="1:9">
      <c r="A231" s="55" t="s">
        <v>354</v>
      </c>
      <c r="B231" s="55" t="s">
        <v>400</v>
      </c>
      <c r="C231" s="59">
        <v>1504300101</v>
      </c>
      <c r="D231" s="55" t="s">
        <v>277</v>
      </c>
      <c r="E231" s="55">
        <v>300</v>
      </c>
      <c r="F231" s="57">
        <v>0.05</v>
      </c>
      <c r="G231" s="58">
        <f t="shared" si="5"/>
        <v>15</v>
      </c>
      <c r="H231" s="55"/>
      <c r="I231" s="54"/>
    </row>
    <row r="232" spans="1:9">
      <c r="A232" s="55" t="s">
        <v>354</v>
      </c>
      <c r="B232" s="55" t="s">
        <v>398</v>
      </c>
      <c r="C232" s="59">
        <v>1504300102</v>
      </c>
      <c r="D232" s="55" t="s">
        <v>277</v>
      </c>
      <c r="E232" s="55">
        <v>2</v>
      </c>
      <c r="F232" s="57">
        <v>21.6</v>
      </c>
      <c r="G232" s="58">
        <f t="shared" si="5"/>
        <v>43.2</v>
      </c>
      <c r="H232" s="55"/>
      <c r="I232" s="54"/>
    </row>
    <row r="233" spans="1:9">
      <c r="A233" s="55" t="s">
        <v>354</v>
      </c>
      <c r="B233" s="55" t="s">
        <v>404</v>
      </c>
      <c r="C233" s="59">
        <v>1504300106</v>
      </c>
      <c r="D233" s="55" t="s">
        <v>277</v>
      </c>
      <c r="E233" s="55">
        <v>20</v>
      </c>
      <c r="F233" s="57">
        <v>1.3</v>
      </c>
      <c r="G233" s="58">
        <f t="shared" si="5"/>
        <v>26</v>
      </c>
      <c r="H233" s="55"/>
      <c r="I233" s="54"/>
    </row>
    <row r="234" spans="1:9">
      <c r="A234" s="55" t="s">
        <v>354</v>
      </c>
      <c r="B234" s="55" t="s">
        <v>412</v>
      </c>
      <c r="C234" s="59">
        <v>1504300108</v>
      </c>
      <c r="D234" s="55" t="s">
        <v>277</v>
      </c>
      <c r="E234" s="55">
        <v>1000</v>
      </c>
      <c r="F234" s="57">
        <v>0.23</v>
      </c>
      <c r="G234" s="58">
        <f t="shared" si="5"/>
        <v>230</v>
      </c>
      <c r="H234" s="55"/>
      <c r="I234" s="54"/>
    </row>
    <row r="235" spans="1:9">
      <c r="A235" s="55" t="s">
        <v>415</v>
      </c>
      <c r="B235" s="60" t="s">
        <v>133</v>
      </c>
      <c r="C235" s="61"/>
      <c r="D235" s="62"/>
      <c r="E235" s="63">
        <v>3000</v>
      </c>
      <c r="F235" s="64">
        <v>0.33</v>
      </c>
      <c r="G235" s="65">
        <f t="shared" si="5"/>
        <v>990</v>
      </c>
      <c r="H235" s="66" t="s">
        <v>136</v>
      </c>
    </row>
    <row r="236" spans="1:9">
      <c r="A236" s="55" t="s">
        <v>415</v>
      </c>
      <c r="B236" s="60" t="s">
        <v>133</v>
      </c>
      <c r="C236" s="61"/>
      <c r="D236" s="62"/>
      <c r="E236" s="63">
        <v>6000</v>
      </c>
      <c r="F236" s="64">
        <v>0.33</v>
      </c>
      <c r="G236" s="65">
        <f t="shared" si="5"/>
        <v>1980</v>
      </c>
      <c r="H236" s="66" t="s">
        <v>136</v>
      </c>
    </row>
    <row r="237" spans="1:9">
      <c r="A237" s="55" t="s">
        <v>419</v>
      </c>
      <c r="B237" s="55" t="s">
        <v>420</v>
      </c>
      <c r="C237" s="56" t="s">
        <v>252</v>
      </c>
      <c r="D237" s="55" t="s">
        <v>253</v>
      </c>
      <c r="E237" s="55">
        <v>1</v>
      </c>
      <c r="F237" s="57">
        <v>0.1</v>
      </c>
      <c r="G237" s="58">
        <f t="shared" ref="G237:G244" si="6">E237*F237</f>
        <v>0.1</v>
      </c>
      <c r="H237" s="55"/>
      <c r="I237" s="54"/>
    </row>
    <row r="238" spans="1:9">
      <c r="A238" s="55" t="s">
        <v>419</v>
      </c>
      <c r="B238" s="55" t="s">
        <v>421</v>
      </c>
      <c r="C238" s="56" t="s">
        <v>422</v>
      </c>
      <c r="D238" s="55" t="s">
        <v>253</v>
      </c>
      <c r="E238" s="55">
        <v>50</v>
      </c>
      <c r="F238" s="57">
        <v>0.42</v>
      </c>
      <c r="G238" s="58">
        <f t="shared" si="6"/>
        <v>21</v>
      </c>
      <c r="H238" s="55"/>
      <c r="I238" s="54"/>
    </row>
    <row r="239" spans="1:9">
      <c r="A239" s="55" t="s">
        <v>423</v>
      </c>
      <c r="B239" s="55" t="s">
        <v>424</v>
      </c>
      <c r="C239" s="59">
        <v>1504300002</v>
      </c>
      <c r="D239" s="55" t="s">
        <v>349</v>
      </c>
      <c r="E239" s="55">
        <v>2500</v>
      </c>
      <c r="F239" s="57">
        <v>3</v>
      </c>
      <c r="G239" s="58">
        <f t="shared" si="6"/>
        <v>7500</v>
      </c>
      <c r="H239" s="55"/>
      <c r="I239" s="54" t="s">
        <v>425</v>
      </c>
    </row>
    <row r="240" spans="1:9">
      <c r="A240" s="55" t="s">
        <v>419</v>
      </c>
      <c r="B240" s="55" t="s">
        <v>426</v>
      </c>
      <c r="C240" s="59">
        <v>1504300019</v>
      </c>
      <c r="D240" s="55" t="s">
        <v>271</v>
      </c>
      <c r="E240" s="55">
        <v>50</v>
      </c>
      <c r="F240" s="57">
        <v>0.42</v>
      </c>
      <c r="G240" s="58">
        <f t="shared" si="6"/>
        <v>21</v>
      </c>
      <c r="H240" s="55"/>
      <c r="I240" s="54"/>
    </row>
    <row r="241" spans="1:9">
      <c r="A241" s="55" t="s">
        <v>419</v>
      </c>
      <c r="B241" s="55" t="s">
        <v>426</v>
      </c>
      <c r="C241" s="59">
        <v>1504300038</v>
      </c>
      <c r="D241" s="55" t="s">
        <v>349</v>
      </c>
      <c r="E241" s="55">
        <v>3500</v>
      </c>
      <c r="F241" s="57">
        <v>0.42</v>
      </c>
      <c r="G241" s="58">
        <f t="shared" si="6"/>
        <v>1470</v>
      </c>
      <c r="H241" s="55"/>
      <c r="I241" s="54"/>
    </row>
    <row r="242" spans="1:9">
      <c r="A242" s="55" t="s">
        <v>423</v>
      </c>
      <c r="B242" s="60" t="s">
        <v>185</v>
      </c>
      <c r="C242" s="61"/>
      <c r="D242" s="62"/>
      <c r="E242" s="63">
        <v>1500</v>
      </c>
      <c r="F242" s="64">
        <v>3</v>
      </c>
      <c r="G242" s="65">
        <f t="shared" si="6"/>
        <v>4500</v>
      </c>
      <c r="H242" s="66"/>
    </row>
    <row r="243" spans="1:9">
      <c r="A243" s="55" t="s">
        <v>423</v>
      </c>
      <c r="B243" s="60" t="s">
        <v>185</v>
      </c>
      <c r="C243" s="61"/>
      <c r="D243" s="62"/>
      <c r="E243" s="63">
        <v>500</v>
      </c>
      <c r="F243" s="64">
        <v>3</v>
      </c>
      <c r="G243" s="65">
        <f t="shared" si="6"/>
        <v>1500</v>
      </c>
      <c r="H243" s="66"/>
    </row>
    <row r="244" spans="1:9">
      <c r="A244" s="55" t="s">
        <v>423</v>
      </c>
      <c r="B244" s="60" t="s">
        <v>191</v>
      </c>
      <c r="C244" s="61"/>
      <c r="D244" s="62"/>
      <c r="E244" s="63">
        <v>3000</v>
      </c>
      <c r="F244" s="64">
        <v>0.42</v>
      </c>
      <c r="G244" s="65">
        <f t="shared" si="6"/>
        <v>1260</v>
      </c>
      <c r="H244" s="66"/>
    </row>
    <row r="245" spans="1:9">
      <c r="A245" s="72" t="s">
        <v>430</v>
      </c>
      <c r="B245" s="55" t="s">
        <v>431</v>
      </c>
      <c r="C245" s="56" t="s">
        <v>432</v>
      </c>
      <c r="D245" s="55" t="s">
        <v>288</v>
      </c>
      <c r="E245" s="55">
        <v>1</v>
      </c>
      <c r="F245" s="57">
        <v>323</v>
      </c>
      <c r="G245" s="58">
        <f t="shared" ref="G245:G258" si="7">E245*F245</f>
        <v>323</v>
      </c>
      <c r="H245" s="55"/>
      <c r="I245" s="54"/>
    </row>
    <row r="246" spans="1:9">
      <c r="A246" s="72" t="s">
        <v>430</v>
      </c>
      <c r="B246" s="55" t="s">
        <v>433</v>
      </c>
      <c r="C246" s="56" t="s">
        <v>434</v>
      </c>
      <c r="D246" s="55" t="s">
        <v>288</v>
      </c>
      <c r="E246" s="55">
        <v>2</v>
      </c>
      <c r="F246" s="57">
        <v>38.25</v>
      </c>
      <c r="G246" s="58">
        <f t="shared" si="7"/>
        <v>76.5</v>
      </c>
      <c r="H246" s="55"/>
      <c r="I246" s="54"/>
    </row>
    <row r="247" spans="1:9">
      <c r="A247" s="55" t="s">
        <v>435</v>
      </c>
      <c r="B247" s="55" t="s">
        <v>436</v>
      </c>
      <c r="C247" s="59">
        <v>1504300005</v>
      </c>
      <c r="D247" s="55" t="s">
        <v>393</v>
      </c>
      <c r="E247" s="55">
        <v>5</v>
      </c>
      <c r="F247" s="57">
        <v>95.2</v>
      </c>
      <c r="G247" s="58">
        <f t="shared" si="7"/>
        <v>476</v>
      </c>
      <c r="H247" s="55"/>
      <c r="I247" s="54"/>
    </row>
    <row r="248" spans="1:9">
      <c r="A248" s="55" t="s">
        <v>435</v>
      </c>
      <c r="B248" s="55" t="s">
        <v>437</v>
      </c>
      <c r="C248" s="59">
        <v>1504300006</v>
      </c>
      <c r="D248" s="55" t="s">
        <v>393</v>
      </c>
      <c r="E248" s="55">
        <v>5</v>
      </c>
      <c r="F248" s="57">
        <v>75.650000000000006</v>
      </c>
      <c r="G248" s="58">
        <f t="shared" si="7"/>
        <v>378.25</v>
      </c>
      <c r="H248" s="55"/>
      <c r="I248" s="54"/>
    </row>
    <row r="249" spans="1:9">
      <c r="A249" s="55" t="s">
        <v>435</v>
      </c>
      <c r="B249" s="55" t="s">
        <v>438</v>
      </c>
      <c r="C249" s="59">
        <v>1504300007</v>
      </c>
      <c r="D249" s="55" t="s">
        <v>393</v>
      </c>
      <c r="E249" s="55">
        <v>6</v>
      </c>
      <c r="F249" s="57">
        <v>39.950000000000003</v>
      </c>
      <c r="G249" s="58">
        <f t="shared" si="7"/>
        <v>239.70000000000002</v>
      </c>
      <c r="H249" s="55"/>
      <c r="I249" s="54"/>
    </row>
    <row r="250" spans="1:9">
      <c r="A250" s="55" t="s">
        <v>435</v>
      </c>
      <c r="B250" s="55" t="s">
        <v>439</v>
      </c>
      <c r="C250" s="59">
        <v>1504300008</v>
      </c>
      <c r="D250" s="55" t="s">
        <v>393</v>
      </c>
      <c r="E250" s="55">
        <v>1</v>
      </c>
      <c r="F250" s="57">
        <v>79.88</v>
      </c>
      <c r="G250" s="58">
        <f t="shared" si="7"/>
        <v>79.88</v>
      </c>
      <c r="H250" s="55"/>
      <c r="I250" s="54"/>
    </row>
    <row r="251" spans="1:9">
      <c r="A251" s="55" t="s">
        <v>435</v>
      </c>
      <c r="B251" s="55" t="s">
        <v>439</v>
      </c>
      <c r="C251" s="59">
        <v>1504300109</v>
      </c>
      <c r="D251" s="55" t="s">
        <v>393</v>
      </c>
      <c r="E251" s="55">
        <v>1</v>
      </c>
      <c r="F251" s="57">
        <v>79.88</v>
      </c>
      <c r="G251" s="58">
        <f t="shared" si="7"/>
        <v>79.88</v>
      </c>
      <c r="H251" s="55"/>
      <c r="I251" s="54"/>
    </row>
    <row r="252" spans="1:9">
      <c r="A252" s="55" t="s">
        <v>435</v>
      </c>
      <c r="B252" s="73" t="s">
        <v>79</v>
      </c>
      <c r="C252" s="61"/>
      <c r="D252" s="62"/>
      <c r="E252" s="63">
        <v>2</v>
      </c>
      <c r="F252" s="64">
        <v>323</v>
      </c>
      <c r="G252" s="65">
        <f t="shared" si="7"/>
        <v>646</v>
      </c>
      <c r="H252" s="66"/>
    </row>
    <row r="253" spans="1:9">
      <c r="A253" s="55" t="s">
        <v>435</v>
      </c>
      <c r="B253" s="60" t="s">
        <v>440</v>
      </c>
      <c r="C253" s="61"/>
      <c r="D253" s="62"/>
      <c r="E253" s="63">
        <v>5</v>
      </c>
      <c r="F253" s="64">
        <v>3.61</v>
      </c>
      <c r="G253" s="65">
        <f t="shared" si="7"/>
        <v>18.05</v>
      </c>
      <c r="H253" s="66"/>
    </row>
    <row r="254" spans="1:9">
      <c r="A254" s="55" t="s">
        <v>435</v>
      </c>
      <c r="B254" s="60" t="s">
        <v>84</v>
      </c>
      <c r="C254" s="61"/>
      <c r="D254" s="62"/>
      <c r="E254" s="63">
        <v>5</v>
      </c>
      <c r="F254" s="64">
        <v>3.61</v>
      </c>
      <c r="G254" s="65">
        <f t="shared" si="7"/>
        <v>18.05</v>
      </c>
      <c r="H254" s="66"/>
    </row>
    <row r="255" spans="1:9">
      <c r="A255" s="55" t="s">
        <v>435</v>
      </c>
      <c r="B255" s="60" t="s">
        <v>442</v>
      </c>
      <c r="C255" s="61"/>
      <c r="D255" s="62"/>
      <c r="E255" s="63">
        <v>5</v>
      </c>
      <c r="F255" s="64">
        <v>7.23</v>
      </c>
      <c r="G255" s="65">
        <f t="shared" si="7"/>
        <v>36.150000000000006</v>
      </c>
      <c r="H255" s="66"/>
    </row>
    <row r="256" spans="1:9">
      <c r="A256" s="55" t="s">
        <v>435</v>
      </c>
      <c r="B256" s="73" t="s">
        <v>91</v>
      </c>
      <c r="C256" s="74"/>
      <c r="D256" s="62"/>
      <c r="E256" s="66">
        <v>18</v>
      </c>
      <c r="F256" s="75">
        <v>33.92</v>
      </c>
      <c r="G256" s="76">
        <f t="shared" si="7"/>
        <v>610.56000000000006</v>
      </c>
      <c r="H256" s="66"/>
    </row>
    <row r="257" spans="1:9">
      <c r="A257" s="55" t="s">
        <v>435</v>
      </c>
      <c r="B257" s="60" t="s">
        <v>443</v>
      </c>
      <c r="C257" s="61"/>
      <c r="D257" s="62"/>
      <c r="E257" s="63">
        <v>5</v>
      </c>
      <c r="F257" s="64">
        <v>95.2</v>
      </c>
      <c r="G257" s="65">
        <f t="shared" si="7"/>
        <v>476</v>
      </c>
      <c r="H257" s="66"/>
    </row>
    <row r="258" spans="1:9">
      <c r="A258" s="55" t="s">
        <v>435</v>
      </c>
      <c r="B258" s="60" t="s">
        <v>94</v>
      </c>
      <c r="C258" s="61"/>
      <c r="D258" s="62"/>
      <c r="E258" s="63">
        <v>10</v>
      </c>
      <c r="F258" s="64">
        <v>22.1</v>
      </c>
      <c r="G258" s="65">
        <f t="shared" si="7"/>
        <v>221</v>
      </c>
      <c r="H258" s="66"/>
    </row>
    <row r="259" spans="1:9">
      <c r="A259" s="55" t="s">
        <v>446</v>
      </c>
      <c r="B259" s="55" t="s">
        <v>110</v>
      </c>
      <c r="C259" s="56" t="s">
        <v>447</v>
      </c>
      <c r="D259" s="55" t="s">
        <v>332</v>
      </c>
      <c r="E259" s="55">
        <v>200</v>
      </c>
      <c r="F259" s="57">
        <v>2</v>
      </c>
      <c r="G259" s="58">
        <f t="shared" ref="G259:G271" si="8">E259*F259</f>
        <v>400</v>
      </c>
      <c r="H259" s="55"/>
      <c r="I259" s="54"/>
    </row>
    <row r="260" spans="1:9">
      <c r="A260" s="55" t="s">
        <v>446</v>
      </c>
      <c r="B260" s="55" t="s">
        <v>110</v>
      </c>
      <c r="C260" s="56" t="s">
        <v>447</v>
      </c>
      <c r="D260" s="55" t="s">
        <v>332</v>
      </c>
      <c r="E260" s="55">
        <v>380</v>
      </c>
      <c r="F260" s="57">
        <v>2.1</v>
      </c>
      <c r="G260" s="58">
        <f t="shared" si="8"/>
        <v>798</v>
      </c>
      <c r="H260" s="55"/>
      <c r="I260" s="54"/>
    </row>
    <row r="261" spans="1:9">
      <c r="A261" s="55" t="s">
        <v>446</v>
      </c>
      <c r="B261" s="55" t="s">
        <v>110</v>
      </c>
      <c r="C261" s="56" t="s">
        <v>448</v>
      </c>
      <c r="D261" s="55" t="s">
        <v>332</v>
      </c>
      <c r="E261" s="55">
        <v>1400</v>
      </c>
      <c r="F261" s="57">
        <v>2</v>
      </c>
      <c r="G261" s="58">
        <f t="shared" si="8"/>
        <v>2800</v>
      </c>
      <c r="H261" s="55"/>
      <c r="I261" s="54"/>
    </row>
    <row r="262" spans="1:9">
      <c r="A262" s="55" t="s">
        <v>446</v>
      </c>
      <c r="B262" s="55" t="s">
        <v>449</v>
      </c>
      <c r="C262" s="56" t="s">
        <v>214</v>
      </c>
      <c r="D262" s="55" t="s">
        <v>215</v>
      </c>
      <c r="E262" s="55">
        <v>4</v>
      </c>
      <c r="F262" s="57">
        <v>22</v>
      </c>
      <c r="G262" s="58">
        <f t="shared" si="8"/>
        <v>88</v>
      </c>
      <c r="H262" s="55"/>
      <c r="I262" s="54"/>
    </row>
    <row r="263" spans="1:9">
      <c r="A263" s="55" t="s">
        <v>446</v>
      </c>
      <c r="B263" s="55" t="s">
        <v>449</v>
      </c>
      <c r="C263" s="56" t="s">
        <v>450</v>
      </c>
      <c r="D263" s="55" t="s">
        <v>332</v>
      </c>
      <c r="E263" s="55">
        <v>40</v>
      </c>
      <c r="F263" s="57">
        <v>22</v>
      </c>
      <c r="G263" s="58">
        <f t="shared" si="8"/>
        <v>880</v>
      </c>
      <c r="H263" s="55"/>
      <c r="I263" s="54"/>
    </row>
    <row r="264" spans="1:9">
      <c r="A264" s="55" t="s">
        <v>446</v>
      </c>
      <c r="B264" s="55" t="s">
        <v>449</v>
      </c>
      <c r="C264" s="59">
        <v>1504300001</v>
      </c>
      <c r="D264" s="55" t="s">
        <v>451</v>
      </c>
      <c r="E264" s="55">
        <v>40</v>
      </c>
      <c r="F264" s="57">
        <v>22</v>
      </c>
      <c r="G264" s="58">
        <f t="shared" si="8"/>
        <v>880</v>
      </c>
      <c r="H264" s="55"/>
      <c r="I264" s="54"/>
    </row>
    <row r="265" spans="1:9">
      <c r="A265" s="55" t="s">
        <v>446</v>
      </c>
      <c r="B265" s="55" t="s">
        <v>449</v>
      </c>
      <c r="C265" s="59">
        <v>1504300029</v>
      </c>
      <c r="D265" s="55" t="s">
        <v>272</v>
      </c>
      <c r="E265" s="55">
        <v>1</v>
      </c>
      <c r="F265" s="57">
        <v>22</v>
      </c>
      <c r="G265" s="58">
        <f t="shared" si="8"/>
        <v>22</v>
      </c>
      <c r="H265" s="55"/>
      <c r="I265" s="54"/>
    </row>
    <row r="266" spans="1:9">
      <c r="A266" s="55" t="s">
        <v>452</v>
      </c>
      <c r="B266" s="73" t="s">
        <v>101</v>
      </c>
      <c r="C266" s="74"/>
      <c r="D266" s="62"/>
      <c r="E266" s="66">
        <v>270</v>
      </c>
      <c r="F266" s="75">
        <v>42</v>
      </c>
      <c r="G266" s="76">
        <f t="shared" si="8"/>
        <v>11340</v>
      </c>
      <c r="H266" s="66" t="s">
        <v>102</v>
      </c>
    </row>
    <row r="267" spans="1:9">
      <c r="A267" s="55" t="s">
        <v>452</v>
      </c>
      <c r="B267" s="73" t="s">
        <v>104</v>
      </c>
      <c r="C267" s="74"/>
      <c r="D267" s="62"/>
      <c r="E267" s="66">
        <v>400</v>
      </c>
      <c r="F267" s="75">
        <v>10.98</v>
      </c>
      <c r="G267" s="76">
        <f t="shared" si="8"/>
        <v>4392</v>
      </c>
      <c r="H267" s="66" t="s">
        <v>102</v>
      </c>
    </row>
    <row r="268" spans="1:9">
      <c r="A268" s="55" t="s">
        <v>452</v>
      </c>
      <c r="B268" s="73" t="s">
        <v>107</v>
      </c>
      <c r="C268" s="74"/>
      <c r="D268" s="62"/>
      <c r="E268" s="66">
        <v>480</v>
      </c>
      <c r="F268" s="75">
        <v>42</v>
      </c>
      <c r="G268" s="76">
        <f t="shared" si="8"/>
        <v>20160</v>
      </c>
      <c r="H268" s="66" t="s">
        <v>102</v>
      </c>
    </row>
    <row r="269" spans="1:9">
      <c r="A269" s="55" t="s">
        <v>452</v>
      </c>
      <c r="B269" s="73" t="s">
        <v>110</v>
      </c>
      <c r="C269" s="74"/>
      <c r="D269" s="62"/>
      <c r="E269" s="66">
        <v>1800</v>
      </c>
      <c r="F269" s="75">
        <v>2.2999999999999998</v>
      </c>
      <c r="G269" s="76">
        <f t="shared" si="8"/>
        <v>4140</v>
      </c>
      <c r="H269" s="66" t="s">
        <v>113</v>
      </c>
    </row>
    <row r="270" spans="1:9">
      <c r="A270" s="55" t="s">
        <v>452</v>
      </c>
      <c r="B270" s="73" t="s">
        <v>116</v>
      </c>
      <c r="C270" s="74"/>
      <c r="D270" s="62"/>
      <c r="E270" s="66">
        <v>300</v>
      </c>
      <c r="F270" s="75">
        <v>42</v>
      </c>
      <c r="G270" s="76">
        <f t="shared" si="8"/>
        <v>12600</v>
      </c>
      <c r="H270" s="66" t="s">
        <v>102</v>
      </c>
    </row>
    <row r="271" spans="1:9">
      <c r="A271" s="55" t="s">
        <v>452</v>
      </c>
      <c r="B271" s="73" t="s">
        <v>118</v>
      </c>
      <c r="C271" s="74"/>
      <c r="D271" s="62"/>
      <c r="E271" s="66">
        <v>300</v>
      </c>
      <c r="F271" s="75">
        <v>50.4</v>
      </c>
      <c r="G271" s="76">
        <f t="shared" si="8"/>
        <v>15120</v>
      </c>
      <c r="H271" s="66" t="s">
        <v>102</v>
      </c>
    </row>
    <row r="272" spans="1:9">
      <c r="A272" s="55" t="s">
        <v>454</v>
      </c>
      <c r="B272" s="55" t="s">
        <v>455</v>
      </c>
      <c r="C272" s="56" t="s">
        <v>362</v>
      </c>
      <c r="D272" s="55" t="s">
        <v>324</v>
      </c>
      <c r="E272" s="55">
        <v>4</v>
      </c>
      <c r="F272" s="57">
        <v>2.5</v>
      </c>
      <c r="G272" s="58">
        <f t="shared" ref="G272:G290" si="9">E272*F272</f>
        <v>10</v>
      </c>
      <c r="H272" s="55"/>
      <c r="I272" s="54"/>
    </row>
    <row r="273" spans="1:9">
      <c r="A273" s="55" t="s">
        <v>454</v>
      </c>
      <c r="B273" s="55" t="s">
        <v>455</v>
      </c>
      <c r="C273" s="56" t="s">
        <v>252</v>
      </c>
      <c r="D273" s="55" t="s">
        <v>253</v>
      </c>
      <c r="E273" s="55">
        <v>3</v>
      </c>
      <c r="F273" s="57">
        <v>2.5</v>
      </c>
      <c r="G273" s="58">
        <f t="shared" si="9"/>
        <v>7.5</v>
      </c>
      <c r="H273" s="55"/>
      <c r="I273" s="54"/>
    </row>
    <row r="274" spans="1:9">
      <c r="A274" s="55" t="s">
        <v>454</v>
      </c>
      <c r="B274" s="55" t="s">
        <v>456</v>
      </c>
      <c r="C274" s="56" t="s">
        <v>252</v>
      </c>
      <c r="D274" s="55" t="s">
        <v>253</v>
      </c>
      <c r="E274" s="55">
        <v>10</v>
      </c>
      <c r="F274" s="57">
        <v>8</v>
      </c>
      <c r="G274" s="58">
        <f t="shared" si="9"/>
        <v>80</v>
      </c>
      <c r="H274" s="55"/>
      <c r="I274" s="54"/>
    </row>
    <row r="275" spans="1:9">
      <c r="A275" s="55" t="s">
        <v>454</v>
      </c>
      <c r="B275" s="55" t="s">
        <v>456</v>
      </c>
      <c r="C275" s="56" t="s">
        <v>212</v>
      </c>
      <c r="D275" s="55" t="s">
        <v>213</v>
      </c>
      <c r="E275" s="55">
        <v>5</v>
      </c>
      <c r="F275" s="57">
        <v>8</v>
      </c>
      <c r="G275" s="58">
        <f t="shared" si="9"/>
        <v>40</v>
      </c>
      <c r="H275" s="55"/>
      <c r="I275" s="54"/>
    </row>
    <row r="276" spans="1:9">
      <c r="A276" s="55" t="s">
        <v>454</v>
      </c>
      <c r="B276" s="55" t="s">
        <v>457</v>
      </c>
      <c r="C276" s="56" t="s">
        <v>265</v>
      </c>
      <c r="D276" s="55" t="s">
        <v>213</v>
      </c>
      <c r="E276" s="55">
        <v>1</v>
      </c>
      <c r="F276" s="57">
        <v>12.5</v>
      </c>
      <c r="G276" s="58">
        <f t="shared" si="9"/>
        <v>12.5</v>
      </c>
      <c r="H276" s="55"/>
      <c r="I276" s="54"/>
    </row>
    <row r="277" spans="1:9">
      <c r="A277" s="55" t="s">
        <v>454</v>
      </c>
      <c r="B277" s="55" t="s">
        <v>458</v>
      </c>
      <c r="C277" s="56" t="s">
        <v>265</v>
      </c>
      <c r="D277" s="55" t="s">
        <v>213</v>
      </c>
      <c r="E277" s="55">
        <v>1</v>
      </c>
      <c r="F277" s="57">
        <v>22</v>
      </c>
      <c r="G277" s="58">
        <f t="shared" si="9"/>
        <v>22</v>
      </c>
      <c r="H277" s="55"/>
      <c r="I277" s="54"/>
    </row>
    <row r="278" spans="1:9">
      <c r="A278" s="55" t="s">
        <v>454</v>
      </c>
      <c r="B278" s="55" t="s">
        <v>457</v>
      </c>
      <c r="C278" s="56" t="s">
        <v>266</v>
      </c>
      <c r="D278" s="55" t="s">
        <v>267</v>
      </c>
      <c r="E278" s="55">
        <v>2</v>
      </c>
      <c r="F278" s="57">
        <v>12.5</v>
      </c>
      <c r="G278" s="58">
        <f t="shared" si="9"/>
        <v>25</v>
      </c>
      <c r="H278" s="55"/>
      <c r="I278" s="54"/>
    </row>
    <row r="279" spans="1:9">
      <c r="A279" s="55" t="s">
        <v>454</v>
      </c>
      <c r="B279" s="55" t="s">
        <v>457</v>
      </c>
      <c r="C279" s="56" t="s">
        <v>268</v>
      </c>
      <c r="D279" s="55" t="s">
        <v>269</v>
      </c>
      <c r="E279" s="55">
        <v>2</v>
      </c>
      <c r="F279" s="57">
        <v>12.5</v>
      </c>
      <c r="G279" s="58">
        <f t="shared" si="9"/>
        <v>25</v>
      </c>
      <c r="H279" s="55"/>
      <c r="I279" s="54"/>
    </row>
    <row r="280" spans="1:9">
      <c r="A280" s="55" t="s">
        <v>454</v>
      </c>
      <c r="B280" s="55" t="s">
        <v>458</v>
      </c>
      <c r="C280" s="56" t="s">
        <v>268</v>
      </c>
      <c r="D280" s="55" t="s">
        <v>269</v>
      </c>
      <c r="E280" s="55">
        <v>2</v>
      </c>
      <c r="F280" s="57">
        <v>22</v>
      </c>
      <c r="G280" s="58">
        <f t="shared" si="9"/>
        <v>44</v>
      </c>
      <c r="H280" s="55"/>
      <c r="I280" s="54"/>
    </row>
    <row r="281" spans="1:9">
      <c r="A281" s="55" t="s">
        <v>454</v>
      </c>
      <c r="B281" s="55" t="s">
        <v>456</v>
      </c>
      <c r="C281" s="56" t="s">
        <v>304</v>
      </c>
      <c r="D281" s="55" t="s">
        <v>253</v>
      </c>
      <c r="E281" s="55">
        <v>10</v>
      </c>
      <c r="F281" s="57">
        <v>8</v>
      </c>
      <c r="G281" s="58">
        <f t="shared" si="9"/>
        <v>80</v>
      </c>
      <c r="H281" s="55"/>
      <c r="I281" s="54"/>
    </row>
    <row r="282" spans="1:9">
      <c r="A282" s="55" t="s">
        <v>454</v>
      </c>
      <c r="B282" s="55" t="s">
        <v>456</v>
      </c>
      <c r="C282" s="56" t="s">
        <v>329</v>
      </c>
      <c r="D282" s="55" t="s">
        <v>330</v>
      </c>
      <c r="E282" s="55">
        <v>2</v>
      </c>
      <c r="F282" s="57">
        <v>8</v>
      </c>
      <c r="G282" s="58">
        <f t="shared" si="9"/>
        <v>16</v>
      </c>
      <c r="H282" s="55"/>
      <c r="I282" s="54"/>
    </row>
    <row r="283" spans="1:9">
      <c r="A283" s="55" t="s">
        <v>454</v>
      </c>
      <c r="B283" s="55" t="s">
        <v>459</v>
      </c>
      <c r="C283" s="59">
        <v>1504300018</v>
      </c>
      <c r="D283" s="55" t="s">
        <v>271</v>
      </c>
      <c r="E283" s="55">
        <v>10</v>
      </c>
      <c r="F283" s="57">
        <v>8</v>
      </c>
      <c r="G283" s="58">
        <f t="shared" si="9"/>
        <v>80</v>
      </c>
      <c r="H283" s="55"/>
      <c r="I283" s="54"/>
    </row>
    <row r="284" spans="1:9">
      <c r="A284" s="55" t="s">
        <v>454</v>
      </c>
      <c r="B284" s="55" t="s">
        <v>460</v>
      </c>
      <c r="C284" s="59">
        <v>1504300025</v>
      </c>
      <c r="D284" s="55" t="s">
        <v>272</v>
      </c>
      <c r="E284" s="55">
        <v>2</v>
      </c>
      <c r="F284" s="57">
        <v>12.5</v>
      </c>
      <c r="G284" s="58">
        <f t="shared" si="9"/>
        <v>25</v>
      </c>
      <c r="H284" s="55"/>
      <c r="I284" s="54"/>
    </row>
    <row r="285" spans="1:9">
      <c r="A285" s="55" t="s">
        <v>454</v>
      </c>
      <c r="B285" s="55" t="s">
        <v>459</v>
      </c>
      <c r="C285" s="59">
        <v>1504300060</v>
      </c>
      <c r="D285" s="55" t="s">
        <v>224</v>
      </c>
      <c r="E285" s="55">
        <v>15</v>
      </c>
      <c r="F285" s="57">
        <v>8</v>
      </c>
      <c r="G285" s="58">
        <f t="shared" si="9"/>
        <v>120</v>
      </c>
      <c r="H285" s="55"/>
      <c r="I285" s="54"/>
    </row>
    <row r="286" spans="1:9">
      <c r="A286" s="55" t="s">
        <v>454</v>
      </c>
      <c r="B286" s="55" t="s">
        <v>459</v>
      </c>
      <c r="C286" s="59">
        <v>1504300089</v>
      </c>
      <c r="D286" s="55" t="s">
        <v>271</v>
      </c>
      <c r="E286" s="55">
        <v>5</v>
      </c>
      <c r="F286" s="57">
        <v>8</v>
      </c>
      <c r="G286" s="58">
        <f t="shared" si="9"/>
        <v>40</v>
      </c>
      <c r="H286" s="55"/>
      <c r="I286" s="54"/>
    </row>
    <row r="287" spans="1:9">
      <c r="A287" s="55" t="s">
        <v>454</v>
      </c>
      <c r="B287" s="55" t="s">
        <v>461</v>
      </c>
      <c r="C287" s="59">
        <v>1504300095</v>
      </c>
      <c r="D287" s="55" t="s">
        <v>235</v>
      </c>
      <c r="E287" s="55">
        <v>10</v>
      </c>
      <c r="F287" s="57">
        <v>2.5</v>
      </c>
      <c r="G287" s="58">
        <f t="shared" si="9"/>
        <v>25</v>
      </c>
      <c r="H287" s="55"/>
      <c r="I287" s="54"/>
    </row>
    <row r="288" spans="1:9">
      <c r="A288" s="55" t="s">
        <v>454</v>
      </c>
      <c r="B288" s="55" t="s">
        <v>461</v>
      </c>
      <c r="C288" s="59">
        <v>1504300103</v>
      </c>
      <c r="D288" s="55" t="s">
        <v>277</v>
      </c>
      <c r="E288" s="55">
        <v>10</v>
      </c>
      <c r="F288" s="57">
        <v>2.5</v>
      </c>
      <c r="G288" s="58">
        <f t="shared" si="9"/>
        <v>25</v>
      </c>
      <c r="H288" s="55"/>
      <c r="I288" s="54"/>
    </row>
    <row r="289" spans="1:9">
      <c r="A289" s="55" t="s">
        <v>454</v>
      </c>
      <c r="B289" s="55" t="s">
        <v>459</v>
      </c>
      <c r="C289" s="59">
        <v>1504300105</v>
      </c>
      <c r="D289" s="55" t="s">
        <v>277</v>
      </c>
      <c r="E289" s="55">
        <v>5</v>
      </c>
      <c r="F289" s="57">
        <v>8</v>
      </c>
      <c r="G289" s="58">
        <f t="shared" si="9"/>
        <v>40</v>
      </c>
      <c r="H289" s="55"/>
      <c r="I289" s="54"/>
    </row>
    <row r="290" spans="1:9">
      <c r="A290" s="55" t="s">
        <v>454</v>
      </c>
      <c r="B290" s="55" t="s">
        <v>460</v>
      </c>
      <c r="C290" s="59">
        <v>1504300107</v>
      </c>
      <c r="D290" s="55" t="s">
        <v>277</v>
      </c>
      <c r="E290" s="55">
        <v>1</v>
      </c>
      <c r="F290" s="57">
        <v>12.5</v>
      </c>
      <c r="G290" s="58">
        <f t="shared" si="9"/>
        <v>12.5</v>
      </c>
      <c r="H290" s="55"/>
      <c r="I290" s="54"/>
    </row>
    <row r="291" spans="1:9">
      <c r="A291" s="55" t="s">
        <v>463</v>
      </c>
      <c r="B291" s="55" t="s">
        <v>464</v>
      </c>
      <c r="C291" s="56" t="s">
        <v>362</v>
      </c>
      <c r="D291" s="55" t="s">
        <v>324</v>
      </c>
      <c r="E291" s="55">
        <v>200</v>
      </c>
      <c r="F291" s="57">
        <v>0.16</v>
      </c>
      <c r="G291" s="58">
        <f t="shared" ref="G291:G303" si="10">E291*F291</f>
        <v>32</v>
      </c>
      <c r="H291" s="55"/>
      <c r="I291" s="54"/>
    </row>
    <row r="292" spans="1:9">
      <c r="A292" s="55" t="s">
        <v>463</v>
      </c>
      <c r="B292" s="55" t="s">
        <v>465</v>
      </c>
      <c r="C292" s="56" t="s">
        <v>362</v>
      </c>
      <c r="D292" s="55" t="s">
        <v>324</v>
      </c>
      <c r="E292" s="55">
        <v>15000</v>
      </c>
      <c r="F292" s="57">
        <v>0.16</v>
      </c>
      <c r="G292" s="58">
        <f t="shared" si="10"/>
        <v>2400</v>
      </c>
      <c r="H292" s="55"/>
      <c r="I292" s="54"/>
    </row>
    <row r="293" spans="1:9">
      <c r="A293" s="55" t="s">
        <v>463</v>
      </c>
      <c r="B293" s="55" t="s">
        <v>464</v>
      </c>
      <c r="C293" s="56" t="s">
        <v>466</v>
      </c>
      <c r="D293" s="55" t="s">
        <v>324</v>
      </c>
      <c r="E293" s="55">
        <v>1400</v>
      </c>
      <c r="F293" s="57">
        <v>0.16</v>
      </c>
      <c r="G293" s="58">
        <f t="shared" si="10"/>
        <v>224</v>
      </c>
      <c r="H293" s="55"/>
      <c r="I293" s="54"/>
    </row>
    <row r="294" spans="1:9">
      <c r="A294" s="55" t="s">
        <v>463</v>
      </c>
      <c r="B294" s="55" t="s">
        <v>467</v>
      </c>
      <c r="C294" s="56" t="s">
        <v>466</v>
      </c>
      <c r="D294" s="55" t="s">
        <v>324</v>
      </c>
      <c r="E294" s="55">
        <v>600</v>
      </c>
      <c r="F294" s="57">
        <v>0.16</v>
      </c>
      <c r="G294" s="58">
        <f t="shared" si="10"/>
        <v>96</v>
      </c>
      <c r="H294" s="55"/>
      <c r="I294" s="54"/>
    </row>
    <row r="295" spans="1:9">
      <c r="A295" s="55" t="s">
        <v>463</v>
      </c>
      <c r="B295" s="55" t="s">
        <v>467</v>
      </c>
      <c r="C295" s="56" t="s">
        <v>214</v>
      </c>
      <c r="D295" s="55" t="s">
        <v>215</v>
      </c>
      <c r="E295" s="55">
        <v>2000</v>
      </c>
      <c r="F295" s="57">
        <v>0.16</v>
      </c>
      <c r="G295" s="58">
        <f t="shared" si="10"/>
        <v>320</v>
      </c>
      <c r="H295" s="55"/>
      <c r="I295" s="54"/>
    </row>
    <row r="296" spans="1:9">
      <c r="A296" s="55" t="s">
        <v>463</v>
      </c>
      <c r="B296" s="55" t="s">
        <v>468</v>
      </c>
      <c r="C296" s="56" t="s">
        <v>214</v>
      </c>
      <c r="D296" s="55" t="s">
        <v>215</v>
      </c>
      <c r="E296" s="55">
        <v>3200</v>
      </c>
      <c r="F296" s="57">
        <v>0.16</v>
      </c>
      <c r="G296" s="58">
        <f t="shared" si="10"/>
        <v>512</v>
      </c>
      <c r="H296" s="55"/>
      <c r="I296" s="54"/>
    </row>
    <row r="297" spans="1:9">
      <c r="A297" s="55" t="s">
        <v>463</v>
      </c>
      <c r="B297" s="55" t="s">
        <v>469</v>
      </c>
      <c r="C297" s="56" t="s">
        <v>323</v>
      </c>
      <c r="D297" s="55" t="s">
        <v>324</v>
      </c>
      <c r="E297" s="55">
        <v>48</v>
      </c>
      <c r="F297" s="57">
        <v>3.66</v>
      </c>
      <c r="G297" s="58">
        <f t="shared" si="10"/>
        <v>175.68</v>
      </c>
      <c r="H297" s="55"/>
      <c r="I297" s="54"/>
    </row>
    <row r="298" spans="1:9">
      <c r="A298" s="55" t="s">
        <v>463</v>
      </c>
      <c r="B298" s="55" t="s">
        <v>465</v>
      </c>
      <c r="C298" s="56" t="s">
        <v>217</v>
      </c>
      <c r="D298" s="55" t="s">
        <v>205</v>
      </c>
      <c r="E298" s="55">
        <v>500</v>
      </c>
      <c r="F298" s="57">
        <v>0.16</v>
      </c>
      <c r="G298" s="58">
        <f t="shared" si="10"/>
        <v>80</v>
      </c>
      <c r="H298" s="55"/>
      <c r="I298" s="54"/>
    </row>
    <row r="299" spans="1:9">
      <c r="A299" s="55" t="s">
        <v>463</v>
      </c>
      <c r="B299" s="55" t="s">
        <v>469</v>
      </c>
      <c r="C299" s="56" t="s">
        <v>333</v>
      </c>
      <c r="D299" s="55" t="s">
        <v>202</v>
      </c>
      <c r="E299" s="55">
        <v>2</v>
      </c>
      <c r="F299" s="57">
        <v>3.66</v>
      </c>
      <c r="G299" s="58">
        <f t="shared" si="10"/>
        <v>7.32</v>
      </c>
      <c r="H299" s="55"/>
      <c r="I299" s="54"/>
    </row>
    <row r="300" spans="1:9">
      <c r="A300" s="55" t="s">
        <v>463</v>
      </c>
      <c r="B300" s="55" t="s">
        <v>470</v>
      </c>
      <c r="C300" s="59">
        <v>1504300037</v>
      </c>
      <c r="D300" s="55" t="s">
        <v>471</v>
      </c>
      <c r="E300" s="55">
        <v>1000</v>
      </c>
      <c r="F300" s="57">
        <v>0.16</v>
      </c>
      <c r="G300" s="58">
        <f t="shared" si="10"/>
        <v>160</v>
      </c>
      <c r="H300" s="55"/>
      <c r="I300" s="54"/>
    </row>
    <row r="301" spans="1:9">
      <c r="A301" s="55" t="s">
        <v>472</v>
      </c>
      <c r="B301" s="73" t="s">
        <v>122</v>
      </c>
      <c r="C301" s="74"/>
      <c r="D301" s="62"/>
      <c r="E301" s="66">
        <v>200</v>
      </c>
      <c r="F301" s="75">
        <v>35</v>
      </c>
      <c r="G301" s="76">
        <f t="shared" si="10"/>
        <v>7000</v>
      </c>
      <c r="H301" s="66" t="s">
        <v>102</v>
      </c>
    </row>
    <row r="302" spans="1:9">
      <c r="A302" s="55" t="s">
        <v>472</v>
      </c>
      <c r="B302" s="60" t="s">
        <v>125</v>
      </c>
      <c r="C302" s="61"/>
      <c r="D302" s="62"/>
      <c r="E302" s="63">
        <v>30</v>
      </c>
      <c r="F302" s="64">
        <v>5</v>
      </c>
      <c r="G302" s="65">
        <f t="shared" si="10"/>
        <v>150</v>
      </c>
      <c r="H302" s="66" t="s">
        <v>126</v>
      </c>
    </row>
    <row r="303" spans="1:9">
      <c r="A303" s="55" t="s">
        <v>472</v>
      </c>
      <c r="B303" s="73" t="s">
        <v>129</v>
      </c>
      <c r="C303" s="74"/>
      <c r="D303" s="62"/>
      <c r="E303" s="66">
        <v>480</v>
      </c>
      <c r="F303" s="75">
        <v>50.4</v>
      </c>
      <c r="G303" s="76">
        <f t="shared" si="10"/>
        <v>24192</v>
      </c>
      <c r="H303" s="66" t="s">
        <v>102</v>
      </c>
    </row>
    <row r="304" spans="1:9">
      <c r="A304" s="55" t="s">
        <v>476</v>
      </c>
      <c r="B304" s="55" t="s">
        <v>477</v>
      </c>
      <c r="C304" s="56" t="s">
        <v>247</v>
      </c>
      <c r="D304" s="55" t="s">
        <v>213</v>
      </c>
      <c r="E304" s="55">
        <v>10</v>
      </c>
      <c r="F304" s="57">
        <v>3</v>
      </c>
      <c r="G304" s="58">
        <f t="shared" ref="G304:G318" si="11">E304*F304</f>
        <v>30</v>
      </c>
      <c r="H304" s="55"/>
      <c r="I304" s="54"/>
    </row>
    <row r="305" spans="1:9">
      <c r="A305" s="55" t="s">
        <v>476</v>
      </c>
      <c r="B305" s="55" t="s">
        <v>478</v>
      </c>
      <c r="C305" s="56" t="s">
        <v>252</v>
      </c>
      <c r="D305" s="55" t="s">
        <v>253</v>
      </c>
      <c r="E305" s="55">
        <v>1</v>
      </c>
      <c r="F305" s="57">
        <v>4</v>
      </c>
      <c r="G305" s="58">
        <f t="shared" si="11"/>
        <v>4</v>
      </c>
      <c r="H305" s="55"/>
      <c r="I305" s="54"/>
    </row>
    <row r="306" spans="1:9">
      <c r="A306" s="55" t="s">
        <v>476</v>
      </c>
      <c r="B306" s="55" t="s">
        <v>479</v>
      </c>
      <c r="C306" s="56" t="s">
        <v>252</v>
      </c>
      <c r="D306" s="55" t="s">
        <v>253</v>
      </c>
      <c r="E306" s="55">
        <v>1</v>
      </c>
      <c r="F306" s="57">
        <v>2.1</v>
      </c>
      <c r="G306" s="58">
        <f t="shared" si="11"/>
        <v>2.1</v>
      </c>
      <c r="H306" s="55"/>
      <c r="I306" s="54"/>
    </row>
    <row r="307" spans="1:9">
      <c r="A307" s="55" t="s">
        <v>476</v>
      </c>
      <c r="B307" s="55" t="s">
        <v>480</v>
      </c>
      <c r="C307" s="56" t="s">
        <v>252</v>
      </c>
      <c r="D307" s="55" t="s">
        <v>253</v>
      </c>
      <c r="E307" s="55">
        <v>3</v>
      </c>
      <c r="F307" s="57">
        <v>13</v>
      </c>
      <c r="G307" s="58">
        <f t="shared" si="11"/>
        <v>39</v>
      </c>
      <c r="H307" s="55"/>
      <c r="I307" s="54"/>
    </row>
    <row r="308" spans="1:9">
      <c r="A308" s="55" t="s">
        <v>476</v>
      </c>
      <c r="B308" s="55" t="s">
        <v>481</v>
      </c>
      <c r="C308" s="56" t="s">
        <v>259</v>
      </c>
      <c r="D308" s="55" t="s">
        <v>253</v>
      </c>
      <c r="E308" s="55">
        <v>5</v>
      </c>
      <c r="F308" s="57">
        <v>1.5</v>
      </c>
      <c r="G308" s="58">
        <f t="shared" si="11"/>
        <v>7.5</v>
      </c>
      <c r="H308" s="55"/>
      <c r="I308" s="54"/>
    </row>
    <row r="309" spans="1:9">
      <c r="A309" s="55" t="s">
        <v>476</v>
      </c>
      <c r="B309" s="55" t="s">
        <v>482</v>
      </c>
      <c r="C309" s="56" t="s">
        <v>483</v>
      </c>
      <c r="D309" s="55" t="s">
        <v>295</v>
      </c>
      <c r="E309" s="55">
        <v>4000</v>
      </c>
      <c r="F309" s="57">
        <v>0.11</v>
      </c>
      <c r="G309" s="58">
        <f t="shared" si="11"/>
        <v>440</v>
      </c>
      <c r="H309" s="55"/>
      <c r="I309" s="54"/>
    </row>
    <row r="310" spans="1:9">
      <c r="A310" s="55" t="s">
        <v>476</v>
      </c>
      <c r="B310" s="55" t="s">
        <v>479</v>
      </c>
      <c r="C310" s="56" t="s">
        <v>484</v>
      </c>
      <c r="D310" s="55" t="s">
        <v>485</v>
      </c>
      <c r="E310" s="55">
        <v>20</v>
      </c>
      <c r="F310" s="57">
        <v>2</v>
      </c>
      <c r="G310" s="58">
        <f t="shared" si="11"/>
        <v>40</v>
      </c>
      <c r="H310" s="55"/>
      <c r="I310" s="54"/>
    </row>
    <row r="311" spans="1:9">
      <c r="A311" s="55" t="s">
        <v>476</v>
      </c>
      <c r="B311" s="55" t="s">
        <v>486</v>
      </c>
      <c r="C311" s="56" t="s">
        <v>265</v>
      </c>
      <c r="D311" s="55" t="s">
        <v>213</v>
      </c>
      <c r="E311" s="55">
        <v>1000</v>
      </c>
      <c r="F311" s="57">
        <v>0.57999999999999996</v>
      </c>
      <c r="G311" s="58">
        <f t="shared" si="11"/>
        <v>580</v>
      </c>
      <c r="H311" s="55"/>
      <c r="I311" s="54"/>
    </row>
    <row r="312" spans="1:9">
      <c r="A312" s="55" t="s">
        <v>476</v>
      </c>
      <c r="B312" s="55" t="s">
        <v>487</v>
      </c>
      <c r="C312" s="56" t="s">
        <v>304</v>
      </c>
      <c r="D312" s="55" t="s">
        <v>253</v>
      </c>
      <c r="E312" s="55">
        <v>10</v>
      </c>
      <c r="F312" s="57">
        <v>0.3</v>
      </c>
      <c r="G312" s="58">
        <f t="shared" si="11"/>
        <v>3</v>
      </c>
      <c r="H312" s="55"/>
      <c r="I312" s="54"/>
    </row>
    <row r="313" spans="1:9">
      <c r="A313" s="55" t="s">
        <v>488</v>
      </c>
      <c r="B313" s="55" t="s">
        <v>489</v>
      </c>
      <c r="C313" s="59">
        <v>1504300009</v>
      </c>
      <c r="D313" s="55" t="s">
        <v>490</v>
      </c>
      <c r="E313" s="55">
        <v>300</v>
      </c>
      <c r="F313" s="57">
        <v>0.1</v>
      </c>
      <c r="G313" s="58">
        <f t="shared" si="11"/>
        <v>30</v>
      </c>
      <c r="H313" s="55"/>
      <c r="I313" s="54"/>
    </row>
    <row r="314" spans="1:9">
      <c r="A314" s="55" t="s">
        <v>476</v>
      </c>
      <c r="B314" s="55" t="s">
        <v>491</v>
      </c>
      <c r="C314" s="59">
        <v>1504300031</v>
      </c>
      <c r="D314" s="55" t="s">
        <v>272</v>
      </c>
      <c r="E314" s="55">
        <v>5</v>
      </c>
      <c r="F314" s="57">
        <v>13</v>
      </c>
      <c r="G314" s="58">
        <f t="shared" si="11"/>
        <v>65</v>
      </c>
      <c r="H314" s="55"/>
      <c r="I314" s="54"/>
    </row>
    <row r="315" spans="1:9">
      <c r="A315" s="55" t="s">
        <v>476</v>
      </c>
      <c r="B315" s="55" t="s">
        <v>492</v>
      </c>
      <c r="C315" s="59">
        <v>1504300032</v>
      </c>
      <c r="D315" s="55" t="s">
        <v>272</v>
      </c>
      <c r="E315" s="55">
        <v>2</v>
      </c>
      <c r="F315" s="57">
        <v>5</v>
      </c>
      <c r="G315" s="58">
        <f t="shared" si="11"/>
        <v>10</v>
      </c>
      <c r="H315" s="55"/>
      <c r="I315" s="54"/>
    </row>
    <row r="316" spans="1:9">
      <c r="A316" s="55" t="s">
        <v>476</v>
      </c>
      <c r="B316" s="55" t="s">
        <v>493</v>
      </c>
      <c r="C316" s="59">
        <v>1504300033</v>
      </c>
      <c r="D316" s="55" t="s">
        <v>272</v>
      </c>
      <c r="E316" s="55">
        <v>2</v>
      </c>
      <c r="F316" s="57">
        <v>4</v>
      </c>
      <c r="G316" s="58">
        <f t="shared" si="11"/>
        <v>8</v>
      </c>
      <c r="H316" s="55"/>
      <c r="I316" s="54"/>
    </row>
    <row r="317" spans="1:9">
      <c r="A317" s="55" t="s">
        <v>476</v>
      </c>
      <c r="B317" s="55" t="s">
        <v>494</v>
      </c>
      <c r="C317" s="59">
        <v>1504300090</v>
      </c>
      <c r="D317" s="55" t="s">
        <v>271</v>
      </c>
      <c r="E317" s="55">
        <v>10</v>
      </c>
      <c r="F317" s="57">
        <v>1.5</v>
      </c>
      <c r="G317" s="58">
        <f t="shared" si="11"/>
        <v>15</v>
      </c>
      <c r="H317" s="55"/>
      <c r="I317" s="54"/>
    </row>
    <row r="318" spans="1:9">
      <c r="A318" s="55" t="s">
        <v>488</v>
      </c>
      <c r="B318" s="55" t="s">
        <v>489</v>
      </c>
      <c r="C318" s="59">
        <v>1504300091</v>
      </c>
      <c r="D318" s="55" t="s">
        <v>271</v>
      </c>
      <c r="E318" s="55">
        <v>100</v>
      </c>
      <c r="F318" s="57">
        <v>0.1</v>
      </c>
      <c r="G318" s="58">
        <f t="shared" si="11"/>
        <v>10</v>
      </c>
      <c r="H318" s="55"/>
      <c r="I318" s="54"/>
    </row>
    <row r="319" spans="1:9">
      <c r="A319" s="55" t="s">
        <v>496</v>
      </c>
      <c r="B319" s="55" t="s">
        <v>59</v>
      </c>
      <c r="C319" s="56" t="s">
        <v>247</v>
      </c>
      <c r="D319" s="55" t="s">
        <v>213</v>
      </c>
      <c r="E319" s="55">
        <v>12</v>
      </c>
      <c r="F319" s="57">
        <v>1.6</v>
      </c>
      <c r="G319" s="58">
        <f t="shared" ref="G319:G348" si="12">E319*F319</f>
        <v>19.200000000000003</v>
      </c>
      <c r="H319" s="55"/>
      <c r="I319" s="54"/>
    </row>
    <row r="320" spans="1:9">
      <c r="A320" s="55" t="s">
        <v>496</v>
      </c>
      <c r="B320" s="55" t="s">
        <v>59</v>
      </c>
      <c r="C320" s="56" t="s">
        <v>247</v>
      </c>
      <c r="D320" s="55" t="s">
        <v>213</v>
      </c>
      <c r="E320" s="55">
        <v>6</v>
      </c>
      <c r="F320" s="57">
        <v>1.6</v>
      </c>
      <c r="G320" s="58">
        <f t="shared" si="12"/>
        <v>9.6000000000000014</v>
      </c>
      <c r="H320" s="55"/>
      <c r="I320" s="54"/>
    </row>
    <row r="321" spans="1:9">
      <c r="A321" s="55" t="s">
        <v>496</v>
      </c>
      <c r="B321" s="55" t="s">
        <v>59</v>
      </c>
      <c r="C321" s="56" t="s">
        <v>204</v>
      </c>
      <c r="D321" s="55" t="s">
        <v>205</v>
      </c>
      <c r="E321" s="55">
        <v>18</v>
      </c>
      <c r="F321" s="57">
        <v>1.6</v>
      </c>
      <c r="G321" s="58">
        <f t="shared" si="12"/>
        <v>28.8</v>
      </c>
      <c r="H321" s="55"/>
      <c r="I321" s="54"/>
    </row>
    <row r="322" spans="1:9">
      <c r="A322" s="55" t="s">
        <v>496</v>
      </c>
      <c r="B322" s="55" t="s">
        <v>60</v>
      </c>
      <c r="C322" s="56" t="s">
        <v>204</v>
      </c>
      <c r="D322" s="55" t="s">
        <v>205</v>
      </c>
      <c r="E322" s="55">
        <v>2</v>
      </c>
      <c r="F322" s="57">
        <v>5</v>
      </c>
      <c r="G322" s="58">
        <f t="shared" si="12"/>
        <v>10</v>
      </c>
      <c r="H322" s="55"/>
      <c r="I322" s="54"/>
    </row>
    <row r="323" spans="1:9">
      <c r="A323" s="55" t="s">
        <v>496</v>
      </c>
      <c r="B323" s="55" t="s">
        <v>497</v>
      </c>
      <c r="C323" s="56" t="s">
        <v>249</v>
      </c>
      <c r="D323" s="55" t="s">
        <v>250</v>
      </c>
      <c r="E323" s="55">
        <v>5</v>
      </c>
      <c r="F323" s="57">
        <v>2</v>
      </c>
      <c r="G323" s="58">
        <f t="shared" si="12"/>
        <v>10</v>
      </c>
      <c r="H323" s="55"/>
      <c r="I323" s="54"/>
    </row>
    <row r="324" spans="1:9">
      <c r="A324" s="55" t="s">
        <v>496</v>
      </c>
      <c r="B324" s="55" t="s">
        <v>56</v>
      </c>
      <c r="C324" s="56" t="s">
        <v>252</v>
      </c>
      <c r="D324" s="55" t="s">
        <v>253</v>
      </c>
      <c r="E324" s="55">
        <v>3</v>
      </c>
      <c r="F324" s="57">
        <v>18</v>
      </c>
      <c r="G324" s="58">
        <f t="shared" si="12"/>
        <v>54</v>
      </c>
      <c r="H324" s="55"/>
      <c r="I324" s="54"/>
    </row>
    <row r="325" spans="1:9">
      <c r="A325" s="55" t="s">
        <v>496</v>
      </c>
      <c r="B325" s="55" t="s">
        <v>59</v>
      </c>
      <c r="C325" s="56" t="s">
        <v>212</v>
      </c>
      <c r="D325" s="55" t="s">
        <v>213</v>
      </c>
      <c r="E325" s="55">
        <v>6</v>
      </c>
      <c r="F325" s="57">
        <v>1.6</v>
      </c>
      <c r="G325" s="58">
        <f t="shared" si="12"/>
        <v>9.6000000000000014</v>
      </c>
      <c r="H325" s="55"/>
      <c r="I325" s="54"/>
    </row>
    <row r="326" spans="1:9">
      <c r="A326" s="55" t="s">
        <v>496</v>
      </c>
      <c r="B326" s="55" t="s">
        <v>59</v>
      </c>
      <c r="C326" s="56" t="s">
        <v>212</v>
      </c>
      <c r="D326" s="55" t="s">
        <v>213</v>
      </c>
      <c r="E326" s="55">
        <v>12</v>
      </c>
      <c r="F326" s="57">
        <v>1.6</v>
      </c>
      <c r="G326" s="58">
        <f t="shared" si="12"/>
        <v>19.200000000000003</v>
      </c>
      <c r="H326" s="55"/>
      <c r="I326" s="54"/>
    </row>
    <row r="327" spans="1:9">
      <c r="A327" s="55" t="s">
        <v>496</v>
      </c>
      <c r="B327" s="55" t="s">
        <v>498</v>
      </c>
      <c r="C327" s="56" t="s">
        <v>212</v>
      </c>
      <c r="D327" s="55" t="s">
        <v>213</v>
      </c>
      <c r="E327" s="55">
        <v>1</v>
      </c>
      <c r="F327" s="57">
        <v>48.5</v>
      </c>
      <c r="G327" s="58">
        <f t="shared" si="12"/>
        <v>48.5</v>
      </c>
      <c r="H327" s="55"/>
      <c r="I327" s="54"/>
    </row>
    <row r="328" spans="1:9">
      <c r="A328" s="55" t="s">
        <v>496</v>
      </c>
      <c r="B328" s="55" t="s">
        <v>59</v>
      </c>
      <c r="C328" s="56" t="s">
        <v>217</v>
      </c>
      <c r="D328" s="55" t="s">
        <v>205</v>
      </c>
      <c r="E328" s="55">
        <v>12</v>
      </c>
      <c r="F328" s="57">
        <v>1.6</v>
      </c>
      <c r="G328" s="58">
        <f t="shared" si="12"/>
        <v>19.200000000000003</v>
      </c>
      <c r="H328" s="55"/>
      <c r="I328" s="54"/>
    </row>
    <row r="329" spans="1:9">
      <c r="A329" s="55" t="s">
        <v>496</v>
      </c>
      <c r="B329" s="55" t="s">
        <v>60</v>
      </c>
      <c r="C329" s="56" t="s">
        <v>217</v>
      </c>
      <c r="D329" s="55" t="s">
        <v>205</v>
      </c>
      <c r="E329" s="55">
        <v>10</v>
      </c>
      <c r="F329" s="57">
        <v>5</v>
      </c>
      <c r="G329" s="58">
        <f t="shared" si="12"/>
        <v>50</v>
      </c>
      <c r="H329" s="55"/>
      <c r="I329" s="54"/>
    </row>
    <row r="330" spans="1:9">
      <c r="A330" s="55" t="s">
        <v>496</v>
      </c>
      <c r="B330" s="55" t="s">
        <v>499</v>
      </c>
      <c r="C330" s="56" t="s">
        <v>500</v>
      </c>
      <c r="D330" s="55" t="s">
        <v>258</v>
      </c>
      <c r="E330" s="55">
        <v>4</v>
      </c>
      <c r="F330" s="57">
        <v>11</v>
      </c>
      <c r="G330" s="58">
        <f t="shared" si="12"/>
        <v>44</v>
      </c>
      <c r="H330" s="55"/>
      <c r="I330" s="54"/>
    </row>
    <row r="331" spans="1:9">
      <c r="A331" s="55" t="s">
        <v>496</v>
      </c>
      <c r="B331" s="55" t="s">
        <v>59</v>
      </c>
      <c r="C331" s="56" t="s">
        <v>384</v>
      </c>
      <c r="D331" s="55" t="s">
        <v>202</v>
      </c>
      <c r="E331" s="55">
        <v>6</v>
      </c>
      <c r="F331" s="57">
        <v>1.6</v>
      </c>
      <c r="G331" s="58">
        <f t="shared" si="12"/>
        <v>9.6000000000000014</v>
      </c>
      <c r="H331" s="55"/>
      <c r="I331" s="54"/>
    </row>
    <row r="332" spans="1:9">
      <c r="A332" s="55" t="s">
        <v>496</v>
      </c>
      <c r="B332" s="55" t="s">
        <v>501</v>
      </c>
      <c r="C332" s="56" t="s">
        <v>329</v>
      </c>
      <c r="D332" s="55" t="s">
        <v>330</v>
      </c>
      <c r="E332" s="55">
        <v>200</v>
      </c>
      <c r="F332" s="57">
        <v>0.81</v>
      </c>
      <c r="G332" s="58">
        <f t="shared" si="12"/>
        <v>162</v>
      </c>
      <c r="H332" s="55"/>
      <c r="I332" s="54"/>
    </row>
    <row r="333" spans="1:9">
      <c r="A333" s="55" t="s">
        <v>496</v>
      </c>
      <c r="B333" s="55" t="s">
        <v>502</v>
      </c>
      <c r="C333" s="56" t="s">
        <v>329</v>
      </c>
      <c r="D333" s="55" t="s">
        <v>330</v>
      </c>
      <c r="E333" s="55">
        <v>100</v>
      </c>
      <c r="F333" s="57">
        <v>1.8</v>
      </c>
      <c r="G333" s="58">
        <f t="shared" si="12"/>
        <v>180</v>
      </c>
      <c r="H333" s="55"/>
      <c r="I333" s="54"/>
    </row>
    <row r="334" spans="1:9">
      <c r="A334" s="55" t="s">
        <v>496</v>
      </c>
      <c r="B334" s="55" t="s">
        <v>503</v>
      </c>
      <c r="C334" s="56" t="s">
        <v>329</v>
      </c>
      <c r="D334" s="55" t="s">
        <v>330</v>
      </c>
      <c r="E334" s="55">
        <v>2</v>
      </c>
      <c r="F334" s="57">
        <v>1.4</v>
      </c>
      <c r="G334" s="58">
        <f t="shared" si="12"/>
        <v>2.8</v>
      </c>
      <c r="H334" s="55"/>
      <c r="I334" s="54"/>
    </row>
    <row r="335" spans="1:9">
      <c r="A335" s="55" t="s">
        <v>496</v>
      </c>
      <c r="B335" s="55" t="s">
        <v>55</v>
      </c>
      <c r="C335" s="56" t="s">
        <v>329</v>
      </c>
      <c r="D335" s="55" t="s">
        <v>330</v>
      </c>
      <c r="E335" s="55">
        <v>2</v>
      </c>
      <c r="F335" s="57">
        <v>1.5</v>
      </c>
      <c r="G335" s="58">
        <f t="shared" si="12"/>
        <v>3</v>
      </c>
      <c r="H335" s="55"/>
      <c r="I335" s="54"/>
    </row>
    <row r="336" spans="1:9">
      <c r="A336" s="55" t="s">
        <v>496</v>
      </c>
      <c r="B336" s="55" t="s">
        <v>504</v>
      </c>
      <c r="C336" s="56" t="s">
        <v>333</v>
      </c>
      <c r="D336" s="55" t="s">
        <v>202</v>
      </c>
      <c r="E336" s="55">
        <v>1</v>
      </c>
      <c r="F336" s="57">
        <v>8.5</v>
      </c>
      <c r="G336" s="58">
        <f t="shared" si="12"/>
        <v>8.5</v>
      </c>
      <c r="H336" s="55"/>
      <c r="I336" s="54"/>
    </row>
    <row r="337" spans="1:9">
      <c r="A337" s="55" t="s">
        <v>496</v>
      </c>
      <c r="B337" s="55" t="s">
        <v>505</v>
      </c>
      <c r="C337" s="59">
        <v>1504300043</v>
      </c>
      <c r="D337" s="55" t="s">
        <v>224</v>
      </c>
      <c r="E337" s="55">
        <v>3</v>
      </c>
      <c r="F337" s="57">
        <v>2.9</v>
      </c>
      <c r="G337" s="58">
        <f t="shared" si="12"/>
        <v>8.6999999999999993</v>
      </c>
      <c r="H337" s="55"/>
      <c r="I337" s="54"/>
    </row>
    <row r="338" spans="1:9">
      <c r="A338" s="55" t="s">
        <v>496</v>
      </c>
      <c r="B338" s="55" t="s">
        <v>506</v>
      </c>
      <c r="C338" s="59">
        <v>1504300044</v>
      </c>
      <c r="D338" s="55" t="s">
        <v>224</v>
      </c>
      <c r="E338" s="55">
        <v>3</v>
      </c>
      <c r="F338" s="57">
        <v>2</v>
      </c>
      <c r="G338" s="58">
        <f t="shared" si="12"/>
        <v>6</v>
      </c>
      <c r="H338" s="55"/>
      <c r="I338" s="54"/>
    </row>
    <row r="339" spans="1:9">
      <c r="A339" s="55" t="s">
        <v>496</v>
      </c>
      <c r="B339" s="55" t="s">
        <v>507</v>
      </c>
      <c r="C339" s="59">
        <v>1504300045</v>
      </c>
      <c r="D339" s="55" t="s">
        <v>224</v>
      </c>
      <c r="E339" s="55">
        <v>3</v>
      </c>
      <c r="F339" s="57">
        <v>5</v>
      </c>
      <c r="G339" s="58">
        <f t="shared" si="12"/>
        <v>15</v>
      </c>
      <c r="H339" s="55"/>
      <c r="I339" s="54"/>
    </row>
    <row r="340" spans="1:9">
      <c r="A340" s="55" t="s">
        <v>496</v>
      </c>
      <c r="B340" s="55" t="s">
        <v>508</v>
      </c>
      <c r="C340" s="59">
        <v>1504300057</v>
      </c>
      <c r="D340" s="55" t="s">
        <v>224</v>
      </c>
      <c r="E340" s="55">
        <v>144</v>
      </c>
      <c r="F340" s="57">
        <v>1.6</v>
      </c>
      <c r="G340" s="58">
        <f t="shared" si="12"/>
        <v>230.4</v>
      </c>
      <c r="H340" s="55"/>
      <c r="I340" s="54"/>
    </row>
    <row r="341" spans="1:9">
      <c r="A341" s="55" t="s">
        <v>509</v>
      </c>
      <c r="B341" s="55" t="s">
        <v>510</v>
      </c>
      <c r="C341" s="59">
        <v>1504300058</v>
      </c>
      <c r="D341" s="55" t="s">
        <v>224</v>
      </c>
      <c r="E341" s="55">
        <v>24</v>
      </c>
      <c r="F341" s="57">
        <v>19</v>
      </c>
      <c r="G341" s="58">
        <f t="shared" si="12"/>
        <v>456</v>
      </c>
      <c r="H341" s="55"/>
      <c r="I341" s="54"/>
    </row>
    <row r="342" spans="1:9">
      <c r="A342" s="55" t="s">
        <v>496</v>
      </c>
      <c r="B342" s="55" t="s">
        <v>511</v>
      </c>
      <c r="C342" s="59">
        <v>1504300059</v>
      </c>
      <c r="D342" s="55" t="s">
        <v>224</v>
      </c>
      <c r="E342" s="55">
        <v>30</v>
      </c>
      <c r="F342" s="57">
        <v>1</v>
      </c>
      <c r="G342" s="58">
        <f t="shared" si="12"/>
        <v>30</v>
      </c>
      <c r="H342" s="55"/>
      <c r="I342" s="54"/>
    </row>
    <row r="343" spans="1:9">
      <c r="A343" s="55" t="s">
        <v>496</v>
      </c>
      <c r="B343" s="55" t="s">
        <v>506</v>
      </c>
      <c r="C343" s="59">
        <v>1504300065</v>
      </c>
      <c r="D343" s="55" t="s">
        <v>224</v>
      </c>
      <c r="E343" s="55">
        <v>1</v>
      </c>
      <c r="F343" s="57">
        <v>2</v>
      </c>
      <c r="G343" s="58">
        <f t="shared" si="12"/>
        <v>2</v>
      </c>
      <c r="H343" s="55"/>
      <c r="I343" s="54"/>
    </row>
    <row r="344" spans="1:9">
      <c r="A344" s="55" t="s">
        <v>496</v>
      </c>
      <c r="B344" s="55" t="s">
        <v>505</v>
      </c>
      <c r="C344" s="59">
        <v>1504300066</v>
      </c>
      <c r="D344" s="55" t="s">
        <v>224</v>
      </c>
      <c r="E344" s="55">
        <v>1</v>
      </c>
      <c r="F344" s="57">
        <v>2.9</v>
      </c>
      <c r="G344" s="58">
        <f t="shared" si="12"/>
        <v>2.9</v>
      </c>
      <c r="H344" s="55"/>
      <c r="I344" s="54"/>
    </row>
    <row r="345" spans="1:9">
      <c r="A345" s="55" t="s">
        <v>496</v>
      </c>
      <c r="B345" s="55" t="s">
        <v>508</v>
      </c>
      <c r="C345" s="59">
        <v>1504300069</v>
      </c>
      <c r="D345" s="55" t="s">
        <v>227</v>
      </c>
      <c r="E345" s="55">
        <v>6</v>
      </c>
      <c r="F345" s="57">
        <v>1.6</v>
      </c>
      <c r="G345" s="58">
        <f t="shared" si="12"/>
        <v>9.6000000000000014</v>
      </c>
      <c r="H345" s="55"/>
      <c r="I345" s="54"/>
    </row>
    <row r="346" spans="1:9">
      <c r="A346" s="55" t="s">
        <v>509</v>
      </c>
      <c r="B346" s="55" t="s">
        <v>498</v>
      </c>
      <c r="C346" s="59">
        <v>1504300070</v>
      </c>
      <c r="D346" s="55" t="s">
        <v>227</v>
      </c>
      <c r="E346" s="55">
        <v>1</v>
      </c>
      <c r="F346" s="57">
        <v>48.5</v>
      </c>
      <c r="G346" s="58">
        <f t="shared" si="12"/>
        <v>48.5</v>
      </c>
      <c r="H346" s="55"/>
      <c r="I346" s="54"/>
    </row>
    <row r="347" spans="1:9">
      <c r="A347" s="55" t="s">
        <v>509</v>
      </c>
      <c r="B347" s="55" t="s">
        <v>498</v>
      </c>
      <c r="C347" s="59">
        <v>1504300088</v>
      </c>
      <c r="D347" s="55" t="s">
        <v>271</v>
      </c>
      <c r="E347" s="55">
        <v>1</v>
      </c>
      <c r="F347" s="57">
        <v>48.5</v>
      </c>
      <c r="G347" s="58">
        <f t="shared" si="12"/>
        <v>48.5</v>
      </c>
      <c r="H347" s="55"/>
      <c r="I347" s="54"/>
    </row>
    <row r="348" spans="1:9">
      <c r="A348" s="55" t="s">
        <v>509</v>
      </c>
      <c r="B348" s="60" t="s">
        <v>56</v>
      </c>
      <c r="C348" s="61"/>
      <c r="D348" s="62"/>
      <c r="E348" s="63">
        <v>12</v>
      </c>
      <c r="F348" s="64">
        <v>20</v>
      </c>
      <c r="G348" s="65">
        <f t="shared" si="12"/>
        <v>240</v>
      </c>
      <c r="H348" s="66"/>
    </row>
    <row r="349" spans="1:9">
      <c r="A349" s="77" t="s">
        <v>198</v>
      </c>
      <c r="B349" s="78"/>
      <c r="C349" s="79"/>
      <c r="D349" s="80"/>
      <c r="E349" s="81"/>
      <c r="F349" s="82"/>
      <c r="G349" s="83">
        <f>SUBTOTAL(9,G2:G348)</f>
        <v>342254.31</v>
      </c>
      <c r="H349" s="84"/>
    </row>
    <row r="350" spans="1:9">
      <c r="G350" s="51">
        <f>SUM(G2:G348)</f>
        <v>342254.31</v>
      </c>
    </row>
  </sheetData>
  <phoneticPr fontId="2" type="noConversion"/>
  <pageMargins left="0.7" right="0.7" top="0.75" bottom="0.75" header="0.3" footer="0.3"/>
  <pageSetup paperSize="9" orientation="portrait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opLeftCell="A67" workbookViewId="0">
      <selection activeCell="B1" sqref="B1:B73"/>
    </sheetView>
  </sheetViews>
  <sheetFormatPr defaultRowHeight="13.5"/>
  <cols>
    <col min="1" max="1" width="27" customWidth="1"/>
  </cols>
  <sheetData>
    <row r="1" spans="1:7">
      <c r="A1" t="s">
        <v>520</v>
      </c>
      <c r="B1" t="str">
        <f>"'"&amp;A1&amp;"',"</f>
        <v>'上海市医疗器械批发部',</v>
      </c>
      <c r="G1" s="50"/>
    </row>
    <row r="2" spans="1:7">
      <c r="A2" t="s">
        <v>520</v>
      </c>
      <c r="B2" t="str">
        <f t="shared" ref="B2:B65" si="0">"'"&amp;A2&amp;"',"</f>
        <v>'上海市医疗器械批发部',</v>
      </c>
      <c r="G2" s="50"/>
    </row>
    <row r="3" spans="1:7">
      <c r="A3" t="s">
        <v>520</v>
      </c>
      <c r="B3" t="str">
        <f t="shared" si="0"/>
        <v>'上海市医疗器械批发部',</v>
      </c>
      <c r="G3" s="50"/>
    </row>
    <row r="4" spans="1:7">
      <c r="A4" t="s">
        <v>520</v>
      </c>
      <c r="B4" t="str">
        <f t="shared" si="0"/>
        <v>'上海市医疗器械批发部',</v>
      </c>
      <c r="G4" s="50"/>
    </row>
    <row r="5" spans="1:7">
      <c r="A5" t="s">
        <v>520</v>
      </c>
      <c r="B5" t="str">
        <f t="shared" si="0"/>
        <v>'上海市医疗器械批发部',</v>
      </c>
      <c r="G5" s="50"/>
    </row>
    <row r="6" spans="1:7">
      <c r="A6" t="s">
        <v>520</v>
      </c>
      <c r="B6" t="str">
        <f t="shared" si="0"/>
        <v>'上海市医疗器械批发部',</v>
      </c>
      <c r="G6" s="50"/>
    </row>
    <row r="7" spans="1:7">
      <c r="A7" t="s">
        <v>520</v>
      </c>
      <c r="B7" t="str">
        <f t="shared" si="0"/>
        <v>'上海市医疗器械批发部',</v>
      </c>
      <c r="G7" s="50"/>
    </row>
    <row r="8" spans="1:7">
      <c r="A8" t="s">
        <v>520</v>
      </c>
      <c r="B8" t="str">
        <f t="shared" si="0"/>
        <v>'上海市医疗器械批发部',</v>
      </c>
      <c r="G8" s="50"/>
    </row>
    <row r="9" spans="1:7">
      <c r="A9" t="s">
        <v>520</v>
      </c>
      <c r="B9" t="str">
        <f t="shared" si="0"/>
        <v>'上海市医疗器械批发部',</v>
      </c>
      <c r="G9" s="50"/>
    </row>
    <row r="10" spans="1:7">
      <c r="A10" t="s">
        <v>521</v>
      </c>
      <c r="B10" t="str">
        <f t="shared" si="0"/>
        <v>'上海市闵行百货有限公司',</v>
      </c>
      <c r="G10" s="50"/>
    </row>
    <row r="11" spans="1:7">
      <c r="A11" t="s">
        <v>521</v>
      </c>
      <c r="B11" t="str">
        <f t="shared" si="0"/>
        <v>'上海市闵行百货有限公司',</v>
      </c>
      <c r="G11" s="50"/>
    </row>
    <row r="12" spans="1:7">
      <c r="A12" t="s">
        <v>521</v>
      </c>
      <c r="B12" t="str">
        <f t="shared" si="0"/>
        <v>'上海市闵行百货有限公司',</v>
      </c>
      <c r="G12" s="50"/>
    </row>
    <row r="13" spans="1:7">
      <c r="A13" t="s">
        <v>521</v>
      </c>
      <c r="B13" t="str">
        <f t="shared" si="0"/>
        <v>'上海市闵行百货有限公司',</v>
      </c>
      <c r="G13" s="50"/>
    </row>
    <row r="14" spans="1:7">
      <c r="A14" t="s">
        <v>521</v>
      </c>
      <c r="B14" t="str">
        <f t="shared" si="0"/>
        <v>'上海市闵行百货有限公司',</v>
      </c>
      <c r="G14" s="50"/>
    </row>
    <row r="15" spans="1:7">
      <c r="A15" t="s">
        <v>521</v>
      </c>
      <c r="B15" t="str">
        <f t="shared" si="0"/>
        <v>'上海市闵行百货有限公司',</v>
      </c>
      <c r="G15" s="50"/>
    </row>
    <row r="16" spans="1:7">
      <c r="A16" t="s">
        <v>521</v>
      </c>
      <c r="B16" t="str">
        <f t="shared" si="0"/>
        <v>'上海市闵行百货有限公司',</v>
      </c>
      <c r="G16" s="50"/>
    </row>
    <row r="17" spans="1:7">
      <c r="A17" t="s">
        <v>521</v>
      </c>
      <c r="B17" t="str">
        <f t="shared" si="0"/>
        <v>'上海市闵行百货有限公司',</v>
      </c>
      <c r="G17" s="50"/>
    </row>
    <row r="18" spans="1:7">
      <c r="A18" t="s">
        <v>521</v>
      </c>
      <c r="B18" t="str">
        <f t="shared" si="0"/>
        <v>'上海市闵行百货有限公司',</v>
      </c>
      <c r="G18" s="50"/>
    </row>
    <row r="19" spans="1:7">
      <c r="A19" t="s">
        <v>521</v>
      </c>
      <c r="B19" t="str">
        <f t="shared" si="0"/>
        <v>'上海市闵行百货有限公司',</v>
      </c>
      <c r="G19" s="50"/>
    </row>
    <row r="20" spans="1:7">
      <c r="A20" t="s">
        <v>521</v>
      </c>
      <c r="B20" t="str">
        <f t="shared" si="0"/>
        <v>'上海市闵行百货有限公司',</v>
      </c>
      <c r="G20" s="50"/>
    </row>
    <row r="21" spans="1:7">
      <c r="A21" t="s">
        <v>521</v>
      </c>
      <c r="B21" t="str">
        <f t="shared" si="0"/>
        <v>'上海市闵行百货有限公司',</v>
      </c>
      <c r="G21" s="50"/>
    </row>
    <row r="22" spans="1:7">
      <c r="A22" t="s">
        <v>521</v>
      </c>
      <c r="B22" t="str">
        <f t="shared" si="0"/>
        <v>'上海市闵行百货有限公司',</v>
      </c>
      <c r="G22" s="50"/>
    </row>
    <row r="23" spans="1:7">
      <c r="A23" t="s">
        <v>521</v>
      </c>
      <c r="B23" t="str">
        <f t="shared" si="0"/>
        <v>'上海市闵行百货有限公司',</v>
      </c>
      <c r="G23" s="50"/>
    </row>
    <row r="24" spans="1:7">
      <c r="A24" t="s">
        <v>521</v>
      </c>
      <c r="B24" t="str">
        <f t="shared" si="0"/>
        <v>'上海市闵行百货有限公司',</v>
      </c>
      <c r="G24" s="50"/>
    </row>
    <row r="25" spans="1:7">
      <c r="A25" t="s">
        <v>521</v>
      </c>
      <c r="B25" t="str">
        <f t="shared" si="0"/>
        <v>'上海市闵行百货有限公司',</v>
      </c>
      <c r="G25" s="50"/>
    </row>
    <row r="26" spans="1:7">
      <c r="A26" t="s">
        <v>521</v>
      </c>
      <c r="B26" t="str">
        <f t="shared" si="0"/>
        <v>'上海市闵行百货有限公司',</v>
      </c>
      <c r="G26" s="50"/>
    </row>
    <row r="27" spans="1:7">
      <c r="A27" t="s">
        <v>521</v>
      </c>
      <c r="B27" t="str">
        <f t="shared" si="0"/>
        <v>'上海市闵行百货有限公司',</v>
      </c>
      <c r="G27" s="50"/>
    </row>
    <row r="28" spans="1:7">
      <c r="A28" t="s">
        <v>521</v>
      </c>
      <c r="B28" t="str">
        <f t="shared" si="0"/>
        <v>'上海市闵行百货有限公司',</v>
      </c>
      <c r="G28" s="50"/>
    </row>
    <row r="29" spans="1:7">
      <c r="A29" t="s">
        <v>521</v>
      </c>
      <c r="B29" t="str">
        <f t="shared" si="0"/>
        <v>'上海市闵行百货有限公司',</v>
      </c>
      <c r="G29" s="50"/>
    </row>
    <row r="30" spans="1:7">
      <c r="A30" t="s">
        <v>521</v>
      </c>
      <c r="B30" t="str">
        <f t="shared" si="0"/>
        <v>'上海市闵行百货有限公司',</v>
      </c>
      <c r="G30" s="50"/>
    </row>
    <row r="31" spans="1:7">
      <c r="A31" t="s">
        <v>521</v>
      </c>
      <c r="B31" t="str">
        <f t="shared" si="0"/>
        <v>'上海市闵行百货有限公司',</v>
      </c>
      <c r="G31" s="50"/>
    </row>
    <row r="32" spans="1:7">
      <c r="A32" t="s">
        <v>521</v>
      </c>
      <c r="B32" t="str">
        <f t="shared" si="0"/>
        <v>'上海市闵行百货有限公司',</v>
      </c>
    </row>
    <row r="33" spans="1:2">
      <c r="A33" t="s">
        <v>521</v>
      </c>
      <c r="B33" t="str">
        <f t="shared" si="0"/>
        <v>'上海市闵行百货有限公司',</v>
      </c>
    </row>
    <row r="34" spans="1:2">
      <c r="A34" t="s">
        <v>521</v>
      </c>
      <c r="B34" t="str">
        <f t="shared" si="0"/>
        <v>'上海市闵行百货有限公司',</v>
      </c>
    </row>
    <row r="35" spans="1:2">
      <c r="A35" t="s">
        <v>521</v>
      </c>
      <c r="B35" t="str">
        <f t="shared" si="0"/>
        <v>'上海市闵行百货有限公司',</v>
      </c>
    </row>
    <row r="36" spans="1:2">
      <c r="A36" t="s">
        <v>520</v>
      </c>
      <c r="B36" t="str">
        <f t="shared" si="0"/>
        <v>'上海市医疗器械批发部',</v>
      </c>
    </row>
    <row r="37" spans="1:2">
      <c r="A37" t="s">
        <v>520</v>
      </c>
      <c r="B37" t="str">
        <f t="shared" si="0"/>
        <v>'上海市医疗器械批发部',</v>
      </c>
    </row>
    <row r="38" spans="1:2">
      <c r="A38" t="s">
        <v>520</v>
      </c>
      <c r="B38" t="str">
        <f t="shared" si="0"/>
        <v>'上海市医疗器械批发部',</v>
      </c>
    </row>
    <row r="39" spans="1:2">
      <c r="A39" t="s">
        <v>520</v>
      </c>
      <c r="B39" t="str">
        <f t="shared" si="0"/>
        <v>'上海市医疗器械批发部',</v>
      </c>
    </row>
    <row r="40" spans="1:2">
      <c r="A40" t="s">
        <v>90</v>
      </c>
      <c r="B40" t="str">
        <f t="shared" si="0"/>
        <v>'医疗器械批发部',</v>
      </c>
    </row>
    <row r="41" spans="1:2">
      <c r="A41" t="s">
        <v>520</v>
      </c>
      <c r="B41" t="str">
        <f t="shared" si="0"/>
        <v>'上海市医疗器械批发部',</v>
      </c>
    </row>
    <row r="42" spans="1:2">
      <c r="A42" t="s">
        <v>520</v>
      </c>
      <c r="B42" t="str">
        <f t="shared" si="0"/>
        <v>'上海市医疗器械批发部',</v>
      </c>
    </row>
    <row r="43" spans="1:2">
      <c r="A43" t="s">
        <v>99</v>
      </c>
      <c r="B43" t="str">
        <f t="shared" si="0"/>
        <v>'上海饶康生物科技有限公司',</v>
      </c>
    </row>
    <row r="44" spans="1:2">
      <c r="A44" t="s">
        <v>522</v>
      </c>
      <c r="B44" t="str">
        <f t="shared" si="0"/>
        <v>'上海新曼吉磁生物有限公司',</v>
      </c>
    </row>
    <row r="45" spans="1:2">
      <c r="A45" t="s">
        <v>106</v>
      </c>
      <c r="B45" t="str">
        <f t="shared" si="0"/>
        <v>'鸿康（上海）贸易有限公司',</v>
      </c>
    </row>
    <row r="46" spans="1:2">
      <c r="A46" t="s">
        <v>90</v>
      </c>
      <c r="B46" t="str">
        <f t="shared" si="0"/>
        <v>'医疗器械批发部',</v>
      </c>
    </row>
    <row r="47" spans="1:2">
      <c r="A47" t="s">
        <v>115</v>
      </c>
      <c r="B47" t="str">
        <f t="shared" si="0"/>
        <v>'品康',</v>
      </c>
    </row>
    <row r="48" spans="1:2">
      <c r="A48" t="s">
        <v>106</v>
      </c>
      <c r="B48" t="str">
        <f t="shared" si="0"/>
        <v>'鸿康（上海）贸易有限公司',</v>
      </c>
    </row>
    <row r="49" spans="1:2">
      <c r="A49" t="s">
        <v>120</v>
      </c>
      <c r="B49" t="str">
        <f t="shared" si="0"/>
        <v>'上海上凡医疗器械有限公司',</v>
      </c>
    </row>
    <row r="50" spans="1:2">
      <c r="A50" t="s">
        <v>520</v>
      </c>
      <c r="B50" t="str">
        <f t="shared" si="0"/>
        <v>'上海市医疗器械批发部',</v>
      </c>
    </row>
    <row r="51" spans="1:2">
      <c r="A51" t="s">
        <v>128</v>
      </c>
      <c r="B51" t="str">
        <f t="shared" si="0"/>
        <v>'上海医药保健品进出口有限公司',</v>
      </c>
    </row>
    <row r="52" spans="1:2">
      <c r="A52" t="s">
        <v>520</v>
      </c>
      <c r="B52" t="str">
        <f t="shared" si="0"/>
        <v>'上海市医疗器械批发部',</v>
      </c>
    </row>
    <row r="53" spans="1:2">
      <c r="A53" t="s">
        <v>520</v>
      </c>
      <c r="B53" t="str">
        <f t="shared" si="0"/>
        <v>'上海市医疗器械批发部',</v>
      </c>
    </row>
    <row r="54" spans="1:2">
      <c r="A54" t="s">
        <v>520</v>
      </c>
      <c r="B54" t="str">
        <f t="shared" si="0"/>
        <v>'上海市医疗器械批发部',</v>
      </c>
    </row>
    <row r="55" spans="1:2">
      <c r="A55" t="s">
        <v>520</v>
      </c>
      <c r="B55" t="str">
        <f t="shared" si="0"/>
        <v>'上海市医疗器械批发部',</v>
      </c>
    </row>
    <row r="56" spans="1:2">
      <c r="A56" t="s">
        <v>520</v>
      </c>
      <c r="B56" t="str">
        <f t="shared" si="0"/>
        <v>'上海市医疗器械批发部',</v>
      </c>
    </row>
    <row r="57" spans="1:2">
      <c r="A57" t="s">
        <v>520</v>
      </c>
      <c r="B57" t="str">
        <f t="shared" si="0"/>
        <v>'上海市医疗器械批发部',</v>
      </c>
    </row>
    <row r="58" spans="1:2">
      <c r="A58" t="s">
        <v>520</v>
      </c>
      <c r="B58" t="str">
        <f t="shared" si="0"/>
        <v>'上海市医疗器械批发部',</v>
      </c>
    </row>
    <row r="59" spans="1:2">
      <c r="A59" t="s">
        <v>520</v>
      </c>
      <c r="B59" t="str">
        <f t="shared" si="0"/>
        <v>'上海市医疗器械批发部',</v>
      </c>
    </row>
    <row r="60" spans="1:2">
      <c r="A60" t="s">
        <v>520</v>
      </c>
      <c r="B60" t="str">
        <f t="shared" si="0"/>
        <v>'上海市医疗器械批发部',</v>
      </c>
    </row>
    <row r="61" spans="1:2">
      <c r="A61" t="s">
        <v>520</v>
      </c>
      <c r="B61" t="str">
        <f t="shared" si="0"/>
        <v>'上海市医疗器械批发部',</v>
      </c>
    </row>
    <row r="62" spans="1:2">
      <c r="A62" t="s">
        <v>90</v>
      </c>
      <c r="B62" t="str">
        <f t="shared" si="0"/>
        <v>'医疗器械批发部',</v>
      </c>
    </row>
    <row r="63" spans="1:2">
      <c r="A63" t="s">
        <v>520</v>
      </c>
      <c r="B63" t="str">
        <f t="shared" si="0"/>
        <v>'上海市医疗器械批发部',</v>
      </c>
    </row>
    <row r="64" spans="1:2">
      <c r="A64" t="s">
        <v>520</v>
      </c>
      <c r="B64" t="str">
        <f t="shared" si="0"/>
        <v>'上海市医疗器械批发部',</v>
      </c>
    </row>
    <row r="65" spans="1:2">
      <c r="A65" t="s">
        <v>520</v>
      </c>
      <c r="B65" t="str">
        <f t="shared" si="0"/>
        <v>'上海市医疗器械批发部',</v>
      </c>
    </row>
    <row r="66" spans="1:2">
      <c r="A66" t="s">
        <v>520</v>
      </c>
      <c r="B66" t="str">
        <f t="shared" ref="B66:B73" si="1">"'"&amp;A66&amp;"',"</f>
        <v>'上海市医疗器械批发部',</v>
      </c>
    </row>
    <row r="67" spans="1:2">
      <c r="A67" t="s">
        <v>520</v>
      </c>
      <c r="B67" t="str">
        <f t="shared" si="1"/>
        <v>'上海市医疗器械批发部',</v>
      </c>
    </row>
    <row r="68" spans="1:2">
      <c r="A68" t="s">
        <v>520</v>
      </c>
      <c r="B68" t="str">
        <f t="shared" si="1"/>
        <v>'上海市医疗器械批发部',</v>
      </c>
    </row>
    <row r="69" spans="1:2">
      <c r="A69" t="s">
        <v>520</v>
      </c>
      <c r="B69" t="str">
        <f t="shared" si="1"/>
        <v>'上海市医疗器械批发部',</v>
      </c>
    </row>
    <row r="70" spans="1:2">
      <c r="A70" t="s">
        <v>520</v>
      </c>
      <c r="B70" t="str">
        <f t="shared" si="1"/>
        <v>'上海市医疗器械批发部',</v>
      </c>
    </row>
    <row r="71" spans="1:2">
      <c r="A71" t="s">
        <v>520</v>
      </c>
      <c r="B71" t="str">
        <f t="shared" si="1"/>
        <v>'上海市医疗器械批发部',</v>
      </c>
    </row>
    <row r="72" spans="1:2">
      <c r="A72" t="s">
        <v>520</v>
      </c>
      <c r="B72" t="str">
        <f t="shared" si="1"/>
        <v>'上海市医疗器械批发部',</v>
      </c>
    </row>
    <row r="73" spans="1:2">
      <c r="A73" t="s">
        <v>520</v>
      </c>
      <c r="B73" t="str">
        <f t="shared" si="1"/>
        <v>'上海市医疗器械批发部',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3"/>
  <sheetViews>
    <sheetView workbookViewId="0">
      <selection sqref="A1:A73"/>
    </sheetView>
  </sheetViews>
  <sheetFormatPr defaultRowHeight="13.5"/>
  <sheetData>
    <row r="1" spans="1:1">
      <c r="A1" t="s">
        <v>699</v>
      </c>
    </row>
    <row r="2" spans="1:1">
      <c r="A2" t="s">
        <v>700</v>
      </c>
    </row>
    <row r="3" spans="1:1">
      <c r="A3" t="s">
        <v>701</v>
      </c>
    </row>
    <row r="4" spans="1:1">
      <c r="A4" t="s">
        <v>702</v>
      </c>
    </row>
    <row r="5" spans="1:1">
      <c r="A5" t="s">
        <v>703</v>
      </c>
    </row>
    <row r="6" spans="1:1">
      <c r="A6" t="s">
        <v>704</v>
      </c>
    </row>
    <row r="7" spans="1:1">
      <c r="A7" t="s">
        <v>705</v>
      </c>
    </row>
    <row r="8" spans="1:1">
      <c r="A8" t="s">
        <v>706</v>
      </c>
    </row>
    <row r="9" spans="1:1">
      <c r="A9" t="s">
        <v>707</v>
      </c>
    </row>
    <row r="10" spans="1:1">
      <c r="A10" t="s">
        <v>708</v>
      </c>
    </row>
    <row r="11" spans="1:1">
      <c r="A11" t="s">
        <v>709</v>
      </c>
    </row>
    <row r="12" spans="1:1">
      <c r="A12" t="s">
        <v>710</v>
      </c>
    </row>
    <row r="13" spans="1:1">
      <c r="A13" t="s">
        <v>711</v>
      </c>
    </row>
    <row r="14" spans="1:1">
      <c r="A14" t="s">
        <v>712</v>
      </c>
    </row>
    <row r="15" spans="1:1">
      <c r="A15" t="s">
        <v>713</v>
      </c>
    </row>
    <row r="16" spans="1:1">
      <c r="A16" t="s">
        <v>714</v>
      </c>
    </row>
    <row r="17" spans="1:1">
      <c r="A17" t="s">
        <v>715</v>
      </c>
    </row>
    <row r="18" spans="1:1">
      <c r="A18" t="s">
        <v>716</v>
      </c>
    </row>
    <row r="19" spans="1:1">
      <c r="A19" t="s">
        <v>717</v>
      </c>
    </row>
    <row r="20" spans="1:1">
      <c r="A20" t="s">
        <v>718</v>
      </c>
    </row>
    <row r="21" spans="1:1">
      <c r="A21" t="s">
        <v>719</v>
      </c>
    </row>
    <row r="22" spans="1:1">
      <c r="A22" t="s">
        <v>720</v>
      </c>
    </row>
    <row r="23" spans="1:1">
      <c r="A23" t="s">
        <v>721</v>
      </c>
    </row>
    <row r="24" spans="1:1">
      <c r="A24" t="s">
        <v>722</v>
      </c>
    </row>
    <row r="25" spans="1:1">
      <c r="A25" t="s">
        <v>723</v>
      </c>
    </row>
    <row r="26" spans="1:1">
      <c r="A26" t="s">
        <v>724</v>
      </c>
    </row>
    <row r="27" spans="1:1">
      <c r="A27" t="s">
        <v>725</v>
      </c>
    </row>
    <row r="28" spans="1:1">
      <c r="A28" t="s">
        <v>726</v>
      </c>
    </row>
    <row r="29" spans="1:1">
      <c r="A29" t="s">
        <v>727</v>
      </c>
    </row>
    <row r="30" spans="1:1">
      <c r="A30" t="s">
        <v>728</v>
      </c>
    </row>
    <row r="31" spans="1:1">
      <c r="A31" t="s">
        <v>729</v>
      </c>
    </row>
    <row r="32" spans="1:1">
      <c r="A32" t="s">
        <v>730</v>
      </c>
    </row>
    <row r="33" spans="1:1">
      <c r="A33" t="s">
        <v>731</v>
      </c>
    </row>
    <row r="34" spans="1:1">
      <c r="A34" t="s">
        <v>732</v>
      </c>
    </row>
    <row r="35" spans="1:1">
      <c r="A35" t="s">
        <v>733</v>
      </c>
    </row>
    <row r="36" spans="1:1">
      <c r="A36" t="s">
        <v>734</v>
      </c>
    </row>
    <row r="37" spans="1:1">
      <c r="A37" t="s">
        <v>735</v>
      </c>
    </row>
    <row r="38" spans="1:1">
      <c r="A38" t="s">
        <v>736</v>
      </c>
    </row>
    <row r="39" spans="1:1">
      <c r="A39" t="s">
        <v>737</v>
      </c>
    </row>
    <row r="40" spans="1:1">
      <c r="A40" t="s">
        <v>738</v>
      </c>
    </row>
    <row r="41" spans="1:1">
      <c r="A41" t="s">
        <v>739</v>
      </c>
    </row>
    <row r="42" spans="1:1">
      <c r="A42" t="s">
        <v>740</v>
      </c>
    </row>
    <row r="43" spans="1:1">
      <c r="A43" t="s">
        <v>741</v>
      </c>
    </row>
    <row r="44" spans="1:1">
      <c r="A44" t="s">
        <v>742</v>
      </c>
    </row>
    <row r="45" spans="1:1">
      <c r="A45" t="s">
        <v>743</v>
      </c>
    </row>
    <row r="46" spans="1:1">
      <c r="A46" t="s">
        <v>744</v>
      </c>
    </row>
    <row r="47" spans="1:1">
      <c r="A47" t="s">
        <v>745</v>
      </c>
    </row>
    <row r="48" spans="1:1">
      <c r="A48" t="s">
        <v>746</v>
      </c>
    </row>
    <row r="49" spans="1:1">
      <c r="A49" t="s">
        <v>747</v>
      </c>
    </row>
    <row r="50" spans="1:1">
      <c r="A50" t="s">
        <v>748</v>
      </c>
    </row>
    <row r="51" spans="1:1">
      <c r="A51" t="s">
        <v>749</v>
      </c>
    </row>
    <row r="52" spans="1:1">
      <c r="A52" t="s">
        <v>750</v>
      </c>
    </row>
    <row r="53" spans="1:1">
      <c r="A53" t="s">
        <v>751</v>
      </c>
    </row>
    <row r="54" spans="1:1">
      <c r="A54" t="s">
        <v>752</v>
      </c>
    </row>
    <row r="55" spans="1:1">
      <c r="A55" t="s">
        <v>753</v>
      </c>
    </row>
    <row r="56" spans="1:1">
      <c r="A56" t="s">
        <v>754</v>
      </c>
    </row>
    <row r="57" spans="1:1">
      <c r="A57" t="s">
        <v>755</v>
      </c>
    </row>
    <row r="58" spans="1:1">
      <c r="A58" t="s">
        <v>756</v>
      </c>
    </row>
    <row r="59" spans="1:1">
      <c r="A59" t="s">
        <v>757</v>
      </c>
    </row>
    <row r="60" spans="1:1">
      <c r="A60" t="s">
        <v>758</v>
      </c>
    </row>
    <row r="61" spans="1:1">
      <c r="A61" t="s">
        <v>759</v>
      </c>
    </row>
    <row r="62" spans="1:1">
      <c r="A62" t="s">
        <v>760</v>
      </c>
    </row>
    <row r="63" spans="1:1">
      <c r="A63" t="s">
        <v>761</v>
      </c>
    </row>
    <row r="64" spans="1:1">
      <c r="A64" t="s">
        <v>762</v>
      </c>
    </row>
    <row r="65" spans="1:1">
      <c r="A65" t="s">
        <v>763</v>
      </c>
    </row>
    <row r="66" spans="1:1">
      <c r="A66" t="s">
        <v>764</v>
      </c>
    </row>
    <row r="67" spans="1:1">
      <c r="A67" t="s">
        <v>765</v>
      </c>
    </row>
    <row r="68" spans="1:1">
      <c r="A68" t="s">
        <v>766</v>
      </c>
    </row>
    <row r="69" spans="1:1">
      <c r="A69" t="s">
        <v>767</v>
      </c>
    </row>
    <row r="70" spans="1:1">
      <c r="A70" t="s">
        <v>768</v>
      </c>
    </row>
    <row r="71" spans="1:1">
      <c r="A71" t="s">
        <v>769</v>
      </c>
    </row>
    <row r="72" spans="1:1">
      <c r="A72" t="s">
        <v>770</v>
      </c>
    </row>
    <row r="73" spans="1:1">
      <c r="A73" t="s">
        <v>771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3"/>
  <sheetViews>
    <sheetView topLeftCell="A61" workbookViewId="0">
      <selection sqref="A1:A73"/>
    </sheetView>
  </sheetViews>
  <sheetFormatPr defaultRowHeight="13.5"/>
  <sheetData>
    <row r="1" spans="1:1">
      <c r="A1" t="s">
        <v>699</v>
      </c>
    </row>
    <row r="2" spans="1:1">
      <c r="A2" t="s">
        <v>700</v>
      </c>
    </row>
    <row r="3" spans="1:1">
      <c r="A3" t="s">
        <v>701</v>
      </c>
    </row>
    <row r="4" spans="1:1">
      <c r="A4" t="s">
        <v>702</v>
      </c>
    </row>
    <row r="5" spans="1:1">
      <c r="A5" t="s">
        <v>703</v>
      </c>
    </row>
    <row r="6" spans="1:1">
      <c r="A6" t="s">
        <v>704</v>
      </c>
    </row>
    <row r="7" spans="1:1">
      <c r="A7" t="s">
        <v>705</v>
      </c>
    </row>
    <row r="8" spans="1:1">
      <c r="A8" t="s">
        <v>706</v>
      </c>
    </row>
    <row r="9" spans="1:1">
      <c r="A9" t="s">
        <v>707</v>
      </c>
    </row>
    <row r="10" spans="1:1">
      <c r="A10" t="s">
        <v>708</v>
      </c>
    </row>
    <row r="11" spans="1:1">
      <c r="A11" t="s">
        <v>709</v>
      </c>
    </row>
    <row r="12" spans="1:1">
      <c r="A12" t="s">
        <v>710</v>
      </c>
    </row>
    <row r="13" spans="1:1">
      <c r="A13" t="s">
        <v>711</v>
      </c>
    </row>
    <row r="14" spans="1:1">
      <c r="A14" t="s">
        <v>712</v>
      </c>
    </row>
    <row r="15" spans="1:1">
      <c r="A15" t="s">
        <v>713</v>
      </c>
    </row>
    <row r="16" spans="1:1">
      <c r="A16" t="s">
        <v>714</v>
      </c>
    </row>
    <row r="17" spans="1:1">
      <c r="A17" t="s">
        <v>715</v>
      </c>
    </row>
    <row r="18" spans="1:1">
      <c r="A18" t="s">
        <v>716</v>
      </c>
    </row>
    <row r="19" spans="1:1">
      <c r="A19" t="s">
        <v>717</v>
      </c>
    </row>
    <row r="20" spans="1:1">
      <c r="A20" t="s">
        <v>718</v>
      </c>
    </row>
    <row r="21" spans="1:1">
      <c r="A21" t="s">
        <v>719</v>
      </c>
    </row>
    <row r="22" spans="1:1">
      <c r="A22" t="s">
        <v>720</v>
      </c>
    </row>
    <row r="23" spans="1:1">
      <c r="A23" t="s">
        <v>721</v>
      </c>
    </row>
    <row r="24" spans="1:1">
      <c r="A24" t="s">
        <v>722</v>
      </c>
    </row>
    <row r="25" spans="1:1">
      <c r="A25" t="s">
        <v>723</v>
      </c>
    </row>
    <row r="26" spans="1:1">
      <c r="A26" t="s">
        <v>724</v>
      </c>
    </row>
    <row r="27" spans="1:1">
      <c r="A27" t="s">
        <v>725</v>
      </c>
    </row>
    <row r="28" spans="1:1">
      <c r="A28" t="s">
        <v>726</v>
      </c>
    </row>
    <row r="29" spans="1:1">
      <c r="A29" t="s">
        <v>727</v>
      </c>
    </row>
    <row r="30" spans="1:1">
      <c r="A30" t="s">
        <v>728</v>
      </c>
    </row>
    <row r="31" spans="1:1">
      <c r="A31" t="s">
        <v>729</v>
      </c>
    </row>
    <row r="32" spans="1:1">
      <c r="A32" t="s">
        <v>730</v>
      </c>
    </row>
    <row r="33" spans="1:1">
      <c r="A33" t="s">
        <v>731</v>
      </c>
    </row>
    <row r="34" spans="1:1">
      <c r="A34" t="s">
        <v>732</v>
      </c>
    </row>
    <row r="35" spans="1:1">
      <c r="A35" t="s">
        <v>733</v>
      </c>
    </row>
    <row r="36" spans="1:1">
      <c r="A36" t="s">
        <v>734</v>
      </c>
    </row>
    <row r="37" spans="1:1">
      <c r="A37" t="s">
        <v>735</v>
      </c>
    </row>
    <row r="38" spans="1:1">
      <c r="A38" t="s">
        <v>736</v>
      </c>
    </row>
    <row r="39" spans="1:1">
      <c r="A39" t="s">
        <v>737</v>
      </c>
    </row>
    <row r="40" spans="1:1">
      <c r="A40" t="s">
        <v>738</v>
      </c>
    </row>
    <row r="41" spans="1:1">
      <c r="A41" t="s">
        <v>739</v>
      </c>
    </row>
    <row r="42" spans="1:1">
      <c r="A42" t="s">
        <v>740</v>
      </c>
    </row>
    <row r="43" spans="1:1">
      <c r="A43" t="s">
        <v>741</v>
      </c>
    </row>
    <row r="44" spans="1:1">
      <c r="A44" t="s">
        <v>742</v>
      </c>
    </row>
    <row r="45" spans="1:1">
      <c r="A45" t="s">
        <v>743</v>
      </c>
    </row>
    <row r="46" spans="1:1">
      <c r="A46" t="s">
        <v>744</v>
      </c>
    </row>
    <row r="47" spans="1:1">
      <c r="A47" t="s">
        <v>745</v>
      </c>
    </row>
    <row r="48" spans="1:1">
      <c r="A48" t="s">
        <v>746</v>
      </c>
    </row>
    <row r="49" spans="1:1">
      <c r="A49" t="s">
        <v>747</v>
      </c>
    </row>
    <row r="50" spans="1:1">
      <c r="A50" t="s">
        <v>748</v>
      </c>
    </row>
    <row r="51" spans="1:1">
      <c r="A51" t="s">
        <v>749</v>
      </c>
    </row>
    <row r="52" spans="1:1">
      <c r="A52" t="s">
        <v>750</v>
      </c>
    </row>
    <row r="53" spans="1:1">
      <c r="A53" t="s">
        <v>751</v>
      </c>
    </row>
    <row r="54" spans="1:1">
      <c r="A54" t="s">
        <v>752</v>
      </c>
    </row>
    <row r="55" spans="1:1">
      <c r="A55" t="s">
        <v>753</v>
      </c>
    </row>
    <row r="56" spans="1:1">
      <c r="A56" t="s">
        <v>754</v>
      </c>
    </row>
    <row r="57" spans="1:1">
      <c r="A57" t="s">
        <v>755</v>
      </c>
    </row>
    <row r="58" spans="1:1">
      <c r="A58" t="s">
        <v>756</v>
      </c>
    </row>
    <row r="59" spans="1:1">
      <c r="A59" t="s">
        <v>757</v>
      </c>
    </row>
    <row r="60" spans="1:1">
      <c r="A60" t="s">
        <v>758</v>
      </c>
    </row>
    <row r="61" spans="1:1">
      <c r="A61" t="s">
        <v>759</v>
      </c>
    </row>
    <row r="62" spans="1:1">
      <c r="A62" t="s">
        <v>760</v>
      </c>
    </row>
    <row r="63" spans="1:1">
      <c r="A63" t="s">
        <v>761</v>
      </c>
    </row>
    <row r="64" spans="1:1">
      <c r="A64" t="s">
        <v>762</v>
      </c>
    </row>
    <row r="65" spans="1:1">
      <c r="A65" t="s">
        <v>763</v>
      </c>
    </row>
    <row r="66" spans="1:1">
      <c r="A66" t="s">
        <v>764</v>
      </c>
    </row>
    <row r="67" spans="1:1">
      <c r="A67" t="s">
        <v>765</v>
      </c>
    </row>
    <row r="68" spans="1:1">
      <c r="A68" t="s">
        <v>766</v>
      </c>
    </row>
    <row r="69" spans="1:1">
      <c r="A69" t="s">
        <v>767</v>
      </c>
    </row>
    <row r="70" spans="1:1">
      <c r="A70" t="s">
        <v>768</v>
      </c>
    </row>
    <row r="71" spans="1:1">
      <c r="A71" t="s">
        <v>769</v>
      </c>
    </row>
    <row r="72" spans="1:1">
      <c r="A72" t="s">
        <v>770</v>
      </c>
    </row>
    <row r="73" spans="1:1">
      <c r="A73" t="s">
        <v>771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"/>
  <sheetViews>
    <sheetView topLeftCell="A8" workbookViewId="0">
      <selection sqref="A1:A29"/>
    </sheetView>
  </sheetViews>
  <sheetFormatPr defaultRowHeight="13.5"/>
  <sheetData>
    <row r="1" spans="1:1">
      <c r="A1" t="s">
        <v>670</v>
      </c>
    </row>
    <row r="2" spans="1:1">
      <c r="A2" t="s">
        <v>671</v>
      </c>
    </row>
    <row r="3" spans="1:1">
      <c r="A3" t="s">
        <v>672</v>
      </c>
    </row>
    <row r="4" spans="1:1">
      <c r="A4" t="s">
        <v>673</v>
      </c>
    </row>
    <row r="5" spans="1:1">
      <c r="A5" t="s">
        <v>674</v>
      </c>
    </row>
    <row r="6" spans="1:1">
      <c r="A6" t="s">
        <v>675</v>
      </c>
    </row>
    <row r="7" spans="1:1">
      <c r="A7" t="s">
        <v>676</v>
      </c>
    </row>
    <row r="8" spans="1:1">
      <c r="A8" t="s">
        <v>677</v>
      </c>
    </row>
    <row r="9" spans="1:1">
      <c r="A9" t="s">
        <v>678</v>
      </c>
    </row>
    <row r="10" spans="1:1">
      <c r="A10" t="s">
        <v>679</v>
      </c>
    </row>
    <row r="11" spans="1:1">
      <c r="A11" t="s">
        <v>680</v>
      </c>
    </row>
    <row r="12" spans="1:1">
      <c r="A12" t="s">
        <v>681</v>
      </c>
    </row>
    <row r="13" spans="1:1">
      <c r="A13" t="s">
        <v>682</v>
      </c>
    </row>
    <row r="14" spans="1:1">
      <c r="A14" t="s">
        <v>683</v>
      </c>
    </row>
    <row r="15" spans="1:1">
      <c r="A15" t="s">
        <v>684</v>
      </c>
    </row>
    <row r="16" spans="1:1">
      <c r="A16" t="s">
        <v>685</v>
      </c>
    </row>
    <row r="17" spans="1:1">
      <c r="A17" t="s">
        <v>686</v>
      </c>
    </row>
    <row r="18" spans="1:1">
      <c r="A18" t="s">
        <v>687</v>
      </c>
    </row>
    <row r="19" spans="1:1">
      <c r="A19" t="s">
        <v>688</v>
      </c>
    </row>
    <row r="20" spans="1:1">
      <c r="A20" t="s">
        <v>689</v>
      </c>
    </row>
    <row r="21" spans="1:1">
      <c r="A21" t="s">
        <v>690</v>
      </c>
    </row>
    <row r="22" spans="1:1">
      <c r="A22" t="s">
        <v>691</v>
      </c>
    </row>
    <row r="23" spans="1:1">
      <c r="A23" t="s">
        <v>692</v>
      </c>
    </row>
    <row r="24" spans="1:1">
      <c r="A24" t="s">
        <v>693</v>
      </c>
    </row>
    <row r="25" spans="1:1">
      <c r="A25" t="s">
        <v>694</v>
      </c>
    </row>
    <row r="26" spans="1:1">
      <c r="A26" t="s">
        <v>695</v>
      </c>
    </row>
    <row r="27" spans="1:1">
      <c r="A27" t="s">
        <v>696</v>
      </c>
    </row>
    <row r="28" spans="1:1">
      <c r="A28" t="s">
        <v>697</v>
      </c>
    </row>
    <row r="29" spans="1:1">
      <c r="A29" t="s">
        <v>698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topLeftCell="A40" workbookViewId="0">
      <selection sqref="A1:A57"/>
    </sheetView>
  </sheetViews>
  <sheetFormatPr defaultRowHeight="13.5"/>
  <sheetData>
    <row r="1" spans="1:1">
      <c r="A1" t="s">
        <v>772</v>
      </c>
    </row>
    <row r="3" spans="1:1">
      <c r="A3" t="s">
        <v>772</v>
      </c>
    </row>
    <row r="5" spans="1:1">
      <c r="A5" t="s">
        <v>772</v>
      </c>
    </row>
    <row r="7" spans="1:1">
      <c r="A7" t="s">
        <v>772</v>
      </c>
    </row>
    <row r="9" spans="1:1">
      <c r="A9" t="s">
        <v>772</v>
      </c>
    </row>
    <row r="11" spans="1:1">
      <c r="A11" t="s">
        <v>772</v>
      </c>
    </row>
    <row r="13" spans="1:1">
      <c r="A13" t="s">
        <v>772</v>
      </c>
    </row>
    <row r="15" spans="1:1">
      <c r="A15" t="s">
        <v>772</v>
      </c>
    </row>
    <row r="17" spans="1:1">
      <c r="A17" t="s">
        <v>772</v>
      </c>
    </row>
    <row r="19" spans="1:1">
      <c r="A19" t="s">
        <v>772</v>
      </c>
    </row>
    <row r="21" spans="1:1">
      <c r="A21" t="s">
        <v>772</v>
      </c>
    </row>
    <row r="23" spans="1:1">
      <c r="A23" t="s">
        <v>772</v>
      </c>
    </row>
    <row r="25" spans="1:1">
      <c r="A25" t="s">
        <v>772</v>
      </c>
    </row>
    <row r="27" spans="1:1">
      <c r="A27" t="s">
        <v>772</v>
      </c>
    </row>
    <row r="29" spans="1:1">
      <c r="A29" t="s">
        <v>772</v>
      </c>
    </row>
    <row r="31" spans="1:1">
      <c r="A31" t="s">
        <v>772</v>
      </c>
    </row>
    <row r="33" spans="1:1">
      <c r="A33" t="s">
        <v>772</v>
      </c>
    </row>
    <row r="35" spans="1:1">
      <c r="A35" t="s">
        <v>772</v>
      </c>
    </row>
    <row r="37" spans="1:1">
      <c r="A37" t="s">
        <v>772</v>
      </c>
    </row>
    <row r="39" spans="1:1">
      <c r="A39" t="s">
        <v>772</v>
      </c>
    </row>
    <row r="41" spans="1:1">
      <c r="A41" t="s">
        <v>772</v>
      </c>
    </row>
    <row r="43" spans="1:1">
      <c r="A43" t="s">
        <v>772</v>
      </c>
    </row>
    <row r="45" spans="1:1">
      <c r="A45" t="s">
        <v>772</v>
      </c>
    </row>
    <row r="47" spans="1:1">
      <c r="A47" t="s">
        <v>772</v>
      </c>
    </row>
    <row r="49" spans="1:1">
      <c r="A49" t="s">
        <v>772</v>
      </c>
    </row>
    <row r="51" spans="1:1">
      <c r="A51" t="s">
        <v>772</v>
      </c>
    </row>
    <row r="53" spans="1:1">
      <c r="A53" t="s">
        <v>772</v>
      </c>
    </row>
    <row r="55" spans="1:1">
      <c r="A55" t="s">
        <v>772</v>
      </c>
    </row>
    <row r="57" spans="1:1">
      <c r="A57" t="s">
        <v>772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2015.4月入账发票</vt:lpstr>
      <vt:lpstr>2015.4月出账清单</vt:lpstr>
      <vt:lpstr>Sheet3</vt:lpstr>
      <vt:lpstr>Sheet1</vt:lpstr>
      <vt:lpstr>Sheet2</vt:lpstr>
      <vt:lpstr>Sheet4</vt:lpstr>
      <vt:lpstr>Sheet5</vt:lpstr>
      <vt:lpstr>Sheet6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Administrator</cp:lastModifiedBy>
  <dcterms:created xsi:type="dcterms:W3CDTF">2015-06-09T05:37:10Z</dcterms:created>
  <dcterms:modified xsi:type="dcterms:W3CDTF">2015-06-28T15:06:49Z</dcterms:modified>
</cp:coreProperties>
</file>