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7798\dataAnalysis\excelCrashCourse\"/>
    </mc:Choice>
  </mc:AlternateContent>
  <xr:revisionPtr revIDLastSave="0" documentId="13_ncr:1_{B94367EB-7985-4047-9C11-254B9B4EDA7C}" xr6:coauthVersionLast="47" xr6:coauthVersionMax="47" xr10:uidLastSave="{00000000-0000-0000-0000-000000000000}"/>
  <bookViews>
    <workbookView xWindow="-108" yWindow="-108" windowWidth="23256" windowHeight="12720" xr2:uid="{C33020E7-F7D0-4CD4-A331-A40245980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G24" i="1"/>
  <c r="H22" i="1"/>
  <c r="I22" i="1"/>
  <c r="G22" i="1"/>
  <c r="I21" i="1"/>
  <c r="H21" i="1"/>
  <c r="G21" i="1"/>
  <c r="I15" i="1"/>
  <c r="I9" i="1" s="1"/>
  <c r="I17" i="1" s="1"/>
  <c r="H15" i="1"/>
  <c r="H9" i="1" s="1"/>
  <c r="H17" i="1" s="1"/>
  <c r="G15" i="1"/>
  <c r="G9" i="1" s="1"/>
  <c r="G17" i="1" s="1"/>
  <c r="C24" i="1"/>
  <c r="C26" i="1" s="1"/>
  <c r="D24" i="1"/>
  <c r="D26" i="1" s="1"/>
  <c r="B24" i="1"/>
  <c r="B26" i="1" s="1"/>
  <c r="C21" i="1"/>
  <c r="D21" i="1"/>
  <c r="B21" i="1"/>
  <c r="C15" i="1"/>
  <c r="C9" i="1" s="1"/>
  <c r="C17" i="1" s="1"/>
  <c r="D15" i="1"/>
  <c r="D9" i="1" s="1"/>
  <c r="D17" i="1" s="1"/>
  <c r="B15" i="1"/>
  <c r="B9" i="1" s="1"/>
  <c r="B17" i="1" s="1"/>
  <c r="H26" i="1" l="1"/>
  <c r="I26" i="1"/>
  <c r="G26" i="1"/>
</calcChain>
</file>

<file path=xl/sharedStrings.xml><?xml version="1.0" encoding="utf-8"?>
<sst xmlns="http://schemas.openxmlformats.org/spreadsheetml/2006/main" count="48" uniqueCount="23">
  <si>
    <t>Susan</t>
  </si>
  <si>
    <t>Spark</t>
  </si>
  <si>
    <t>Mustang</t>
  </si>
  <si>
    <t>Escalade</t>
  </si>
  <si>
    <t>Initial Cost</t>
  </si>
  <si>
    <t>Purchase Price</t>
  </si>
  <si>
    <t>Taxes</t>
  </si>
  <si>
    <t>Yearly Cost</t>
  </si>
  <si>
    <t>Insurance</t>
  </si>
  <si>
    <t>License</t>
  </si>
  <si>
    <t>Gas</t>
  </si>
  <si>
    <t>Gas Expenditure</t>
  </si>
  <si>
    <t>Miles/ year driven</t>
  </si>
  <si>
    <t>MPG</t>
  </si>
  <si>
    <t>Price per gal of gas</t>
  </si>
  <si>
    <t>Total Annual Gas Expense</t>
  </si>
  <si>
    <t>Total Annual Costs (Ins + Lic+ Gas)</t>
  </si>
  <si>
    <t>Milies to drive each year</t>
  </si>
  <si>
    <t>Total Life of the Car (years)</t>
  </si>
  <si>
    <t>Total Lifetime Costs</t>
  </si>
  <si>
    <t>Avg Cost/ Year</t>
  </si>
  <si>
    <t>Maximum miles to drive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</si>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</sst>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8" borderId="0" xfId="0" applyFont="1" applyFill="1"/>
    <xf numFmtId="44" fontId="3" fillId="8" borderId="0" xfId="2" applyFont="1" applyFill="1"/>
    <xf numFmtId="0" fontId="4" fillId="2" borderId="0" xfId="0" applyFont="1" applyFill="1"/>
    <xf numFmtId="0" fontId="5" fillId="2" borderId="0" xfId="0" applyFont="1" applyFill="1"/>
    <xf numFmtId="44" fontId="5" fillId="2" borderId="0" xfId="2" applyFont="1" applyFill="1"/>
    <xf numFmtId="0" fontId="5" fillId="2" borderId="0" xfId="0" applyFont="1" applyFill="1" applyAlignment="1">
      <alignment wrapText="1"/>
    </xf>
    <xf numFmtId="44" fontId="5" fillId="2" borderId="0" xfId="2" applyFont="1" applyFill="1" applyAlignment="1">
      <alignment wrapText="1"/>
    </xf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44" fontId="5" fillId="3" borderId="0" xfId="2" applyFont="1" applyFill="1"/>
    <xf numFmtId="0" fontId="4" fillId="4" borderId="0" xfId="0" applyFont="1" applyFill="1"/>
    <xf numFmtId="0" fontId="5" fillId="4" borderId="0" xfId="0" applyFont="1" applyFill="1"/>
    <xf numFmtId="43" fontId="5" fillId="6" borderId="0" xfId="1" applyFont="1" applyFill="1"/>
    <xf numFmtId="44" fontId="5" fillId="4" borderId="0" xfId="2" applyFont="1" applyFill="1"/>
    <xf numFmtId="0" fontId="5" fillId="5" borderId="0" xfId="0" applyFont="1" applyFill="1"/>
    <xf numFmtId="44" fontId="5" fillId="5" borderId="0" xfId="2" applyFont="1" applyFill="1"/>
    <xf numFmtId="0" fontId="5" fillId="6" borderId="0" xfId="0" applyFont="1" applyFill="1"/>
    <xf numFmtId="0" fontId="5" fillId="7" borderId="0" xfId="0" applyFont="1" applyFill="1"/>
    <xf numFmtId="44" fontId="5" fillId="7" borderId="0" xfId="2" applyFont="1" applyFill="1"/>
    <xf numFmtId="169" fontId="5" fillId="6" borderId="0" xfId="0" applyNumberFormat="1" applyFont="1" applyFill="1"/>
    <xf numFmtId="0" fontId="5" fillId="0" borderId="0" xfId="0" applyFont="1" applyFill="1"/>
    <xf numFmtId="169" fontId="5" fillId="0" borderId="0" xfId="0" applyNumberFormat="1" applyFont="1" applyFill="1"/>
    <xf numFmtId="0" fontId="0" fillId="0" borderId="0" xfId="0" applyFill="1"/>
    <xf numFmtId="0" fontId="6" fillId="9" borderId="0" xfId="0" applyFont="1" applyFill="1"/>
    <xf numFmtId="44" fontId="6" fillId="9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Annual Car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Sheet1!$G$25:$I$25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Sheet1!$B$26:$D$26</c:f>
              <c:numCache>
                <c:formatCode>_("$"* #,##0.00_);_("$"* \(#,##0.00\);_("$"* "-"??_);_(@_)</c:formatCode>
                <c:ptCount val="3"/>
                <c:pt idx="0">
                  <c:v>6881.1428571428569</c:v>
                </c:pt>
                <c:pt idx="1">
                  <c:v>12892</c:v>
                </c:pt>
                <c:pt idx="2">
                  <c:v>19759.882352941178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3-4B22-BEAB-DA7CFD09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26415"/>
        <c:axId val="435224335"/>
      </c:barChart>
      <c:catAx>
        <c:axId val="435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24335"/>
        <c:crosses val="autoZero"/>
        <c:auto val="1"/>
        <c:lblAlgn val="ctr"/>
        <c:lblOffset val="100"/>
        <c:noMultiLvlLbl val="0"/>
      </c:catAx>
      <c:valAx>
        <c:axId val="435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Annual</a:t>
            </a:r>
            <a:r>
              <a:rPr lang="en-US" baseline="0"/>
              <a:t> Car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Sheet1!$G$25:$I$25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Sheet1!$G$26:$I$26</c:f>
              <c:numCache>
                <c:formatCode>_("$"* #,##0.00_);_("$"* \(#,##0.00\);_("$"* "-"??_);_(@_)</c:formatCode>
                <c:ptCount val="3"/>
                <c:pt idx="0">
                  <c:v>7577.1428571428569</c:v>
                </c:pt>
                <c:pt idx="1">
                  <c:v>14380</c:v>
                </c:pt>
                <c:pt idx="2">
                  <c:v>23215.882352941178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D-412D-9E94-CEE1AB5E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91551"/>
        <c:axId val="444591135"/>
      </c:barChart>
      <c:catAx>
        <c:axId val="4445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1135"/>
        <c:crosses val="autoZero"/>
        <c:auto val="1"/>
        <c:lblAlgn val="ctr"/>
        <c:lblOffset val="100"/>
        <c:noMultiLvlLbl val="0"/>
      </c:catAx>
      <c:valAx>
        <c:axId val="4445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4328</xdr:colOff>
      <xdr:row>1</xdr:row>
      <xdr:rowOff>867</xdr:rowOff>
    </xdr:from>
    <xdr:to>
      <xdr:col>18</xdr:col>
      <xdr:colOff>606136</xdr:colOff>
      <xdr:row>12</xdr:row>
      <xdr:rowOff>51955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91B6E-E180-4715-AA90-47CB58335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12988</xdr:colOff>
      <xdr:row>13</xdr:row>
      <xdr:rowOff>113435</xdr:rowOff>
    </xdr:from>
    <xdr:to>
      <xdr:col>18</xdr:col>
      <xdr:colOff>606136</xdr:colOff>
      <xdr:row>26</xdr:row>
      <xdr:rowOff>17319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D26EE-E9BF-4C9E-8B11-3393B4CFC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AAE-CBA8-4A1C-9FBA-93BB125F6A18}">
  <dimension ref="A1:I26"/>
  <sheetViews>
    <sheetView tabSelected="1" zoomScale="88" zoomScaleNormal="88" workbookViewId="0">
      <selection activeCell="S30" sqref="S30"/>
    </sheetView>
  </sheetViews>
  <sheetFormatPr defaultRowHeight="14.4" x14ac:dyDescent="0.3"/>
  <cols>
    <col min="1" max="1" width="30" bestFit="1" customWidth="1"/>
    <col min="2" max="2" width="11.21875" bestFit="1" customWidth="1"/>
    <col min="3" max="4" width="12.21875" bestFit="1" customWidth="1"/>
    <col min="6" max="6" width="30" bestFit="1" customWidth="1"/>
    <col min="7" max="7" width="11.21875" bestFit="1" customWidth="1"/>
    <col min="8" max="9" width="12.2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x14ac:dyDescent="0.3">
      <c r="A2" s="5" t="s">
        <v>4</v>
      </c>
      <c r="B2" s="6"/>
      <c r="C2" s="6"/>
      <c r="D2" s="6"/>
      <c r="F2" s="5" t="s">
        <v>4</v>
      </c>
      <c r="G2" s="6"/>
      <c r="H2" s="6"/>
      <c r="I2" s="6"/>
    </row>
    <row r="3" spans="1:9" ht="14.4" customHeight="1" x14ac:dyDescent="0.3">
      <c r="A3" s="6" t="s">
        <v>5</v>
      </c>
      <c r="B3" s="7">
        <v>14500</v>
      </c>
      <c r="C3" s="7">
        <v>31000</v>
      </c>
      <c r="D3" s="7">
        <v>72000</v>
      </c>
      <c r="F3" s="6" t="s">
        <v>5</v>
      </c>
      <c r="G3" s="7">
        <v>14500</v>
      </c>
      <c r="H3" s="7">
        <v>31000</v>
      </c>
      <c r="I3" s="7">
        <v>72000</v>
      </c>
    </row>
    <row r="4" spans="1:9" s="1" customFormat="1" x14ac:dyDescent="0.3">
      <c r="A4" s="8" t="s">
        <v>6</v>
      </c>
      <c r="B4" s="9">
        <v>1450</v>
      </c>
      <c r="C4" s="9">
        <v>3100</v>
      </c>
      <c r="D4" s="9">
        <v>7200</v>
      </c>
      <c r="F4" s="8" t="s">
        <v>6</v>
      </c>
      <c r="G4" s="9">
        <v>1450</v>
      </c>
      <c r="H4" s="9">
        <v>3100</v>
      </c>
      <c r="I4" s="9">
        <v>7200</v>
      </c>
    </row>
    <row r="5" spans="1:9" x14ac:dyDescent="0.3">
      <c r="A5" s="10"/>
      <c r="B5" s="10"/>
      <c r="C5" s="10"/>
      <c r="D5" s="10"/>
      <c r="F5" s="10"/>
      <c r="G5" s="10"/>
      <c r="H5" s="10"/>
      <c r="I5" s="10"/>
    </row>
    <row r="6" spans="1:9" x14ac:dyDescent="0.3">
      <c r="A6" s="11" t="s">
        <v>7</v>
      </c>
      <c r="B6" s="12"/>
      <c r="C6" s="12"/>
      <c r="D6" s="12"/>
      <c r="F6" s="11" t="s">
        <v>7</v>
      </c>
      <c r="G6" s="12"/>
      <c r="H6" s="12"/>
      <c r="I6" s="12"/>
    </row>
    <row r="7" spans="1:9" x14ac:dyDescent="0.3">
      <c r="A7" s="12" t="s">
        <v>8</v>
      </c>
      <c r="B7" s="13">
        <v>1500</v>
      </c>
      <c r="C7" s="13">
        <v>2500</v>
      </c>
      <c r="D7" s="13">
        <v>3100</v>
      </c>
      <c r="F7" s="12" t="s">
        <v>8</v>
      </c>
      <c r="G7" s="13">
        <v>1500</v>
      </c>
      <c r="H7" s="13">
        <v>2500</v>
      </c>
      <c r="I7" s="13">
        <v>3100</v>
      </c>
    </row>
    <row r="8" spans="1:9" x14ac:dyDescent="0.3">
      <c r="A8" s="12" t="s">
        <v>9</v>
      </c>
      <c r="B8" s="13">
        <v>210</v>
      </c>
      <c r="C8" s="13">
        <v>300</v>
      </c>
      <c r="D8" s="13">
        <v>450</v>
      </c>
      <c r="F8" s="12" t="s">
        <v>9</v>
      </c>
      <c r="G8" s="13">
        <v>210</v>
      </c>
      <c r="H8" s="13">
        <v>300</v>
      </c>
      <c r="I8" s="13">
        <v>450</v>
      </c>
    </row>
    <row r="9" spans="1:9" x14ac:dyDescent="0.3">
      <c r="A9" s="12" t="s">
        <v>10</v>
      </c>
      <c r="B9" s="13">
        <f>B15</f>
        <v>3257.1428571428569</v>
      </c>
      <c r="C9" s="13">
        <f t="shared" ref="C9:D9" si="0">C15</f>
        <v>6000</v>
      </c>
      <c r="D9" s="13">
        <f t="shared" si="0"/>
        <v>6705.8823529411766</v>
      </c>
      <c r="F9" s="12" t="s">
        <v>10</v>
      </c>
      <c r="G9" s="13">
        <f>G15</f>
        <v>3257.1428571428569</v>
      </c>
      <c r="H9" s="13">
        <f t="shared" ref="H9:I9" si="1">H15</f>
        <v>6000</v>
      </c>
      <c r="I9" s="13">
        <f t="shared" si="1"/>
        <v>6705.8823529411766</v>
      </c>
    </row>
    <row r="10" spans="1:9" x14ac:dyDescent="0.3">
      <c r="A10" s="10"/>
      <c r="B10" s="10"/>
      <c r="C10" s="10"/>
      <c r="D10" s="10"/>
      <c r="F10" s="10"/>
      <c r="G10" s="10"/>
      <c r="H10" s="10"/>
      <c r="I10" s="10"/>
    </row>
    <row r="11" spans="1:9" x14ac:dyDescent="0.3">
      <c r="A11" s="14" t="s">
        <v>11</v>
      </c>
      <c r="B11" s="15"/>
      <c r="C11" s="15"/>
      <c r="D11" s="15"/>
      <c r="F11" s="14" t="s">
        <v>11</v>
      </c>
      <c r="G11" s="15"/>
      <c r="H11" s="15"/>
      <c r="I11" s="15"/>
    </row>
    <row r="12" spans="1:9" x14ac:dyDescent="0.3">
      <c r="A12" s="15" t="s">
        <v>12</v>
      </c>
      <c r="B12" s="16">
        <v>30000</v>
      </c>
      <c r="C12" s="16">
        <v>30000</v>
      </c>
      <c r="D12" s="16">
        <v>30000</v>
      </c>
      <c r="F12" s="15" t="s">
        <v>12</v>
      </c>
      <c r="G12" s="16">
        <v>30000</v>
      </c>
      <c r="H12" s="16">
        <v>30000</v>
      </c>
      <c r="I12" s="16">
        <v>30000</v>
      </c>
    </row>
    <row r="13" spans="1:9" x14ac:dyDescent="0.3">
      <c r="A13" s="15" t="s">
        <v>13</v>
      </c>
      <c r="B13" s="15">
        <v>35</v>
      </c>
      <c r="C13" s="15">
        <v>19</v>
      </c>
      <c r="D13" s="15">
        <v>17</v>
      </c>
      <c r="F13" s="15" t="s">
        <v>13</v>
      </c>
      <c r="G13" s="15">
        <v>35</v>
      </c>
      <c r="H13" s="15">
        <v>19</v>
      </c>
      <c r="I13" s="15">
        <v>17</v>
      </c>
    </row>
    <row r="14" spans="1:9" x14ac:dyDescent="0.3">
      <c r="A14" s="15" t="s">
        <v>14</v>
      </c>
      <c r="B14" s="17">
        <v>3.8</v>
      </c>
      <c r="C14" s="17">
        <v>3.8</v>
      </c>
      <c r="D14" s="17">
        <v>3.8</v>
      </c>
      <c r="F14" s="15" t="s">
        <v>14</v>
      </c>
      <c r="G14" s="17">
        <v>3.8</v>
      </c>
      <c r="H14" s="17">
        <v>3.8</v>
      </c>
      <c r="I14" s="17">
        <v>3.8</v>
      </c>
    </row>
    <row r="15" spans="1:9" x14ac:dyDescent="0.3">
      <c r="A15" s="15" t="s">
        <v>15</v>
      </c>
      <c r="B15" s="17">
        <f>(B12/B13)*B14</f>
        <v>3257.1428571428569</v>
      </c>
      <c r="C15" s="17">
        <f t="shared" ref="C15:D15" si="2">(C12/C13)*C14</f>
        <v>6000</v>
      </c>
      <c r="D15" s="17">
        <f t="shared" si="2"/>
        <v>6705.8823529411766</v>
      </c>
      <c r="F15" s="15" t="s">
        <v>15</v>
      </c>
      <c r="G15" s="17">
        <f>(G12/G13)*G14</f>
        <v>3257.1428571428569</v>
      </c>
      <c r="H15" s="17">
        <f t="shared" ref="H15" si="3">(H12/H13)*H14</f>
        <v>6000</v>
      </c>
      <c r="I15" s="17">
        <f t="shared" ref="I15" si="4">(I12/I13)*I14</f>
        <v>6705.8823529411766</v>
      </c>
    </row>
    <row r="16" spans="1:9" x14ac:dyDescent="0.3">
      <c r="A16" s="10"/>
      <c r="B16" s="10"/>
      <c r="C16" s="10"/>
      <c r="D16" s="10"/>
      <c r="F16" s="10"/>
      <c r="G16" s="10"/>
      <c r="H16" s="10"/>
      <c r="I16" s="10"/>
    </row>
    <row r="17" spans="1:9" x14ac:dyDescent="0.3">
      <c r="A17" s="18" t="s">
        <v>16</v>
      </c>
      <c r="B17" s="19">
        <f>B7+B8+B9</f>
        <v>4967.1428571428569</v>
      </c>
      <c r="C17" s="19">
        <f t="shared" ref="C17" si="5">C7+C8+C9</f>
        <v>8800</v>
      </c>
      <c r="D17" s="19">
        <f>D7+D8+D9</f>
        <v>10255.882352941177</v>
      </c>
      <c r="F17" s="18" t="s">
        <v>16</v>
      </c>
      <c r="G17" s="19">
        <f>G7+G8+G9</f>
        <v>4967.1428571428569</v>
      </c>
      <c r="H17" s="19">
        <f t="shared" ref="H17" si="6">H7+H8+H9</f>
        <v>8800</v>
      </c>
      <c r="I17" s="19">
        <f>I7+I8+I9</f>
        <v>10255.882352941177</v>
      </c>
    </row>
    <row r="18" spans="1:9" x14ac:dyDescent="0.3">
      <c r="A18" s="10"/>
      <c r="B18" s="10"/>
      <c r="C18" s="10"/>
      <c r="D18" s="10"/>
      <c r="F18" s="10"/>
      <c r="G18" s="10"/>
      <c r="H18" s="10"/>
      <c r="I18" s="10"/>
    </row>
    <row r="19" spans="1:9" x14ac:dyDescent="0.3">
      <c r="A19" s="20" t="s">
        <v>17</v>
      </c>
      <c r="B19" s="16">
        <v>30000</v>
      </c>
      <c r="C19" s="16">
        <v>30000</v>
      </c>
      <c r="D19" s="16">
        <v>30000</v>
      </c>
      <c r="F19" s="20" t="s">
        <v>17</v>
      </c>
      <c r="G19" s="16">
        <v>30000</v>
      </c>
      <c r="H19" s="16">
        <v>30000</v>
      </c>
      <c r="I19" s="16">
        <v>30000</v>
      </c>
    </row>
    <row r="20" spans="1:9" x14ac:dyDescent="0.3">
      <c r="A20" s="20" t="s">
        <v>21</v>
      </c>
      <c r="B20" s="16">
        <v>250000</v>
      </c>
      <c r="C20" s="16">
        <v>250000</v>
      </c>
      <c r="D20" s="16">
        <v>250000</v>
      </c>
      <c r="F20" s="20" t="s">
        <v>21</v>
      </c>
      <c r="G20" s="16">
        <v>250000</v>
      </c>
      <c r="H20" s="16">
        <v>250000</v>
      </c>
      <c r="I20" s="16">
        <v>250000</v>
      </c>
    </row>
    <row r="21" spans="1:9" x14ac:dyDescent="0.3">
      <c r="A21" s="20" t="s">
        <v>18</v>
      </c>
      <c r="B21" s="23">
        <f>B20/B19</f>
        <v>8.3333333333333339</v>
      </c>
      <c r="C21" s="23">
        <f t="shared" ref="C21:D21" si="7">C20/C19</f>
        <v>8.3333333333333339</v>
      </c>
      <c r="D21" s="23">
        <f t="shared" si="7"/>
        <v>8.3333333333333339</v>
      </c>
      <c r="F21" s="20" t="s">
        <v>18</v>
      </c>
      <c r="G21" s="23">
        <f>G20/G19</f>
        <v>8.3333333333333339</v>
      </c>
      <c r="H21" s="23">
        <f t="shared" ref="H21" si="8">H20/H19</f>
        <v>8.3333333333333339</v>
      </c>
      <c r="I21" s="23">
        <f t="shared" ref="I21" si="9">I20/I19</f>
        <v>8.3333333333333339</v>
      </c>
    </row>
    <row r="22" spans="1:9" x14ac:dyDescent="0.3">
      <c r="A22" s="24"/>
      <c r="B22" s="25"/>
      <c r="C22" s="25"/>
      <c r="D22" s="25"/>
      <c r="F22" s="27" t="s">
        <v>22</v>
      </c>
      <c r="G22" s="28">
        <f>0.4*G3</f>
        <v>5800</v>
      </c>
      <c r="H22" s="28">
        <f>0.4*H3</f>
        <v>12400</v>
      </c>
      <c r="I22" s="28">
        <f t="shared" ref="H22:I22" si="10">0.4*I3</f>
        <v>28800</v>
      </c>
    </row>
    <row r="23" spans="1:9" x14ac:dyDescent="0.3">
      <c r="A23" s="10"/>
      <c r="B23" s="10"/>
      <c r="C23" s="10"/>
      <c r="D23" s="10"/>
      <c r="E23" s="26"/>
      <c r="F23" s="10"/>
      <c r="G23" s="10"/>
      <c r="H23" s="10"/>
      <c r="I23" s="10"/>
    </row>
    <row r="24" spans="1:9" x14ac:dyDescent="0.3">
      <c r="A24" s="21" t="s">
        <v>19</v>
      </c>
      <c r="B24" s="22">
        <f>(B21*B17)+B3+B4</f>
        <v>57342.857142857145</v>
      </c>
      <c r="C24" s="22">
        <f t="shared" ref="C24:D24" si="11">(C21*C17)+C3+C4</f>
        <v>107433.33333333334</v>
      </c>
      <c r="D24" s="22">
        <f t="shared" si="11"/>
        <v>164665.68627450982</v>
      </c>
      <c r="F24" s="21" t="s">
        <v>19</v>
      </c>
      <c r="G24" s="22">
        <f>(G21*G17)+G3+G4+G22</f>
        <v>63142.857142857145</v>
      </c>
      <c r="H24" s="22">
        <f t="shared" ref="H24:I24" si="12">(H21*H17)+H3+H4+H22</f>
        <v>119833.33333333334</v>
      </c>
      <c r="I24" s="22">
        <f t="shared" si="12"/>
        <v>193465.68627450982</v>
      </c>
    </row>
    <row r="25" spans="1:9" x14ac:dyDescent="0.3">
      <c r="G25" s="2" t="s">
        <v>1</v>
      </c>
      <c r="H25" s="2" t="s">
        <v>2</v>
      </c>
      <c r="I25" s="2" t="s">
        <v>3</v>
      </c>
    </row>
    <row r="26" spans="1:9" x14ac:dyDescent="0.3">
      <c r="A26" s="3" t="s">
        <v>20</v>
      </c>
      <c r="B26" s="4">
        <f>B24/B21</f>
        <v>6881.1428571428569</v>
      </c>
      <c r="C26" s="4">
        <f>C24/C21</f>
        <v>12892</v>
      </c>
      <c r="D26" s="4">
        <f>D24/D21</f>
        <v>19759.882352941178</v>
      </c>
      <c r="F26" s="3" t="s">
        <v>20</v>
      </c>
      <c r="G26" s="4">
        <f>G24/G21</f>
        <v>7577.1428571428569</v>
      </c>
      <c r="H26" s="4">
        <f>H24/H21</f>
        <v>14380</v>
      </c>
      <c r="I26" s="4">
        <f t="shared" ref="I26" si="13">I24/I21</f>
        <v>23215.882352941178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97798</cp:lastModifiedBy>
  <dcterms:created xsi:type="dcterms:W3CDTF">2022-10-04T14:55:21Z</dcterms:created>
  <dcterms:modified xsi:type="dcterms:W3CDTF">2022-10-06T10:45:52Z</dcterms:modified>
</cp:coreProperties>
</file>