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4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41" firstSheet="0" activeTab="0"/>
  </bookViews>
  <sheets>
    <sheet name="Sheet1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<sst xmlns="http://schemas.openxmlformats.org/spreadsheetml/2006/main" count="108" uniqueCount="88">
  <si>
    <t>Rodando o volante para o lado direito</t>
  </si>
  <si>
    <t>Rodando o volante para o lado esquerdo</t>
  </si>
  <si>
    <t>can</t>
  </si>
  <si>
    <t>dec_can</t>
  </si>
  <si>
    <t>left</t>
  </si>
  <si>
    <t>-left</t>
  </si>
  <si>
    <t>tan(-left)</t>
  </si>
  <si>
    <t>right</t>
  </si>
  <si>
    <t>mean left turn</t>
  </si>
  <si>
    <t>formula</t>
  </si>
  <si>
    <t>-right</t>
  </si>
  <si>
    <t>mean right turn</t>
  </si>
  <si>
    <t>4e</t>
  </si>
  <si>
    <t>02</t>
  </si>
  <si>
    <t>14</t>
  </si>
  <si>
    <t>70</t>
  </si>
  <si>
    <t>4c</t>
  </si>
  <si>
    <t>f9</t>
  </si>
  <si>
    <t>de</t>
  </si>
  <si>
    <t>4b</t>
  </si>
  <si>
    <t>e4</t>
  </si>
  <si>
    <t>4f</t>
  </si>
  <si>
    <t>79</t>
  </si>
  <si>
    <t>4a</t>
  </si>
  <si>
    <t>cc</t>
  </si>
  <si>
    <t>da</t>
  </si>
  <si>
    <t>49</t>
  </si>
  <si>
    <t>6e</t>
  </si>
  <si>
    <t>50</t>
  </si>
  <si>
    <t>fa</t>
  </si>
  <si>
    <t>48</t>
  </si>
  <si>
    <t>88</t>
  </si>
  <si>
    <t>51</t>
  </si>
  <si>
    <t>47</t>
  </si>
  <si>
    <t>8e</t>
  </si>
  <si>
    <t>52</t>
  </si>
  <si>
    <t>cd</t>
  </si>
  <si>
    <t>46</t>
  </si>
  <si>
    <t>53</t>
  </si>
  <si>
    <t>ca</t>
  </si>
  <si>
    <t>45</t>
  </si>
  <si>
    <t>60</t>
  </si>
  <si>
    <t>54</t>
  </si>
  <si>
    <t>a8</t>
  </si>
  <si>
    <t>44</t>
  </si>
  <si>
    <t>69</t>
  </si>
  <si>
    <t>55</t>
  </si>
  <si>
    <t>4d</t>
  </si>
  <si>
    <t>43</t>
  </si>
  <si>
    <t>a3</t>
  </si>
  <si>
    <t>56</t>
  </si>
  <si>
    <t>9a</t>
  </si>
  <si>
    <t>42</t>
  </si>
  <si>
    <t>e0</t>
  </si>
  <si>
    <t>57</t>
  </si>
  <si>
    <t>62</t>
  </si>
  <si>
    <t>41</t>
  </si>
  <si>
    <t>58</t>
  </si>
  <si>
    <t>39</t>
  </si>
  <si>
    <t>40</t>
  </si>
  <si>
    <t>59</t>
  </si>
  <si>
    <t>15</t>
  </si>
  <si>
    <t>3f</t>
  </si>
  <si>
    <t>23</t>
  </si>
  <si>
    <t>e9</t>
  </si>
  <si>
    <t>3D</t>
  </si>
  <si>
    <t>F9</t>
  </si>
  <si>
    <t>5a</t>
  </si>
  <si>
    <t>ff</t>
  </si>
  <si>
    <t>3C</t>
  </si>
  <si>
    <t>A8</t>
  </si>
  <si>
    <t>5b</t>
  </si>
  <si>
    <t>d6</t>
  </si>
  <si>
    <t>3b</t>
  </si>
  <si>
    <t>5c</t>
  </si>
  <si>
    <t>87</t>
  </si>
  <si>
    <t>3a</t>
  </si>
  <si>
    <t>75</t>
  </si>
  <si>
    <t>5d</t>
  </si>
  <si>
    <t>61</t>
  </si>
  <si>
    <t>5e</t>
  </si>
  <si>
    <t>8a</t>
  </si>
  <si>
    <t>5f</t>
  </si>
  <si>
    <t>78</t>
  </si>
  <si>
    <t>a6</t>
  </si>
  <si>
    <t>f5</t>
  </si>
  <si>
    <t>63</t>
  </si>
  <si>
    <t>35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</si>
</sst>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8B855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tx>
            <c:strRef>
              <c:f>Sheet1!$J$3</c:f>
              <c:strCache>
                <c:ptCount val="1"/>
                <c:pt idx="0">
                  <c:v>mean left turn</c:v>
                </c:pt>
              </c:strCache>
            </c:strRef>
          </c:tx>
          <c:spPr>
            <a:solidFill>
              <a:srgbClr val="0066cc"/>
            </a:solidFill>
            <a:ln w="28800">
              <a:solidFill>
                <a:srgbClr val="0066cc"/>
              </a:solidFill>
              <a:round/>
            </a:ln>
          </c:spPr>
          <c:marker>
            <c:size val="4"/>
          </c:marker>
          <c:trendline>
            <c:spPr>
              <a:ln w="9360">
                <a:solidFill>
                  <a:srgbClr val="000000"/>
                </a:solidFill>
                <a:round/>
              </a:ln>
            </c:spPr>
            <c:trendlineType val="poly"/>
            <c:order val="2"/>
            <c:forward val="0"/>
            <c:backward val="0"/>
            <c:dispRSqr val="0"/>
            <c:dispEq val="1"/>
          </c:trendline>
          <c:xVal>
            <c:numRef>
              <c:f>Sheet1!$E$4:$E$28</c:f>
              <c:numCache>
                <c:formatCode>General</c:formatCode>
                <c:ptCount val="25"/>
                <c:pt idx="0">
                  <c:v>0</c:v>
                </c:pt>
                <c:pt idx="1">
                  <c:v>110</c:v>
                </c:pt>
                <c:pt idx="2">
                  <c:v>220</c:v>
                </c:pt>
                <c:pt idx="3">
                  <c:v>375</c:v>
                </c:pt>
                <c:pt idx="4">
                  <c:v>472</c:v>
                </c:pt>
                <c:pt idx="5">
                  <c:v>760</c:v>
                </c:pt>
                <c:pt idx="6">
                  <c:v>970</c:v>
                </c:pt>
                <c:pt idx="7">
                  <c:v>1227</c:v>
                </c:pt>
                <c:pt idx="8">
                  <c:v>1480</c:v>
                </c:pt>
                <c:pt idx="9">
                  <c:v>1702</c:v>
                </c:pt>
                <c:pt idx="10">
                  <c:v>1867</c:v>
                </c:pt>
                <c:pt idx="11">
                  <c:v>2200</c:v>
                </c:pt>
                <c:pt idx="12">
                  <c:v>2400</c:v>
                </c:pt>
                <c:pt idx="13">
                  <c:v>2615</c:v>
                </c:pt>
                <c:pt idx="14">
                  <c:v>2835</c:v>
                </c:pt>
                <c:pt idx="15">
                  <c:v>3047</c:v>
                </c:pt>
                <c:pt idx="16">
                  <c:v>3325</c:v>
                </c:pt>
                <c:pt idx="17">
                  <c:v>3540</c:v>
                </c:pt>
                <c:pt idx="18">
                  <c:v>3717</c:v>
                </c:pt>
                <c:pt idx="19">
                  <c:v>3935</c:v>
                </c:pt>
                <c:pt idx="20">
                  <c:v>4232</c:v>
                </c:pt>
                <c:pt idx="21">
                  <c:v>4470</c:v>
                </c:pt>
                <c:pt idx="22">
                  <c:v>4772</c:v>
                </c:pt>
                <c:pt idx="23">
                  <c:v>5107</c:v>
                </c:pt>
                <c:pt idx="24">
                  <c:v>5427</c:v>
                </c:pt>
              </c:numCache>
            </c:numRef>
          </c:xVal>
          <c:yVal>
            <c:numRef>
              <c:f>Sheet1!$J$4:$J$28</c:f>
              <c:numCache>
                <c:formatCode>General</c:formatCode>
                <c:ptCount val="25"/>
                <c:pt idx="0">
                  <c:v>0.015</c:v>
                </c:pt>
                <c:pt idx="1">
                  <c:v>0.345</c:v>
                </c:pt>
                <c:pt idx="2">
                  <c:v>1.135</c:v>
                </c:pt>
                <c:pt idx="3">
                  <c:v>2.05</c:v>
                </c:pt>
                <c:pt idx="4">
                  <c:v>2.37</c:v>
                </c:pt>
                <c:pt idx="5">
                  <c:v>4.12</c:v>
                </c:pt>
                <c:pt idx="6">
                  <c:v>5.185</c:v>
                </c:pt>
                <c:pt idx="7">
                  <c:v>6.43</c:v>
                </c:pt>
                <c:pt idx="8">
                  <c:v>7.9</c:v>
                </c:pt>
                <c:pt idx="9">
                  <c:v>9.315</c:v>
                </c:pt>
                <c:pt idx="10">
                  <c:v>10.285</c:v>
                </c:pt>
                <c:pt idx="11">
                  <c:v>12.27</c:v>
                </c:pt>
                <c:pt idx="12">
                  <c:v>13.535</c:v>
                </c:pt>
                <c:pt idx="13">
                  <c:v>14.9</c:v>
                </c:pt>
                <c:pt idx="14">
                  <c:v>15.81</c:v>
                </c:pt>
                <c:pt idx="15">
                  <c:v>16.945</c:v>
                </c:pt>
                <c:pt idx="16">
                  <c:v>18.755</c:v>
                </c:pt>
                <c:pt idx="17">
                  <c:v>20.115</c:v>
                </c:pt>
                <c:pt idx="18">
                  <c:v>21.215</c:v>
                </c:pt>
                <c:pt idx="19">
                  <c:v>22.65</c:v>
                </c:pt>
                <c:pt idx="20">
                  <c:v>24.58</c:v>
                </c:pt>
                <c:pt idx="21">
                  <c:v>25.88</c:v>
                </c:pt>
                <c:pt idx="22">
                  <c:v>27.73</c:v>
                </c:pt>
                <c:pt idx="23">
                  <c:v>30.22</c:v>
                </c:pt>
                <c:pt idx="24">
                  <c:v>32.345</c:v>
                </c:pt>
              </c:numCache>
            </c:numRef>
          </c:yVal>
        </c:ser>
        <c:ser>
          <c:idx val="1"/>
          <c:order val="1"/>
          <c:tx>
            <c:strRef>
              <c:f>Sheet1!$K$3</c:f>
              <c:strCache>
                <c:ptCount val="1"/>
                <c:pt idx="0">
                  <c:v>formula</c:v>
                </c:pt>
              </c:strCache>
            </c:strRef>
          </c:tx>
          <c:spPr>
            <a:solidFill>
              <a:srgbClr val="98b855"/>
            </a:solidFill>
            <a:ln w="28440">
              <a:solidFill>
                <a:srgbClr val="98b855"/>
              </a:solidFill>
              <a:round/>
            </a:ln>
          </c:spPr>
          <c:marker>
            <c:size val="4"/>
          </c:marker>
          <c:xVal>
            <c:numRef>
              <c:f>Sheet1!$E$4:$E$28</c:f>
              <c:numCache>
                <c:formatCode>General</c:formatCode>
                <c:ptCount val="25"/>
                <c:pt idx="0">
                  <c:v>0</c:v>
                </c:pt>
                <c:pt idx="1">
                  <c:v>110</c:v>
                </c:pt>
                <c:pt idx="2">
                  <c:v>220</c:v>
                </c:pt>
                <c:pt idx="3">
                  <c:v>375</c:v>
                </c:pt>
                <c:pt idx="4">
                  <c:v>472</c:v>
                </c:pt>
                <c:pt idx="5">
                  <c:v>760</c:v>
                </c:pt>
                <c:pt idx="6">
                  <c:v>970</c:v>
                </c:pt>
                <c:pt idx="7">
                  <c:v>1227</c:v>
                </c:pt>
                <c:pt idx="8">
                  <c:v>1480</c:v>
                </c:pt>
                <c:pt idx="9">
                  <c:v>1702</c:v>
                </c:pt>
                <c:pt idx="10">
                  <c:v>1867</c:v>
                </c:pt>
                <c:pt idx="11">
                  <c:v>2200</c:v>
                </c:pt>
                <c:pt idx="12">
                  <c:v>2400</c:v>
                </c:pt>
                <c:pt idx="13">
                  <c:v>2615</c:v>
                </c:pt>
                <c:pt idx="14">
                  <c:v>2835</c:v>
                </c:pt>
                <c:pt idx="15">
                  <c:v>3047</c:v>
                </c:pt>
                <c:pt idx="16">
                  <c:v>3325</c:v>
                </c:pt>
                <c:pt idx="17">
                  <c:v>3540</c:v>
                </c:pt>
                <c:pt idx="18">
                  <c:v>3717</c:v>
                </c:pt>
                <c:pt idx="19">
                  <c:v>3935</c:v>
                </c:pt>
                <c:pt idx="20">
                  <c:v>4232</c:v>
                </c:pt>
                <c:pt idx="21">
                  <c:v>4470</c:v>
                </c:pt>
                <c:pt idx="22">
                  <c:v>4772</c:v>
                </c:pt>
                <c:pt idx="23">
                  <c:v>5107</c:v>
                </c:pt>
                <c:pt idx="24">
                  <c:v>5427</c:v>
                </c:pt>
              </c:numCache>
            </c:numRef>
          </c:xVal>
          <c:yVal>
            <c:numRef>
              <c:f>Sheet1!$K$4:$K$28</c:f>
              <c:numCache>
                <c:formatCode>General</c:formatCode>
                <c:ptCount val="25"/>
                <c:pt idx="0">
                  <c:v>-0.058558</c:v>
                </c:pt>
                <c:pt idx="1">
                  <c:v>0.523536172</c:v>
                </c:pt>
                <c:pt idx="2">
                  <c:v>1.108614688</c:v>
                </c:pt>
                <c:pt idx="3">
                  <c:v>1.938108875</c:v>
                </c:pt>
                <c:pt idx="4">
                  <c:v>2.46022612288</c:v>
                </c:pt>
                <c:pt idx="5">
                  <c:v>4.024103632</c:v>
                </c:pt>
                <c:pt idx="6">
                  <c:v>5.177327788</c:v>
                </c:pt>
                <c:pt idx="7">
                  <c:v>6.60345523628</c:v>
                </c:pt>
                <c:pt idx="8">
                  <c:v>8.023298128</c:v>
                </c:pt>
                <c:pt idx="9">
                  <c:v>9.28217226928</c:v>
                </c:pt>
                <c:pt idx="10">
                  <c:v>10.22569656748</c:v>
                </c:pt>
                <c:pt idx="11">
                  <c:v>12.1503508</c:v>
                </c:pt>
                <c:pt idx="12">
                  <c:v>13.3194452</c:v>
                </c:pt>
                <c:pt idx="13">
                  <c:v>14.587224907</c:v>
                </c:pt>
                <c:pt idx="14">
                  <c:v>15.896289587</c:v>
                </c:pt>
                <c:pt idx="15">
                  <c:v>17.16904605388</c:v>
                </c:pt>
                <c:pt idx="16">
                  <c:v>18.854836675</c:v>
                </c:pt>
                <c:pt idx="17">
                  <c:v>20.171666912</c:v>
                </c:pt>
                <c:pt idx="18">
                  <c:v>21.26431149548</c:v>
                </c:pt>
                <c:pt idx="19">
                  <c:v>22.620673627</c:v>
                </c:pt>
                <c:pt idx="20">
                  <c:v>24.48742389568</c:v>
                </c:pt>
                <c:pt idx="21">
                  <c:v>25.999040588</c:v>
                </c:pt>
                <c:pt idx="22">
                  <c:v>27.93725346688</c:v>
                </c:pt>
                <c:pt idx="23">
                  <c:v>30.11357369068</c:v>
                </c:pt>
                <c:pt idx="24">
                  <c:v>32.21829461228</c:v>
                </c:pt>
              </c:numCache>
            </c:numRef>
          </c:yVal>
        </c:ser>
        <c:axId val="25822847"/>
        <c:axId val="8020425"/>
      </c:scatterChart>
      <c:valAx>
        <c:axId val="2582284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b3b3b3"/>
            </a:solidFill>
            <a:round/>
          </a:ln>
        </c:spPr>
        <c:crossAx val="8020425"/>
        <c:crossesAt val="0"/>
      </c:valAx>
      <c:valAx>
        <c:axId val="8020425"/>
        <c:scaling>
          <c:orientation val="minMax"/>
        </c:scaling>
        <c:delete val="0"/>
        <c:axPos val="l"/>
        <c:majorGridlines>
          <c:spPr>
            <a:ln w="9360">
              <a:solidFill>
                <a:srgbClr val="b3b3b3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b3b3b3"/>
            </a:solidFill>
            <a:round/>
          </a:ln>
        </c:spPr>
        <c:crossAx val="25822847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395640</xdr:colOff>
      <xdr:row>16</xdr:row>
      <xdr:rowOff>42120</xdr:rowOff>
    </xdr:from>
    <xdr:to>
      <xdr:col>24</xdr:col>
      <xdr:colOff>185760</xdr:colOff>
      <xdr:row>54</xdr:row>
      <xdr:rowOff>90720</xdr:rowOff>
    </xdr:to>
    <xdr:graphicFrame>
      <xdr:nvGraphicFramePr>
        <xdr:cNvPr id="0" name="Gráfico 1"/>
        <xdr:cNvGraphicFramePr/>
      </xdr:nvGraphicFramePr>
      <xdr:xfrm>
        <a:off x="9364320" y="2658240"/>
        <a:ext cx="10389600" cy="6357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2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K5" activeCellId="0" sqref="K5"/>
    </sheetView>
  </sheetViews>
  <sheetFormatPr defaultRowHeight="13.2"/>
  <cols>
    <col collapsed="false" hidden="false" max="1" min="1" style="0" width="11.5561224489796"/>
    <col collapsed="false" hidden="false" max="5" min="2" style="1" width="11.5561224489796"/>
    <col collapsed="false" hidden="false" max="10" min="6" style="2" width="11.5561224489796"/>
    <col collapsed="false" hidden="false" max="11" min="11" style="0" width="11.5561224489796"/>
    <col collapsed="false" hidden="false" max="12" min="12" style="1" width="11.5561224489796"/>
    <col collapsed="false" hidden="false" max="15" min="13" style="2" width="11.5561224489796"/>
    <col collapsed="false" hidden="false" max="18" min="16" style="3" width="11.5561224489796"/>
    <col collapsed="false" hidden="false" max="21" min="19" style="0" width="11.5561224489796"/>
    <col collapsed="false" hidden="false" max="25" min="22" style="2" width="11.5561224489796"/>
    <col collapsed="false" hidden="false" max="1025" min="26" style="0" width="11.5561224489796"/>
  </cols>
  <sheetData>
    <row r="1" customFormat="false" ht="13.2" hidden="false" customHeight="false" outlineLevel="0" collapsed="false">
      <c r="B1" s="0"/>
      <c r="C1" s="0"/>
      <c r="E1" s="0"/>
      <c r="F1" s="0"/>
      <c r="G1" s="0"/>
      <c r="H1" s="0"/>
      <c r="I1" s="0"/>
      <c r="J1" s="0"/>
      <c r="M1" s="0"/>
      <c r="N1" s="0"/>
      <c r="P1" s="0"/>
      <c r="Q1" s="0"/>
      <c r="V1" s="0"/>
      <c r="W1" s="0"/>
    </row>
    <row r="2" customFormat="false" ht="13.2" hidden="false" customHeight="false" outlineLevel="0" collapsed="false">
      <c r="B2" s="1" t="s">
        <v>0</v>
      </c>
      <c r="C2" s="0"/>
      <c r="E2" s="0"/>
      <c r="F2" s="0"/>
      <c r="G2" s="0"/>
      <c r="H2" s="0"/>
      <c r="I2" s="0"/>
      <c r="J2" s="0"/>
      <c r="M2" s="0"/>
      <c r="N2" s="0"/>
      <c r="P2" s="3" t="s">
        <v>1</v>
      </c>
      <c r="Q2" s="0"/>
      <c r="V2" s="0"/>
      <c r="W2" s="0"/>
    </row>
    <row r="3" customFormat="false" ht="13.2" hidden="false" customHeight="false" outlineLevel="0" collapsed="false">
      <c r="B3" s="1" t="s">
        <v>2</v>
      </c>
      <c r="C3" s="0"/>
      <c r="D3" s="1" t="s">
        <v>3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M3" s="0"/>
      <c r="N3" s="0"/>
      <c r="P3" s="1" t="s">
        <v>2</v>
      </c>
      <c r="Q3" s="1"/>
      <c r="R3" s="3" t="s">
        <v>3</v>
      </c>
      <c r="S3" s="1" t="s">
        <v>3</v>
      </c>
      <c r="T3" s="2" t="s">
        <v>4</v>
      </c>
      <c r="U3" s="0" t="s">
        <v>7</v>
      </c>
      <c r="V3" s="2" t="s">
        <v>10</v>
      </c>
      <c r="W3" s="2" t="s">
        <v>11</v>
      </c>
    </row>
    <row r="4" customFormat="false" ht="12.8" hidden="false" customHeight="false" outlineLevel="0" collapsed="false">
      <c r="A4" s="0" t="n">
        <v>1</v>
      </c>
      <c r="B4" s="1" t="s">
        <v>12</v>
      </c>
      <c r="C4" s="1" t="s">
        <v>13</v>
      </c>
      <c r="D4" s="1" t="n">
        <f aca="false">HEX2DEC(C4)+256*HEX2DEC(B4)</f>
        <v>19970</v>
      </c>
      <c r="E4" s="2" t="n">
        <f aca="false">D4-20000+30</f>
        <v>0</v>
      </c>
      <c r="F4" s="2" t="n">
        <v>-0.03</v>
      </c>
      <c r="G4" s="2" t="n">
        <f aca="false">-F4</f>
        <v>0.03</v>
      </c>
      <c r="H4" s="2" t="n">
        <f aca="false">0.93*DEGREES(TAN(RADIANS(G4)))</f>
        <v>0.0279000025496481</v>
      </c>
      <c r="I4" s="2" t="n">
        <v>0</v>
      </c>
      <c r="J4" s="2" t="n">
        <f aca="false">(G4+I4)/2</f>
        <v>0.015</v>
      </c>
      <c r="K4" s="0" t="n">
        <f aca="false">0.00000012332*E4*E4+0.0052782*E4-0.058558</f>
        <v>-0.058558</v>
      </c>
      <c r="M4" s="0"/>
      <c r="N4" s="0"/>
      <c r="P4" s="1" t="s">
        <v>12</v>
      </c>
      <c r="Q4" s="1" t="s">
        <v>14</v>
      </c>
      <c r="R4" s="3" t="n">
        <f aca="false">HEX2DEC(Q4)+256*HEX2DEC(P4)</f>
        <v>19988</v>
      </c>
      <c r="S4" s="0" t="n">
        <f aca="false">-(R4-19988)</f>
        <v>-0</v>
      </c>
      <c r="T4" s="2" t="n">
        <v>-0.07</v>
      </c>
      <c r="U4" s="2" t="n">
        <v>0.02</v>
      </c>
      <c r="V4" s="2" t="n">
        <f aca="false">-U4</f>
        <v>-0.02</v>
      </c>
      <c r="W4" s="2" t="n">
        <f aca="false">(T4+V4)/2</f>
        <v>-0.045</v>
      </c>
    </row>
    <row r="5" customFormat="false" ht="12.8" hidden="false" customHeight="false" outlineLevel="0" collapsed="false">
      <c r="A5" s="0" t="n">
        <v>2</v>
      </c>
      <c r="B5" s="1" t="s">
        <v>12</v>
      </c>
      <c r="C5" s="1" t="s">
        <v>15</v>
      </c>
      <c r="D5" s="1" t="n">
        <f aca="false">HEX2DEC(C5)+256*HEX2DEC(B5)</f>
        <v>20080</v>
      </c>
      <c r="E5" s="2" t="n">
        <f aca="false">D5-20000+30</f>
        <v>110</v>
      </c>
      <c r="F5" s="2" t="n">
        <v>-0.36</v>
      </c>
      <c r="G5" s="2" t="n">
        <f aca="false">-F5</f>
        <v>0.36</v>
      </c>
      <c r="H5" s="2" t="n">
        <f aca="false">0.93*DEGREES(TAN(RADIANS(G5)))</f>
        <v>0.334804405860979</v>
      </c>
      <c r="I5" s="2" t="n">
        <v>0.33</v>
      </c>
      <c r="J5" s="2" t="n">
        <f aca="false">(G5+I5)/2</f>
        <v>0.345</v>
      </c>
      <c r="K5" s="0" t="n">
        <f aca="false">0.00000012332*E5*E5+0.0052782*E5-0.058558</f>
        <v>0.523536172</v>
      </c>
      <c r="M5" s="0"/>
      <c r="N5" s="0"/>
      <c r="P5" s="1" t="s">
        <v>16</v>
      </c>
      <c r="Q5" s="1" t="s">
        <v>17</v>
      </c>
      <c r="R5" s="3" t="n">
        <f aca="false">HEX2DEC(Q5)+256*HEX2DEC(P5)</f>
        <v>19705</v>
      </c>
      <c r="S5" s="0" t="n">
        <f aca="false">-(R5-19988)</f>
        <v>283</v>
      </c>
      <c r="T5" s="2" t="n">
        <v>1.27</v>
      </c>
      <c r="U5" s="2" t="n">
        <v>-1.31</v>
      </c>
      <c r="V5" s="2" t="n">
        <f aca="false">-U5</f>
        <v>1.31</v>
      </c>
      <c r="W5" s="2" t="n">
        <f aca="false">(T5+V5)/2</f>
        <v>1.29</v>
      </c>
    </row>
    <row r="6" customFormat="false" ht="12.8" hidden="false" customHeight="false" outlineLevel="0" collapsed="false">
      <c r="A6" s="0" t="n">
        <v>3</v>
      </c>
      <c r="B6" s="1" t="s">
        <v>12</v>
      </c>
      <c r="C6" s="1" t="s">
        <v>18</v>
      </c>
      <c r="D6" s="1" t="n">
        <f aca="false">HEX2DEC(C6)+256*HEX2DEC(B6)</f>
        <v>20190</v>
      </c>
      <c r="E6" s="2" t="n">
        <f aca="false">D6-20000+30</f>
        <v>220</v>
      </c>
      <c r="F6" s="2" t="n">
        <v>-1.15</v>
      </c>
      <c r="G6" s="2" t="n">
        <f aca="false">-F6</f>
        <v>1.15</v>
      </c>
      <c r="H6" s="2" t="n">
        <f aca="false">0.93*DEGREES(TAN(RADIANS(G6)))</f>
        <v>1.06964364150249</v>
      </c>
      <c r="I6" s="2" t="n">
        <v>1.12</v>
      </c>
      <c r="J6" s="2" t="n">
        <f aca="false">(G6+I6)/2</f>
        <v>1.135</v>
      </c>
      <c r="K6" s="0" t="n">
        <f aca="false">0.00000012332*E6*E6+0.0052782*E6-0.058558</f>
        <v>1.108614688</v>
      </c>
      <c r="M6" s="0"/>
      <c r="N6" s="0"/>
      <c r="P6" s="1" t="s">
        <v>19</v>
      </c>
      <c r="Q6" s="1" t="s">
        <v>20</v>
      </c>
      <c r="R6" s="3" t="n">
        <f aca="false">HEX2DEC(Q6)+256*HEX2DEC(P6)</f>
        <v>19428</v>
      </c>
      <c r="S6" s="0" t="n">
        <f aca="false">-(R6-19988)</f>
        <v>560</v>
      </c>
      <c r="T6" s="2" t="n">
        <v>2.58</v>
      </c>
      <c r="U6" s="2" t="n">
        <v>-3.05</v>
      </c>
      <c r="V6" s="2" t="n">
        <f aca="false">-U6</f>
        <v>3.05</v>
      </c>
      <c r="W6" s="2" t="n">
        <f aca="false">(T6+V6)/2</f>
        <v>2.815</v>
      </c>
    </row>
    <row r="7" customFormat="false" ht="12.8" hidden="false" customHeight="false" outlineLevel="0" collapsed="false">
      <c r="A7" s="0" t="n">
        <v>4</v>
      </c>
      <c r="B7" s="1" t="s">
        <v>21</v>
      </c>
      <c r="C7" s="1" t="s">
        <v>22</v>
      </c>
      <c r="D7" s="1" t="n">
        <f aca="false">HEX2DEC(C7)+256*HEX2DEC(B7)</f>
        <v>20345</v>
      </c>
      <c r="E7" s="2" t="n">
        <f aca="false">D7-20000+30</f>
        <v>375</v>
      </c>
      <c r="F7" s="2" t="n">
        <v>-2.07</v>
      </c>
      <c r="G7" s="2" t="n">
        <f aca="false">-F7</f>
        <v>2.07</v>
      </c>
      <c r="H7" s="2" t="n">
        <f aca="false">0.93*DEGREES(TAN(RADIANS(G7)))</f>
        <v>1.9259380197849</v>
      </c>
      <c r="I7" s="2" t="n">
        <v>2.03</v>
      </c>
      <c r="J7" s="2" t="n">
        <f aca="false">(G7+I7)/2</f>
        <v>2.05</v>
      </c>
      <c r="K7" s="0" t="n">
        <f aca="false">0.00000012332*E7*E7+0.0052782*E7-0.058558</f>
        <v>1.938108875</v>
      </c>
      <c r="M7" s="0"/>
      <c r="N7" s="0"/>
      <c r="P7" s="1" t="s">
        <v>23</v>
      </c>
      <c r="Q7" s="1" t="s">
        <v>24</v>
      </c>
      <c r="R7" s="3" t="n">
        <f aca="false">HEX2DEC(Q7)+256*HEX2DEC(P7)</f>
        <v>19148</v>
      </c>
      <c r="S7" s="0" t="n">
        <f aca="false">-(R7-19988)</f>
        <v>840</v>
      </c>
      <c r="T7" s="2" t="n">
        <v>4.31</v>
      </c>
      <c r="U7" s="2" t="n">
        <v>-4.4</v>
      </c>
      <c r="V7" s="2" t="n">
        <f aca="false">-U7</f>
        <v>4.4</v>
      </c>
      <c r="W7" s="2" t="n">
        <f aca="false">(T7+V7)/2</f>
        <v>4.355</v>
      </c>
    </row>
    <row r="8" customFormat="false" ht="12.8" hidden="false" customHeight="false" outlineLevel="0" collapsed="false">
      <c r="A8" s="0" t="n">
        <v>5</v>
      </c>
      <c r="B8" s="1" t="s">
        <v>21</v>
      </c>
      <c r="C8" s="1" t="s">
        <v>25</v>
      </c>
      <c r="D8" s="1" t="n">
        <f aca="false">HEX2DEC(C8)+256*HEX2DEC(B8)</f>
        <v>20442</v>
      </c>
      <c r="E8" s="2" t="n">
        <f aca="false">D8-20000+30</f>
        <v>472</v>
      </c>
      <c r="F8" s="2" t="n">
        <v>-2.4</v>
      </c>
      <c r="G8" s="2" t="n">
        <f aca="false">-F8</f>
        <v>2.4</v>
      </c>
      <c r="H8" s="2" t="n">
        <f aca="false">0.93*DEGREES(TAN(RADIANS(G8)))</f>
        <v>2.23330633652042</v>
      </c>
      <c r="I8" s="2" t="n">
        <v>2.34</v>
      </c>
      <c r="J8" s="2" t="n">
        <f aca="false">(G8+I8)/2</f>
        <v>2.37</v>
      </c>
      <c r="K8" s="0" t="n">
        <f aca="false">0.00000012332*E8*E8+0.0052782*E8-0.058558</f>
        <v>2.46022612288</v>
      </c>
      <c r="M8" s="0"/>
      <c r="N8" s="0"/>
      <c r="P8" s="1" t="s">
        <v>26</v>
      </c>
      <c r="Q8" s="1" t="s">
        <v>27</v>
      </c>
      <c r="R8" s="3" t="n">
        <f aca="false">HEX2DEC(Q8)+256*HEX2DEC(P8)</f>
        <v>18798</v>
      </c>
      <c r="S8" s="0" t="n">
        <f aca="false">-(R8-19988)</f>
        <v>1190</v>
      </c>
      <c r="T8" s="2" t="n">
        <v>6.21</v>
      </c>
      <c r="U8" s="2" t="n">
        <v>-6.34</v>
      </c>
      <c r="V8" s="2" t="n">
        <f aca="false">-U8</f>
        <v>6.34</v>
      </c>
      <c r="W8" s="2" t="n">
        <f aca="false">(T8+V8)/2</f>
        <v>6.275</v>
      </c>
    </row>
    <row r="9" customFormat="false" ht="12.8" hidden="false" customHeight="false" outlineLevel="0" collapsed="false">
      <c r="A9" s="0" t="n">
        <v>6</v>
      </c>
      <c r="B9" s="1" t="s">
        <v>28</v>
      </c>
      <c r="C9" s="1" t="s">
        <v>29</v>
      </c>
      <c r="D9" s="1" t="n">
        <f aca="false">HEX2DEC(C9)+256*HEX2DEC(B9)</f>
        <v>20730</v>
      </c>
      <c r="E9" s="2" t="n">
        <f aca="false">D9-20000+30</f>
        <v>760</v>
      </c>
      <c r="F9" s="2" t="n">
        <v>-4.16</v>
      </c>
      <c r="G9" s="2" t="n">
        <f aca="false">-F9</f>
        <v>4.16</v>
      </c>
      <c r="H9" s="2" t="n">
        <f aca="false">0.93*DEGREES(TAN(RADIANS(G9)))</f>
        <v>3.87561260453503</v>
      </c>
      <c r="I9" s="2" t="n">
        <v>4.08</v>
      </c>
      <c r="J9" s="2" t="n">
        <f aca="false">(G9+I9)/2</f>
        <v>4.12</v>
      </c>
      <c r="K9" s="0" t="n">
        <f aca="false">0.00000012332*E9*E9+0.0052782*E9-0.058558</f>
        <v>4.024103632</v>
      </c>
      <c r="M9" s="0"/>
      <c r="N9" s="0"/>
      <c r="P9" s="1" t="s">
        <v>30</v>
      </c>
      <c r="Q9" s="1" t="s">
        <v>31</v>
      </c>
      <c r="R9" s="3" t="n">
        <f aca="false">HEX2DEC(Q9)+256*HEX2DEC(P9)</f>
        <v>18568</v>
      </c>
      <c r="S9" s="0" t="n">
        <f aca="false">-(R9-19988)</f>
        <v>1420</v>
      </c>
      <c r="T9" s="2" t="n">
        <v>7.35</v>
      </c>
      <c r="U9" s="2" t="n">
        <v>-7.54</v>
      </c>
      <c r="V9" s="2" t="n">
        <f aca="false">-U9</f>
        <v>7.54</v>
      </c>
      <c r="W9" s="2" t="n">
        <f aca="false">(T9+V9)/2</f>
        <v>7.445</v>
      </c>
    </row>
    <row r="10" customFormat="false" ht="12.8" hidden="false" customHeight="false" outlineLevel="0" collapsed="false">
      <c r="A10" s="0" t="n">
        <v>7</v>
      </c>
      <c r="B10" s="1" t="s">
        <v>32</v>
      </c>
      <c r="C10" s="1" t="s">
        <v>24</v>
      </c>
      <c r="D10" s="1" t="n">
        <f aca="false">HEX2DEC(C10)+256*HEX2DEC(B10)</f>
        <v>20940</v>
      </c>
      <c r="E10" s="2" t="n">
        <f aca="false">D10-20000+30</f>
        <v>970</v>
      </c>
      <c r="F10" s="2" t="n">
        <v>-5.24</v>
      </c>
      <c r="G10" s="2" t="n">
        <f aca="false">-F10</f>
        <v>5.24</v>
      </c>
      <c r="H10" s="2" t="n">
        <f aca="false">0.93*DEGREES(TAN(RADIANS(G10)))</f>
        <v>4.8868321944003</v>
      </c>
      <c r="I10" s="2" t="n">
        <v>5.13</v>
      </c>
      <c r="J10" s="2" t="n">
        <f aca="false">(G10+I10)/2</f>
        <v>5.185</v>
      </c>
      <c r="K10" s="0" t="n">
        <f aca="false">0.00000012332*E10*E10+0.0052782*E10-0.058558</f>
        <v>5.177327788</v>
      </c>
      <c r="M10" s="0"/>
      <c r="N10" s="0"/>
      <c r="P10" s="1" t="s">
        <v>33</v>
      </c>
      <c r="Q10" s="1" t="s">
        <v>34</v>
      </c>
      <c r="R10" s="3" t="n">
        <f aca="false">HEX2DEC(Q10)+256*HEX2DEC(P10)</f>
        <v>18318</v>
      </c>
      <c r="S10" s="0" t="n">
        <f aca="false">-(R10-19988)</f>
        <v>1670</v>
      </c>
      <c r="T10" s="2" t="n">
        <v>8.59</v>
      </c>
      <c r="U10" s="2" t="n">
        <v>-9.24</v>
      </c>
      <c r="V10" s="2" t="n">
        <f aca="false">-U10</f>
        <v>9.24</v>
      </c>
      <c r="W10" s="2" t="n">
        <f aca="false">(T10+V10)/2</f>
        <v>8.915</v>
      </c>
    </row>
    <row r="11" customFormat="false" ht="12.8" hidden="false" customHeight="false" outlineLevel="0" collapsed="false">
      <c r="A11" s="0" t="n">
        <v>8</v>
      </c>
      <c r="B11" s="1" t="s">
        <v>35</v>
      </c>
      <c r="C11" s="1" t="s">
        <v>36</v>
      </c>
      <c r="D11" s="1" t="n">
        <f aca="false">HEX2DEC(C11)+256*HEX2DEC(B11)</f>
        <v>21197</v>
      </c>
      <c r="E11" s="2" t="n">
        <f aca="false">D11-20000+30</f>
        <v>1227</v>
      </c>
      <c r="F11" s="2" t="n">
        <v>-6.5</v>
      </c>
      <c r="G11" s="2" t="n">
        <f aca="false">-F11</f>
        <v>6.5</v>
      </c>
      <c r="H11" s="2" t="n">
        <f aca="false">0.93*DEGREES(TAN(RADIANS(G11)))</f>
        <v>6.07106742750419</v>
      </c>
      <c r="I11" s="2" t="n">
        <v>6.36</v>
      </c>
      <c r="J11" s="2" t="n">
        <f aca="false">(G11+I11)/2</f>
        <v>6.43</v>
      </c>
      <c r="K11" s="0" t="n">
        <f aca="false">0.00000012332*E11*E11+0.0052782*E11-0.058558</f>
        <v>6.60345523628</v>
      </c>
      <c r="M11" s="0"/>
      <c r="N11" s="0"/>
      <c r="P11" s="1" t="s">
        <v>37</v>
      </c>
      <c r="Q11" s="1" t="s">
        <v>12</v>
      </c>
      <c r="R11" s="3" t="n">
        <f aca="false">HEX2DEC(Q11)+256*HEX2DEC(P11)</f>
        <v>17998</v>
      </c>
      <c r="S11" s="0" t="n">
        <f aca="false">-(R11-19988)</f>
        <v>1990</v>
      </c>
      <c r="T11" s="2" t="n">
        <v>10.48</v>
      </c>
      <c r="U11" s="2" t="n">
        <v>-11.24</v>
      </c>
      <c r="V11" s="2" t="n">
        <f aca="false">-U11</f>
        <v>11.24</v>
      </c>
      <c r="W11" s="2" t="n">
        <f aca="false">(T11+V11)/2</f>
        <v>10.86</v>
      </c>
    </row>
    <row r="12" customFormat="false" ht="12.8" hidden="false" customHeight="false" outlineLevel="0" collapsed="false">
      <c r="A12" s="0" t="n">
        <v>9</v>
      </c>
      <c r="B12" s="1" t="s">
        <v>38</v>
      </c>
      <c r="C12" s="1" t="s">
        <v>39</v>
      </c>
      <c r="D12" s="1" t="n">
        <f aca="false">HEX2DEC(C12)+256*HEX2DEC(B12)</f>
        <v>21450</v>
      </c>
      <c r="E12" s="2" t="n">
        <f aca="false">D12-20000+30</f>
        <v>1480</v>
      </c>
      <c r="F12" s="2" t="n">
        <v>-8.21</v>
      </c>
      <c r="G12" s="2" t="n">
        <f aca="false">-F12</f>
        <v>8.21</v>
      </c>
      <c r="H12" s="2" t="n">
        <f aca="false">0.93*DEGREES(TAN(RADIANS(G12)))</f>
        <v>7.68798995582232</v>
      </c>
      <c r="I12" s="2" t="n">
        <v>7.59</v>
      </c>
      <c r="J12" s="2" t="n">
        <f aca="false">(G12+I12)/2</f>
        <v>7.9</v>
      </c>
      <c r="K12" s="0" t="n">
        <f aca="false">0.00000012332*E12*E12+0.0052782*E12-0.058558</f>
        <v>8.023298128</v>
      </c>
      <c r="M12" s="0"/>
      <c r="N12" s="0"/>
      <c r="P12" s="1" t="s">
        <v>40</v>
      </c>
      <c r="Q12" s="1" t="s">
        <v>41</v>
      </c>
      <c r="R12" s="3" t="n">
        <f aca="false">HEX2DEC(Q12)+256*HEX2DEC(P12)</f>
        <v>17760</v>
      </c>
      <c r="S12" s="0" t="n">
        <f aca="false">-(R12-19988)</f>
        <v>2228</v>
      </c>
      <c r="T12" s="2" t="n">
        <v>12.12</v>
      </c>
      <c r="U12" s="2" t="n">
        <v>-12.57</v>
      </c>
      <c r="V12" s="2" t="n">
        <f aca="false">-U12</f>
        <v>12.57</v>
      </c>
      <c r="W12" s="2" t="n">
        <f aca="false">(T12+V12)/2</f>
        <v>12.345</v>
      </c>
    </row>
    <row r="13" customFormat="false" ht="12.8" hidden="false" customHeight="false" outlineLevel="0" collapsed="false">
      <c r="A13" s="0" t="n">
        <v>10</v>
      </c>
      <c r="B13" s="1" t="s">
        <v>42</v>
      </c>
      <c r="C13" s="1" t="s">
        <v>43</v>
      </c>
      <c r="D13" s="1" t="n">
        <f aca="false">HEX2DEC(C13)+256*HEX2DEC(B13)</f>
        <v>21672</v>
      </c>
      <c r="E13" s="2" t="n">
        <f aca="false">D13-20000+30</f>
        <v>1702</v>
      </c>
      <c r="F13" s="2" t="n">
        <v>-9.45</v>
      </c>
      <c r="G13" s="2" t="n">
        <f aca="false">-F13</f>
        <v>9.45</v>
      </c>
      <c r="H13" s="2" t="n">
        <f aca="false">0.93*DEGREES(TAN(RADIANS(G13)))</f>
        <v>8.86906826932795</v>
      </c>
      <c r="I13" s="2" t="n">
        <v>9.18</v>
      </c>
      <c r="J13" s="2" t="n">
        <f aca="false">(G13+I13)/2</f>
        <v>9.315</v>
      </c>
      <c r="K13" s="0" t="n">
        <f aca="false">0.00000012332*E13*E13+0.0052782*E13-0.058558</f>
        <v>9.28217226928</v>
      </c>
      <c r="M13" s="0"/>
      <c r="N13" s="0"/>
      <c r="P13" s="1" t="s">
        <v>44</v>
      </c>
      <c r="Q13" s="1" t="s">
        <v>45</v>
      </c>
      <c r="R13" s="3" t="n">
        <f aca="false">HEX2DEC(Q13)+256*HEX2DEC(P13)</f>
        <v>17513</v>
      </c>
      <c r="S13" s="0" t="n">
        <f aca="false">-(R13-19988)</f>
        <v>2475</v>
      </c>
      <c r="T13" s="2" t="n">
        <v>13.29</v>
      </c>
      <c r="U13" s="2" t="n">
        <v>-14.27</v>
      </c>
      <c r="V13" s="2" t="n">
        <f aca="false">-U13</f>
        <v>14.27</v>
      </c>
      <c r="W13" s="2" t="n">
        <f aca="false">(T13+V13)/2</f>
        <v>13.78</v>
      </c>
    </row>
    <row r="14" customFormat="false" ht="12.8" hidden="false" customHeight="false" outlineLevel="0" collapsed="false">
      <c r="A14" s="0" t="n">
        <v>11</v>
      </c>
      <c r="B14" s="1" t="s">
        <v>46</v>
      </c>
      <c r="C14" s="1" t="s">
        <v>47</v>
      </c>
      <c r="D14" s="1" t="n">
        <f aca="false">HEX2DEC(C14)+256*HEX2DEC(B14)</f>
        <v>21837</v>
      </c>
      <c r="E14" s="2" t="n">
        <f aca="false">D14-20000+30</f>
        <v>1867</v>
      </c>
      <c r="F14" s="2" t="n">
        <v>-10.45</v>
      </c>
      <c r="G14" s="2" t="n">
        <f aca="false">-F14</f>
        <v>10.45</v>
      </c>
      <c r="H14" s="2" t="n">
        <f aca="false">0.93*DEGREES(TAN(RADIANS(G14)))</f>
        <v>9.82771536443747</v>
      </c>
      <c r="I14" s="2" t="n">
        <v>10.12</v>
      </c>
      <c r="J14" s="2" t="n">
        <f aca="false">(G14+I14)/2</f>
        <v>10.285</v>
      </c>
      <c r="K14" s="0" t="n">
        <f aca="false">0.00000012332*E14*E14+0.0052782*E14-0.058558</f>
        <v>10.22569656748</v>
      </c>
      <c r="M14" s="0"/>
      <c r="N14" s="0"/>
      <c r="P14" s="1" t="s">
        <v>48</v>
      </c>
      <c r="Q14" s="1" t="s">
        <v>49</v>
      </c>
      <c r="R14" s="3" t="n">
        <f aca="false">HEX2DEC(Q14)+256*HEX2DEC(P14)</f>
        <v>17315</v>
      </c>
      <c r="S14" s="0" t="n">
        <f aca="false">-(R14-19988)</f>
        <v>2673</v>
      </c>
      <c r="T14" s="2" t="n">
        <v>14.34</v>
      </c>
      <c r="U14" s="2" t="n">
        <v>-15.39</v>
      </c>
      <c r="V14" s="2" t="n">
        <f aca="false">-U14</f>
        <v>15.39</v>
      </c>
      <c r="W14" s="2" t="n">
        <f aca="false">(T14+V14)/2</f>
        <v>14.865</v>
      </c>
    </row>
    <row r="15" customFormat="false" ht="12.8" hidden="false" customHeight="false" outlineLevel="0" collapsed="false">
      <c r="A15" s="0" t="n">
        <v>12</v>
      </c>
      <c r="B15" s="1" t="s">
        <v>50</v>
      </c>
      <c r="C15" s="1" t="s">
        <v>51</v>
      </c>
      <c r="D15" s="1" t="n">
        <f aca="false">HEX2DEC(C15)+256*HEX2DEC(B15)</f>
        <v>22170</v>
      </c>
      <c r="E15" s="2" t="n">
        <f aca="false">D15-20000+30</f>
        <v>2200</v>
      </c>
      <c r="F15" s="2" t="n">
        <v>-12.5</v>
      </c>
      <c r="G15" s="2" t="n">
        <f aca="false">-F15</f>
        <v>12.5</v>
      </c>
      <c r="H15" s="2" t="n">
        <f aca="false">0.93*DEGREES(TAN(RADIANS(G15)))</f>
        <v>11.8130167143159</v>
      </c>
      <c r="I15" s="2" t="n">
        <v>12.04</v>
      </c>
      <c r="J15" s="2" t="n">
        <f aca="false">(G15+I15)/2</f>
        <v>12.27</v>
      </c>
      <c r="K15" s="0" t="n">
        <f aca="false">0.00000012332*E15*E15+0.0052782*E15-0.058558</f>
        <v>12.1503508</v>
      </c>
      <c r="M15" s="0"/>
      <c r="N15" s="0"/>
      <c r="P15" s="1" t="s">
        <v>52</v>
      </c>
      <c r="Q15" s="1" t="s">
        <v>53</v>
      </c>
      <c r="R15" s="3" t="n">
        <f aca="false">HEX2DEC(Q15)+256*HEX2DEC(P15)</f>
        <v>17120</v>
      </c>
      <c r="S15" s="0" t="n">
        <f aca="false">-(R15-19988)</f>
        <v>2868</v>
      </c>
      <c r="T15" s="2" t="n">
        <v>15.25</v>
      </c>
      <c r="U15" s="2" t="n">
        <v>-16.37</v>
      </c>
      <c r="V15" s="2" t="n">
        <f aca="false">-U15</f>
        <v>16.37</v>
      </c>
      <c r="W15" s="2" t="n">
        <f aca="false">(T15+V15)/2</f>
        <v>15.81</v>
      </c>
    </row>
    <row r="16" customFormat="false" ht="12.8" hidden="false" customHeight="false" outlineLevel="0" collapsed="false">
      <c r="A16" s="0" t="n">
        <v>13</v>
      </c>
      <c r="B16" s="1" t="s">
        <v>54</v>
      </c>
      <c r="C16" s="1" t="s">
        <v>55</v>
      </c>
      <c r="D16" s="1" t="n">
        <f aca="false">HEX2DEC(C16)+256*HEX2DEC(B16)</f>
        <v>22370</v>
      </c>
      <c r="E16" s="2" t="n">
        <f aca="false">D16-20000+30</f>
        <v>2400</v>
      </c>
      <c r="F16" s="2" t="n">
        <v>-14</v>
      </c>
      <c r="G16" s="2" t="n">
        <f aca="false">-F16</f>
        <v>14</v>
      </c>
      <c r="H16" s="2" t="n">
        <f aca="false">0.93*DEGREES(TAN(RADIANS(G16)))</f>
        <v>13.2854613179262</v>
      </c>
      <c r="I16" s="2" t="n">
        <v>13.07</v>
      </c>
      <c r="J16" s="2" t="n">
        <f aca="false">(G16+I16)/2</f>
        <v>13.535</v>
      </c>
      <c r="K16" s="0" t="n">
        <f aca="false">0.00000012332*E16*E16+0.0052782*E16-0.058558</f>
        <v>13.3194452</v>
      </c>
      <c r="M16" s="0"/>
      <c r="N16" s="0"/>
      <c r="P16" s="1" t="s">
        <v>56</v>
      </c>
      <c r="Q16" s="1" t="s">
        <v>38</v>
      </c>
      <c r="R16" s="3" t="n">
        <f aca="false">HEX2DEC(Q16)+256*HEX2DEC(P16)</f>
        <v>16723</v>
      </c>
      <c r="S16" s="0" t="n">
        <f aca="false">-(R16-19988)</f>
        <v>3265</v>
      </c>
      <c r="T16" s="2" t="n">
        <v>17.42</v>
      </c>
      <c r="U16" s="2" t="n">
        <v>-19.22</v>
      </c>
      <c r="V16" s="2" t="n">
        <f aca="false">-U16</f>
        <v>19.22</v>
      </c>
      <c r="W16" s="2" t="n">
        <f aca="false">(T16+V16)/2</f>
        <v>18.32</v>
      </c>
    </row>
    <row r="17" customFormat="false" ht="12.8" hidden="false" customHeight="false" outlineLevel="0" collapsed="false">
      <c r="A17" s="0" t="n">
        <v>14</v>
      </c>
      <c r="B17" s="1" t="s">
        <v>57</v>
      </c>
      <c r="C17" s="1" t="s">
        <v>58</v>
      </c>
      <c r="D17" s="1" t="n">
        <f aca="false">HEX2DEC(C17)+256*HEX2DEC(B17)</f>
        <v>22585</v>
      </c>
      <c r="E17" s="2" t="n">
        <f aca="false">D17-20000+30</f>
        <v>2615</v>
      </c>
      <c r="F17" s="2" t="n">
        <v>-15.2</v>
      </c>
      <c r="G17" s="2" t="n">
        <f aca="false">-F17</f>
        <v>15.2</v>
      </c>
      <c r="H17" s="2" t="n">
        <f aca="false">0.93*DEGREES(TAN(RADIANS(G17)))</f>
        <v>14.477234445463</v>
      </c>
      <c r="I17" s="2" t="n">
        <v>14.6</v>
      </c>
      <c r="J17" s="2" t="n">
        <f aca="false">(G17+I17)/2</f>
        <v>14.9</v>
      </c>
      <c r="K17" s="0" t="n">
        <f aca="false">0.00000012332*E17*E17+0.0052782*E17-0.058558</f>
        <v>14.587224907</v>
      </c>
      <c r="M17" s="0"/>
      <c r="N17" s="0"/>
      <c r="P17" s="1" t="s">
        <v>59</v>
      </c>
      <c r="Q17" s="1" t="s">
        <v>40</v>
      </c>
      <c r="R17" s="3" t="n">
        <f aca="false">HEX2DEC(Q17)+256*HEX2DEC(P17)</f>
        <v>16453</v>
      </c>
      <c r="S17" s="0" t="n">
        <f aca="false">-(R17-19988)</f>
        <v>3535</v>
      </c>
      <c r="T17" s="2" t="n">
        <v>19.12</v>
      </c>
      <c r="U17" s="2" t="n">
        <v>-21.12</v>
      </c>
      <c r="V17" s="2" t="n">
        <f aca="false">-U17</f>
        <v>21.12</v>
      </c>
      <c r="W17" s="2" t="n">
        <f aca="false">(T17+V17)/2</f>
        <v>20.12</v>
      </c>
    </row>
    <row r="18" customFormat="false" ht="12.8" hidden="false" customHeight="false" outlineLevel="0" collapsed="false">
      <c r="A18" s="0" t="n">
        <v>15</v>
      </c>
      <c r="B18" s="1" t="s">
        <v>60</v>
      </c>
      <c r="C18" s="1" t="s">
        <v>61</v>
      </c>
      <c r="D18" s="1" t="n">
        <f aca="false">HEX2DEC(C18)+256*HEX2DEC(B18)</f>
        <v>22805</v>
      </c>
      <c r="E18" s="2" t="n">
        <f aca="false">D18-20000+30</f>
        <v>2835</v>
      </c>
      <c r="F18" s="2" t="n">
        <v>-16.39</v>
      </c>
      <c r="G18" s="2" t="n">
        <f aca="false">-F18</f>
        <v>16.39</v>
      </c>
      <c r="H18" s="2" t="n">
        <f aca="false">0.93*DEGREES(TAN(RADIANS(G18)))</f>
        <v>15.6725453373047</v>
      </c>
      <c r="I18" s="2" t="n">
        <v>15.23</v>
      </c>
      <c r="J18" s="2" t="n">
        <f aca="false">(G18+I18)/2</f>
        <v>15.81</v>
      </c>
      <c r="K18" s="0" t="n">
        <f aca="false">0.00000012332*E18*E18+0.0052782*E18-0.058558</f>
        <v>15.896289587</v>
      </c>
      <c r="M18" s="0"/>
      <c r="N18" s="0"/>
      <c r="P18" s="1" t="s">
        <v>62</v>
      </c>
      <c r="Q18" s="1" t="s">
        <v>63</v>
      </c>
      <c r="R18" s="3" t="n">
        <f aca="false">HEX2DEC(Q18)+256*HEX2DEC(P18)</f>
        <v>16163</v>
      </c>
      <c r="S18" s="0" t="n">
        <f aca="false">-(R18-19988)</f>
        <v>3825</v>
      </c>
      <c r="T18" s="2" t="n">
        <v>20.48</v>
      </c>
      <c r="U18" s="2" t="n">
        <v>-23.15</v>
      </c>
      <c r="V18" s="2" t="n">
        <f aca="false">-U18</f>
        <v>23.15</v>
      </c>
      <c r="W18" s="2" t="n">
        <f aca="false">(T18+V18)/2</f>
        <v>21.815</v>
      </c>
    </row>
    <row r="19" customFormat="false" ht="12.8" hidden="false" customHeight="false" outlineLevel="0" collapsed="false">
      <c r="A19" s="0" t="n">
        <v>16</v>
      </c>
      <c r="B19" s="1" t="s">
        <v>60</v>
      </c>
      <c r="C19" s="1" t="s">
        <v>64</v>
      </c>
      <c r="D19" s="1" t="n">
        <f aca="false">HEX2DEC(C19)+256*HEX2DEC(B19)</f>
        <v>23017</v>
      </c>
      <c r="E19" s="2" t="n">
        <f aca="false">D19-20000+30</f>
        <v>3047</v>
      </c>
      <c r="F19" s="2" t="n">
        <v>-17.58</v>
      </c>
      <c r="G19" s="2" t="n">
        <f aca="false">-F19</f>
        <v>17.58</v>
      </c>
      <c r="H19" s="2" t="n">
        <f aca="false">0.93*DEGREES(TAN(RADIANS(G19)))</f>
        <v>16.882552026743</v>
      </c>
      <c r="I19" s="2" t="n">
        <v>16.31</v>
      </c>
      <c r="J19" s="2" t="n">
        <f aca="false">(G19+I19)/2</f>
        <v>16.945</v>
      </c>
      <c r="K19" s="0" t="n">
        <f aca="false">0.00000012332*E19*E19+0.0052782*E19-0.058558</f>
        <v>17.16904605388</v>
      </c>
      <c r="M19" s="0"/>
      <c r="N19" s="0"/>
      <c r="P19" s="1" t="s">
        <v>65</v>
      </c>
      <c r="Q19" s="1" t="s">
        <v>66</v>
      </c>
      <c r="R19" s="3" t="n">
        <f aca="false">HEX2DEC(Q19)+256*HEX2DEC(P19)</f>
        <v>15865</v>
      </c>
      <c r="S19" s="0" t="n">
        <f aca="false">-(R19-19988)</f>
        <v>4123</v>
      </c>
      <c r="T19" s="2" t="n">
        <v>22.28</v>
      </c>
      <c r="U19" s="2" t="n">
        <v>-25.21</v>
      </c>
      <c r="V19" s="2" t="n">
        <f aca="false">-U19</f>
        <v>25.21</v>
      </c>
      <c r="W19" s="2" t="n">
        <f aca="false">(T19+V19)/2</f>
        <v>23.745</v>
      </c>
    </row>
    <row r="20" customFormat="false" ht="12.8" hidden="false" customHeight="false" outlineLevel="0" collapsed="false">
      <c r="A20" s="0" t="n">
        <v>17</v>
      </c>
      <c r="B20" s="1" t="s">
        <v>67</v>
      </c>
      <c r="C20" s="1" t="s">
        <v>68</v>
      </c>
      <c r="D20" s="1" t="n">
        <f aca="false">HEX2DEC(C20)+256*HEX2DEC(B20)</f>
        <v>23295</v>
      </c>
      <c r="E20" s="2" t="n">
        <f aca="false">D20-20000+30</f>
        <v>3325</v>
      </c>
      <c r="F20" s="2" t="n">
        <v>-19.48</v>
      </c>
      <c r="G20" s="2" t="n">
        <f aca="false">-F20</f>
        <v>19.48</v>
      </c>
      <c r="H20" s="2" t="n">
        <f aca="false">0.93*DEGREES(TAN(RADIANS(G20)))</f>
        <v>18.8483048244661</v>
      </c>
      <c r="I20" s="2" t="n">
        <v>18.03</v>
      </c>
      <c r="J20" s="2" t="n">
        <f aca="false">(G20+I20)/2</f>
        <v>18.755</v>
      </c>
      <c r="K20" s="0" t="n">
        <f aca="false">0.00000012332*E20*E20+0.0052782*E20-0.058558</f>
        <v>18.854836675</v>
      </c>
      <c r="M20" s="0"/>
      <c r="N20" s="0"/>
      <c r="P20" s="1" t="s">
        <v>69</v>
      </c>
      <c r="Q20" s="1" t="s">
        <v>70</v>
      </c>
      <c r="R20" s="3" t="n">
        <f aca="false">HEX2DEC(Q20)+256*HEX2DEC(P20)</f>
        <v>15528</v>
      </c>
      <c r="S20" s="0" t="n">
        <f aca="false">-(R20-19988)</f>
        <v>4460</v>
      </c>
      <c r="T20" s="2" t="n">
        <v>24.15</v>
      </c>
      <c r="U20" s="2" t="n">
        <v>-27.48</v>
      </c>
      <c r="V20" s="2" t="n">
        <f aca="false">-U20</f>
        <v>27.48</v>
      </c>
      <c r="W20" s="2" t="n">
        <f aca="false">(T20+V20)/2</f>
        <v>25.815</v>
      </c>
    </row>
    <row r="21" customFormat="false" ht="12.8" hidden="false" customHeight="false" outlineLevel="0" collapsed="false">
      <c r="A21" s="0" t="n">
        <v>18</v>
      </c>
      <c r="B21" s="1" t="s">
        <v>71</v>
      </c>
      <c r="C21" s="1" t="s">
        <v>72</v>
      </c>
      <c r="D21" s="1" t="n">
        <f aca="false">HEX2DEC(C21)+256*HEX2DEC(B21)</f>
        <v>23510</v>
      </c>
      <c r="E21" s="2" t="n">
        <f aca="false">D21-20000+30</f>
        <v>3540</v>
      </c>
      <c r="F21" s="2" t="n">
        <v>-21.12</v>
      </c>
      <c r="G21" s="2" t="n">
        <f aca="false">-F21</f>
        <v>21.12</v>
      </c>
      <c r="H21" s="2" t="n">
        <f aca="false">0.93*DEGREES(TAN(RADIANS(G21)))</f>
        <v>20.5823715279906</v>
      </c>
      <c r="I21" s="2" t="n">
        <v>19.11</v>
      </c>
      <c r="J21" s="2" t="n">
        <f aca="false">(G21+I21)/2</f>
        <v>20.115</v>
      </c>
      <c r="K21" s="0" t="n">
        <f aca="false">0.00000012332*E21*E21+0.0052782*E21-0.058558</f>
        <v>20.171666912</v>
      </c>
      <c r="M21" s="0"/>
      <c r="N21" s="0"/>
      <c r="P21" s="1" t="s">
        <v>73</v>
      </c>
      <c r="Q21" s="1" t="s">
        <v>32</v>
      </c>
      <c r="R21" s="3" t="n">
        <f aca="false">HEX2DEC(Q21)+256*HEX2DEC(P21)</f>
        <v>15185</v>
      </c>
      <c r="S21" s="0" t="n">
        <f aca="false">-(R21-19988)</f>
        <v>4803</v>
      </c>
      <c r="T21" s="2" t="n">
        <v>26.03</v>
      </c>
      <c r="U21" s="2" t="n">
        <v>-30.22</v>
      </c>
      <c r="V21" s="2" t="n">
        <f aca="false">-U21</f>
        <v>30.22</v>
      </c>
      <c r="W21" s="2" t="n">
        <f aca="false">(T21+V21)/2</f>
        <v>28.125</v>
      </c>
    </row>
    <row r="22" customFormat="false" ht="12.8" hidden="false" customHeight="false" outlineLevel="0" collapsed="false">
      <c r="A22" s="0" t="n">
        <v>19</v>
      </c>
      <c r="B22" s="1" t="s">
        <v>74</v>
      </c>
      <c r="C22" s="1" t="s">
        <v>75</v>
      </c>
      <c r="D22" s="1" t="n">
        <f aca="false">HEX2DEC(C22)+256*HEX2DEC(B22)</f>
        <v>23687</v>
      </c>
      <c r="E22" s="2" t="n">
        <f aca="false">D22-20000+30</f>
        <v>3717</v>
      </c>
      <c r="F22" s="2" t="n">
        <v>-22.3</v>
      </c>
      <c r="G22" s="2" t="n">
        <f aca="false">-F22</f>
        <v>22.3</v>
      </c>
      <c r="H22" s="2" t="n">
        <f aca="false">0.93*DEGREES(TAN(RADIANS(G22)))</f>
        <v>21.8538018979565</v>
      </c>
      <c r="I22" s="2" t="n">
        <v>20.13</v>
      </c>
      <c r="J22" s="2" t="n">
        <f aca="false">(G22+I22)/2</f>
        <v>21.215</v>
      </c>
      <c r="K22" s="0" t="n">
        <f aca="false">0.00000012332*E22*E22+0.0052782*E22-0.058558</f>
        <v>21.26431149548</v>
      </c>
      <c r="M22" s="0"/>
      <c r="N22" s="0"/>
      <c r="P22" s="1" t="s">
        <v>76</v>
      </c>
      <c r="Q22" s="1" t="s">
        <v>77</v>
      </c>
      <c r="R22" s="3" t="n">
        <f aca="false">HEX2DEC(Q22)+256*HEX2DEC(P22)</f>
        <v>14965</v>
      </c>
      <c r="S22" s="0" t="n">
        <f aca="false">-(R22-19988)</f>
        <v>5023</v>
      </c>
      <c r="T22" s="2" t="n">
        <v>27.12</v>
      </c>
      <c r="U22" s="2" t="n">
        <v>-32.07</v>
      </c>
      <c r="V22" s="2" t="n">
        <f aca="false">-U22</f>
        <v>32.07</v>
      </c>
      <c r="W22" s="2" t="n">
        <f aca="false">(T22+V22)/2</f>
        <v>29.595</v>
      </c>
    </row>
    <row r="23" customFormat="false" ht="12.8" hidden="false" customHeight="false" outlineLevel="0" collapsed="false">
      <c r="A23" s="0" t="n">
        <v>20</v>
      </c>
      <c r="B23" s="1" t="s">
        <v>78</v>
      </c>
      <c r="C23" s="1" t="s">
        <v>79</v>
      </c>
      <c r="D23" s="1" t="n">
        <f aca="false">HEX2DEC(C23)+256*HEX2DEC(B23)</f>
        <v>23905</v>
      </c>
      <c r="E23" s="2" t="n">
        <f aca="false">D23-20000+30</f>
        <v>3935</v>
      </c>
      <c r="F23" s="2" t="n">
        <v>-24.04</v>
      </c>
      <c r="G23" s="2" t="n">
        <f aca="false">-F23</f>
        <v>24.04</v>
      </c>
      <c r="H23" s="2" t="n">
        <f aca="false">0.93*DEGREES(TAN(RADIANS(G23)))</f>
        <v>23.7686318349973</v>
      </c>
      <c r="I23" s="2" t="n">
        <v>21.26</v>
      </c>
      <c r="J23" s="2" t="n">
        <f aca="false">(G23+I23)/2</f>
        <v>22.65</v>
      </c>
      <c r="K23" s="0" t="n">
        <f aca="false">0.00000012332*E23*E23+0.0052782*E23-0.058558</f>
        <v>22.620673627</v>
      </c>
      <c r="M23" s="0"/>
      <c r="N23" s="0"/>
      <c r="P23" s="1" t="s">
        <v>58</v>
      </c>
      <c r="Q23" s="1" t="s">
        <v>64</v>
      </c>
      <c r="R23" s="3" t="n">
        <f aca="false">HEX2DEC(Q23)+256*HEX2DEC(P23)</f>
        <v>14825</v>
      </c>
      <c r="S23" s="0" t="n">
        <f aca="false">-(R23-19988)</f>
        <v>5163</v>
      </c>
      <c r="T23" s="2" t="n">
        <v>27.55</v>
      </c>
      <c r="U23" s="2" t="n">
        <v>-33.11</v>
      </c>
      <c r="V23" s="2" t="n">
        <f aca="false">-U23</f>
        <v>33.11</v>
      </c>
      <c r="W23" s="2" t="n">
        <f aca="false">(T23+V23)/2</f>
        <v>30.33</v>
      </c>
    </row>
    <row r="24" customFormat="false" ht="12.8" hidden="false" customHeight="false" outlineLevel="0" collapsed="false">
      <c r="A24" s="0" t="n">
        <v>21</v>
      </c>
      <c r="B24" s="1" t="s">
        <v>80</v>
      </c>
      <c r="C24" s="1" t="s">
        <v>81</v>
      </c>
      <c r="D24" s="1" t="n">
        <f aca="false">HEX2DEC(C24)+256*HEX2DEC(B24)</f>
        <v>24202</v>
      </c>
      <c r="E24" s="2" t="n">
        <f aca="false">D24-20000+30</f>
        <v>4232</v>
      </c>
      <c r="F24" s="2" t="n">
        <v>-26.13</v>
      </c>
      <c r="G24" s="2" t="n">
        <f aca="false">-F24</f>
        <v>26.13</v>
      </c>
      <c r="H24" s="2" t="n">
        <f aca="false">0.93*DEGREES(TAN(RADIANS(G24)))</f>
        <v>26.1386936592388</v>
      </c>
      <c r="I24" s="2" t="n">
        <v>23.03</v>
      </c>
      <c r="J24" s="2" t="n">
        <f aca="false">(G24+I24)/2</f>
        <v>24.58</v>
      </c>
      <c r="K24" s="0" t="n">
        <f aca="false">0.00000012332*E24*E24+0.0052782*E24-0.058558</f>
        <v>24.48742389568</v>
      </c>
      <c r="M24" s="0"/>
      <c r="N24" s="0"/>
    </row>
    <row r="25" customFormat="false" ht="12.8" hidden="false" customHeight="false" outlineLevel="0" collapsed="false">
      <c r="A25" s="0" t="n">
        <v>22</v>
      </c>
      <c r="B25" s="1" t="s">
        <v>82</v>
      </c>
      <c r="C25" s="1" t="s">
        <v>83</v>
      </c>
      <c r="D25" s="1" t="n">
        <f aca="false">HEX2DEC(C25)+256*HEX2DEC(B25)</f>
        <v>24440</v>
      </c>
      <c r="E25" s="2" t="n">
        <f aca="false">D25-20000+30</f>
        <v>4470</v>
      </c>
      <c r="F25" s="2" t="n">
        <v>-27.57</v>
      </c>
      <c r="G25" s="2" t="n">
        <f aca="false">-F25</f>
        <v>27.57</v>
      </c>
      <c r="H25" s="2" t="n">
        <f aca="false">0.93*DEGREES(TAN(RADIANS(G25)))</f>
        <v>27.8212484538614</v>
      </c>
      <c r="I25" s="2" t="n">
        <v>24.19</v>
      </c>
      <c r="J25" s="2" t="n">
        <f aca="false">(G25+I25)/2</f>
        <v>25.88</v>
      </c>
      <c r="K25" s="0" t="n">
        <f aca="false">0.00000012332*E25*E25+0.0052782*E25-0.058558</f>
        <v>25.999040588</v>
      </c>
      <c r="M25" s="0"/>
      <c r="N25" s="0"/>
    </row>
    <row r="26" customFormat="false" ht="12.8" hidden="false" customHeight="false" outlineLevel="0" collapsed="false">
      <c r="A26" s="0" t="n">
        <v>23</v>
      </c>
      <c r="B26" s="1" t="s">
        <v>41</v>
      </c>
      <c r="C26" s="1" t="s">
        <v>84</v>
      </c>
      <c r="D26" s="1" t="n">
        <f aca="false">HEX2DEC(C26)+256*HEX2DEC(B26)</f>
        <v>24742</v>
      </c>
      <c r="E26" s="2" t="n">
        <f aca="false">D26-20000+30</f>
        <v>4772</v>
      </c>
      <c r="F26" s="2" t="n">
        <v>-30.1</v>
      </c>
      <c r="G26" s="2" t="n">
        <f aca="false">-F26</f>
        <v>30.1</v>
      </c>
      <c r="H26" s="2" t="n">
        <f aca="false">0.93*DEGREES(TAN(RADIANS(G26)))</f>
        <v>30.8882775673572</v>
      </c>
      <c r="I26" s="2" t="n">
        <v>25.36</v>
      </c>
      <c r="J26" s="2" t="n">
        <f aca="false">(G26+I26)/2</f>
        <v>27.73</v>
      </c>
      <c r="K26" s="0" t="n">
        <f aca="false">0.00000012332*E26*E26+0.0052782*E26-0.058558</f>
        <v>27.93725346688</v>
      </c>
      <c r="M26" s="0"/>
      <c r="N26" s="0"/>
    </row>
    <row r="27" customFormat="false" ht="12.8" hidden="false" customHeight="false" outlineLevel="0" collapsed="false">
      <c r="A27" s="0" t="n">
        <v>24</v>
      </c>
      <c r="B27" s="1" t="s">
        <v>79</v>
      </c>
      <c r="C27" s="1" t="s">
        <v>85</v>
      </c>
      <c r="D27" s="1" t="n">
        <f aca="false">HEX2DEC(C27)+256*HEX2DEC(B27)</f>
        <v>25077</v>
      </c>
      <c r="E27" s="2" t="n">
        <f aca="false">D27-20000+30</f>
        <v>5107</v>
      </c>
      <c r="F27" s="2" t="n">
        <v>-33.01</v>
      </c>
      <c r="G27" s="2" t="n">
        <f aca="false">-F27</f>
        <v>33.01</v>
      </c>
      <c r="H27" s="2" t="n">
        <f aca="false">0.93*DEGREES(TAN(RADIANS(G27)))</f>
        <v>34.6169558647897</v>
      </c>
      <c r="I27" s="2" t="n">
        <v>27.43</v>
      </c>
      <c r="J27" s="2" t="n">
        <f aca="false">(G27+I27)/2</f>
        <v>30.22</v>
      </c>
      <c r="K27" s="0" t="n">
        <f aca="false">0.00000012332*E27*E27+0.0052782*E27-0.058558</f>
        <v>30.11357369068</v>
      </c>
      <c r="M27" s="0"/>
      <c r="N27" s="0"/>
    </row>
    <row r="28" customFormat="false" ht="12.8" hidden="false" customHeight="false" outlineLevel="0" collapsed="false">
      <c r="A28" s="0" t="n">
        <v>25</v>
      </c>
      <c r="B28" s="1" t="s">
        <v>86</v>
      </c>
      <c r="C28" s="1" t="s">
        <v>87</v>
      </c>
      <c r="D28" s="1" t="n">
        <f aca="false">HEX2DEC(C28)+256*HEX2DEC(B28)</f>
        <v>25397</v>
      </c>
      <c r="E28" s="2" t="n">
        <f aca="false">D28-20000+30</f>
        <v>5427</v>
      </c>
      <c r="F28" s="2" t="n">
        <v>-35.45</v>
      </c>
      <c r="G28" s="2" t="n">
        <f aca="false">-F28</f>
        <v>35.45</v>
      </c>
      <c r="H28" s="2" t="n">
        <f aca="false">0.93*DEGREES(TAN(RADIANS(G28)))</f>
        <v>37.9377596130131</v>
      </c>
      <c r="I28" s="2" t="n">
        <v>29.24</v>
      </c>
      <c r="J28" s="2" t="n">
        <f aca="false">(G28+I28)/2</f>
        <v>32.345</v>
      </c>
      <c r="K28" s="0" t="n">
        <f aca="false">0.00000012332*E28*E28+0.0052782*E28-0.058558</f>
        <v>32.21829461228</v>
      </c>
      <c r="M28" s="0"/>
      <c r="N28" s="0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11115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2017-10-27T14:20:26Z</dcterms:created>
  <dc:language>en-US</dc:language>
  <cp:lastModifiedBy>Alberto F. De Souza</cp:lastModifiedBy>
  <dcterms:modified xsi:type="dcterms:W3CDTF">2017-10-27T21:53:47Z</dcterms:modified>
  <cp:revision>3</cp:revision>
</cp:coreProperties>
</file>