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Questa_cartella_di_lavoro" defaultThemeVersion="166925"/>
  <mc:AlternateContent>
    <mc:Choice Requires="x15">
      <x15ac:absPath xmlns:x15ac="http://schemas.microsoft.com/office/spreadsheetml/2010/11/ac" url="D:\Data\Adrian\Github\BipartiteKnapsackProblem\BipartiteKnapsackProblem\inputs\"/>
    </mc:Choice>
  </mc:AlternateContent>
  <xr:revisionPtr revIDLastSave="0" documentId="13_ncr:1_{E60F7CA4-7EE4-4B05-B056-B92F8AB258DD}" xr6:coauthVersionLast="47" xr6:coauthVersionMax="47" xr10:uidLastSave="{00000000-0000-0000-0000-000000000000}"/>
  <bookViews>
    <workbookView minimized="1" xWindow="615" yWindow="735" windowWidth="16590" windowHeight="11295" activeTab="2" xr2:uid="{00000000-000D-0000-FFFF-FFFF00000000}"/>
  </bookViews>
  <sheets>
    <sheet name="Avance de camion" sheetId="7" r:id="rId1"/>
    <sheet name="Optimisation camion salumi" sheetId="8" r:id="rId2"/>
    <sheet name="Optimisation salumi" sheetId="4" r:id="rId3"/>
    <sheet name="Optimisation camion salumi fait" sheetId="6" r:id="rId4"/>
  </sheets>
  <definedNames>
    <definedName name="_xlnm._FilterDatabase" localSheetId="1" hidden="1">'Optimisation camion salumi'!$A$1:$G$51</definedName>
    <definedName name="_xlnm._FilterDatabase" localSheetId="2" hidden="1">'Optimisation salumi'!$A$1:$G$29</definedName>
  </definedNames>
  <calcPr calcId="191029" iterateCount="100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M7" i="8"/>
  <c r="L6" i="8"/>
  <c r="M6" i="8"/>
  <c r="E18" i="8"/>
  <c r="G18" i="8"/>
  <c r="E28" i="8"/>
  <c r="G28" i="8"/>
  <c r="E30" i="8"/>
  <c r="G30" i="8"/>
  <c r="E16" i="8"/>
  <c r="G16" i="8"/>
  <c r="E20" i="8"/>
  <c r="G20" i="8"/>
  <c r="E27" i="8"/>
  <c r="G27" i="8"/>
  <c r="E2" i="8"/>
  <c r="G2" i="8"/>
  <c r="E3" i="8"/>
  <c r="G3" i="8"/>
  <c r="E4" i="8"/>
  <c r="G4" i="8"/>
  <c r="E5" i="8"/>
  <c r="G5" i="8"/>
  <c r="E6" i="8"/>
  <c r="G6" i="8"/>
  <c r="E7" i="8"/>
  <c r="G7" i="8"/>
  <c r="E8" i="8"/>
  <c r="G8" i="8"/>
  <c r="E9" i="8"/>
  <c r="G9" i="8"/>
  <c r="E10" i="8"/>
  <c r="G10" i="8"/>
  <c r="E11" i="8"/>
  <c r="G11" i="8"/>
  <c r="E12" i="8"/>
  <c r="G12" i="8"/>
  <c r="E13" i="8"/>
  <c r="G13" i="8"/>
  <c r="E14" i="8"/>
  <c r="G14" i="8"/>
  <c r="E15" i="8"/>
  <c r="G15" i="8"/>
  <c r="E17" i="8"/>
  <c r="G17" i="8"/>
  <c r="E19" i="8"/>
  <c r="G19" i="8"/>
  <c r="E21" i="8"/>
  <c r="G21" i="8"/>
  <c r="E22" i="8"/>
  <c r="G22" i="8"/>
  <c r="E23" i="8"/>
  <c r="G23" i="8"/>
  <c r="E24" i="8"/>
  <c r="G24" i="8"/>
  <c r="E25" i="8"/>
  <c r="G25" i="8"/>
  <c r="E26" i="8"/>
  <c r="G26" i="8"/>
  <c r="E29" i="8"/>
  <c r="G29" i="8"/>
  <c r="E31" i="8"/>
  <c r="G31" i="8"/>
  <c r="E32" i="8"/>
  <c r="G32" i="8"/>
  <c r="E33" i="8"/>
  <c r="G33" i="8"/>
  <c r="E34" i="8"/>
  <c r="G34" i="8"/>
  <c r="E35" i="8"/>
  <c r="G35" i="8"/>
  <c r="E36" i="8"/>
  <c r="G36" i="8"/>
  <c r="E37" i="8"/>
  <c r="G37" i="8"/>
  <c r="E38" i="8"/>
  <c r="G38" i="8"/>
  <c r="E39" i="8"/>
  <c r="G39" i="8"/>
  <c r="E40" i="8"/>
  <c r="G40" i="8"/>
  <c r="E41" i="8"/>
  <c r="G41" i="8"/>
  <c r="E42" i="8"/>
  <c r="G42" i="8"/>
  <c r="E43" i="8"/>
  <c r="G43" i="8"/>
  <c r="E44" i="8"/>
  <c r="G44" i="8"/>
  <c r="E45" i="8"/>
  <c r="G45" i="8"/>
  <c r="E46" i="8"/>
  <c r="G46" i="8"/>
  <c r="E47" i="8"/>
  <c r="G47" i="8"/>
  <c r="E48" i="8"/>
  <c r="G48" i="8"/>
  <c r="E49" i="8"/>
  <c r="G49" i="8"/>
  <c r="E50" i="8"/>
  <c r="G50" i="8"/>
  <c r="R41" i="8"/>
  <c r="P41" i="8"/>
  <c r="L7" i="6"/>
  <c r="M7" i="6"/>
  <c r="L6" i="6"/>
  <c r="M6" i="6"/>
  <c r="P36" i="7"/>
  <c r="P3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O36" i="7"/>
  <c r="O3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Q36" i="7"/>
  <c r="M36" i="7"/>
  <c r="C69" i="6"/>
  <c r="F69" i="6"/>
  <c r="E19" i="6"/>
  <c r="G19" i="6"/>
  <c r="E20" i="6"/>
  <c r="G20" i="6"/>
  <c r="E21" i="6"/>
  <c r="G21" i="6"/>
  <c r="E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E33" i="6"/>
  <c r="G33" i="6"/>
  <c r="E34" i="6"/>
  <c r="G34" i="6"/>
  <c r="E35" i="6"/>
  <c r="G35" i="6"/>
  <c r="E36" i="6"/>
  <c r="G36" i="6"/>
  <c r="E37" i="6"/>
  <c r="G37" i="6"/>
  <c r="E38" i="6"/>
  <c r="G38" i="6"/>
  <c r="E39" i="6"/>
  <c r="G39" i="6"/>
  <c r="E40" i="6"/>
  <c r="G40" i="6"/>
  <c r="E41" i="6"/>
  <c r="G41" i="6"/>
  <c r="E42" i="6"/>
  <c r="G42" i="6"/>
  <c r="E43" i="6"/>
  <c r="G43" i="6"/>
  <c r="E44" i="6"/>
  <c r="G44" i="6"/>
  <c r="E45" i="6"/>
  <c r="G45" i="6"/>
  <c r="E46" i="6"/>
  <c r="G46" i="6"/>
  <c r="E47" i="6"/>
  <c r="G47" i="6"/>
  <c r="E48" i="6"/>
  <c r="G48" i="6"/>
  <c r="E49" i="6"/>
  <c r="G49" i="6"/>
  <c r="E50" i="6"/>
  <c r="G50" i="6"/>
  <c r="E51" i="6"/>
  <c r="G51" i="6"/>
  <c r="E52" i="6"/>
  <c r="G52" i="6"/>
  <c r="E53" i="6"/>
  <c r="G53" i="6"/>
  <c r="E54" i="6"/>
  <c r="G54" i="6"/>
  <c r="E55" i="6"/>
  <c r="G55" i="6"/>
  <c r="E56" i="6"/>
  <c r="G56" i="6"/>
  <c r="E57" i="6"/>
  <c r="G57" i="6"/>
  <c r="E58" i="6"/>
  <c r="G58" i="6"/>
  <c r="E59" i="6"/>
  <c r="G59" i="6"/>
  <c r="E60" i="6"/>
  <c r="G60" i="6"/>
  <c r="E61" i="6"/>
  <c r="G61" i="6"/>
  <c r="E62" i="6"/>
  <c r="G62" i="6"/>
  <c r="E63" i="6"/>
  <c r="G63" i="6"/>
  <c r="E64" i="6"/>
  <c r="G64" i="6"/>
  <c r="E65" i="6"/>
  <c r="G65" i="6"/>
  <c r="E66" i="6"/>
  <c r="G66" i="6"/>
  <c r="E67" i="6"/>
  <c r="G67" i="6"/>
  <c r="E68" i="6"/>
  <c r="G68" i="6"/>
  <c r="E2" i="6"/>
  <c r="G2" i="6"/>
  <c r="E3" i="6"/>
  <c r="G3" i="6"/>
  <c r="E4" i="6"/>
  <c r="G4" i="6"/>
  <c r="E5" i="6"/>
  <c r="G5" i="6"/>
  <c r="E6" i="6"/>
  <c r="G6" i="6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E17" i="6"/>
  <c r="G17" i="6"/>
  <c r="E18" i="6"/>
  <c r="G18" i="6"/>
  <c r="G69" i="6"/>
  <c r="E69" i="6"/>
  <c r="E26" i="4"/>
  <c r="E24" i="4"/>
  <c r="E21" i="4"/>
  <c r="E15" i="4"/>
  <c r="E14" i="4"/>
  <c r="E5" i="4"/>
  <c r="E4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G26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G4" i="4"/>
  <c r="G5" i="4"/>
  <c r="G14" i="4"/>
  <c r="G15" i="4"/>
  <c r="G21" i="4"/>
  <c r="G24" i="4"/>
  <c r="E3" i="4"/>
  <c r="G3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6" i="4"/>
  <c r="G16" i="4"/>
  <c r="E17" i="4"/>
  <c r="G17" i="4"/>
  <c r="E18" i="4"/>
  <c r="G18" i="4"/>
  <c r="E19" i="4"/>
  <c r="G19" i="4"/>
  <c r="E20" i="4"/>
  <c r="G20" i="4"/>
  <c r="E22" i="4"/>
  <c r="G22" i="4"/>
  <c r="E23" i="4"/>
  <c r="G23" i="4"/>
  <c r="E25" i="4"/>
  <c r="G25" i="4"/>
  <c r="E27" i="4"/>
  <c r="G27" i="4"/>
  <c r="E28" i="4"/>
  <c r="G28" i="4"/>
  <c r="E29" i="4"/>
  <c r="G29" i="4"/>
  <c r="E2" i="4"/>
  <c r="G2" i="4"/>
</calcChain>
</file>

<file path=xl/sharedStrings.xml><?xml version="1.0" encoding="utf-8"?>
<sst xmlns="http://schemas.openxmlformats.org/spreadsheetml/2006/main" count="554" uniqueCount="227">
  <si>
    <t>Total:</t>
  </si>
  <si>
    <t>Pallets</t>
  </si>
  <si>
    <t>KG</t>
  </si>
  <si>
    <t>1 Camion doit avoir comme palettes et poids maximum les suivants</t>
  </si>
  <si>
    <t>1 Camion à optimiser: c'est à dire mettre max 40 palettes qui doivent peser max 15.250 KG dans le camion avec les produits du tableau de gauche.</t>
  </si>
  <si>
    <t>Materiale</t>
  </si>
  <si>
    <t>Codice materiale</t>
  </si>
  <si>
    <t>010156</t>
  </si>
  <si>
    <t>BEL PAESE K 2,5 ESTERO</t>
  </si>
  <si>
    <t>014767</t>
  </si>
  <si>
    <t>GALBANI RICOTTA 250G - B</t>
  </si>
  <si>
    <t>014799</t>
  </si>
  <si>
    <t>MOZZ LIGHT 125G ESTERO X9</t>
  </si>
  <si>
    <t>014922</t>
  </si>
  <si>
    <t>MOZZARELLA BIO GALBANI 125 GR</t>
  </si>
  <si>
    <t>015210</t>
  </si>
  <si>
    <t>GORGONZOLA DOP CREMOSO 150GR ESTERO</t>
  </si>
  <si>
    <t>050191</t>
  </si>
  <si>
    <t>GORGONZOLA DOP CREMOSO 1/8 GENERALE</t>
  </si>
  <si>
    <t>050192</t>
  </si>
  <si>
    <t>GORGONZOLA DOP INTENSO 1/8 GENERALE</t>
  </si>
  <si>
    <t>092326</t>
  </si>
  <si>
    <t>PIADINA G 360 GALB PROF.ESTERO</t>
  </si>
  <si>
    <t>092481</t>
  </si>
  <si>
    <t>FETTE DI MOZZARELLA GALB G 500</t>
  </si>
  <si>
    <t>092519</t>
  </si>
  <si>
    <t>MOZZARELLA DI LATTE DI BUFALA G 125 X 8</t>
  </si>
  <si>
    <t>099438</t>
  </si>
  <si>
    <t>GRANA PD DOP SCAGLIE 500G</t>
  </si>
  <si>
    <t>099456</t>
  </si>
  <si>
    <t>MOZZARELLA 12X80G</t>
  </si>
  <si>
    <t>099477</t>
  </si>
  <si>
    <t>MOZZARELLA 125G GALBANI (B)</t>
  </si>
  <si>
    <t>099495</t>
  </si>
  <si>
    <t>MOZZ FETTE GALB PROF.K1 ESTERO</t>
  </si>
  <si>
    <t>099500</t>
  </si>
  <si>
    <t>MOZZ MINI 150GR DOYPACK - B</t>
  </si>
  <si>
    <t>115017</t>
  </si>
  <si>
    <t>RICOTTA 100GR B ESTERO</t>
  </si>
  <si>
    <t>GORGONZOLA DOP DOLCE JUMBO 170G</t>
  </si>
  <si>
    <t>115255</t>
  </si>
  <si>
    <t>MOZZARELLA DELHAIZE 125G</t>
  </si>
  <si>
    <t>131460</t>
  </si>
  <si>
    <t>S.L. MINI K1 DA 5G</t>
  </si>
  <si>
    <t>131570</t>
  </si>
  <si>
    <t>MOZZARELLA K1 G.PRO X12 B F GR</t>
  </si>
  <si>
    <t>135060</t>
  </si>
  <si>
    <t>GALBANI MOZZARELLA MAXI 200G D</t>
  </si>
  <si>
    <t>135265</t>
  </si>
  <si>
    <t>GALBANI MOZZARELLA MAXI 250G - S - DK</t>
  </si>
  <si>
    <t>156452</t>
  </si>
  <si>
    <t>MOZZ.F.DI LATTE JUL.G.PR.K2,5K EXP</t>
  </si>
  <si>
    <t>156469</t>
  </si>
  <si>
    <t>MASCARPONE CARREFOUR 250 G</t>
  </si>
  <si>
    <t>156514</t>
  </si>
  <si>
    <t>PARM REGG DOP G100</t>
  </si>
  <si>
    <t>156570</t>
  </si>
  <si>
    <t>GALBANI MAXI BUFALA 200G EXP</t>
  </si>
  <si>
    <t>171068</t>
  </si>
  <si>
    <t>MASCARPONE G 500 ESP P F UK BEL</t>
  </si>
  <si>
    <t>171560</t>
  </si>
  <si>
    <t>MASCARPONE  K 2 GENERALE</t>
  </si>
  <si>
    <t>172018</t>
  </si>
  <si>
    <t>MASCARPONE G 250 F-B-UK-ESP-P</t>
  </si>
  <si>
    <t>174570</t>
  </si>
  <si>
    <t>MASCARPONE K 5 GENERALE</t>
  </si>
  <si>
    <t>175946</t>
  </si>
  <si>
    <t>MOZZA 125G SELEZIONE EXP</t>
  </si>
  <si>
    <t>176040</t>
  </si>
  <si>
    <t>GRANA PADANO DOP GRATT.GROSSO 70G</t>
  </si>
  <si>
    <t>176101</t>
  </si>
  <si>
    <t>BURRATA GALBANI 150G EXP B</t>
  </si>
  <si>
    <t>176130</t>
  </si>
  <si>
    <t>P.REG DOP 18M GRATT.60GX10 GA EXP</t>
  </si>
  <si>
    <t>176183</t>
  </si>
  <si>
    <t>GRANA PADANO DOP 12M 150G</t>
  </si>
  <si>
    <t>176185</t>
  </si>
  <si>
    <t>MOZZA CUCINA GA 400GR CAX5 BE</t>
  </si>
  <si>
    <t>176230</t>
  </si>
  <si>
    <t>MOZZA GALBANI 3X100G CTX8 EXP</t>
  </si>
  <si>
    <t>192731</t>
  </si>
  <si>
    <t>GAL MINI BUFALA 150G DOY</t>
  </si>
  <si>
    <t>RICOTTA K 1,5 CAX4</t>
  </si>
  <si>
    <t>193260</t>
  </si>
  <si>
    <t>RICOTTA VALLELATA K 1,5</t>
  </si>
  <si>
    <t>GALBANI PECORINO ROMANO DOP 160GX7</t>
  </si>
  <si>
    <t>251060</t>
  </si>
  <si>
    <t>FILANTE FILONE K2 GALBANI PRO</t>
  </si>
  <si>
    <t>253860</t>
  </si>
  <si>
    <t>FILANTE JULIENNE K 1,5 GALB PRO</t>
  </si>
  <si>
    <t>393360</t>
  </si>
  <si>
    <t>GRANA PADANO DOP GRATT G 60</t>
  </si>
  <si>
    <t>395060</t>
  </si>
  <si>
    <t>PAESANO G250</t>
  </si>
  <si>
    <t>GRANA PADANO DOP GRATT K 1</t>
  </si>
  <si>
    <t>137260</t>
  </si>
  <si>
    <t>MOZZARELLA JULIENNE K1,5 G.PRO</t>
  </si>
  <si>
    <t>014965</t>
  </si>
  <si>
    <t>GAL PROSCIUTTO CRUDO AFFETTATO 500G FS</t>
  </si>
  <si>
    <t>PROS PARMA DOP GALBANI 100G SEL EXP</t>
  </si>
  <si>
    <t>115098</t>
  </si>
  <si>
    <t>PROS CRUDO STA GALBANI 100G SEL EXP</t>
  </si>
  <si>
    <t>115099</t>
  </si>
  <si>
    <t>PROSC COTTO AQ GALBANI 100G SEL EXP</t>
  </si>
  <si>
    <t>115100</t>
  </si>
  <si>
    <t>PROS COTTO ARR AQ GALB 100G SEL EXP</t>
  </si>
  <si>
    <t>115102</t>
  </si>
  <si>
    <t>SAL MILANO GALBANI 100G SEL EXP</t>
  </si>
  <si>
    <t>115103</t>
  </si>
  <si>
    <t>MORTADELLA IGP GALB GR 100G SEL EXP</t>
  </si>
  <si>
    <t>115104</t>
  </si>
  <si>
    <t>COPPA PARMA IGP GALB 100G SEL EXP</t>
  </si>
  <si>
    <t>115106</t>
  </si>
  <si>
    <t>SPECK GALBANI 100G SEL EXP</t>
  </si>
  <si>
    <t>SPIANATA GALBANI SV K1,1 PICC</t>
  </si>
  <si>
    <t>156447</t>
  </si>
  <si>
    <t>ARROSTO DI TACCHINO 100G SEL EXP</t>
  </si>
  <si>
    <t>156601</t>
  </si>
  <si>
    <t>PROSC.CRUDO 100G AFF GALBANI EXP</t>
  </si>
  <si>
    <t>COPPA STAGIONATA EXP X3</t>
  </si>
  <si>
    <t>GUANCIALE GALBANI EXP</t>
  </si>
  <si>
    <t>176182</t>
  </si>
  <si>
    <t>SOPRESSA AGLIATA EXP</t>
  </si>
  <si>
    <t>614060</t>
  </si>
  <si>
    <t>SALAME FELINO IGP</t>
  </si>
  <si>
    <t>SPECK 1/2</t>
  </si>
  <si>
    <t>092548</t>
  </si>
  <si>
    <t>MOZZARELLA 125 GR CARREFOUR CA X 20</t>
  </si>
  <si>
    <t>099206</t>
  </si>
  <si>
    <t>MOZZARELLA 125 G ALBERT HEIJN</t>
  </si>
  <si>
    <t>136862</t>
  </si>
  <si>
    <t>MOZZARELLINE MINI 8G K1 G.PRO</t>
  </si>
  <si>
    <t>014864</t>
  </si>
  <si>
    <t>COTTO DI TACCHINO ESTERO</t>
  </si>
  <si>
    <t>176242</t>
  </si>
  <si>
    <t>SALAME NAPOLI 190G FLOWPACK EXP</t>
  </si>
  <si>
    <t>176243</t>
  </si>
  <si>
    <t>SALAME TRAD.190G FLOWPACK EXP</t>
  </si>
  <si>
    <t>581261</t>
  </si>
  <si>
    <t>MORTADELLA GRAN GOLOSA K20 1/2 CP  EXP</t>
  </si>
  <si>
    <t>583260</t>
  </si>
  <si>
    <t>MORTADELLA G 430</t>
  </si>
  <si>
    <t>588662</t>
  </si>
  <si>
    <t>AUGUSTISSIMA K 30 1/2 C P</t>
  </si>
  <si>
    <t>588991</t>
  </si>
  <si>
    <t>SOVRANISSIMA K9 1/2 EXP</t>
  </si>
  <si>
    <t>589778</t>
  </si>
  <si>
    <t>SOVRANISSIMA K 3 1/2</t>
  </si>
  <si>
    <t>610755</t>
  </si>
  <si>
    <t>SALAME MILANO K 2,5</t>
  </si>
  <si>
    <t>611151</t>
  </si>
  <si>
    <t>SALAME GALBANETTO G 230</t>
  </si>
  <si>
    <t>611655</t>
  </si>
  <si>
    <t>GALBANETTO TRADIZIONALE IN FILZE-ESTERO</t>
  </si>
  <si>
    <t>615555</t>
  </si>
  <si>
    <t>SALSICCIA STAGIONATA AFFUMICATA ESTERO</t>
  </si>
  <si>
    <t>616255</t>
  </si>
  <si>
    <t>SALSICCIA STAGIONATA PICCANTE ESTERO</t>
  </si>
  <si>
    <t>616355</t>
  </si>
  <si>
    <t>SALAME VENTRICINA PICCANTE K2 EXP</t>
  </si>
  <si>
    <t>643060</t>
  </si>
  <si>
    <t>PROCOTTO FETTA GOLOSA</t>
  </si>
  <si>
    <t>115198</t>
  </si>
  <si>
    <t>GORGONZOLA DOP PICCANTE JUMBO 170G</t>
  </si>
  <si>
    <t>CT per PAL</t>
  </si>
  <si>
    <t>Num di pallet</t>
  </si>
  <si>
    <t>Num di CT</t>
  </si>
  <si>
    <r>
      <rPr>
        <sz val="7"/>
        <color theme="1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19 pallets from Melzo for a total weight of 5.000Kg</t>
    </r>
  </si>
  <si>
    <t>014796</t>
  </si>
  <si>
    <t>GORGONZOLA DOP PICC 1/8 GALBANI</t>
  </si>
  <si>
    <t>015192</t>
  </si>
  <si>
    <t>MOZZA LACTOSEFREE GALB 100G</t>
  </si>
  <si>
    <t>042066</t>
  </si>
  <si>
    <t>TALEGGIO DOP GALBANI ESTERO</t>
  </si>
  <si>
    <t>156284</t>
  </si>
  <si>
    <t>RICOTTA 250G CUCINA NOBILE</t>
  </si>
  <si>
    <t>156512</t>
  </si>
  <si>
    <t>PARM REGG DOP SPICCHIO G200 F B</t>
  </si>
  <si>
    <t>014882</t>
  </si>
  <si>
    <t>PANCETTA ESTERO</t>
  </si>
  <si>
    <t>115252</t>
  </si>
  <si>
    <t>SPIANATA GALBANI SV K1,1 TRAD</t>
  </si>
  <si>
    <t>156597</t>
  </si>
  <si>
    <t>SALAME MILANO G100 AFF GALBANI EXP</t>
  </si>
  <si>
    <t>156598</t>
  </si>
  <si>
    <t>MORTADELLA 100G AFF GALBANI EXP</t>
  </si>
  <si>
    <t>156600</t>
  </si>
  <si>
    <t>SALAME SPIANATA 100G AFF GALBANI EXP</t>
  </si>
  <si>
    <r>
      <t xml:space="preserve">Find here the global order in advance for loading </t>
    </r>
    <r>
      <rPr>
        <sz val="11"/>
        <color rgb="FF000000"/>
        <rFont val="Calibri"/>
        <family val="2"/>
        <scheme val="minor"/>
      </rPr>
      <t>Saturday 18/05. There is going to be 7 trucks within :</t>
    </r>
  </si>
  <si>
    <r>
      <t>-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pallets from </t>
    </r>
    <r>
      <rPr>
        <sz val="11"/>
        <color rgb="FF000000"/>
        <rFont val="Calibri"/>
        <family val="2"/>
        <scheme val="minor"/>
      </rPr>
      <t>Ospe</t>
    </r>
    <r>
      <rPr>
        <sz val="11"/>
        <color theme="1"/>
        <rFont val="Calibri"/>
        <family val="2"/>
        <scheme val="minor"/>
      </rPr>
      <t xml:space="preserve"> for a total weight of </t>
    </r>
    <r>
      <rPr>
        <sz val="11"/>
        <color rgb="FF000000"/>
        <rFont val="Calibri"/>
        <family val="2"/>
        <scheme val="minor"/>
      </rPr>
      <t>2.850</t>
    </r>
    <r>
      <rPr>
        <sz val="11"/>
        <color theme="1"/>
        <rFont val="Calibri"/>
        <family val="2"/>
        <scheme val="minor"/>
      </rPr>
      <t>Kg</t>
    </r>
  </si>
  <si>
    <t>MASCARPONE  K 2 GENERALE</t>
  </si>
  <si>
    <t>samedi</t>
  </si>
  <si>
    <t>vendredi</t>
  </si>
  <si>
    <t>1 camion avec fromage</t>
  </si>
  <si>
    <t>1 camion avec salumi + fromage</t>
  </si>
  <si>
    <t>Anticipazione di due camion du samedi au vendredi</t>
  </si>
  <si>
    <t>Poids brut du total</t>
  </si>
  <si>
    <t>Poids par palette</t>
  </si>
  <si>
    <t>les quantités doivent réparties le plus équitablement possible pour chaque camion.</t>
  </si>
  <si>
    <t xml:space="preserve">Les lignes noirs ne peuvent pas s'anticiper </t>
  </si>
  <si>
    <t>Seuls les lignes vertes peuvent etre anticipées</t>
  </si>
  <si>
    <t>A la fin de l'optimisation il faut que tous les produits soient commandés.</t>
  </si>
  <si>
    <t>Le résultat doit avoir comme forme :</t>
  </si>
  <si>
    <t>TOTAL DES PRODUITS</t>
  </si>
  <si>
    <t>pallet</t>
  </si>
  <si>
    <t>poids</t>
  </si>
  <si>
    <t>Par camion en moyenne</t>
  </si>
  <si>
    <t>2nde feuille avec les 5 camions normaux la liste de tous les produits pas anticipés + + savoir par camion en moyenne le nombre de palettes et le poids</t>
  </si>
  <si>
    <t xml:space="preserve">TOTAL </t>
  </si>
  <si>
    <t>Produits avancés dans la réalité</t>
  </si>
  <si>
    <t>multibolla</t>
  </si>
  <si>
    <t>Salumi</t>
  </si>
  <si>
    <t>Fromage</t>
  </si>
  <si>
    <t>1 Camion des salumi</t>
  </si>
  <si>
    <t>6 Camion des fromages</t>
  </si>
  <si>
    <t>En moyenne les palettes et le poids par camion soient répartis équitablement entre les 6 camions du fromage et le camion des salumi</t>
  </si>
  <si>
    <t>Le résultat doit etre sous forme d'excel:</t>
  </si>
  <si>
    <t>1ere feuille avec le  camion des salumi avec la liste de tous les produits qui doivent etre insérés + le total de palettes et le poids des fromages</t>
  </si>
  <si>
    <t>INPUT</t>
  </si>
  <si>
    <r>
      <t xml:space="preserve">Find here the global order in advance for loading </t>
    </r>
    <r>
      <rPr>
        <sz val="11"/>
        <color rgb="FF000000"/>
        <rFont val="Calibri"/>
        <family val="2"/>
        <scheme val="minor"/>
      </rPr>
      <t xml:space="preserve">Saturday 18/05. There is going to be </t>
    </r>
    <r>
      <rPr>
        <sz val="11"/>
        <color rgb="FFFF0000"/>
        <rFont val="Calibri"/>
        <family val="2"/>
        <scheme val="minor"/>
      </rPr>
      <t xml:space="preserve">7 </t>
    </r>
    <r>
      <rPr>
        <sz val="11"/>
        <color rgb="FF000000"/>
        <rFont val="Calibri"/>
        <family val="2"/>
        <scheme val="minor"/>
      </rPr>
      <t>trucks within :</t>
    </r>
  </si>
  <si>
    <t>total palettes/6</t>
  </si>
  <si>
    <t>total poids/6</t>
  </si>
  <si>
    <t>2nde feuille avec les 5 camions normaux la liste de tous les produits pas anticipés + savoir par camion en moyenne le nombre de palettes et le poids</t>
  </si>
  <si>
    <t>Les salumi doivent toujours etre dans le meme camion, si tu avances les salumi, il faut faire un camion un camion a part</t>
  </si>
  <si>
    <t>1ere feuille avec les deux camions anticipés avec la liste de tous les produits qui doivent etre anticipé + savoir par camion en moyenne le nombre de palettes et le poids</t>
  </si>
  <si>
    <t>PAL</t>
  </si>
  <si>
    <r>
      <t xml:space="preserve">Find here the global order in advance for loading </t>
    </r>
    <r>
      <rPr>
        <sz val="11"/>
        <color rgb="FF000000"/>
        <rFont val="Calibri"/>
        <family val="2"/>
        <scheme val="minor"/>
      </rPr>
      <t xml:space="preserve">Tuesday 04/06. There is going to be </t>
    </r>
    <r>
      <rPr>
        <sz val="11"/>
        <color rgb="FFFF0000"/>
        <rFont val="Calibri"/>
        <family val="2"/>
        <scheme val="minor"/>
      </rPr>
      <t xml:space="preserve">3 </t>
    </r>
    <r>
      <rPr>
        <sz val="11"/>
        <color rgb="FF000000"/>
        <rFont val="Calibri"/>
        <family val="2"/>
        <scheme val="minor"/>
      </rPr>
      <t>trucks within 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</si>
</sst>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1"/>
      <scheme val="minor"/>
    </font>
    <font>
      <sz val="11"/>
      <color theme="9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9"/>
      <name val="Calibri"/>
      <family val="2"/>
    </font>
    <font>
      <sz val="11"/>
      <color theme="5"/>
      <name val="Calibri"/>
      <family val="2"/>
    </font>
    <font>
      <sz val="8"/>
      <name val="Calibri"/>
      <family val="2"/>
      <scheme val="minor"/>
    </font>
    <font>
      <b/>
      <sz val="11"/>
      <color theme="9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color theme="9"/>
      <name val="Calibri"/>
      <family val="2"/>
    </font>
    <font>
      <b/>
      <i/>
      <sz val="11"/>
      <color theme="9"/>
      <name val="Calibri"/>
      <family val="2"/>
    </font>
    <font>
      <i/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/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/>
    <xf numFmtId="0" fontId="2" fillId="2" borderId="4" xfId="0" applyFont="1" applyFill="1" applyBorder="1" applyAlignment="1">
      <alignment horizontal="center" vertical="center" wrapText="1"/>
    </xf>
    <xf numFmtId="0" fontId="5" fillId="0" borderId="4" xfId="0" applyFont="1" applyBorder="1"/>
    <xf numFmtId="164" fontId="1" fillId="5" borderId="4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/>
    <xf numFmtId="0" fontId="6" fillId="0" borderId="4" xfId="0" applyFont="1" applyBorder="1"/>
    <xf numFmtId="164" fontId="6" fillId="5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1" fillId="5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/>
    <xf numFmtId="1" fontId="6" fillId="5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/>
    <xf numFmtId="0" fontId="7" fillId="0" borderId="0" xfId="0" applyFont="1" applyAlignment="1">
      <alignment vertical="center"/>
    </xf>
    <xf numFmtId="164" fontId="0" fillId="0" borderId="0" xfId="0" applyNumberForma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9" fillId="6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5" xfId="0" quotePrefix="1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0" fillId="0" borderId="9" xfId="0" applyBorder="1"/>
    <xf numFmtId="0" fontId="14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4" borderId="6" xfId="0" applyFont="1" applyFill="1" applyBorder="1" applyAlignment="1">
      <alignment horizontal="center" vertical="center"/>
    </xf>
    <xf numFmtId="164" fontId="16" fillId="3" borderId="4" xfId="0" applyNumberFormat="1" applyFont="1" applyFill="1" applyBorder="1"/>
    <xf numFmtId="0" fontId="15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3" fontId="17" fillId="4" borderId="6" xfId="0" applyNumberFormat="1" applyFont="1" applyFill="1" applyBorder="1" applyAlignment="1">
      <alignment horizontal="center" vertical="center"/>
    </xf>
    <xf numFmtId="164" fontId="18" fillId="3" borderId="4" xfId="0" applyNumberFormat="1" applyFont="1" applyFill="1" applyBorder="1"/>
    <xf numFmtId="0" fontId="17" fillId="0" borderId="7" xfId="0" applyFont="1" applyBorder="1" applyAlignment="1">
      <alignment horizontal="center" vertical="center"/>
    </xf>
    <xf numFmtId="0" fontId="19" fillId="0" borderId="5" xfId="0" quotePrefix="1" applyFont="1" applyBorder="1" applyAlignment="1">
      <alignment horizontal="center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4" fontId="1" fillId="0" borderId="4" xfId="0" applyNumberFormat="1" applyFont="1" applyBorder="1"/>
    <xf numFmtId="0" fontId="21" fillId="0" borderId="1" xfId="0" applyFont="1" applyBorder="1"/>
    <xf numFmtId="0" fontId="21" fillId="0" borderId="0" xfId="0" applyFont="1" applyAlignment="1">
      <alignment horizontal="center"/>
    </xf>
    <xf numFmtId="164" fontId="21" fillId="3" borderId="4" xfId="0" applyNumberFormat="1" applyFont="1" applyFill="1" applyBorder="1"/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6" fillId="0" borderId="4" xfId="0" applyNumberFormat="1" applyFont="1" applyBorder="1"/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9" xfId="0" applyFont="1" applyBorder="1"/>
    <xf numFmtId="0" fontId="16" fillId="0" borderId="0" xfId="0" applyFont="1"/>
    <xf numFmtId="3" fontId="16" fillId="0" borderId="0" xfId="0" applyNumberFormat="1" applyFont="1" applyAlignment="1">
      <alignment horizontal="center"/>
    </xf>
    <xf numFmtId="164" fontId="16" fillId="0" borderId="0" xfId="0" applyNumberFormat="1" applyFont="1"/>
    <xf numFmtId="0" fontId="15" fillId="6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vertical="center"/>
    </xf>
    <xf numFmtId="0" fontId="16" fillId="0" borderId="4" xfId="0" applyFont="1" applyBorder="1"/>
    <xf numFmtId="1" fontId="16" fillId="5" borderId="4" xfId="0" applyNumberFormat="1" applyFont="1" applyFill="1" applyBorder="1" applyAlignment="1">
      <alignment horizontal="center" vertical="center"/>
    </xf>
    <xf numFmtId="1" fontId="16" fillId="4" borderId="4" xfId="0" applyNumberFormat="1" applyFont="1" applyFill="1" applyBorder="1"/>
    <xf numFmtId="164" fontId="16" fillId="5" borderId="4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404813</xdr:colOff>
      <xdr:row>30</xdr:row>
      <xdr:rowOff>47625</xdr:rowOff>
    </xdr:from>
    <xdr:to>
      <xdr:col>33</xdr:col>
      <xdr:colOff>287299</xdr:colOff>
      <xdr:row>53</xdr:row>
      <xdr:rowOff>7927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0048AE2-D145-D626-FA4F-953CAF444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73688" y="6334125"/>
          <a:ext cx="9169361" cy="4532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7</xdr:row>
      <xdr:rowOff>0</xdr:rowOff>
    </xdr:from>
    <xdr:to>
      <xdr:col>32</xdr:col>
      <xdr:colOff>163223</xdr:colOff>
      <xdr:row>17</xdr:row>
      <xdr:rowOff>76477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17EAEDF-B30D-7AA8-C5E0-29F3087A6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7300" y="1714500"/>
          <a:ext cx="9297698" cy="1981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33</xdr:row>
      <xdr:rowOff>0</xdr:rowOff>
    </xdr:from>
    <xdr:to>
      <xdr:col>22</xdr:col>
      <xdr:colOff>325189</xdr:colOff>
      <xdr:row>57</xdr:row>
      <xdr:rowOff>29217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B7D6B1D-FDDF-9749-97D3-FDD3D6CBB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7258050"/>
          <a:ext cx="9593014" cy="4601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7"/>
  <dimension ref="A1:Q82"/>
  <sheetViews>
    <sheetView zoomScale="130" zoomScaleNormal="130" workbookViewId="0">
      <selection activeCell="P69" sqref="P69"/>
    </sheetView>
  </sheetViews>
  <sheetFormatPr baseColWidth="10" defaultColWidth="9.140625" defaultRowHeight="15" x14ac:dyDescent="0.25"/>
  <cols>
    <col min="1" max="1" customWidth="true" style="29" width="12.5703125"/>
    <col min="2" max="2" bestFit="true" customWidth="true" width="41.28515625"/>
    <col min="3" max="3" bestFit="true" customWidth="true" width="8.7109375"/>
    <col min="4" max="4" bestFit="true" customWidth="true" width="9.0"/>
    <col min="5" max="5" bestFit="true" customWidth="true" width="11.0"/>
    <col min="6" max="6" bestFit="true" customWidth="true" width="10.7109375"/>
    <col min="7" max="7" bestFit="true" customWidth="true" width="9.7109375"/>
    <col min="11" max="18" customWidth="true" width="16.7109375"/>
  </cols>
  <sheetData>
    <row r="1" spans="1:12" ht="45.75" thickBot="1" x14ac:dyDescent="0.3">
      <c r="A1" s="31" t="s">
        <v>5</v>
      </c>
      <c r="B1" s="31" t="s">
        <v>6</v>
      </c>
      <c r="C1" s="8" t="s">
        <v>166</v>
      </c>
      <c r="D1" s="8" t="s">
        <v>164</v>
      </c>
      <c r="E1" s="8" t="s">
        <v>165</v>
      </c>
      <c r="F1" s="8" t="s">
        <v>196</v>
      </c>
      <c r="G1" s="8" t="s">
        <v>197</v>
      </c>
    </row>
    <row r="2" spans="1:12" ht="15.75" thickBot="1" x14ac:dyDescent="0.3">
      <c r="A2" s="42" t="s">
        <v>7</v>
      </c>
      <c r="B2" s="36" t="s">
        <v>8</v>
      </c>
      <c r="C2" s="37">
        <v>56</v>
      </c>
      <c r="D2" s="45">
        <v>56</v>
      </c>
      <c r="E2" s="11">
        <f>+C2/D2</f>
        <v>1</v>
      </c>
      <c r="F2" s="38">
        <v>298.76</v>
      </c>
      <c r="G2" s="11">
        <f>+F2/E2</f>
        <v>298.76</v>
      </c>
      <c r="H2" s="0">
        <v>1</v>
      </c>
      <c r="K2" t="s" s="0">
        <v>195</v>
      </c>
    </row>
    <row r="3" spans="1:12" ht="15.75" thickBot="1" x14ac:dyDescent="0.3">
      <c r="A3" s="64" t="s">
        <v>9</v>
      </c>
      <c r="B3" s="36" t="s">
        <v>10</v>
      </c>
      <c r="C3" s="37">
        <v>1584</v>
      </c>
      <c r="D3" s="45">
        <v>72</v>
      </c>
      <c r="E3" s="11">
        <f t="shared" ref="E3:E66" si="0">+C3/D3</f>
        <v>22</v>
      </c>
      <c r="F3" s="38">
        <v>3643.2</v>
      </c>
      <c r="G3" s="11">
        <f t="shared" ref="G3:G66" si="1">+F3/E3</f>
        <v>165.6</v>
      </c>
      <c r="H3" s="0">
        <v>1</v>
      </c>
    </row>
    <row r="4" spans="1:12" ht="15.75" thickBot="1" x14ac:dyDescent="0.3">
      <c r="A4" s="42" t="s">
        <v>11</v>
      </c>
      <c r="B4" s="36" t="s">
        <v>12</v>
      </c>
      <c r="C4" s="37">
        <v>576</v>
      </c>
      <c r="D4" s="45">
        <v>144</v>
      </c>
      <c r="E4" s="11">
        <f t="shared" si="0"/>
        <v>4</v>
      </c>
      <c r="F4" s="38">
        <v>1232.6400000000001</v>
      </c>
      <c r="G4" s="11">
        <f t="shared" si="1"/>
        <v>308.16000000000003</v>
      </c>
      <c r="H4" s="0">
        <v>1</v>
      </c>
      <c r="K4" t="s" s="0">
        <v>192</v>
      </c>
      <c r="L4" t="s" s="0">
        <v>191</v>
      </c>
    </row>
    <row r="5" spans="1:12" ht="15.75" thickBot="1" x14ac:dyDescent="0.3">
      <c r="A5" s="53" t="s">
        <v>13</v>
      </c>
      <c r="B5" s="36" t="s">
        <v>14</v>
      </c>
      <c r="C5" s="37">
        <v>130</v>
      </c>
      <c r="D5" s="45">
        <v>260</v>
      </c>
      <c r="E5" s="11">
        <f t="shared" si="0"/>
        <v>0.5</v>
      </c>
      <c r="F5" s="38">
        <v>226.2</v>
      </c>
      <c r="G5" s="11">
        <f t="shared" si="1"/>
        <v>452.4</v>
      </c>
      <c r="H5" s="0">
        <v>1</v>
      </c>
      <c r="K5" s="0">
        <v>2</v>
      </c>
      <c r="L5" s="0">
        <v>5</v>
      </c>
    </row>
    <row r="6" spans="1:12" ht="15.75" thickBot="1" x14ac:dyDescent="0.3">
      <c r="A6" s="43" t="s">
        <v>15</v>
      </c>
      <c r="B6" s="32" t="s">
        <v>16</v>
      </c>
      <c r="C6" s="33">
        <v>432</v>
      </c>
      <c r="D6" s="46">
        <v>144</v>
      </c>
      <c r="E6" s="11">
        <f t="shared" si="0"/>
        <v>3</v>
      </c>
      <c r="F6" s="34">
        <v>648</v>
      </c>
      <c r="G6" s="11">
        <f t="shared" si="1"/>
        <v>216</v>
      </c>
      <c r="H6" s="35">
        <v>0</v>
      </c>
      <c r="K6" t="s" s="0">
        <v>193</v>
      </c>
      <c r="L6" t="s" s="0">
        <v>194</v>
      </c>
    </row>
    <row r="7" spans="1:12" ht="15.75" thickBot="1" x14ac:dyDescent="0.3">
      <c r="A7" s="43" t="s">
        <v>17</v>
      </c>
      <c r="B7" s="32" t="s">
        <v>18</v>
      </c>
      <c r="C7" s="33">
        <v>96</v>
      </c>
      <c r="D7" s="46">
        <v>96</v>
      </c>
      <c r="E7" s="11">
        <f t="shared" si="0"/>
        <v>1</v>
      </c>
      <c r="F7" s="34">
        <v>312</v>
      </c>
      <c r="G7" s="11">
        <f t="shared" si="1"/>
        <v>312</v>
      </c>
      <c r="H7" s="0">
        <v>0</v>
      </c>
      <c r="K7" t="s" s="0">
        <v>193</v>
      </c>
      <c r="L7" t="s" s="0">
        <v>193</v>
      </c>
    </row>
    <row r="8" spans="1:12" ht="15.75" thickBot="1" x14ac:dyDescent="0.3">
      <c r="A8" s="43" t="s">
        <v>19</v>
      </c>
      <c r="B8" s="32" t="s">
        <v>20</v>
      </c>
      <c r="C8" s="33">
        <v>36</v>
      </c>
      <c r="D8" s="46">
        <v>96</v>
      </c>
      <c r="E8" s="11">
        <f t="shared" si="0"/>
        <v>0.375</v>
      </c>
      <c r="F8" s="34">
        <v>117</v>
      </c>
      <c r="G8" s="11">
        <f t="shared" si="1"/>
        <v>312</v>
      </c>
      <c r="H8" s="0">
        <v>0</v>
      </c>
      <c r="L8" t="s" s="0">
        <v>193</v>
      </c>
    </row>
    <row r="9" spans="1:12" ht="15.75" thickBot="1" x14ac:dyDescent="0.3">
      <c r="A9" s="42" t="s">
        <v>21</v>
      </c>
      <c r="B9" s="36" t="s">
        <v>22</v>
      </c>
      <c r="C9" s="37">
        <v>48</v>
      </c>
      <c r="D9" s="45">
        <v>40</v>
      </c>
      <c r="E9" s="11">
        <f t="shared" si="0"/>
        <v>1.2</v>
      </c>
      <c r="F9" s="38">
        <v>244.8</v>
      </c>
      <c r="G9" s="11">
        <f t="shared" si="1"/>
        <v>204.00000000000003</v>
      </c>
      <c r="H9" s="0">
        <v>1</v>
      </c>
      <c r="L9" t="s" s="0">
        <v>193</v>
      </c>
    </row>
    <row r="10" spans="1:12" ht="15.75" thickBot="1" x14ac:dyDescent="0.3">
      <c r="A10" s="42" t="s">
        <v>23</v>
      </c>
      <c r="B10" s="36" t="s">
        <v>24</v>
      </c>
      <c r="C10" s="37">
        <v>352</v>
      </c>
      <c r="D10" s="45">
        <v>88</v>
      </c>
      <c r="E10" s="11">
        <f t="shared" si="0"/>
        <v>4</v>
      </c>
      <c r="F10" s="38">
        <v>809.6</v>
      </c>
      <c r="G10" s="11">
        <f t="shared" si="1"/>
        <v>202.4</v>
      </c>
      <c r="H10" s="0">
        <v>1</v>
      </c>
      <c r="L10" t="s" s="0">
        <v>193</v>
      </c>
    </row>
    <row r="11" spans="1:12" ht="15.75" thickBot="1" x14ac:dyDescent="0.3">
      <c r="A11" s="42" t="s">
        <v>25</v>
      </c>
      <c r="B11" s="36" t="s">
        <v>26</v>
      </c>
      <c r="C11" s="37">
        <v>2040</v>
      </c>
      <c r="D11" s="45">
        <v>120</v>
      </c>
      <c r="E11" s="11">
        <f t="shared" si="0"/>
        <v>17</v>
      </c>
      <c r="F11" s="38">
        <v>4365.6000000000004</v>
      </c>
      <c r="G11" s="11">
        <f t="shared" si="1"/>
        <v>256.8</v>
      </c>
      <c r="H11" s="0">
        <v>1</v>
      </c>
    </row>
    <row r="12" spans="1:12" ht="15.75" thickBot="1" x14ac:dyDescent="0.3">
      <c r="A12" s="64" t="s">
        <v>126</v>
      </c>
      <c r="B12" s="36" t="s">
        <v>127</v>
      </c>
      <c r="C12" s="37">
        <v>832</v>
      </c>
      <c r="D12" s="45">
        <v>64</v>
      </c>
      <c r="E12" s="11">
        <f t="shared" si="0"/>
        <v>13</v>
      </c>
      <c r="F12" s="38">
        <v>3827.2</v>
      </c>
      <c r="G12" s="11">
        <f t="shared" si="1"/>
        <v>294.39999999999998</v>
      </c>
      <c r="H12" s="0">
        <v>1</v>
      </c>
      <c r="K12" t="s" s="0">
        <v>198</v>
      </c>
    </row>
    <row r="13" spans="1:12" ht="15.75" thickBot="1" x14ac:dyDescent="0.3">
      <c r="A13" s="64" t="s">
        <v>128</v>
      </c>
      <c r="B13" s="36" t="s">
        <v>129</v>
      </c>
      <c r="C13" s="37">
        <v>864</v>
      </c>
      <c r="D13" s="45">
        <v>144</v>
      </c>
      <c r="E13" s="11">
        <f t="shared" si="0"/>
        <v>6</v>
      </c>
      <c r="F13" s="38">
        <v>2401.92</v>
      </c>
      <c r="G13" s="11">
        <f t="shared" si="1"/>
        <v>400.32</v>
      </c>
      <c r="H13" s="0">
        <v>1</v>
      </c>
    </row>
    <row r="14" spans="1:12" ht="15.75" thickBot="1" x14ac:dyDescent="0.3">
      <c r="A14" s="42" t="s">
        <v>27</v>
      </c>
      <c r="B14" s="36" t="s">
        <v>28</v>
      </c>
      <c r="C14" s="37">
        <v>96</v>
      </c>
      <c r="D14" s="45">
        <v>48</v>
      </c>
      <c r="E14" s="11">
        <f t="shared" si="0"/>
        <v>2</v>
      </c>
      <c r="F14" s="38">
        <v>347.52</v>
      </c>
      <c r="G14" s="11">
        <f t="shared" si="1"/>
        <v>173.76</v>
      </c>
      <c r="H14" s="0">
        <v>1</v>
      </c>
      <c r="K14" t="s" s="0">
        <v>3</v>
      </c>
    </row>
    <row r="15" spans="1:12" ht="15.75" thickBot="1" x14ac:dyDescent="0.3">
      <c r="A15" s="53" t="s">
        <v>29</v>
      </c>
      <c r="B15" s="36" t="s">
        <v>30</v>
      </c>
      <c r="C15" s="37">
        <v>168</v>
      </c>
      <c r="D15" s="45">
        <v>42</v>
      </c>
      <c r="E15" s="11">
        <f t="shared" si="0"/>
        <v>4</v>
      </c>
      <c r="F15" s="38">
        <v>1382.64</v>
      </c>
      <c r="G15" s="11">
        <f t="shared" si="1"/>
        <v>345.66</v>
      </c>
      <c r="H15" s="0">
        <v>1</v>
      </c>
      <c r="K15" s="0">
        <v>64</v>
      </c>
    </row>
    <row r="16" spans="1:12" ht="15.75" thickBot="1" x14ac:dyDescent="0.3">
      <c r="A16" s="64" t="s">
        <v>31</v>
      </c>
      <c r="B16" s="36" t="s">
        <v>32</v>
      </c>
      <c r="C16" s="37">
        <v>7200</v>
      </c>
      <c r="D16" s="45">
        <v>144</v>
      </c>
      <c r="E16" s="11">
        <f t="shared" si="0"/>
        <v>50</v>
      </c>
      <c r="F16" s="38">
        <v>21456</v>
      </c>
      <c r="G16" s="11">
        <f t="shared" si="1"/>
        <v>429.12</v>
      </c>
      <c r="H16" s="0">
        <v>1</v>
      </c>
      <c r="K16" s="0">
        <v>20500</v>
      </c>
    </row>
    <row r="17" spans="1:17" ht="15.75" thickBot="1" x14ac:dyDescent="0.3">
      <c r="A17" s="53" t="s">
        <v>33</v>
      </c>
      <c r="B17" s="36" t="s">
        <v>34</v>
      </c>
      <c r="C17" s="37">
        <v>210</v>
      </c>
      <c r="D17" s="45">
        <v>42</v>
      </c>
      <c r="E17" s="11">
        <f t="shared" si="0"/>
        <v>5</v>
      </c>
      <c r="F17" s="38">
        <v>1806</v>
      </c>
      <c r="G17" s="11">
        <f t="shared" si="1"/>
        <v>361.2</v>
      </c>
      <c r="H17" s="0">
        <v>1</v>
      </c>
    </row>
    <row r="18" spans="1:17" ht="15.75" thickBot="1" x14ac:dyDescent="0.3">
      <c r="A18" s="65" t="s">
        <v>35</v>
      </c>
      <c r="B18" s="36" t="s">
        <v>36</v>
      </c>
      <c r="C18" s="37">
        <v>5400</v>
      </c>
      <c r="D18" s="45">
        <v>100</v>
      </c>
      <c r="E18" s="11">
        <f t="shared" si="0"/>
        <v>54</v>
      </c>
      <c r="F18" s="38">
        <v>16740</v>
      </c>
      <c r="G18" s="11">
        <f t="shared" si="1"/>
        <v>310</v>
      </c>
      <c r="H18" s="0">
        <v>1</v>
      </c>
      <c r="K18" t="s" s="0">
        <v>199</v>
      </c>
    </row>
    <row r="19" spans="1:17" ht="15.75" thickBot="1" x14ac:dyDescent="0.3">
      <c r="A19" s="37">
        <v>115017</v>
      </c>
      <c r="B19" s="36" t="s">
        <v>38</v>
      </c>
      <c r="C19" s="37">
        <v>256</v>
      </c>
      <c r="D19" s="45">
        <v>256</v>
      </c>
      <c r="E19" s="11">
        <f t="shared" si="0"/>
        <v>1</v>
      </c>
      <c r="F19" s="38">
        <v>179.2</v>
      </c>
      <c r="G19" s="11">
        <f t="shared" si="1"/>
        <v>179.2</v>
      </c>
      <c r="H19" s="0">
        <v>1</v>
      </c>
      <c r="K19" t="s" s="0">
        <v>223</v>
      </c>
    </row>
    <row r="20" spans="1:17" ht="15.75" thickBot="1" x14ac:dyDescent="0.3">
      <c r="A20" s="33">
        <v>115197</v>
      </c>
      <c r="B20" s="32" t="s">
        <v>39</v>
      </c>
      <c r="C20" s="33">
        <v>64</v>
      </c>
      <c r="D20" s="46">
        <v>40</v>
      </c>
      <c r="E20" s="11">
        <f t="shared" si="0"/>
        <v>1.6</v>
      </c>
      <c r="F20" s="34">
        <v>311.04000000000002</v>
      </c>
      <c r="G20" s="11">
        <f t="shared" si="1"/>
        <v>194.4</v>
      </c>
      <c r="H20" s="0">
        <v>0</v>
      </c>
      <c r="K20" t="s" s="0">
        <v>200</v>
      </c>
    </row>
    <row r="21" spans="1:17" ht="15.75" thickBot="1" x14ac:dyDescent="0.3">
      <c r="A21" s="37">
        <v>115255</v>
      </c>
      <c r="B21" s="36" t="s">
        <v>41</v>
      </c>
      <c r="C21" s="37">
        <v>1296</v>
      </c>
      <c r="D21" s="45">
        <v>144</v>
      </c>
      <c r="E21" s="11">
        <f t="shared" si="0"/>
        <v>9</v>
      </c>
      <c r="F21" s="38">
        <v>3719.52</v>
      </c>
      <c r="G21" s="11">
        <f t="shared" si="1"/>
        <v>413.28</v>
      </c>
      <c r="H21" s="0">
        <v>1</v>
      </c>
      <c r="K21" t="s" s="0">
        <v>201</v>
      </c>
    </row>
    <row r="22" spans="1:17" ht="15.75" thickBot="1" x14ac:dyDescent="0.3">
      <c r="A22" s="48">
        <v>131460</v>
      </c>
      <c r="B22" s="36" t="s">
        <v>43</v>
      </c>
      <c r="C22" s="37">
        <v>84</v>
      </c>
      <c r="D22" s="45">
        <v>42</v>
      </c>
      <c r="E22" s="11">
        <f t="shared" si="0"/>
        <v>2</v>
      </c>
      <c r="F22" s="38">
        <v>691.32</v>
      </c>
      <c r="G22" s="11">
        <f t="shared" si="1"/>
        <v>345.66</v>
      </c>
      <c r="H22" s="0">
        <v>1</v>
      </c>
    </row>
    <row r="23" spans="1:17" ht="15.75" thickBot="1" x14ac:dyDescent="0.3">
      <c r="A23" s="37">
        <v>131570</v>
      </c>
      <c r="B23" s="36" t="s">
        <v>45</v>
      </c>
      <c r="C23" s="37">
        <v>84</v>
      </c>
      <c r="D23" s="45">
        <v>42</v>
      </c>
      <c r="E23" s="11">
        <f t="shared" si="0"/>
        <v>2</v>
      </c>
      <c r="F23" s="38">
        <v>1041.5999999999999</v>
      </c>
      <c r="G23" s="11">
        <f t="shared" si="1"/>
        <v>520.79999999999995</v>
      </c>
      <c r="H23" s="0">
        <v>1</v>
      </c>
      <c r="K23" t="s" s="0">
        <v>202</v>
      </c>
    </row>
    <row r="24" spans="1:17" ht="15.75" thickBot="1" x14ac:dyDescent="0.3">
      <c r="A24" s="54">
        <v>135060</v>
      </c>
      <c r="B24" s="55" t="s">
        <v>47</v>
      </c>
      <c r="C24" s="54">
        <v>3240</v>
      </c>
      <c r="D24" s="56">
        <v>108</v>
      </c>
      <c r="E24" s="57">
        <f t="shared" si="0"/>
        <v>30</v>
      </c>
      <c r="F24" s="58">
        <v>10692</v>
      </c>
      <c r="G24" s="57">
        <f t="shared" si="1"/>
        <v>356.4</v>
      </c>
      <c r="H24" s="0">
        <v>0</v>
      </c>
    </row>
    <row r="25" spans="1:17" ht="15.75" thickBot="1" x14ac:dyDescent="0.3">
      <c r="A25" s="54">
        <v>135265</v>
      </c>
      <c r="B25" s="55" t="s">
        <v>49</v>
      </c>
      <c r="C25" s="54">
        <v>540</v>
      </c>
      <c r="D25" s="56">
        <v>108</v>
      </c>
      <c r="E25" s="57">
        <f t="shared" si="0"/>
        <v>5</v>
      </c>
      <c r="F25" s="58">
        <v>1782</v>
      </c>
      <c r="G25" s="57">
        <f t="shared" si="1"/>
        <v>356.4</v>
      </c>
      <c r="H25" s="0">
        <v>0</v>
      </c>
      <c r="K25" t="s" s="0">
        <v>224</v>
      </c>
    </row>
    <row r="26" spans="1:17" ht="15.75" thickBot="1" x14ac:dyDescent="0.3">
      <c r="A26" s="66">
        <v>136862</v>
      </c>
      <c r="B26" s="36" t="s">
        <v>131</v>
      </c>
      <c r="C26" s="37">
        <v>630</v>
      </c>
      <c r="D26" s="45">
        <v>42</v>
      </c>
      <c r="E26" s="11">
        <f t="shared" si="0"/>
        <v>15</v>
      </c>
      <c r="F26" s="38">
        <v>5184.8999999999996</v>
      </c>
      <c r="G26" s="11">
        <f t="shared" si="1"/>
        <v>345.65999999999997</v>
      </c>
      <c r="H26" s="0">
        <v>1</v>
      </c>
    </row>
    <row r="27" spans="1:17" ht="30.75" thickBot="1" x14ac:dyDescent="0.3">
      <c r="A27" s="67">
        <v>156284</v>
      </c>
      <c r="B27" s="36" t="s">
        <v>175</v>
      </c>
      <c r="C27" s="37">
        <v>432</v>
      </c>
      <c r="D27" s="45">
        <v>72</v>
      </c>
      <c r="E27" s="11">
        <f t="shared" si="0"/>
        <v>6</v>
      </c>
      <c r="F27" s="38">
        <v>972</v>
      </c>
      <c r="G27" s="11">
        <f t="shared" si="1"/>
        <v>162</v>
      </c>
      <c r="H27" s="0">
        <v>1</v>
      </c>
      <c r="K27" s="31" t="s">
        <v>5</v>
      </c>
      <c r="L27" s="31" t="s">
        <v>6</v>
      </c>
      <c r="M27" s="8" t="s">
        <v>166</v>
      </c>
      <c r="N27" s="8" t="s">
        <v>164</v>
      </c>
      <c r="O27" s="8" t="s">
        <v>165</v>
      </c>
      <c r="P27" s="8" t="s">
        <v>196</v>
      </c>
      <c r="Q27" s="8" t="s">
        <v>197</v>
      </c>
    </row>
    <row r="28" spans="1:17" ht="15.75" thickBot="1" x14ac:dyDescent="0.3">
      <c r="A28" s="37">
        <v>156452</v>
      </c>
      <c r="B28" s="36" t="s">
        <v>51</v>
      </c>
      <c r="C28" s="37">
        <v>64</v>
      </c>
      <c r="D28" s="45">
        <v>32</v>
      </c>
      <c r="E28" s="11">
        <f t="shared" si="0"/>
        <v>2</v>
      </c>
      <c r="F28" s="38">
        <v>350.08</v>
      </c>
      <c r="G28" s="11">
        <f t="shared" si="1"/>
        <v>175.04</v>
      </c>
      <c r="H28" s="0">
        <v>1</v>
      </c>
    </row>
    <row r="29" spans="1:17" ht="15.75" thickBot="1" x14ac:dyDescent="0.3">
      <c r="A29" s="48">
        <v>156469</v>
      </c>
      <c r="B29" s="36" t="s">
        <v>53</v>
      </c>
      <c r="C29" s="37">
        <v>630</v>
      </c>
      <c r="D29" s="45">
        <v>126</v>
      </c>
      <c r="E29" s="11">
        <f t="shared" si="0"/>
        <v>5</v>
      </c>
      <c r="F29" s="38">
        <v>1449</v>
      </c>
      <c r="G29" s="11">
        <f t="shared" si="1"/>
        <v>289.8</v>
      </c>
      <c r="H29" s="0">
        <v>1</v>
      </c>
      <c r="K29" t="s" s="0">
        <v>207</v>
      </c>
    </row>
    <row r="30" spans="1:17" ht="15.75" thickBot="1" x14ac:dyDescent="0.3">
      <c r="A30" s="37">
        <v>156514</v>
      </c>
      <c r="B30" s="36" t="s">
        <v>55</v>
      </c>
      <c r="C30" s="37">
        <v>224</v>
      </c>
      <c r="D30" s="45">
        <v>224</v>
      </c>
      <c r="E30" s="11">
        <f t="shared" si="0"/>
        <v>1</v>
      </c>
      <c r="F30" s="38">
        <v>288.95999999999998</v>
      </c>
      <c r="G30" s="11">
        <f t="shared" si="1"/>
        <v>288.95999999999998</v>
      </c>
      <c r="H30" s="0">
        <v>1</v>
      </c>
    </row>
    <row r="31" spans="1:17" ht="30.75" thickBot="1" x14ac:dyDescent="0.3">
      <c r="A31" s="37">
        <v>156570</v>
      </c>
      <c r="B31" s="36" t="s">
        <v>57</v>
      </c>
      <c r="C31" s="37">
        <v>800</v>
      </c>
      <c r="D31" s="45">
        <v>160</v>
      </c>
      <c r="E31" s="11">
        <f t="shared" si="0"/>
        <v>5</v>
      </c>
      <c r="F31" s="38">
        <v>1952</v>
      </c>
      <c r="G31" s="11">
        <f t="shared" si="1"/>
        <v>390.4</v>
      </c>
      <c r="H31" s="0">
        <v>1</v>
      </c>
      <c r="K31" s="31" t="s">
        <v>5</v>
      </c>
      <c r="L31" s="31" t="s">
        <v>6</v>
      </c>
      <c r="M31" s="8" t="s">
        <v>166</v>
      </c>
      <c r="N31" s="8" t="s">
        <v>164</v>
      </c>
      <c r="O31" s="8" t="s">
        <v>165</v>
      </c>
      <c r="P31" s="8" t="s">
        <v>196</v>
      </c>
      <c r="Q31" s="8" t="s">
        <v>197</v>
      </c>
    </row>
    <row r="32" spans="1:17" ht="15.75" thickBot="1" x14ac:dyDescent="0.3">
      <c r="A32" s="48">
        <v>171068</v>
      </c>
      <c r="B32" s="36" t="s">
        <v>59</v>
      </c>
      <c r="C32" s="37">
        <v>560</v>
      </c>
      <c r="D32" s="45">
        <v>70</v>
      </c>
      <c r="E32" s="11">
        <f t="shared" si="0"/>
        <v>8</v>
      </c>
      <c r="F32" s="38">
        <v>2464</v>
      </c>
      <c r="G32" s="11">
        <f t="shared" si="1"/>
        <v>308</v>
      </c>
      <c r="H32" s="0">
        <v>1</v>
      </c>
    </row>
    <row r="33" spans="1:17" ht="15.75" thickBot="1" x14ac:dyDescent="0.3">
      <c r="A33" s="48">
        <v>171560</v>
      </c>
      <c r="B33" s="36" t="s">
        <v>190</v>
      </c>
      <c r="C33" s="37">
        <v>20</v>
      </c>
      <c r="D33" s="45">
        <v>20</v>
      </c>
      <c r="E33" s="11">
        <f t="shared" si="0"/>
        <v>1</v>
      </c>
      <c r="F33" s="38">
        <v>260</v>
      </c>
      <c r="G33" s="11">
        <f t="shared" si="1"/>
        <v>260</v>
      </c>
      <c r="H33" s="0">
        <v>1</v>
      </c>
    </row>
    <row r="34" spans="1:17" ht="15.75" thickBot="1" x14ac:dyDescent="0.3">
      <c r="A34" s="48">
        <v>172018</v>
      </c>
      <c r="B34" s="36" t="s">
        <v>63</v>
      </c>
      <c r="C34" s="37">
        <v>630</v>
      </c>
      <c r="D34" s="45">
        <v>126</v>
      </c>
      <c r="E34" s="11">
        <f t="shared" si="0"/>
        <v>5</v>
      </c>
      <c r="F34" s="38">
        <v>1449</v>
      </c>
      <c r="G34" s="11">
        <f t="shared" si="1"/>
        <v>289.8</v>
      </c>
      <c r="H34" s="0">
        <v>1</v>
      </c>
    </row>
    <row r="35" spans="1:17" ht="15.75" thickBot="1" x14ac:dyDescent="0.3">
      <c r="A35" s="48">
        <v>174570</v>
      </c>
      <c r="B35" s="36" t="s">
        <v>65</v>
      </c>
      <c r="C35" s="37">
        <v>6</v>
      </c>
      <c r="D35" s="45">
        <v>32</v>
      </c>
      <c r="E35" s="11">
        <f t="shared" si="0"/>
        <v>0.1875</v>
      </c>
      <c r="F35" s="38">
        <v>64.2</v>
      </c>
      <c r="G35" s="11">
        <f t="shared" si="1"/>
        <v>342.40000000000003</v>
      </c>
      <c r="H35" s="0">
        <v>1</v>
      </c>
    </row>
    <row r="36" spans="1:17" ht="15.75" thickBot="1" x14ac:dyDescent="0.3">
      <c r="A36" s="37">
        <v>175946</v>
      </c>
      <c r="B36" s="36" t="s">
        <v>67</v>
      </c>
      <c r="C36" s="37">
        <v>288</v>
      </c>
      <c r="D36" s="45">
        <v>144</v>
      </c>
      <c r="E36" s="11">
        <f t="shared" si="0"/>
        <v>2</v>
      </c>
      <c r="F36" s="38">
        <v>809.28</v>
      </c>
      <c r="G36" s="11">
        <f t="shared" si="1"/>
        <v>404.64</v>
      </c>
      <c r="H36" s="0">
        <v>1</v>
      </c>
      <c r="K36" s="28" t="s">
        <v>203</v>
      </c>
      <c r="M36" s="0">
        <f>SUM(C2:C70)</f>
        <v>42519</v>
      </c>
      <c r="N36" s="1"/>
      <c r="O36" s="23">
        <f>SUM(E2:E70)</f>
        <v>428.39389376218327</v>
      </c>
      <c r="P36" s="23">
        <f>SUM(F2:F70)</f>
        <v>132402.04399999999</v>
      </c>
      <c r="Q36" s="23">
        <f>SUM(G2:G70)</f>
        <v>17925.853999999985</v>
      </c>
    </row>
    <row r="37" spans="1:17" ht="15.75" thickBot="1" x14ac:dyDescent="0.3">
      <c r="A37" s="37">
        <v>176040</v>
      </c>
      <c r="B37" s="36" t="s">
        <v>69</v>
      </c>
      <c r="C37" s="37">
        <v>240</v>
      </c>
      <c r="D37" s="45">
        <v>80</v>
      </c>
      <c r="E37" s="11">
        <f t="shared" si="0"/>
        <v>3</v>
      </c>
      <c r="F37" s="38">
        <v>200.16</v>
      </c>
      <c r="G37" s="11">
        <f t="shared" si="1"/>
        <v>66.72</v>
      </c>
      <c r="H37" s="0">
        <v>1</v>
      </c>
      <c r="K37" s="29"/>
    </row>
    <row r="38" spans="1:17" ht="15.75" thickBot="1" x14ac:dyDescent="0.3">
      <c r="A38" s="37">
        <v>176101</v>
      </c>
      <c r="B38" s="36" t="s">
        <v>71</v>
      </c>
      <c r="C38" s="37">
        <v>2288</v>
      </c>
      <c r="D38" s="45">
        <v>208</v>
      </c>
      <c r="E38" s="11">
        <f t="shared" si="0"/>
        <v>11</v>
      </c>
      <c r="F38" s="38">
        <v>4347.2</v>
      </c>
      <c r="G38" s="11">
        <f t="shared" si="1"/>
        <v>395.2</v>
      </c>
      <c r="H38" s="0">
        <v>1</v>
      </c>
      <c r="K38" s="29"/>
      <c r="O38" t="s" s="0">
        <v>204</v>
      </c>
      <c r="P38" t="s" s="0">
        <v>205</v>
      </c>
    </row>
    <row r="39" spans="1:17" ht="15.75" thickBot="1" x14ac:dyDescent="0.3">
      <c r="A39" s="37">
        <v>176130</v>
      </c>
      <c r="B39" s="36" t="s">
        <v>73</v>
      </c>
      <c r="C39" s="37">
        <v>260</v>
      </c>
      <c r="D39" s="45">
        <v>130</v>
      </c>
      <c r="E39" s="11">
        <f t="shared" si="0"/>
        <v>2</v>
      </c>
      <c r="F39" s="38">
        <v>197.6</v>
      </c>
      <c r="G39" s="11">
        <f t="shared" si="1"/>
        <v>98.8</v>
      </c>
      <c r="H39" s="0">
        <v>1</v>
      </c>
      <c r="K39" s="29"/>
      <c r="L39" t="s" s="0">
        <v>206</v>
      </c>
      <c r="O39" s="0">
        <f>+O36/7</f>
        <v>61.199127680311896</v>
      </c>
      <c r="P39" s="0">
        <f>+P36/7</f>
        <v>18914.577714285715</v>
      </c>
    </row>
    <row r="40" spans="1:17" ht="15.75" thickBot="1" x14ac:dyDescent="0.3">
      <c r="A40" s="37">
        <v>176183</v>
      </c>
      <c r="B40" s="36" t="s">
        <v>75</v>
      </c>
      <c r="C40" s="37">
        <v>304</v>
      </c>
      <c r="D40" s="45">
        <v>152</v>
      </c>
      <c r="E40" s="11">
        <f t="shared" si="0"/>
        <v>2</v>
      </c>
      <c r="F40" s="38">
        <v>383.04</v>
      </c>
      <c r="G40" s="11">
        <f t="shared" si="1"/>
        <v>191.52</v>
      </c>
      <c r="H40" s="0">
        <v>1</v>
      </c>
      <c r="K40" s="29"/>
    </row>
    <row r="41" spans="1:17" ht="15.75" thickBot="1" x14ac:dyDescent="0.3">
      <c r="A41" s="37">
        <v>176185</v>
      </c>
      <c r="B41" s="36" t="s">
        <v>77</v>
      </c>
      <c r="C41" s="37">
        <v>672</v>
      </c>
      <c r="D41" s="45">
        <v>168</v>
      </c>
      <c r="E41" s="11">
        <f t="shared" si="0"/>
        <v>4</v>
      </c>
      <c r="F41" s="38">
        <v>1451.52</v>
      </c>
      <c r="G41" s="11">
        <f t="shared" si="1"/>
        <v>362.88</v>
      </c>
      <c r="H41" s="0">
        <v>1</v>
      </c>
      <c r="K41" s="28" t="s">
        <v>209</v>
      </c>
    </row>
    <row r="42" spans="1:17" ht="15.75" thickBot="1" x14ac:dyDescent="0.3">
      <c r="A42" s="67">
        <v>176230</v>
      </c>
      <c r="B42" s="36" t="s">
        <v>79</v>
      </c>
      <c r="C42" s="37">
        <v>2808</v>
      </c>
      <c r="D42" s="45">
        <v>54</v>
      </c>
      <c r="E42" s="11">
        <f t="shared" si="0"/>
        <v>52</v>
      </c>
      <c r="F42" s="38">
        <v>14742</v>
      </c>
      <c r="G42" s="11">
        <f t="shared" si="1"/>
        <v>283.5</v>
      </c>
      <c r="H42" s="0">
        <v>1</v>
      </c>
      <c r="K42" s="32">
        <v>14767</v>
      </c>
      <c r="L42" s="32" t="s">
        <v>10</v>
      </c>
      <c r="M42" s="33">
        <v>1512</v>
      </c>
    </row>
    <row r="43" spans="1:17" ht="15.75" thickBot="1" x14ac:dyDescent="0.3">
      <c r="A43" s="37">
        <v>192731</v>
      </c>
      <c r="B43" s="36" t="s">
        <v>81</v>
      </c>
      <c r="C43" s="37">
        <v>1250</v>
      </c>
      <c r="D43" s="45">
        <v>125</v>
      </c>
      <c r="E43" s="11">
        <f t="shared" si="0"/>
        <v>10</v>
      </c>
      <c r="F43" s="38">
        <v>2062.5</v>
      </c>
      <c r="G43" s="11">
        <f t="shared" si="1"/>
        <v>206.25</v>
      </c>
      <c r="H43" s="0">
        <v>1</v>
      </c>
      <c r="K43" s="32">
        <v>92548</v>
      </c>
      <c r="L43" s="32" t="s">
        <v>127</v>
      </c>
      <c r="M43" s="33">
        <v>832</v>
      </c>
    </row>
    <row r="44" spans="1:17" ht="15.75" thickBot="1" x14ac:dyDescent="0.3">
      <c r="A44" s="37">
        <v>193060</v>
      </c>
      <c r="B44" s="36" t="s">
        <v>82</v>
      </c>
      <c r="C44" s="37">
        <v>40</v>
      </c>
      <c r="D44" s="45">
        <v>40</v>
      </c>
      <c r="E44" s="11">
        <f t="shared" si="0"/>
        <v>1</v>
      </c>
      <c r="F44" s="38">
        <v>264</v>
      </c>
      <c r="G44" s="11">
        <f t="shared" si="1"/>
        <v>264</v>
      </c>
      <c r="H44" s="0">
        <v>1</v>
      </c>
      <c r="K44" s="32">
        <v>99206</v>
      </c>
      <c r="L44" s="32" t="s">
        <v>129</v>
      </c>
      <c r="M44" s="33">
        <v>864</v>
      </c>
    </row>
    <row r="45" spans="1:17" ht="15.75" thickBot="1" x14ac:dyDescent="0.3">
      <c r="A45" s="37">
        <v>193260</v>
      </c>
      <c r="B45" s="36" t="s">
        <v>84</v>
      </c>
      <c r="C45" s="37">
        <v>40</v>
      </c>
      <c r="D45" s="45">
        <v>40</v>
      </c>
      <c r="E45" s="11">
        <f t="shared" si="0"/>
        <v>1</v>
      </c>
      <c r="F45" s="38">
        <v>264</v>
      </c>
      <c r="G45" s="11">
        <f t="shared" si="1"/>
        <v>264</v>
      </c>
      <c r="H45" s="0">
        <v>1</v>
      </c>
      <c r="K45" s="32">
        <v>99477</v>
      </c>
      <c r="L45" s="32" t="s">
        <v>32</v>
      </c>
      <c r="M45" s="33">
        <v>3600</v>
      </c>
    </row>
    <row r="46" spans="1:17" ht="15.75" thickBot="1" x14ac:dyDescent="0.3">
      <c r="A46" s="37">
        <v>194178</v>
      </c>
      <c r="B46" s="36" t="s">
        <v>85</v>
      </c>
      <c r="C46" s="37">
        <v>172</v>
      </c>
      <c r="D46" s="45">
        <v>152</v>
      </c>
      <c r="E46" s="11">
        <f t="shared" si="0"/>
        <v>1.131578947368421</v>
      </c>
      <c r="F46" s="38">
        <v>226.524</v>
      </c>
      <c r="G46" s="11">
        <f t="shared" si="1"/>
        <v>200.184</v>
      </c>
      <c r="H46" s="0">
        <v>1</v>
      </c>
      <c r="K46" s="32">
        <v>99500</v>
      </c>
      <c r="L46" s="32" t="s">
        <v>36</v>
      </c>
      <c r="M46" s="33">
        <v>5400</v>
      </c>
    </row>
    <row r="47" spans="1:17" ht="15.75" thickBot="1" x14ac:dyDescent="0.3">
      <c r="A47" s="37">
        <v>251060</v>
      </c>
      <c r="B47" s="36" t="s">
        <v>87</v>
      </c>
      <c r="C47" s="37">
        <v>32</v>
      </c>
      <c r="D47" s="45">
        <v>32</v>
      </c>
      <c r="E47" s="11">
        <f t="shared" si="0"/>
        <v>1</v>
      </c>
      <c r="F47" s="38">
        <v>400</v>
      </c>
      <c r="G47" s="11">
        <f t="shared" si="1"/>
        <v>400</v>
      </c>
      <c r="H47" s="0">
        <v>1</v>
      </c>
      <c r="K47" s="32">
        <v>136862</v>
      </c>
      <c r="L47" s="32" t="s">
        <v>131</v>
      </c>
      <c r="M47" s="33">
        <v>630</v>
      </c>
    </row>
    <row r="48" spans="1:17" ht="15.75" thickBot="1" x14ac:dyDescent="0.3">
      <c r="A48" s="37">
        <v>253860</v>
      </c>
      <c r="B48" s="36" t="s">
        <v>89</v>
      </c>
      <c r="C48" s="37">
        <v>80</v>
      </c>
      <c r="D48" s="45">
        <v>40</v>
      </c>
      <c r="E48" s="11">
        <f t="shared" si="0"/>
        <v>2</v>
      </c>
      <c r="F48" s="38">
        <v>512</v>
      </c>
      <c r="G48" s="11">
        <f t="shared" si="1"/>
        <v>256</v>
      </c>
      <c r="H48" s="0">
        <v>1</v>
      </c>
      <c r="K48" s="32">
        <v>156284</v>
      </c>
      <c r="L48" s="32" t="s">
        <v>175</v>
      </c>
      <c r="M48" s="33">
        <v>432</v>
      </c>
    </row>
    <row r="49" spans="1:13" ht="15.75" thickBot="1" x14ac:dyDescent="0.3">
      <c r="A49" s="37">
        <v>393360</v>
      </c>
      <c r="B49" s="36" t="s">
        <v>91</v>
      </c>
      <c r="C49" s="37">
        <v>200</v>
      </c>
      <c r="D49" s="45">
        <v>100</v>
      </c>
      <c r="E49" s="11">
        <f t="shared" si="0"/>
        <v>2</v>
      </c>
      <c r="F49" s="38">
        <v>291</v>
      </c>
      <c r="G49" s="11">
        <f t="shared" si="1"/>
        <v>145.5</v>
      </c>
      <c r="H49" s="0">
        <v>1</v>
      </c>
      <c r="K49" s="32">
        <v>176230</v>
      </c>
      <c r="L49" s="32" t="s">
        <v>79</v>
      </c>
      <c r="M49" s="33">
        <v>2808</v>
      </c>
    </row>
    <row r="50" spans="1:13" ht="15.75" thickBot="1" x14ac:dyDescent="0.3">
      <c r="A50" s="37">
        <v>395060</v>
      </c>
      <c r="B50" s="36" t="s">
        <v>93</v>
      </c>
      <c r="C50" s="37">
        <v>120</v>
      </c>
      <c r="D50" s="45">
        <v>60</v>
      </c>
      <c r="E50" s="11">
        <f t="shared" si="0"/>
        <v>2</v>
      </c>
      <c r="F50" s="38">
        <v>454.8</v>
      </c>
      <c r="G50" s="11">
        <f t="shared" si="1"/>
        <v>227.4</v>
      </c>
      <c r="H50" s="0">
        <v>1</v>
      </c>
      <c r="K50" s="29"/>
    </row>
    <row r="51" spans="1:13" ht="15.75" thickBot="1" x14ac:dyDescent="0.3">
      <c r="A51" s="37">
        <v>398260</v>
      </c>
      <c r="B51" s="36" t="s">
        <v>94</v>
      </c>
      <c r="C51" s="37">
        <v>8</v>
      </c>
      <c r="D51" s="45">
        <v>40</v>
      </c>
      <c r="E51" s="11">
        <f t="shared" si="0"/>
        <v>0.2</v>
      </c>
      <c r="F51" s="38">
        <v>44.08</v>
      </c>
      <c r="G51" s="11">
        <f t="shared" si="1"/>
        <v>220.39999999999998</v>
      </c>
      <c r="H51" s="0">
        <v>1</v>
      </c>
      <c r="K51" s="29"/>
    </row>
    <row r="52" spans="1:13" ht="15.75" thickBot="1" x14ac:dyDescent="0.3">
      <c r="A52" s="59">
        <v>135265</v>
      </c>
      <c r="B52" s="60" t="s">
        <v>49</v>
      </c>
      <c r="C52" s="59">
        <v>3024</v>
      </c>
      <c r="D52" s="61">
        <v>108</v>
      </c>
      <c r="E52" s="62">
        <f t="shared" si="0"/>
        <v>28</v>
      </c>
      <c r="F52" s="63">
        <v>9979.2000000000007</v>
      </c>
      <c r="G52" s="62">
        <f t="shared" si="1"/>
        <v>356.40000000000003</v>
      </c>
      <c r="H52" s="0">
        <v>0</v>
      </c>
      <c r="K52" s="29"/>
    </row>
    <row r="53" spans="1:13" ht="15.75" thickBot="1" x14ac:dyDescent="0.3">
      <c r="A53" s="48">
        <v>137260</v>
      </c>
      <c r="B53" s="49" t="s">
        <v>96</v>
      </c>
      <c r="C53" s="48">
        <v>240</v>
      </c>
      <c r="D53" s="51">
        <v>40</v>
      </c>
      <c r="E53" s="14">
        <f t="shared" si="0"/>
        <v>6</v>
      </c>
      <c r="F53" s="50">
        <v>1526.4</v>
      </c>
      <c r="G53" s="14">
        <f t="shared" si="1"/>
        <v>254.4</v>
      </c>
      <c r="H53" s="0">
        <v>1</v>
      </c>
    </row>
    <row r="54" spans="1:13" ht="15.75" thickBot="1" x14ac:dyDescent="0.3">
      <c r="A54" s="44" t="s">
        <v>97</v>
      </c>
      <c r="B54" s="39" t="s">
        <v>98</v>
      </c>
      <c r="C54" s="40">
        <v>57</v>
      </c>
      <c r="D54" s="47">
        <v>95</v>
      </c>
      <c r="E54" s="11">
        <f t="shared" si="0"/>
        <v>0.6</v>
      </c>
      <c r="F54" s="41">
        <v>185.25</v>
      </c>
      <c r="G54" s="11">
        <f t="shared" si="1"/>
        <v>308.75</v>
      </c>
      <c r="H54" s="0">
        <v>2</v>
      </c>
    </row>
    <row r="55" spans="1:13" ht="15.75" thickBot="1" x14ac:dyDescent="0.3">
      <c r="A55" s="40">
        <v>115097</v>
      </c>
      <c r="B55" s="39" t="s">
        <v>99</v>
      </c>
      <c r="C55" s="40">
        <v>70</v>
      </c>
      <c r="D55" s="47">
        <v>70</v>
      </c>
      <c r="E55" s="11">
        <f t="shared" si="0"/>
        <v>1</v>
      </c>
      <c r="F55" s="41">
        <v>95.9</v>
      </c>
      <c r="G55" s="11">
        <f t="shared" si="1"/>
        <v>95.9</v>
      </c>
      <c r="H55" s="0">
        <v>2</v>
      </c>
    </row>
    <row r="56" spans="1:13" ht="15.75" thickBot="1" x14ac:dyDescent="0.3">
      <c r="A56" s="40">
        <v>115098</v>
      </c>
      <c r="B56" s="39" t="s">
        <v>101</v>
      </c>
      <c r="C56" s="40">
        <v>70</v>
      </c>
      <c r="D56" s="47">
        <v>70</v>
      </c>
      <c r="E56" s="11">
        <f t="shared" si="0"/>
        <v>1</v>
      </c>
      <c r="F56" s="41">
        <v>95.9</v>
      </c>
      <c r="G56" s="11">
        <f t="shared" si="1"/>
        <v>95.9</v>
      </c>
      <c r="H56" s="0">
        <v>2</v>
      </c>
    </row>
    <row r="57" spans="1:13" ht="15.75" thickBot="1" x14ac:dyDescent="0.3">
      <c r="A57" s="40">
        <v>115099</v>
      </c>
      <c r="B57" s="39" t="s">
        <v>103</v>
      </c>
      <c r="C57" s="40">
        <v>70</v>
      </c>
      <c r="D57" s="47">
        <v>108</v>
      </c>
      <c r="E57" s="11">
        <f t="shared" si="0"/>
        <v>0.64814814814814814</v>
      </c>
      <c r="F57" s="41">
        <v>92.4</v>
      </c>
      <c r="G57" s="11">
        <f t="shared" si="1"/>
        <v>142.56</v>
      </c>
      <c r="H57" s="0">
        <v>2</v>
      </c>
    </row>
    <row r="58" spans="1:13" ht="15.75" thickBot="1" x14ac:dyDescent="0.3">
      <c r="A58" s="40">
        <v>115100</v>
      </c>
      <c r="B58" s="39" t="s">
        <v>105</v>
      </c>
      <c r="C58" s="40">
        <v>56</v>
      </c>
      <c r="D58" s="47">
        <v>70</v>
      </c>
      <c r="E58" s="11">
        <f t="shared" si="0"/>
        <v>0.8</v>
      </c>
      <c r="F58" s="41">
        <v>76.72</v>
      </c>
      <c r="G58" s="11">
        <f t="shared" si="1"/>
        <v>95.899999999999991</v>
      </c>
      <c r="H58" s="0">
        <v>2</v>
      </c>
    </row>
    <row r="59" spans="1:13" ht="15.75" thickBot="1" x14ac:dyDescent="0.3">
      <c r="A59" s="40">
        <v>115102</v>
      </c>
      <c r="B59" s="39" t="s">
        <v>107</v>
      </c>
      <c r="C59" s="40">
        <v>70</v>
      </c>
      <c r="D59" s="47">
        <v>70</v>
      </c>
      <c r="E59" s="11">
        <f t="shared" si="0"/>
        <v>1</v>
      </c>
      <c r="F59" s="41">
        <v>95.9</v>
      </c>
      <c r="G59" s="11">
        <f t="shared" si="1"/>
        <v>95.9</v>
      </c>
      <c r="H59" s="0">
        <v>2</v>
      </c>
    </row>
    <row r="60" spans="1:13" ht="15.75" thickBot="1" x14ac:dyDescent="0.3">
      <c r="A60" s="40">
        <v>115103</v>
      </c>
      <c r="B60" s="39" t="s">
        <v>109</v>
      </c>
      <c r="C60" s="40">
        <v>98</v>
      </c>
      <c r="D60" s="47">
        <v>70</v>
      </c>
      <c r="E60" s="11">
        <f t="shared" si="0"/>
        <v>1.4</v>
      </c>
      <c r="F60" s="41">
        <v>134.26</v>
      </c>
      <c r="G60" s="11">
        <f t="shared" si="1"/>
        <v>95.9</v>
      </c>
      <c r="H60" s="0">
        <v>2</v>
      </c>
    </row>
    <row r="61" spans="1:13" ht="15.75" thickBot="1" x14ac:dyDescent="0.3">
      <c r="A61" s="40">
        <v>115104</v>
      </c>
      <c r="B61" s="39" t="s">
        <v>111</v>
      </c>
      <c r="C61" s="40">
        <v>56</v>
      </c>
      <c r="D61" s="47">
        <v>75</v>
      </c>
      <c r="E61" s="11">
        <f t="shared" si="0"/>
        <v>0.7466666666666667</v>
      </c>
      <c r="F61" s="41">
        <v>76.72</v>
      </c>
      <c r="G61" s="11">
        <f t="shared" si="1"/>
        <v>102.75</v>
      </c>
      <c r="H61" s="0">
        <v>2</v>
      </c>
    </row>
    <row r="62" spans="1:13" ht="15.75" thickBot="1" x14ac:dyDescent="0.3">
      <c r="A62" s="40">
        <v>115106</v>
      </c>
      <c r="B62" s="39" t="s">
        <v>113</v>
      </c>
      <c r="C62" s="40">
        <v>56</v>
      </c>
      <c r="D62" s="47">
        <v>75</v>
      </c>
      <c r="E62" s="11">
        <f t="shared" si="0"/>
        <v>0.7466666666666667</v>
      </c>
      <c r="F62" s="41">
        <v>76.72</v>
      </c>
      <c r="G62" s="11">
        <f t="shared" si="1"/>
        <v>102.75</v>
      </c>
      <c r="H62" s="0">
        <v>2</v>
      </c>
    </row>
    <row r="63" spans="1:13" ht="15.75" thickBot="1" x14ac:dyDescent="0.3">
      <c r="A63" s="40">
        <v>115253</v>
      </c>
      <c r="B63" s="39" t="s">
        <v>114</v>
      </c>
      <c r="C63" s="40">
        <v>11</v>
      </c>
      <c r="D63" s="47">
        <v>60</v>
      </c>
      <c r="E63" s="11">
        <f t="shared" si="0"/>
        <v>0.18333333333333332</v>
      </c>
      <c r="F63" s="41">
        <v>71.28</v>
      </c>
      <c r="G63" s="11">
        <f t="shared" si="1"/>
        <v>388.8</v>
      </c>
      <c r="H63" s="0">
        <v>2</v>
      </c>
    </row>
    <row r="64" spans="1:13" ht="15.75" thickBot="1" x14ac:dyDescent="0.3">
      <c r="A64" s="40">
        <v>156447</v>
      </c>
      <c r="B64" s="39" t="s">
        <v>116</v>
      </c>
      <c r="C64" s="40">
        <v>35</v>
      </c>
      <c r="D64" s="47">
        <v>70</v>
      </c>
      <c r="E64" s="11">
        <f t="shared" si="0"/>
        <v>0.5</v>
      </c>
      <c r="F64" s="41">
        <v>47.95</v>
      </c>
      <c r="G64" s="11">
        <f t="shared" si="1"/>
        <v>95.9</v>
      </c>
      <c r="H64" s="0">
        <v>2</v>
      </c>
    </row>
    <row r="65" spans="1:8" ht="15.75" thickBot="1" x14ac:dyDescent="0.3">
      <c r="A65" s="40">
        <v>156601</v>
      </c>
      <c r="B65" s="39" t="s">
        <v>118</v>
      </c>
      <c r="C65" s="40">
        <v>70</v>
      </c>
      <c r="D65" s="47">
        <v>75</v>
      </c>
      <c r="E65" s="11">
        <f t="shared" si="0"/>
        <v>0.93333333333333335</v>
      </c>
      <c r="F65" s="41">
        <v>93.66</v>
      </c>
      <c r="G65" s="11">
        <f t="shared" si="1"/>
        <v>100.35</v>
      </c>
      <c r="H65" s="0">
        <v>2</v>
      </c>
    </row>
    <row r="66" spans="1:8" ht="15.75" thickBot="1" x14ac:dyDescent="0.3">
      <c r="A66" s="40">
        <v>156656</v>
      </c>
      <c r="B66" s="39" t="s">
        <v>119</v>
      </c>
      <c r="C66" s="40">
        <v>8</v>
      </c>
      <c r="D66" s="47">
        <v>48</v>
      </c>
      <c r="E66" s="11">
        <f t="shared" si="0"/>
        <v>0.16666666666666666</v>
      </c>
      <c r="F66" s="41">
        <v>44.32</v>
      </c>
      <c r="G66" s="11">
        <f t="shared" si="1"/>
        <v>265.92</v>
      </c>
      <c r="H66" s="0">
        <v>2</v>
      </c>
    </row>
    <row r="67" spans="1:8" ht="15.75" thickBot="1" x14ac:dyDescent="0.3">
      <c r="A67" s="40">
        <v>175972</v>
      </c>
      <c r="B67" s="39" t="s">
        <v>120</v>
      </c>
      <c r="C67" s="40">
        <v>12</v>
      </c>
      <c r="D67" s="47">
        <v>48</v>
      </c>
      <c r="E67" s="11">
        <f t="shared" ref="E67:E70" si="2">+C67/D67</f>
        <v>0.25</v>
      </c>
      <c r="F67" s="41">
        <v>53.52</v>
      </c>
      <c r="G67" s="11">
        <f t="shared" ref="G67:G70" si="3">+F67/E67</f>
        <v>214.08</v>
      </c>
      <c r="H67" s="0">
        <v>2</v>
      </c>
    </row>
    <row r="68" spans="1:8" ht="15.75" thickBot="1" x14ac:dyDescent="0.3">
      <c r="A68" s="40">
        <v>176182</v>
      </c>
      <c r="B68" s="39" t="s">
        <v>122</v>
      </c>
      <c r="C68" s="40">
        <v>25</v>
      </c>
      <c r="D68" s="47">
        <v>25</v>
      </c>
      <c r="E68" s="11">
        <f t="shared" si="2"/>
        <v>1</v>
      </c>
      <c r="F68" s="41">
        <v>225</v>
      </c>
      <c r="G68" s="11">
        <f t="shared" si="3"/>
        <v>225</v>
      </c>
      <c r="H68" s="0">
        <v>2</v>
      </c>
    </row>
    <row r="69" spans="1:8" ht="15.75" thickBot="1" x14ac:dyDescent="0.3">
      <c r="A69" s="40">
        <v>614060</v>
      </c>
      <c r="B69" s="39" t="s">
        <v>124</v>
      </c>
      <c r="C69" s="40">
        <v>6</v>
      </c>
      <c r="D69" s="47">
        <v>48</v>
      </c>
      <c r="E69" s="11">
        <f t="shared" si="2"/>
        <v>0.125</v>
      </c>
      <c r="F69" s="41">
        <v>36.24</v>
      </c>
      <c r="G69" s="11">
        <f t="shared" si="3"/>
        <v>289.92</v>
      </c>
      <c r="H69" s="0">
        <v>2</v>
      </c>
    </row>
    <row r="70" spans="1:8" x14ac:dyDescent="0.25">
      <c r="A70" s="40">
        <v>695660</v>
      </c>
      <c r="B70" s="39" t="s">
        <v>125</v>
      </c>
      <c r="C70" s="40">
        <v>3</v>
      </c>
      <c r="D70" s="47">
        <v>30</v>
      </c>
      <c r="E70" s="11">
        <f t="shared" si="2"/>
        <v>0.1</v>
      </c>
      <c r="F70" s="41">
        <v>35.1</v>
      </c>
      <c r="G70" s="11">
        <f t="shared" si="3"/>
        <v>351</v>
      </c>
      <c r="H70" s="0">
        <v>2</v>
      </c>
    </row>
    <row r="71" spans="1:8" x14ac:dyDescent="0.25">
      <c r="A71" s="29"/>
    </row>
    <row r="72" spans="1:8" x14ac:dyDescent="0.25">
      <c r="A72" s="29"/>
    </row>
    <row r="73" spans="1:8" x14ac:dyDescent="0.25">
      <c r="A73" s="29"/>
    </row>
    <row r="74" spans="1:8" x14ac:dyDescent="0.25">
      <c r="A74" s="29"/>
    </row>
    <row r="75" spans="1:8" x14ac:dyDescent="0.25">
      <c r="A75" s="29"/>
    </row>
    <row r="76" spans="1:8" x14ac:dyDescent="0.25">
      <c r="A76" s="29"/>
    </row>
    <row r="77" spans="1:8" x14ac:dyDescent="0.25">
      <c r="A77" s="29"/>
    </row>
    <row r="78" spans="1:8" x14ac:dyDescent="0.25">
      <c r="A78" s="29"/>
    </row>
    <row r="79" spans="1:8" x14ac:dyDescent="0.25">
      <c r="A79" s="29"/>
    </row>
    <row r="80" spans="1:8" x14ac:dyDescent="0.25">
      <c r="A80" s="29"/>
    </row>
    <row r="81" spans="1:1" x14ac:dyDescent="0.25">
      <c r="A81" s="29"/>
    </row>
    <row r="82" spans="1:1" x14ac:dyDescent="0.25">
      <c r="A82" s="29"/>
    </row>
  </sheetData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8"/>
  <dimension ref="A1:T51"/>
  <sheetViews>
    <sheetView topLeftCell="B20" workbookViewId="0">
      <selection activeCell="M37" sqref="M37"/>
    </sheetView>
  </sheetViews>
  <sheetFormatPr baseColWidth="10" defaultColWidth="9.140625" defaultRowHeight="15" x14ac:dyDescent="0.25"/>
  <cols>
    <col min="1" max="1" bestFit="true" customWidth="true" width="9.7109375"/>
    <col min="2" max="2" bestFit="true" customWidth="true" width="41.28515625"/>
    <col min="3" max="3" bestFit="true" customWidth="true" width="8.7109375"/>
    <col min="4" max="4" bestFit="true" customWidth="true" style="29" width="7.5703125"/>
    <col min="5" max="5" bestFit="true" customWidth="true" width="7.5703125"/>
    <col min="6" max="6" bestFit="true" customWidth="true" width="10.5703125"/>
    <col min="7" max="7" bestFit="true" customWidth="true" width="9.5703125"/>
    <col min="9" max="9" customWidth="true" width="13.42578125"/>
    <col min="10" max="10" customWidth="true" width="15.85546875"/>
  </cols>
  <sheetData>
    <row r="1" spans="1:15" ht="30" x14ac:dyDescent="0.25">
      <c r="A1" s="85" t="s">
        <v>5</v>
      </c>
      <c r="B1" s="85" t="s">
        <v>6</v>
      </c>
      <c r="C1" s="86" t="s">
        <v>166</v>
      </c>
      <c r="D1" s="86" t="s">
        <v>164</v>
      </c>
      <c r="E1" s="86" t="s">
        <v>165</v>
      </c>
      <c r="F1" s="86" t="s">
        <v>196</v>
      </c>
      <c r="G1" s="86" t="s">
        <v>197</v>
      </c>
    </row>
    <row r="2" spans="1:15" x14ac:dyDescent="0.25">
      <c r="A2" s="74" t="s">
        <v>7</v>
      </c>
      <c r="B2" s="74" t="s">
        <v>8</v>
      </c>
      <c r="C2" s="75">
        <v>56</v>
      </c>
      <c r="D2" s="76">
        <v>56</v>
      </c>
      <c r="E2" s="57">
        <f t="shared" ref="E2:E33" si="0">+C2/D2</f>
        <v>1</v>
      </c>
      <c r="F2" s="77">
        <v>298.76</v>
      </c>
      <c r="G2" s="57">
        <f t="shared" ref="G2:G33" si="1">+F2/E2</f>
        <v>298.76</v>
      </c>
      <c r="H2" s="79">
        <v>1</v>
      </c>
      <c r="J2" s="2" t="s">
        <v>219</v>
      </c>
    </row>
    <row r="3" spans="1:15" x14ac:dyDescent="0.25">
      <c r="A3" s="74" t="s">
        <v>9</v>
      </c>
      <c r="B3" s="74" t="s">
        <v>10</v>
      </c>
      <c r="C3" s="75">
        <v>2376</v>
      </c>
      <c r="D3" s="76">
        <v>72</v>
      </c>
      <c r="E3" s="78">
        <f t="shared" si="0"/>
        <v>33</v>
      </c>
      <c r="F3" s="77">
        <v>5464.8</v>
      </c>
      <c r="G3" s="78">
        <f t="shared" si="1"/>
        <v>165.6</v>
      </c>
      <c r="H3" s="79">
        <v>1</v>
      </c>
      <c r="I3" t="s" s="0">
        <v>218</v>
      </c>
      <c r="J3" s="89" t="s">
        <v>189</v>
      </c>
      <c r="K3" s="87"/>
      <c r="L3" s="87"/>
      <c r="M3" s="87"/>
      <c r="N3" s="87"/>
    </row>
    <row r="4" spans="1:15" x14ac:dyDescent="0.25">
      <c r="A4" s="74" t="s">
        <v>168</v>
      </c>
      <c r="B4" s="74" t="s">
        <v>169</v>
      </c>
      <c r="C4" s="75">
        <v>96</v>
      </c>
      <c r="D4" s="76">
        <v>96</v>
      </c>
      <c r="E4" s="57">
        <f t="shared" si="0"/>
        <v>1</v>
      </c>
      <c r="F4" s="77">
        <v>265.92</v>
      </c>
      <c r="G4" s="57">
        <f t="shared" si="1"/>
        <v>265.92</v>
      </c>
      <c r="H4" s="79">
        <v>1</v>
      </c>
    </row>
    <row r="5" spans="1:15" x14ac:dyDescent="0.25">
      <c r="A5" s="74" t="s">
        <v>11</v>
      </c>
      <c r="B5" s="74" t="s">
        <v>12</v>
      </c>
      <c r="C5" s="75">
        <v>576</v>
      </c>
      <c r="D5" s="79">
        <v>144</v>
      </c>
      <c r="E5" s="57">
        <f t="shared" si="0"/>
        <v>4</v>
      </c>
      <c r="F5" s="77">
        <v>1232.6400000000001</v>
      </c>
      <c r="G5" s="57">
        <f t="shared" si="1"/>
        <v>308.16000000000003</v>
      </c>
      <c r="H5" s="79">
        <v>1</v>
      </c>
      <c r="J5" s="2" t="s">
        <v>0</v>
      </c>
      <c r="K5" t="s" s="0">
        <v>218</v>
      </c>
      <c r="L5" t="s" s="0">
        <v>4</v>
      </c>
    </row>
    <row r="6" spans="1:15" x14ac:dyDescent="0.25">
      <c r="A6" s="74" t="s">
        <v>13</v>
      </c>
      <c r="B6" s="74" t="s">
        <v>14</v>
      </c>
      <c r="C6" s="75">
        <v>104</v>
      </c>
      <c r="D6" s="79">
        <v>260</v>
      </c>
      <c r="E6" s="57">
        <f t="shared" si="0"/>
        <v>0.4</v>
      </c>
      <c r="F6" s="77">
        <v>180.96</v>
      </c>
      <c r="G6" s="57">
        <f t="shared" si="1"/>
        <v>452.4</v>
      </c>
      <c r="H6" s="79">
        <v>1</v>
      </c>
      <c r="J6" s="2" t="s">
        <v>1</v>
      </c>
      <c r="K6" s="87">
        <v>20</v>
      </c>
      <c r="L6" s="7">
        <f>+J10-K6</f>
        <v>44</v>
      </c>
      <c r="M6" s="0">
        <f>+K6+L6</f>
        <v>64</v>
      </c>
    </row>
    <row r="7" spans="1:15" x14ac:dyDescent="0.25">
      <c r="A7" s="74" t="s">
        <v>170</v>
      </c>
      <c r="B7" s="74" t="s">
        <v>171</v>
      </c>
      <c r="C7" s="75">
        <v>144</v>
      </c>
      <c r="D7" s="79">
        <v>144</v>
      </c>
      <c r="E7" s="57">
        <f t="shared" si="0"/>
        <v>1</v>
      </c>
      <c r="F7" s="77">
        <v>282.24</v>
      </c>
      <c r="G7" s="57">
        <f t="shared" si="1"/>
        <v>282.24</v>
      </c>
      <c r="H7" s="79">
        <v>1</v>
      </c>
      <c r="J7" s="2" t="s">
        <v>2</v>
      </c>
      <c r="K7" s="87">
        <v>2850</v>
      </c>
      <c r="L7" s="7">
        <f>+J11-K7</f>
        <v>17650</v>
      </c>
      <c r="M7" s="0">
        <f>+K7+L7</f>
        <v>20500</v>
      </c>
    </row>
    <row r="8" spans="1:15" x14ac:dyDescent="0.25">
      <c r="A8" s="74" t="s">
        <v>15</v>
      </c>
      <c r="B8" s="74" t="s">
        <v>16</v>
      </c>
      <c r="C8" s="75">
        <v>576</v>
      </c>
      <c r="D8" s="76">
        <v>144</v>
      </c>
      <c r="E8" s="57">
        <f t="shared" si="0"/>
        <v>4</v>
      </c>
      <c r="F8" s="77">
        <v>864</v>
      </c>
      <c r="G8" s="57">
        <f t="shared" si="1"/>
        <v>216</v>
      </c>
      <c r="H8" s="79">
        <v>1</v>
      </c>
    </row>
    <row r="9" spans="1:15" x14ac:dyDescent="0.25">
      <c r="A9" s="74" t="s">
        <v>172</v>
      </c>
      <c r="B9" s="74" t="s">
        <v>173</v>
      </c>
      <c r="C9" s="75">
        <v>45</v>
      </c>
      <c r="D9" s="76">
        <v>90</v>
      </c>
      <c r="E9" s="57">
        <f t="shared" si="0"/>
        <v>0.5</v>
      </c>
      <c r="F9" s="77">
        <v>211.5</v>
      </c>
      <c r="G9" s="57">
        <f t="shared" si="1"/>
        <v>423</v>
      </c>
      <c r="H9" s="79">
        <v>1</v>
      </c>
      <c r="J9" s="88" t="s">
        <v>3</v>
      </c>
      <c r="K9" s="88"/>
      <c r="L9" s="88"/>
      <c r="M9" s="88"/>
      <c r="N9" s="88"/>
      <c r="O9" s="88"/>
    </row>
    <row r="10" spans="1:15" x14ac:dyDescent="0.25">
      <c r="A10" s="74" t="s">
        <v>17</v>
      </c>
      <c r="B10" s="74" t="s">
        <v>18</v>
      </c>
      <c r="C10" s="75">
        <v>96</v>
      </c>
      <c r="D10" s="76">
        <v>96</v>
      </c>
      <c r="E10" s="57">
        <f t="shared" si="0"/>
        <v>1</v>
      </c>
      <c r="F10" s="77">
        <v>312</v>
      </c>
      <c r="G10" s="57">
        <f t="shared" si="1"/>
        <v>312</v>
      </c>
      <c r="H10" s="79">
        <v>1</v>
      </c>
      <c r="J10" s="88">
        <v>64</v>
      </c>
    </row>
    <row r="11" spans="1:15" x14ac:dyDescent="0.25">
      <c r="A11" s="74" t="s">
        <v>21</v>
      </c>
      <c r="B11" s="74" t="s">
        <v>22</v>
      </c>
      <c r="C11" s="75">
        <v>32</v>
      </c>
      <c r="D11" s="76">
        <v>40</v>
      </c>
      <c r="E11" s="57">
        <f t="shared" si="0"/>
        <v>0.8</v>
      </c>
      <c r="F11" s="77">
        <v>163.19999999999999</v>
      </c>
      <c r="G11" s="57">
        <f t="shared" si="1"/>
        <v>203.99999999999997</v>
      </c>
      <c r="H11" s="79">
        <v>1</v>
      </c>
      <c r="J11" s="88">
        <v>20500</v>
      </c>
    </row>
    <row r="12" spans="1:15" x14ac:dyDescent="0.25">
      <c r="A12" s="74" t="s">
        <v>23</v>
      </c>
      <c r="B12" s="74" t="s">
        <v>24</v>
      </c>
      <c r="C12" s="75">
        <v>264</v>
      </c>
      <c r="D12" s="76">
        <v>88</v>
      </c>
      <c r="E12" s="57">
        <f t="shared" si="0"/>
        <v>3</v>
      </c>
      <c r="F12" s="77">
        <v>607.20000000000005</v>
      </c>
      <c r="G12" s="57">
        <f t="shared" si="1"/>
        <v>202.4</v>
      </c>
      <c r="H12" s="79">
        <v>1</v>
      </c>
    </row>
    <row r="13" spans="1:15" x14ac:dyDescent="0.25">
      <c r="A13" s="74" t="s">
        <v>25</v>
      </c>
      <c r="B13" s="74" t="s">
        <v>26</v>
      </c>
      <c r="C13" s="75">
        <v>3000</v>
      </c>
      <c r="D13" s="76">
        <v>120</v>
      </c>
      <c r="E13" s="57">
        <f t="shared" si="0"/>
        <v>25</v>
      </c>
      <c r="F13" s="77">
        <v>6420</v>
      </c>
      <c r="G13" s="57">
        <f t="shared" si="1"/>
        <v>256.8</v>
      </c>
      <c r="H13" s="79">
        <v>1</v>
      </c>
    </row>
    <row r="14" spans="1:15" x14ac:dyDescent="0.25">
      <c r="A14" s="74" t="s">
        <v>126</v>
      </c>
      <c r="B14" s="74" t="s">
        <v>127</v>
      </c>
      <c r="C14" s="75">
        <v>704</v>
      </c>
      <c r="D14" s="76">
        <v>64</v>
      </c>
      <c r="E14" s="78">
        <f t="shared" si="0"/>
        <v>11</v>
      </c>
      <c r="F14" s="77">
        <v>3238.4</v>
      </c>
      <c r="G14" s="78">
        <f t="shared" si="1"/>
        <v>294.40000000000003</v>
      </c>
      <c r="H14" s="79">
        <v>1</v>
      </c>
    </row>
    <row r="15" spans="1:15" x14ac:dyDescent="0.25">
      <c r="A15" s="74" t="s">
        <v>128</v>
      </c>
      <c r="B15" s="74" t="s">
        <v>129</v>
      </c>
      <c r="C15" s="75">
        <v>864</v>
      </c>
      <c r="D15" s="76">
        <v>144</v>
      </c>
      <c r="E15" s="57">
        <f t="shared" si="0"/>
        <v>6</v>
      </c>
      <c r="F15" s="77">
        <v>2401.92</v>
      </c>
      <c r="G15" s="57">
        <f t="shared" si="1"/>
        <v>400.32</v>
      </c>
      <c r="H15" s="79">
        <v>1</v>
      </c>
    </row>
    <row r="16" spans="1:15" x14ac:dyDescent="0.25">
      <c r="A16" s="74" t="s">
        <v>27</v>
      </c>
      <c r="B16" s="74" t="s">
        <v>28</v>
      </c>
      <c r="C16" s="75">
        <v>96</v>
      </c>
      <c r="D16" s="80">
        <v>48</v>
      </c>
      <c r="E16" s="57">
        <f t="shared" si="0"/>
        <v>2</v>
      </c>
      <c r="F16" s="77">
        <v>347.52</v>
      </c>
      <c r="G16" s="57">
        <f t="shared" si="1"/>
        <v>173.76</v>
      </c>
      <c r="H16" s="79">
        <v>1</v>
      </c>
    </row>
    <row r="17" spans="1:15" x14ac:dyDescent="0.25">
      <c r="A17" s="74" t="s">
        <v>29</v>
      </c>
      <c r="B17" s="74" t="s">
        <v>30</v>
      </c>
      <c r="C17" s="75">
        <v>42</v>
      </c>
      <c r="D17" s="76">
        <v>42</v>
      </c>
      <c r="E17" s="57">
        <f t="shared" si="0"/>
        <v>1</v>
      </c>
      <c r="F17" s="77">
        <v>345.66</v>
      </c>
      <c r="G17" s="57">
        <f t="shared" si="1"/>
        <v>345.66</v>
      </c>
      <c r="H17" s="79">
        <v>1</v>
      </c>
      <c r="I17" t="s" s="0">
        <v>214</v>
      </c>
      <c r="L17" t="s" s="0">
        <v>213</v>
      </c>
    </row>
    <row r="18" spans="1:15" x14ac:dyDescent="0.25">
      <c r="A18" s="74" t="s">
        <v>31</v>
      </c>
      <c r="B18" s="74" t="s">
        <v>32</v>
      </c>
      <c r="C18" s="75">
        <v>7056</v>
      </c>
      <c r="D18" s="76">
        <v>144</v>
      </c>
      <c r="E18" s="57">
        <f t="shared" si="0"/>
        <v>49</v>
      </c>
      <c r="F18" s="77">
        <v>21026.880000000001</v>
      </c>
      <c r="G18" s="57">
        <f t="shared" si="1"/>
        <v>429.12</v>
      </c>
      <c r="H18" s="79">
        <v>1</v>
      </c>
      <c r="I18" t="s" s="0">
        <v>212</v>
      </c>
      <c r="L18" t="s" s="0">
        <v>211</v>
      </c>
    </row>
    <row r="19" spans="1:15" x14ac:dyDescent="0.25">
      <c r="A19" s="74" t="s">
        <v>33</v>
      </c>
      <c r="B19" s="74" t="s">
        <v>34</v>
      </c>
      <c r="C19" s="75">
        <v>126</v>
      </c>
      <c r="D19" s="76">
        <v>42</v>
      </c>
      <c r="E19" s="57">
        <f t="shared" si="0"/>
        <v>3</v>
      </c>
      <c r="F19" s="77">
        <v>1083.5999999999999</v>
      </c>
      <c r="G19" s="57">
        <f t="shared" si="1"/>
        <v>361.2</v>
      </c>
      <c r="H19" s="79">
        <v>1</v>
      </c>
      <c r="I19" t="s" s="0">
        <v>221</v>
      </c>
      <c r="L19" t="s" s="0">
        <v>212</v>
      </c>
    </row>
    <row r="20" spans="1:15" x14ac:dyDescent="0.25">
      <c r="A20" s="74" t="s">
        <v>35</v>
      </c>
      <c r="B20" s="74" t="s">
        <v>36</v>
      </c>
      <c r="C20" s="75">
        <v>5400</v>
      </c>
      <c r="D20" s="80">
        <v>100</v>
      </c>
      <c r="E20" s="57">
        <f t="shared" si="0"/>
        <v>54</v>
      </c>
      <c r="F20" s="77">
        <v>16740</v>
      </c>
      <c r="G20" s="57">
        <f t="shared" si="1"/>
        <v>310</v>
      </c>
      <c r="H20" s="79">
        <v>1</v>
      </c>
      <c r="I20" t="s" s="0">
        <v>220</v>
      </c>
    </row>
    <row r="21" spans="1:15" x14ac:dyDescent="0.25">
      <c r="A21" s="74" t="s">
        <v>37</v>
      </c>
      <c r="B21" s="74" t="s">
        <v>38</v>
      </c>
      <c r="C21" s="75">
        <v>256</v>
      </c>
      <c r="D21" s="76">
        <v>256</v>
      </c>
      <c r="E21" s="57">
        <f t="shared" si="0"/>
        <v>1</v>
      </c>
      <c r="F21" s="77">
        <v>179.2</v>
      </c>
      <c r="G21" s="57">
        <f t="shared" si="1"/>
        <v>179.2</v>
      </c>
      <c r="H21" s="79">
        <v>1</v>
      </c>
    </row>
    <row r="22" spans="1:15" x14ac:dyDescent="0.25">
      <c r="A22" s="74" t="s">
        <v>40</v>
      </c>
      <c r="B22" s="74" t="s">
        <v>41</v>
      </c>
      <c r="C22" s="75">
        <v>2016</v>
      </c>
      <c r="D22" s="76">
        <v>144</v>
      </c>
      <c r="E22" s="57">
        <f t="shared" si="0"/>
        <v>14</v>
      </c>
      <c r="F22" s="77">
        <v>5785.92</v>
      </c>
      <c r="G22" s="57">
        <f t="shared" si="1"/>
        <v>413.28000000000003</v>
      </c>
      <c r="H22" s="79">
        <v>1</v>
      </c>
      <c r="I22" t="s" s="0">
        <v>215</v>
      </c>
    </row>
    <row r="23" spans="1:15" x14ac:dyDescent="0.25">
      <c r="A23" s="74" t="s">
        <v>42</v>
      </c>
      <c r="B23" s="74" t="s">
        <v>43</v>
      </c>
      <c r="C23" s="75">
        <v>336</v>
      </c>
      <c r="D23" s="76">
        <v>42</v>
      </c>
      <c r="E23" s="57">
        <f t="shared" si="0"/>
        <v>8</v>
      </c>
      <c r="F23" s="77">
        <v>2765.28</v>
      </c>
      <c r="G23" s="57">
        <f t="shared" si="1"/>
        <v>345.66</v>
      </c>
      <c r="H23" s="79">
        <v>1</v>
      </c>
    </row>
    <row r="24" spans="1:15" x14ac:dyDescent="0.25">
      <c r="A24" s="74" t="s">
        <v>44</v>
      </c>
      <c r="B24" s="74" t="s">
        <v>45</v>
      </c>
      <c r="C24" s="75">
        <v>126</v>
      </c>
      <c r="D24" s="76">
        <v>42</v>
      </c>
      <c r="E24" s="57">
        <f t="shared" si="0"/>
        <v>3</v>
      </c>
      <c r="F24" s="77">
        <v>1562.4</v>
      </c>
      <c r="G24" s="57">
        <f t="shared" si="1"/>
        <v>520.80000000000007</v>
      </c>
      <c r="H24" s="79">
        <v>1</v>
      </c>
      <c r="I24" t="s" s="0">
        <v>216</v>
      </c>
    </row>
    <row r="25" spans="1:15" x14ac:dyDescent="0.25">
      <c r="A25" s="74" t="s">
        <v>46</v>
      </c>
      <c r="B25" s="74" t="s">
        <v>47</v>
      </c>
      <c r="C25" s="75">
        <v>3348</v>
      </c>
      <c r="D25" s="76">
        <v>108</v>
      </c>
      <c r="E25" s="57">
        <f t="shared" si="0"/>
        <v>31</v>
      </c>
      <c r="F25" s="77">
        <v>11048.4</v>
      </c>
      <c r="G25" s="57">
        <f t="shared" si="1"/>
        <v>356.4</v>
      </c>
      <c r="H25" s="79">
        <v>1</v>
      </c>
    </row>
    <row r="26" spans="1:15" x14ac:dyDescent="0.25">
      <c r="A26" s="74" t="s">
        <v>48</v>
      </c>
      <c r="B26" s="74" t="s">
        <v>49</v>
      </c>
      <c r="C26" s="75">
        <v>3780</v>
      </c>
      <c r="D26" s="76">
        <v>108</v>
      </c>
      <c r="E26" s="57">
        <f t="shared" si="0"/>
        <v>35</v>
      </c>
      <c r="F26" s="77">
        <v>12474</v>
      </c>
      <c r="G26" s="57">
        <f t="shared" si="1"/>
        <v>356.4</v>
      </c>
      <c r="H26" s="79">
        <v>1</v>
      </c>
      <c r="I26" t="s" s="0">
        <v>217</v>
      </c>
    </row>
    <row r="27" spans="1:15" ht="15.75" thickBot="1" x14ac:dyDescent="0.3">
      <c r="A27" s="74" t="s">
        <v>130</v>
      </c>
      <c r="B27" s="74" t="s">
        <v>131</v>
      </c>
      <c r="C27" s="75">
        <v>336</v>
      </c>
      <c r="D27" s="80">
        <v>42</v>
      </c>
      <c r="E27" s="57">
        <f t="shared" si="0"/>
        <v>8</v>
      </c>
      <c r="F27" s="77">
        <v>2765.28</v>
      </c>
      <c r="G27" s="57">
        <f t="shared" si="1"/>
        <v>345.66</v>
      </c>
      <c r="H27" s="79">
        <v>1</v>
      </c>
    </row>
    <row r="28" spans="1:15" ht="45" x14ac:dyDescent="0.25">
      <c r="A28" s="74" t="s">
        <v>174</v>
      </c>
      <c r="B28" s="74" t="s">
        <v>175</v>
      </c>
      <c r="C28" s="75">
        <v>288</v>
      </c>
      <c r="D28" s="76">
        <v>72</v>
      </c>
      <c r="E28" s="57">
        <f t="shared" si="0"/>
        <v>4</v>
      </c>
      <c r="F28" s="77">
        <v>648</v>
      </c>
      <c r="G28" s="57">
        <f t="shared" si="1"/>
        <v>162</v>
      </c>
      <c r="H28" s="79">
        <v>1</v>
      </c>
      <c r="I28" s="31" t="s">
        <v>5</v>
      </c>
      <c r="J28" s="31" t="s">
        <v>6</v>
      </c>
      <c r="K28" s="8" t="s">
        <v>166</v>
      </c>
      <c r="L28" s="8" t="s">
        <v>164</v>
      </c>
      <c r="M28" s="8" t="s">
        <v>165</v>
      </c>
      <c r="N28" s="8" t="s">
        <v>196</v>
      </c>
      <c r="O28" s="8" t="s">
        <v>197</v>
      </c>
    </row>
    <row r="29" spans="1:15" x14ac:dyDescent="0.25">
      <c r="A29" s="74" t="s">
        <v>50</v>
      </c>
      <c r="B29" s="74" t="s">
        <v>51</v>
      </c>
      <c r="C29" s="75">
        <v>32</v>
      </c>
      <c r="D29" s="76">
        <v>32</v>
      </c>
      <c r="E29" s="57">
        <f t="shared" si="0"/>
        <v>1</v>
      </c>
      <c r="F29" s="77">
        <v>175.04</v>
      </c>
      <c r="G29" s="57">
        <f t="shared" si="1"/>
        <v>175.04</v>
      </c>
      <c r="H29" s="79">
        <v>1</v>
      </c>
    </row>
    <row r="30" spans="1:15" x14ac:dyDescent="0.25">
      <c r="A30" s="74" t="s">
        <v>52</v>
      </c>
      <c r="B30" s="74" t="s">
        <v>53</v>
      </c>
      <c r="C30" s="75">
        <v>630</v>
      </c>
      <c r="D30" s="76">
        <v>126</v>
      </c>
      <c r="E30" s="57">
        <f t="shared" si="0"/>
        <v>5</v>
      </c>
      <c r="F30" s="77">
        <v>1449</v>
      </c>
      <c r="G30" s="57">
        <f t="shared" si="1"/>
        <v>289.8</v>
      </c>
      <c r="H30" s="79">
        <v>1</v>
      </c>
      <c r="I30" t="s" s="0">
        <v>222</v>
      </c>
    </row>
    <row r="31" spans="1:15" ht="15.75" thickBot="1" x14ac:dyDescent="0.3">
      <c r="A31" s="74" t="s">
        <v>176</v>
      </c>
      <c r="B31" s="74" t="s">
        <v>177</v>
      </c>
      <c r="C31" s="75">
        <v>29</v>
      </c>
      <c r="D31" s="76">
        <v>203</v>
      </c>
      <c r="E31" s="57">
        <f t="shared" si="0"/>
        <v>0.14285714285714285</v>
      </c>
      <c r="F31" s="77">
        <v>66.41</v>
      </c>
      <c r="G31" s="57">
        <f t="shared" si="1"/>
        <v>464.87</v>
      </c>
      <c r="H31" s="79">
        <v>1</v>
      </c>
    </row>
    <row r="32" spans="1:15" ht="45" x14ac:dyDescent="0.25">
      <c r="A32" s="74" t="s">
        <v>54</v>
      </c>
      <c r="B32" s="74" t="s">
        <v>55</v>
      </c>
      <c r="C32" s="75">
        <v>448</v>
      </c>
      <c r="D32" s="76">
        <v>224</v>
      </c>
      <c r="E32" s="57">
        <f t="shared" si="0"/>
        <v>2</v>
      </c>
      <c r="F32" s="77">
        <v>577.91999999999996</v>
      </c>
      <c r="G32" s="57">
        <f t="shared" si="1"/>
        <v>288.95999999999998</v>
      </c>
      <c r="H32" s="79">
        <v>1</v>
      </c>
      <c r="I32" s="31" t="s">
        <v>5</v>
      </c>
      <c r="J32" s="31" t="s">
        <v>6</v>
      </c>
      <c r="K32" s="8" t="s">
        <v>166</v>
      </c>
      <c r="L32" s="8" t="s">
        <v>164</v>
      </c>
      <c r="M32" s="8" t="s">
        <v>165</v>
      </c>
      <c r="N32" s="8" t="s">
        <v>196</v>
      </c>
      <c r="O32" s="8" t="s">
        <v>197</v>
      </c>
    </row>
    <row r="33" spans="1:20" x14ac:dyDescent="0.25">
      <c r="A33" s="74" t="s">
        <v>56</v>
      </c>
      <c r="B33" s="74" t="s">
        <v>57</v>
      </c>
      <c r="C33" s="75">
        <v>1120</v>
      </c>
      <c r="D33" s="76">
        <v>160</v>
      </c>
      <c r="E33" s="57">
        <f t="shared" si="0"/>
        <v>7</v>
      </c>
      <c r="F33" s="77">
        <v>2732.8</v>
      </c>
      <c r="G33" s="57">
        <f t="shared" si="1"/>
        <v>390.40000000000003</v>
      </c>
      <c r="H33" s="79">
        <v>1</v>
      </c>
    </row>
    <row r="34" spans="1:20" x14ac:dyDescent="0.25">
      <c r="A34" s="74" t="s">
        <v>58</v>
      </c>
      <c r="B34" s="74" t="s">
        <v>59</v>
      </c>
      <c r="C34" s="75">
        <v>770</v>
      </c>
      <c r="D34" s="76">
        <v>70</v>
      </c>
      <c r="E34" s="57">
        <f t="shared" ref="E34:E50" si="2">+C34/D34</f>
        <v>11</v>
      </c>
      <c r="F34" s="77">
        <v>3388</v>
      </c>
      <c r="G34" s="57">
        <f t="shared" ref="G34:G50" si="3">+F34/E34</f>
        <v>308</v>
      </c>
      <c r="H34" s="79">
        <v>1</v>
      </c>
    </row>
    <row r="35" spans="1:20" x14ac:dyDescent="0.25">
      <c r="A35" s="74" t="s">
        <v>60</v>
      </c>
      <c r="B35" s="74" t="s">
        <v>61</v>
      </c>
      <c r="C35" s="75">
        <v>40</v>
      </c>
      <c r="D35" s="76">
        <v>20</v>
      </c>
      <c r="E35" s="57">
        <f t="shared" si="2"/>
        <v>2</v>
      </c>
      <c r="F35" s="77">
        <v>520</v>
      </c>
      <c r="G35" s="57">
        <f t="shared" si="3"/>
        <v>260</v>
      </c>
      <c r="H35" s="79">
        <v>1</v>
      </c>
    </row>
    <row r="36" spans="1:20" x14ac:dyDescent="0.25">
      <c r="A36" s="74" t="s">
        <v>62</v>
      </c>
      <c r="B36" s="74" t="s">
        <v>63</v>
      </c>
      <c r="C36" s="75">
        <v>2268</v>
      </c>
      <c r="D36" s="76">
        <v>126</v>
      </c>
      <c r="E36" s="57">
        <f t="shared" si="2"/>
        <v>18</v>
      </c>
      <c r="F36" s="77">
        <v>5216.3999999999996</v>
      </c>
      <c r="G36" s="57">
        <f t="shared" si="3"/>
        <v>289.79999999999995</v>
      </c>
      <c r="H36" s="79">
        <v>1</v>
      </c>
    </row>
    <row r="37" spans="1:20" x14ac:dyDescent="0.25">
      <c r="A37" s="74" t="s">
        <v>64</v>
      </c>
      <c r="B37" s="74" t="s">
        <v>65</v>
      </c>
      <c r="C37" s="75">
        <v>6</v>
      </c>
      <c r="D37" s="76">
        <v>32</v>
      </c>
      <c r="E37" s="57">
        <f t="shared" si="2"/>
        <v>0.1875</v>
      </c>
      <c r="F37" s="77">
        <v>64.2</v>
      </c>
      <c r="G37" s="57">
        <f t="shared" si="3"/>
        <v>342.40000000000003</v>
      </c>
      <c r="H37" s="79">
        <v>1</v>
      </c>
    </row>
    <row r="38" spans="1:20" x14ac:dyDescent="0.25">
      <c r="A38" s="74" t="s">
        <v>66</v>
      </c>
      <c r="B38" s="74" t="s">
        <v>67</v>
      </c>
      <c r="C38" s="75">
        <v>144</v>
      </c>
      <c r="D38" s="76">
        <v>144</v>
      </c>
      <c r="E38" s="57">
        <f t="shared" si="2"/>
        <v>1</v>
      </c>
      <c r="F38" s="77">
        <v>404.64</v>
      </c>
      <c r="G38" s="57">
        <f t="shared" si="3"/>
        <v>404.64</v>
      </c>
      <c r="H38" s="79">
        <v>1</v>
      </c>
    </row>
    <row r="39" spans="1:20" x14ac:dyDescent="0.25">
      <c r="A39" s="74" t="s">
        <v>68</v>
      </c>
      <c r="B39" s="74" t="s">
        <v>69</v>
      </c>
      <c r="C39" s="75">
        <v>640</v>
      </c>
      <c r="D39" s="76">
        <v>80</v>
      </c>
      <c r="E39" s="57">
        <f t="shared" si="2"/>
        <v>8</v>
      </c>
      <c r="F39" s="77">
        <v>533.76</v>
      </c>
      <c r="G39" s="57">
        <f t="shared" si="3"/>
        <v>66.72</v>
      </c>
      <c r="H39" s="79">
        <v>1</v>
      </c>
    </row>
    <row r="40" spans="1:20" x14ac:dyDescent="0.25">
      <c r="A40" s="74" t="s">
        <v>70</v>
      </c>
      <c r="B40" s="74" t="s">
        <v>71</v>
      </c>
      <c r="C40" s="75">
        <v>2288</v>
      </c>
      <c r="D40" s="76">
        <v>208</v>
      </c>
      <c r="E40" s="57">
        <f t="shared" si="2"/>
        <v>11</v>
      </c>
      <c r="F40" s="77">
        <v>4347.2</v>
      </c>
      <c r="G40" s="57">
        <f t="shared" si="3"/>
        <v>395.2</v>
      </c>
      <c r="H40" s="79">
        <v>1</v>
      </c>
    </row>
    <row r="41" spans="1:20" x14ac:dyDescent="0.25">
      <c r="A41" s="74" t="s">
        <v>72</v>
      </c>
      <c r="B41" s="74" t="s">
        <v>73</v>
      </c>
      <c r="C41" s="75">
        <v>780</v>
      </c>
      <c r="D41" s="76">
        <v>130</v>
      </c>
      <c r="E41" s="57">
        <f t="shared" si="2"/>
        <v>6</v>
      </c>
      <c r="F41" s="77">
        <v>592.79999999999995</v>
      </c>
      <c r="G41" s="57">
        <f t="shared" si="3"/>
        <v>98.8</v>
      </c>
      <c r="H41" s="79">
        <v>1</v>
      </c>
      <c r="O41" s="82"/>
      <c r="P41" s="82">
        <f>SUM(C2:C50)</f>
        <v>45998</v>
      </c>
      <c r="Q41" s="83"/>
      <c r="R41" s="84">
        <f>SUM(E2:E50)</f>
        <v>428.03035714285716</v>
      </c>
      <c r="S41" s="84"/>
      <c r="T41" s="84"/>
    </row>
    <row r="42" spans="1:20" x14ac:dyDescent="0.25">
      <c r="A42" s="74" t="s">
        <v>74</v>
      </c>
      <c r="B42" s="74" t="s">
        <v>75</v>
      </c>
      <c r="C42" s="75">
        <v>152</v>
      </c>
      <c r="D42" s="76">
        <v>152</v>
      </c>
      <c r="E42" s="57">
        <f t="shared" si="2"/>
        <v>1</v>
      </c>
      <c r="F42" s="77">
        <v>191.52</v>
      </c>
      <c r="G42" s="57">
        <f t="shared" si="3"/>
        <v>191.52</v>
      </c>
      <c r="H42" s="79">
        <v>1</v>
      </c>
    </row>
    <row r="43" spans="1:20" x14ac:dyDescent="0.25">
      <c r="A43" s="74" t="s">
        <v>76</v>
      </c>
      <c r="B43" s="74" t="s">
        <v>77</v>
      </c>
      <c r="C43" s="75">
        <v>1176</v>
      </c>
      <c r="D43" s="76">
        <v>168</v>
      </c>
      <c r="E43" s="57">
        <f t="shared" si="2"/>
        <v>7</v>
      </c>
      <c r="F43" s="77">
        <v>2540.16</v>
      </c>
      <c r="G43" s="57">
        <f t="shared" si="3"/>
        <v>362.88</v>
      </c>
      <c r="H43" s="79">
        <v>1</v>
      </c>
    </row>
    <row r="44" spans="1:20" x14ac:dyDescent="0.25">
      <c r="A44" s="74" t="s">
        <v>78</v>
      </c>
      <c r="B44" s="74" t="s">
        <v>79</v>
      </c>
      <c r="C44" s="75">
        <v>1134</v>
      </c>
      <c r="D44" s="76">
        <v>54</v>
      </c>
      <c r="E44" s="57">
        <f t="shared" si="2"/>
        <v>21</v>
      </c>
      <c r="F44" s="77">
        <v>5953.5</v>
      </c>
      <c r="G44" s="57">
        <f t="shared" si="3"/>
        <v>283.5</v>
      </c>
      <c r="H44" s="79">
        <v>1</v>
      </c>
    </row>
    <row r="45" spans="1:20" x14ac:dyDescent="0.25">
      <c r="A45" s="74" t="s">
        <v>80</v>
      </c>
      <c r="B45" s="74" t="s">
        <v>81</v>
      </c>
      <c r="C45" s="75">
        <v>1750</v>
      </c>
      <c r="D45" s="76">
        <v>125</v>
      </c>
      <c r="E45" s="57">
        <f t="shared" si="2"/>
        <v>14</v>
      </c>
      <c r="F45" s="77">
        <v>2887.5</v>
      </c>
      <c r="G45" s="57">
        <f t="shared" si="3"/>
        <v>206.25</v>
      </c>
      <c r="H45" s="79">
        <v>1</v>
      </c>
    </row>
    <row r="46" spans="1:20" x14ac:dyDescent="0.25">
      <c r="A46" s="74" t="s">
        <v>83</v>
      </c>
      <c r="B46" s="74" t="s">
        <v>84</v>
      </c>
      <c r="C46" s="75">
        <v>40</v>
      </c>
      <c r="D46" s="76">
        <v>40</v>
      </c>
      <c r="E46" s="57">
        <f t="shared" si="2"/>
        <v>1</v>
      </c>
      <c r="F46" s="77">
        <v>264</v>
      </c>
      <c r="G46" s="57">
        <f t="shared" si="3"/>
        <v>264</v>
      </c>
      <c r="H46" s="79">
        <v>1</v>
      </c>
    </row>
    <row r="47" spans="1:20" x14ac:dyDescent="0.25">
      <c r="A47" s="74" t="s">
        <v>86</v>
      </c>
      <c r="B47" s="74" t="s">
        <v>87</v>
      </c>
      <c r="C47" s="75">
        <v>32</v>
      </c>
      <c r="D47" s="76">
        <v>32</v>
      </c>
      <c r="E47" s="57">
        <f t="shared" si="2"/>
        <v>1</v>
      </c>
      <c r="F47" s="77">
        <v>400</v>
      </c>
      <c r="G47" s="57">
        <f t="shared" si="3"/>
        <v>400</v>
      </c>
      <c r="H47" s="79">
        <v>1</v>
      </c>
    </row>
    <row r="48" spans="1:20" x14ac:dyDescent="0.25">
      <c r="A48" s="74" t="s">
        <v>88</v>
      </c>
      <c r="B48" s="74" t="s">
        <v>89</v>
      </c>
      <c r="C48" s="75">
        <v>120</v>
      </c>
      <c r="D48" s="76">
        <v>40</v>
      </c>
      <c r="E48" s="57">
        <f t="shared" si="2"/>
        <v>3</v>
      </c>
      <c r="F48" s="77">
        <v>768</v>
      </c>
      <c r="G48" s="57">
        <f t="shared" si="3"/>
        <v>256</v>
      </c>
      <c r="H48" s="79">
        <v>1</v>
      </c>
    </row>
    <row r="49" spans="1:8" x14ac:dyDescent="0.25">
      <c r="A49" s="74" t="s">
        <v>90</v>
      </c>
      <c r="B49" s="74" t="s">
        <v>91</v>
      </c>
      <c r="C49" s="75">
        <v>200</v>
      </c>
      <c r="D49" s="76">
        <v>100</v>
      </c>
      <c r="E49" s="57">
        <f t="shared" si="2"/>
        <v>2</v>
      </c>
      <c r="F49" s="77">
        <v>291</v>
      </c>
      <c r="G49" s="57">
        <f t="shared" si="3"/>
        <v>145.5</v>
      </c>
      <c r="H49" s="79">
        <v>1</v>
      </c>
    </row>
    <row r="50" spans="1:8" x14ac:dyDescent="0.25">
      <c r="A50" s="74" t="s">
        <v>92</v>
      </c>
      <c r="B50" s="74" t="s">
        <v>93</v>
      </c>
      <c r="C50" s="75">
        <v>60</v>
      </c>
      <c r="D50" s="76">
        <v>60</v>
      </c>
      <c r="E50" s="57">
        <f t="shared" si="2"/>
        <v>1</v>
      </c>
      <c r="F50" s="77">
        <v>227.4</v>
      </c>
      <c r="G50" s="57">
        <f t="shared" si="3"/>
        <v>227.4</v>
      </c>
      <c r="H50" s="79">
        <v>1</v>
      </c>
    </row>
    <row r="51" spans="1:8" x14ac:dyDescent="0.25">
      <c r="A51" s="81" t="s">
        <v>208</v>
      </c>
    </row>
  </sheetData>
  <autoFilter ref="A1:G51" xr:uid="{00000000-0009-0000-0000-000001000000}">
    <sortState xmlns:xlrd2="http://schemas.microsoft.com/office/spreadsheetml/2017/richdata2" ref="A2:G51">
      <sortCondition ref="A1:A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5"/>
  <dimension ref="A1:P46"/>
  <sheetViews>
    <sheetView tabSelected="1" workbookViewId="0">
      <selection sqref="A1:G1"/>
    </sheetView>
  </sheetViews>
  <sheetFormatPr baseColWidth="10" defaultColWidth="9.140625" defaultRowHeight="15" x14ac:dyDescent="0.25"/>
  <cols>
    <col min="1" max="1" customWidth="true" width="10.5703125"/>
    <col min="2" max="2" bestFit="true" customWidth="true" width="41.85546875"/>
    <col min="3" max="3" bestFit="true" customWidth="true" width="8.85546875"/>
    <col min="4" max="5" bestFit="true" customWidth="true" width="9.28515625"/>
    <col min="6" max="6" bestFit="true" customWidth="true" width="9.5703125"/>
    <col min="7" max="7" bestFit="true" customWidth="true" width="9.28515625"/>
  </cols>
  <sheetData>
    <row r="1" spans="1:16" ht="45" x14ac:dyDescent="0.25">
      <c r="A1" s="94" t="s">
        <v>5</v>
      </c>
      <c r="B1" s="94" t="s">
        <v>6</v>
      </c>
      <c r="C1" s="95" t="s">
        <v>166</v>
      </c>
      <c r="D1" s="95" t="s">
        <v>164</v>
      </c>
      <c r="E1" s="95" t="s">
        <v>165</v>
      </c>
      <c r="F1" s="95" t="s">
        <v>196</v>
      </c>
      <c r="G1" s="95" t="s">
        <v>197</v>
      </c>
    </row>
    <row r="2" spans="1:16" x14ac:dyDescent="0.25">
      <c r="A2" s="90" t="s">
        <v>9</v>
      </c>
      <c r="B2" s="90" t="s">
        <v>10</v>
      </c>
      <c r="C2" s="91">
        <v>720</v>
      </c>
      <c r="D2" s="92">
        <v>72</v>
      </c>
      <c r="E2" s="57">
        <f t="shared" ref="E2:E29" si="0">+C2/D2</f>
        <v>10</v>
      </c>
      <c r="F2" s="93">
        <v>1656</v>
      </c>
      <c r="G2" s="57">
        <f t="shared" ref="G2:G29" si="1">+F2/E2</f>
        <v>165.6</v>
      </c>
      <c r="H2" s="0">
        <v>1</v>
      </c>
      <c r="J2" s="2" t="s">
        <v>226</v>
      </c>
    </row>
    <row r="3" spans="1:16" x14ac:dyDescent="0.25">
      <c r="A3" s="90" t="s">
        <v>11</v>
      </c>
      <c r="B3" s="90" t="s">
        <v>12</v>
      </c>
      <c r="C3" s="91">
        <v>288</v>
      </c>
      <c r="D3" s="92">
        <v>144</v>
      </c>
      <c r="E3" s="57">
        <f t="shared" si="0"/>
        <v>2</v>
      </c>
      <c r="F3" s="93">
        <v>616.32000000000005</v>
      </c>
      <c r="G3" s="57">
        <f t="shared" si="1"/>
        <v>308.16000000000003</v>
      </c>
      <c r="H3" s="0">
        <v>1</v>
      </c>
      <c r="J3" s="22" t="s">
        <v>167</v>
      </c>
    </row>
    <row r="4" spans="1:16" x14ac:dyDescent="0.25">
      <c r="A4" s="90" t="s">
        <v>15</v>
      </c>
      <c r="B4" s="90" t="s">
        <v>16</v>
      </c>
      <c r="C4" s="91">
        <v>144</v>
      </c>
      <c r="D4" s="92">
        <v>144</v>
      </c>
      <c r="E4" s="57">
        <f t="shared" si="0"/>
        <v>1</v>
      </c>
      <c r="F4" s="93">
        <v>216</v>
      </c>
      <c r="G4" s="57">
        <f t="shared" si="1"/>
        <v>216</v>
      </c>
      <c r="H4" s="0">
        <v>1</v>
      </c>
    </row>
    <row r="5" spans="1:16" x14ac:dyDescent="0.25">
      <c r="A5" s="90" t="s">
        <v>17</v>
      </c>
      <c r="B5" s="90" t="s">
        <v>18</v>
      </c>
      <c r="C5" s="91">
        <v>96</v>
      </c>
      <c r="D5" s="92">
        <v>96</v>
      </c>
      <c r="E5" s="57">
        <f t="shared" si="0"/>
        <v>1</v>
      </c>
      <c r="F5" s="93">
        <v>312</v>
      </c>
      <c r="G5" s="57">
        <f t="shared" si="1"/>
        <v>312</v>
      </c>
      <c r="H5" s="0">
        <v>1</v>
      </c>
      <c r="J5" t="s" s="0">
        <v>218</v>
      </c>
      <c r="K5" t="s" s="0">
        <v>211</v>
      </c>
    </row>
    <row r="6" spans="1:16" x14ac:dyDescent="0.25">
      <c r="A6" s="90" t="s">
        <v>23</v>
      </c>
      <c r="B6" s="90" t="s">
        <v>24</v>
      </c>
      <c r="C6" s="91">
        <v>176</v>
      </c>
      <c r="D6" s="92">
        <v>88</v>
      </c>
      <c r="E6" s="57">
        <f t="shared" si="0"/>
        <v>2</v>
      </c>
      <c r="F6" s="93">
        <v>404.8</v>
      </c>
      <c r="G6" s="57">
        <f t="shared" si="1"/>
        <v>202.4</v>
      </c>
      <c r="H6" s="0">
        <v>1</v>
      </c>
      <c r="J6" t="s" s="0">
        <v>225</v>
      </c>
      <c r="K6" s="0">
        <v>19</v>
      </c>
    </row>
    <row r="7" spans="1:16" x14ac:dyDescent="0.25">
      <c r="A7" s="90" t="s">
        <v>25</v>
      </c>
      <c r="B7" s="90" t="s">
        <v>26</v>
      </c>
      <c r="C7" s="91">
        <v>1080</v>
      </c>
      <c r="D7" s="92">
        <v>120</v>
      </c>
      <c r="E7" s="57">
        <f t="shared" si="0"/>
        <v>9</v>
      </c>
      <c r="F7" s="93">
        <v>2311.1999999999998</v>
      </c>
      <c r="G7" s="57">
        <f t="shared" si="1"/>
        <v>256.79999999999995</v>
      </c>
      <c r="H7" s="0">
        <v>1</v>
      </c>
      <c r="J7" t="s" s="0">
        <v>2</v>
      </c>
      <c r="K7" s="0">
        <v>5000</v>
      </c>
    </row>
    <row r="8" spans="1:16" x14ac:dyDescent="0.25">
      <c r="A8" s="90" t="s">
        <v>126</v>
      </c>
      <c r="B8" s="90" t="s">
        <v>127</v>
      </c>
      <c r="C8" s="91">
        <v>192</v>
      </c>
      <c r="D8" s="92">
        <v>64</v>
      </c>
      <c r="E8" s="57">
        <f t="shared" si="0"/>
        <v>3</v>
      </c>
      <c r="F8" s="93">
        <v>883.2</v>
      </c>
      <c r="G8" s="57">
        <f t="shared" si="1"/>
        <v>294.40000000000003</v>
      </c>
      <c r="H8" s="0">
        <v>1</v>
      </c>
    </row>
    <row r="9" spans="1:16" x14ac:dyDescent="0.25">
      <c r="A9" s="90" t="s">
        <v>128</v>
      </c>
      <c r="B9" s="90" t="s">
        <v>129</v>
      </c>
      <c r="C9" s="91">
        <v>576</v>
      </c>
      <c r="D9" s="92">
        <v>144</v>
      </c>
      <c r="E9" s="57">
        <f t="shared" si="0"/>
        <v>4</v>
      </c>
      <c r="F9" s="93">
        <v>1601.28</v>
      </c>
      <c r="G9" s="57">
        <f t="shared" si="1"/>
        <v>400.32</v>
      </c>
      <c r="H9" s="0">
        <v>1</v>
      </c>
      <c r="J9" s="9" t="s">
        <v>132</v>
      </c>
      <c r="K9" s="9" t="s">
        <v>133</v>
      </c>
      <c r="L9" s="18">
        <v>4</v>
      </c>
      <c r="M9" s="19">
        <v>16</v>
      </c>
      <c r="N9" s="11">
        <f t="shared" ref="N9:N24" si="2">+L9/M9</f>
        <v>0.25</v>
      </c>
      <c r="O9" s="10">
        <v>48</v>
      </c>
      <c r="P9" s="11">
        <f t="shared" ref="P9:P24" si="3">+O9/N9</f>
        <v>192</v>
      </c>
    </row>
    <row r="10" spans="1:16" x14ac:dyDescent="0.25">
      <c r="A10" s="90" t="s">
        <v>29</v>
      </c>
      <c r="B10" s="90" t="s">
        <v>30</v>
      </c>
      <c r="C10" s="91">
        <v>168</v>
      </c>
      <c r="D10" s="92">
        <v>42</v>
      </c>
      <c r="E10" s="57">
        <f t="shared" si="0"/>
        <v>4</v>
      </c>
      <c r="F10" s="93">
        <v>1382.64</v>
      </c>
      <c r="G10" s="57">
        <f t="shared" si="1"/>
        <v>345.66</v>
      </c>
      <c r="H10" s="0">
        <v>1</v>
      </c>
      <c r="J10" s="9" t="s">
        <v>134</v>
      </c>
      <c r="K10" s="9" t="s">
        <v>135</v>
      </c>
      <c r="L10" s="18">
        <v>5</v>
      </c>
      <c r="M10" s="19">
        <v>56</v>
      </c>
      <c r="N10" s="11">
        <f t="shared" si="2"/>
        <v>8.9285714285714288E-2</v>
      </c>
      <c r="O10" s="10">
        <v>10.65</v>
      </c>
      <c r="P10" s="11">
        <f t="shared" si="3"/>
        <v>119.28</v>
      </c>
    </row>
    <row r="11" spans="1:16" x14ac:dyDescent="0.25">
      <c r="A11" s="90" t="s">
        <v>31</v>
      </c>
      <c r="B11" s="90" t="s">
        <v>32</v>
      </c>
      <c r="C11" s="91">
        <v>3600</v>
      </c>
      <c r="D11" s="92">
        <v>144</v>
      </c>
      <c r="E11" s="57">
        <f t="shared" si="0"/>
        <v>25</v>
      </c>
      <c r="F11" s="93">
        <v>10728</v>
      </c>
      <c r="G11" s="57">
        <f t="shared" si="1"/>
        <v>429.12</v>
      </c>
      <c r="H11" s="0">
        <v>1</v>
      </c>
      <c r="J11" s="9" t="s">
        <v>136</v>
      </c>
      <c r="K11" s="9" t="s">
        <v>137</v>
      </c>
      <c r="L11" s="18">
        <v>18</v>
      </c>
      <c r="M11" s="19">
        <v>63</v>
      </c>
      <c r="N11" s="11">
        <f t="shared" si="2"/>
        <v>0.2857142857142857</v>
      </c>
      <c r="O11" s="10">
        <v>38.340000000000003</v>
      </c>
      <c r="P11" s="11">
        <f t="shared" si="3"/>
        <v>134.19000000000003</v>
      </c>
    </row>
    <row r="12" spans="1:16" x14ac:dyDescent="0.25">
      <c r="A12" s="90" t="s">
        <v>33</v>
      </c>
      <c r="B12" s="90" t="s">
        <v>34</v>
      </c>
      <c r="C12" s="91">
        <v>126</v>
      </c>
      <c r="D12" s="92">
        <v>42</v>
      </c>
      <c r="E12" s="57">
        <f t="shared" si="0"/>
        <v>3</v>
      </c>
      <c r="F12" s="93">
        <v>1083.5999999999999</v>
      </c>
      <c r="G12" s="57">
        <f t="shared" si="1"/>
        <v>361.2</v>
      </c>
      <c r="H12" s="0">
        <v>1</v>
      </c>
      <c r="J12" s="9" t="s">
        <v>138</v>
      </c>
      <c r="K12" s="9" t="s">
        <v>139</v>
      </c>
      <c r="L12" s="18">
        <v>36</v>
      </c>
      <c r="M12" s="19">
        <v>36</v>
      </c>
      <c r="N12" s="11">
        <f t="shared" si="2"/>
        <v>1</v>
      </c>
      <c r="O12" s="10">
        <v>744.12</v>
      </c>
      <c r="P12" s="11">
        <f t="shared" si="3"/>
        <v>744.12</v>
      </c>
    </row>
    <row r="13" spans="1:16" x14ac:dyDescent="0.25">
      <c r="A13" s="90" t="s">
        <v>35</v>
      </c>
      <c r="B13" s="90" t="s">
        <v>36</v>
      </c>
      <c r="C13" s="91">
        <v>1900</v>
      </c>
      <c r="D13" s="92">
        <v>100</v>
      </c>
      <c r="E13" s="57">
        <f t="shared" si="0"/>
        <v>19</v>
      </c>
      <c r="F13" s="93">
        <v>5890</v>
      </c>
      <c r="G13" s="57">
        <f t="shared" si="1"/>
        <v>310</v>
      </c>
      <c r="H13" s="0">
        <v>1</v>
      </c>
      <c r="J13" s="9" t="s">
        <v>140</v>
      </c>
      <c r="K13" s="9" t="s">
        <v>141</v>
      </c>
      <c r="L13" s="18">
        <v>24</v>
      </c>
      <c r="M13" s="19">
        <v>24</v>
      </c>
      <c r="N13" s="11">
        <f t="shared" si="2"/>
        <v>1</v>
      </c>
      <c r="O13" s="10">
        <v>108</v>
      </c>
      <c r="P13" s="11">
        <f t="shared" si="3"/>
        <v>108</v>
      </c>
    </row>
    <row r="14" spans="1:16" x14ac:dyDescent="0.25">
      <c r="A14" s="90" t="s">
        <v>37</v>
      </c>
      <c r="B14" s="90" t="s">
        <v>38</v>
      </c>
      <c r="C14" s="91">
        <v>512</v>
      </c>
      <c r="D14" s="92">
        <v>256</v>
      </c>
      <c r="E14" s="57">
        <f t="shared" si="0"/>
        <v>2</v>
      </c>
      <c r="F14" s="93">
        <v>358.4</v>
      </c>
      <c r="G14" s="57">
        <f t="shared" si="1"/>
        <v>179.2</v>
      </c>
      <c r="H14" s="0">
        <v>1</v>
      </c>
      <c r="J14" s="9" t="s">
        <v>142</v>
      </c>
      <c r="K14" s="9" t="s">
        <v>143</v>
      </c>
      <c r="L14" s="18">
        <v>24</v>
      </c>
      <c r="M14" s="19">
        <v>80</v>
      </c>
      <c r="N14" s="11">
        <f t="shared" si="2"/>
        <v>0.3</v>
      </c>
      <c r="O14" s="10">
        <v>375.6</v>
      </c>
      <c r="P14" s="11">
        <f t="shared" si="3"/>
        <v>1252.0000000000002</v>
      </c>
    </row>
    <row r="15" spans="1:16" x14ac:dyDescent="0.25">
      <c r="A15" s="90" t="s">
        <v>162</v>
      </c>
      <c r="B15" s="90" t="s">
        <v>163</v>
      </c>
      <c r="C15" s="91">
        <v>82</v>
      </c>
      <c r="D15" s="92">
        <v>40</v>
      </c>
      <c r="E15" s="57">
        <f t="shared" si="0"/>
        <v>2.0499999999999998</v>
      </c>
      <c r="F15" s="93">
        <v>398.52</v>
      </c>
      <c r="G15" s="57">
        <f t="shared" si="1"/>
        <v>194.4</v>
      </c>
      <c r="H15" s="0">
        <v>1</v>
      </c>
      <c r="J15" s="9" t="s">
        <v>144</v>
      </c>
      <c r="K15" s="9" t="s">
        <v>145</v>
      </c>
      <c r="L15" s="18">
        <v>72</v>
      </c>
      <c r="M15" s="19">
        <v>36</v>
      </c>
      <c r="N15" s="11">
        <f t="shared" si="2"/>
        <v>2</v>
      </c>
      <c r="O15" s="10">
        <v>684</v>
      </c>
      <c r="P15" s="11">
        <f t="shared" si="3"/>
        <v>342</v>
      </c>
    </row>
    <row r="16" spans="1:16" x14ac:dyDescent="0.25">
      <c r="A16" s="90" t="s">
        <v>40</v>
      </c>
      <c r="B16" s="90" t="s">
        <v>41</v>
      </c>
      <c r="C16" s="91">
        <v>1296</v>
      </c>
      <c r="D16" s="92">
        <v>144</v>
      </c>
      <c r="E16" s="57">
        <f t="shared" si="0"/>
        <v>9</v>
      </c>
      <c r="F16" s="93">
        <v>3719.52</v>
      </c>
      <c r="G16" s="57">
        <f t="shared" si="1"/>
        <v>413.28</v>
      </c>
      <c r="H16" s="0">
        <v>1</v>
      </c>
      <c r="J16" s="9" t="s">
        <v>146</v>
      </c>
      <c r="K16" s="9" t="s">
        <v>147</v>
      </c>
      <c r="L16" s="18">
        <v>30</v>
      </c>
      <c r="M16" s="19">
        <v>36</v>
      </c>
      <c r="N16" s="11">
        <f t="shared" si="2"/>
        <v>0.83333333333333337</v>
      </c>
      <c r="O16" s="10">
        <v>198</v>
      </c>
      <c r="P16" s="11">
        <f t="shared" si="3"/>
        <v>237.6</v>
      </c>
    </row>
    <row r="17" spans="1:16" x14ac:dyDescent="0.25">
      <c r="A17" s="90" t="s">
        <v>44</v>
      </c>
      <c r="B17" s="90" t="s">
        <v>45</v>
      </c>
      <c r="C17" s="91">
        <v>84</v>
      </c>
      <c r="D17" s="92">
        <v>42</v>
      </c>
      <c r="E17" s="57">
        <f t="shared" si="0"/>
        <v>2</v>
      </c>
      <c r="F17" s="93">
        <v>1041.5999999999999</v>
      </c>
      <c r="G17" s="57">
        <f t="shared" si="1"/>
        <v>520.79999999999995</v>
      </c>
      <c r="H17" s="0">
        <v>1</v>
      </c>
      <c r="J17" s="9" t="s">
        <v>148</v>
      </c>
      <c r="K17" s="9" t="s">
        <v>149</v>
      </c>
      <c r="L17" s="18">
        <v>108</v>
      </c>
      <c r="M17" s="19">
        <v>16</v>
      </c>
      <c r="N17" s="11">
        <f t="shared" si="2"/>
        <v>6.75</v>
      </c>
      <c r="O17" s="10">
        <v>842.4</v>
      </c>
      <c r="P17" s="11">
        <f t="shared" si="3"/>
        <v>124.8</v>
      </c>
    </row>
    <row r="18" spans="1:16" x14ac:dyDescent="0.25">
      <c r="A18" s="90" t="s">
        <v>46</v>
      </c>
      <c r="B18" s="90" t="s">
        <v>47</v>
      </c>
      <c r="C18" s="91">
        <v>1620</v>
      </c>
      <c r="D18" s="92">
        <v>108</v>
      </c>
      <c r="E18" s="57">
        <f t="shared" si="0"/>
        <v>15</v>
      </c>
      <c r="F18" s="93">
        <v>5346</v>
      </c>
      <c r="G18" s="57">
        <f t="shared" si="1"/>
        <v>356.4</v>
      </c>
      <c r="H18" s="0">
        <v>1</v>
      </c>
      <c r="J18" s="9" t="s">
        <v>150</v>
      </c>
      <c r="K18" s="9" t="s">
        <v>151</v>
      </c>
      <c r="L18" s="18">
        <v>80</v>
      </c>
      <c r="M18" s="19">
        <v>84</v>
      </c>
      <c r="N18" s="11">
        <f t="shared" si="2"/>
        <v>0.95238095238095233</v>
      </c>
      <c r="O18" s="10">
        <v>309.83999999999997</v>
      </c>
      <c r="P18" s="11">
        <f t="shared" si="3"/>
        <v>325.33199999999999</v>
      </c>
    </row>
    <row r="19" spans="1:16" x14ac:dyDescent="0.25">
      <c r="A19" s="90" t="s">
        <v>48</v>
      </c>
      <c r="B19" s="90" t="s">
        <v>49</v>
      </c>
      <c r="C19" s="91">
        <v>1836</v>
      </c>
      <c r="D19" s="92">
        <v>108</v>
      </c>
      <c r="E19" s="57">
        <f t="shared" si="0"/>
        <v>17</v>
      </c>
      <c r="F19" s="93">
        <v>6058.8</v>
      </c>
      <c r="G19" s="57">
        <f t="shared" si="1"/>
        <v>356.40000000000003</v>
      </c>
      <c r="H19" s="0">
        <v>1</v>
      </c>
      <c r="J19" s="9" t="s">
        <v>152</v>
      </c>
      <c r="K19" s="9" t="s">
        <v>153</v>
      </c>
      <c r="L19" s="18">
        <v>54</v>
      </c>
      <c r="M19" s="19">
        <v>30</v>
      </c>
      <c r="N19" s="11">
        <f t="shared" si="2"/>
        <v>1.8</v>
      </c>
      <c r="O19" s="10">
        <v>351</v>
      </c>
      <c r="P19" s="11">
        <f t="shared" si="3"/>
        <v>195</v>
      </c>
    </row>
    <row r="20" spans="1:16" x14ac:dyDescent="0.25">
      <c r="A20" s="90" t="s">
        <v>130</v>
      </c>
      <c r="B20" s="90" t="s">
        <v>131</v>
      </c>
      <c r="C20" s="91">
        <v>252</v>
      </c>
      <c r="D20" s="92">
        <v>42</v>
      </c>
      <c r="E20" s="57">
        <f t="shared" si="0"/>
        <v>6</v>
      </c>
      <c r="F20" s="93">
        <v>2073.96</v>
      </c>
      <c r="G20" s="57">
        <f t="shared" si="1"/>
        <v>345.66</v>
      </c>
      <c r="H20" s="0">
        <v>1</v>
      </c>
      <c r="J20" s="9" t="s">
        <v>154</v>
      </c>
      <c r="K20" s="9" t="s">
        <v>155</v>
      </c>
      <c r="L20" s="18">
        <v>18</v>
      </c>
      <c r="M20" s="19">
        <v>36</v>
      </c>
      <c r="N20" s="11">
        <f t="shared" si="2"/>
        <v>0.5</v>
      </c>
      <c r="O20" s="10">
        <v>90</v>
      </c>
      <c r="P20" s="11">
        <f t="shared" si="3"/>
        <v>180</v>
      </c>
    </row>
    <row r="21" spans="1:16" x14ac:dyDescent="0.25">
      <c r="A21" s="90" t="s">
        <v>95</v>
      </c>
      <c r="B21" s="90" t="s">
        <v>96</v>
      </c>
      <c r="C21" s="91">
        <v>400</v>
      </c>
      <c r="D21" s="92">
        <v>40</v>
      </c>
      <c r="E21" s="57">
        <f t="shared" si="0"/>
        <v>10</v>
      </c>
      <c r="F21" s="93">
        <v>2544</v>
      </c>
      <c r="G21" s="57">
        <f t="shared" si="1"/>
        <v>254.4</v>
      </c>
      <c r="H21" s="0">
        <v>1</v>
      </c>
      <c r="J21" s="9" t="s">
        <v>156</v>
      </c>
      <c r="K21" s="9" t="s">
        <v>157</v>
      </c>
      <c r="L21" s="18">
        <v>24</v>
      </c>
      <c r="M21" s="19">
        <v>36</v>
      </c>
      <c r="N21" s="11">
        <f t="shared" si="2"/>
        <v>0.66666666666666663</v>
      </c>
      <c r="O21" s="10">
        <v>144</v>
      </c>
      <c r="P21" s="11">
        <f t="shared" si="3"/>
        <v>216</v>
      </c>
    </row>
    <row r="22" spans="1:16" x14ac:dyDescent="0.25">
      <c r="A22" s="90" t="s">
        <v>56</v>
      </c>
      <c r="B22" s="90" t="s">
        <v>57</v>
      </c>
      <c r="C22" s="91">
        <v>640</v>
      </c>
      <c r="D22" s="92">
        <v>160</v>
      </c>
      <c r="E22" s="57">
        <f t="shared" si="0"/>
        <v>4</v>
      </c>
      <c r="F22" s="93">
        <v>1561.6</v>
      </c>
      <c r="G22" s="57">
        <f t="shared" si="1"/>
        <v>390.4</v>
      </c>
      <c r="H22" s="0">
        <v>1</v>
      </c>
      <c r="J22" s="9" t="s">
        <v>158</v>
      </c>
      <c r="K22" s="9" t="s">
        <v>159</v>
      </c>
      <c r="L22" s="18">
        <v>90</v>
      </c>
      <c r="M22" s="19">
        <v>54</v>
      </c>
      <c r="N22" s="11">
        <f t="shared" si="2"/>
        <v>1.6666666666666667</v>
      </c>
      <c r="O22" s="10">
        <v>777.6</v>
      </c>
      <c r="P22" s="11">
        <f t="shared" si="3"/>
        <v>466.56</v>
      </c>
    </row>
    <row r="23" spans="1:16" x14ac:dyDescent="0.25">
      <c r="A23" s="90" t="s">
        <v>64</v>
      </c>
      <c r="B23" s="90" t="s">
        <v>65</v>
      </c>
      <c r="C23" s="91">
        <v>12</v>
      </c>
      <c r="D23" s="92">
        <v>32</v>
      </c>
      <c r="E23" s="57">
        <f t="shared" si="0"/>
        <v>0.375</v>
      </c>
      <c r="F23" s="93">
        <v>128.4</v>
      </c>
      <c r="G23" s="57">
        <f t="shared" si="1"/>
        <v>342.40000000000003</v>
      </c>
      <c r="H23" s="0">
        <v>1</v>
      </c>
      <c r="J23" s="9" t="s">
        <v>160</v>
      </c>
      <c r="K23" s="9" t="s">
        <v>161</v>
      </c>
      <c r="L23" s="18">
        <v>16</v>
      </c>
      <c r="M23" s="19">
        <v>54</v>
      </c>
      <c r="N23" s="11">
        <f t="shared" si="2"/>
        <v>0.29629629629629628</v>
      </c>
      <c r="O23" s="10">
        <v>268</v>
      </c>
      <c r="P23" s="11">
        <f t="shared" si="3"/>
        <v>904.5</v>
      </c>
    </row>
    <row r="24" spans="1:16" x14ac:dyDescent="0.25">
      <c r="A24" s="90" t="s">
        <v>68</v>
      </c>
      <c r="B24" s="90" t="s">
        <v>69</v>
      </c>
      <c r="C24" s="91">
        <v>80</v>
      </c>
      <c r="D24" s="92">
        <v>80</v>
      </c>
      <c r="E24" s="57">
        <f t="shared" si="0"/>
        <v>1</v>
      </c>
      <c r="F24" s="93">
        <v>66.72</v>
      </c>
      <c r="G24" s="57">
        <f t="shared" si="1"/>
        <v>66.72</v>
      </c>
      <c r="H24" s="0">
        <v>1</v>
      </c>
      <c r="J24" s="12" t="s">
        <v>9</v>
      </c>
      <c r="K24" s="12" t="s">
        <v>10</v>
      </c>
      <c r="L24" s="20">
        <v>72</v>
      </c>
      <c r="M24" s="21">
        <v>72</v>
      </c>
      <c r="N24" s="14">
        <f t="shared" si="2"/>
        <v>1</v>
      </c>
      <c r="O24" s="13">
        <v>165.6</v>
      </c>
      <c r="P24" s="14">
        <f t="shared" si="3"/>
        <v>165.6</v>
      </c>
    </row>
    <row r="25" spans="1:16" x14ac:dyDescent="0.25">
      <c r="A25" s="90" t="s">
        <v>70</v>
      </c>
      <c r="B25" s="90" t="s">
        <v>71</v>
      </c>
      <c r="C25" s="91">
        <v>1248</v>
      </c>
      <c r="D25" s="92">
        <v>208</v>
      </c>
      <c r="E25" s="57">
        <f t="shared" si="0"/>
        <v>6</v>
      </c>
      <c r="F25" s="93">
        <v>2371.1999999999998</v>
      </c>
      <c r="G25" s="57">
        <f t="shared" si="1"/>
        <v>395.2</v>
      </c>
      <c r="H25" s="0">
        <v>1</v>
      </c>
    </row>
    <row r="26" spans="1:16" x14ac:dyDescent="0.25">
      <c r="A26" s="90" t="s">
        <v>72</v>
      </c>
      <c r="B26" s="90" t="s">
        <v>73</v>
      </c>
      <c r="C26" s="91">
        <v>130</v>
      </c>
      <c r="D26" s="92">
        <v>130</v>
      </c>
      <c r="E26" s="57">
        <f t="shared" si="0"/>
        <v>1</v>
      </c>
      <c r="F26" s="93">
        <v>98.8</v>
      </c>
      <c r="G26" s="57">
        <f t="shared" si="1"/>
        <v>98.8</v>
      </c>
      <c r="H26" s="0">
        <v>1</v>
      </c>
    </row>
    <row r="27" spans="1:16" x14ac:dyDescent="0.25">
      <c r="A27" s="90" t="s">
        <v>76</v>
      </c>
      <c r="B27" s="90" t="s">
        <v>77</v>
      </c>
      <c r="C27" s="91">
        <v>336</v>
      </c>
      <c r="D27" s="92">
        <v>168</v>
      </c>
      <c r="E27" s="57">
        <f t="shared" si="0"/>
        <v>2</v>
      </c>
      <c r="F27" s="93">
        <v>725.76</v>
      </c>
      <c r="G27" s="57">
        <f t="shared" si="1"/>
        <v>362.88</v>
      </c>
      <c r="H27" s="0">
        <v>1</v>
      </c>
    </row>
    <row r="28" spans="1:16" x14ac:dyDescent="0.25">
      <c r="A28" s="90" t="s">
        <v>80</v>
      </c>
      <c r="B28" s="90" t="s">
        <v>81</v>
      </c>
      <c r="C28" s="91">
        <v>1250</v>
      </c>
      <c r="D28" s="92">
        <v>125</v>
      </c>
      <c r="E28" s="57">
        <f t="shared" si="0"/>
        <v>10</v>
      </c>
      <c r="F28" s="93">
        <v>2062.5</v>
      </c>
      <c r="G28" s="57">
        <f t="shared" si="1"/>
        <v>206.25</v>
      </c>
      <c r="H28" s="0">
        <v>1</v>
      </c>
    </row>
    <row r="29" spans="1:16" x14ac:dyDescent="0.25">
      <c r="A29" s="90" t="s">
        <v>88</v>
      </c>
      <c r="B29" s="90" t="s">
        <v>89</v>
      </c>
      <c r="C29" s="91">
        <v>120</v>
      </c>
      <c r="D29" s="92">
        <v>40</v>
      </c>
      <c r="E29" s="57">
        <f t="shared" si="0"/>
        <v>3</v>
      </c>
      <c r="F29" s="93">
        <v>768</v>
      </c>
      <c r="G29" s="57">
        <f t="shared" si="1"/>
        <v>256</v>
      </c>
      <c r="H29" s="0">
        <v>1</v>
      </c>
    </row>
    <row r="46" spans="4:4" x14ac:dyDescent="0.25">
      <c r="D46" s="1"/>
    </row>
  </sheetData>
  <autoFilter ref="A1:G29" xr:uid="{00000000-0009-0000-0000-000003000000}">
    <sortState xmlns:xlrd2="http://schemas.microsoft.com/office/spreadsheetml/2017/richdata2" ref="A2:G29">
      <sortCondition ref="A1:A29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6"/>
  <dimension ref="A1:O69"/>
  <sheetViews>
    <sheetView workbookViewId="0">
      <selection activeCell="J63" sqref="J63"/>
    </sheetView>
  </sheetViews>
  <sheetFormatPr baseColWidth="10" defaultColWidth="9.140625" defaultRowHeight="15" x14ac:dyDescent="0.25"/>
  <cols>
    <col min="1" max="1" bestFit="true" customWidth="true" width="9.7109375"/>
    <col min="2" max="2" bestFit="true" customWidth="true" width="41.28515625"/>
    <col min="3" max="3" bestFit="true" customWidth="true" width="8.7109375"/>
    <col min="4" max="4" bestFit="true" customWidth="true" style="29" width="7.5703125"/>
    <col min="5" max="5" bestFit="true" customWidth="true" width="7.5703125"/>
    <col min="6" max="6" bestFit="true" customWidth="true" width="10.5703125"/>
    <col min="7" max="7" bestFit="true" customWidth="true" width="9.5703125"/>
    <col min="9" max="9" customWidth="true" width="13.42578125"/>
    <col min="10" max="10" customWidth="true" width="15.85546875"/>
  </cols>
  <sheetData>
    <row r="1" spans="1:13" ht="30" x14ac:dyDescent="0.25">
      <c r="A1" s="31" t="s">
        <v>5</v>
      </c>
      <c r="B1" s="31" t="s">
        <v>6</v>
      </c>
      <c r="C1" s="8" t="s">
        <v>166</v>
      </c>
      <c r="D1" s="8" t="s">
        <v>164</v>
      </c>
      <c r="E1" s="8" t="s">
        <v>165</v>
      </c>
      <c r="F1" s="8" t="s">
        <v>196</v>
      </c>
      <c r="G1" s="8" t="s">
        <v>197</v>
      </c>
    </row>
    <row r="2" spans="1:13" x14ac:dyDescent="0.25">
      <c r="A2" s="71" t="s">
        <v>178</v>
      </c>
      <c r="B2" s="71" t="s">
        <v>179</v>
      </c>
      <c r="C2" s="68">
        <v>48</v>
      </c>
      <c r="D2" s="72">
        <v>48</v>
      </c>
      <c r="E2" s="73">
        <f t="shared" ref="E2:E18" si="0">+C2/D2</f>
        <v>1</v>
      </c>
      <c r="F2" s="69">
        <v>336</v>
      </c>
      <c r="G2" s="73">
        <f t="shared" ref="G2:G18" si="1">+F2/E2</f>
        <v>336</v>
      </c>
      <c r="J2" s="2" t="s">
        <v>188</v>
      </c>
    </row>
    <row r="3" spans="1:13" x14ac:dyDescent="0.25">
      <c r="A3" s="71" t="s">
        <v>97</v>
      </c>
      <c r="B3" s="71" t="s">
        <v>98</v>
      </c>
      <c r="C3" s="68">
        <v>76</v>
      </c>
      <c r="D3" s="72">
        <v>95</v>
      </c>
      <c r="E3" s="73">
        <f t="shared" si="0"/>
        <v>0.8</v>
      </c>
      <c r="F3" s="69">
        <v>247</v>
      </c>
      <c r="G3" s="73">
        <f t="shared" si="1"/>
        <v>308.75</v>
      </c>
      <c r="J3" s="2" t="s">
        <v>189</v>
      </c>
    </row>
    <row r="4" spans="1:13" x14ac:dyDescent="0.25">
      <c r="A4" s="71" t="s">
        <v>100</v>
      </c>
      <c r="B4" s="71" t="s">
        <v>101</v>
      </c>
      <c r="C4" s="68">
        <v>70</v>
      </c>
      <c r="D4" s="72">
        <v>70</v>
      </c>
      <c r="E4" s="73">
        <f t="shared" si="0"/>
        <v>1</v>
      </c>
      <c r="F4" s="69">
        <v>95.9</v>
      </c>
      <c r="G4" s="73">
        <f t="shared" si="1"/>
        <v>95.9</v>
      </c>
    </row>
    <row r="5" spans="1:13" x14ac:dyDescent="0.25">
      <c r="A5" s="71" t="s">
        <v>102</v>
      </c>
      <c r="B5" s="71" t="s">
        <v>103</v>
      </c>
      <c r="C5" s="68">
        <v>56</v>
      </c>
      <c r="D5" s="72">
        <v>108</v>
      </c>
      <c r="E5" s="73">
        <f t="shared" si="0"/>
        <v>0.51851851851851849</v>
      </c>
      <c r="F5" s="69">
        <v>73.92</v>
      </c>
      <c r="G5" s="73">
        <f t="shared" si="1"/>
        <v>142.56</v>
      </c>
      <c r="J5" s="2" t="s">
        <v>0</v>
      </c>
      <c r="L5" t="s" s="0">
        <v>4</v>
      </c>
    </row>
    <row r="6" spans="1:13" x14ac:dyDescent="0.25">
      <c r="A6" s="71" t="s">
        <v>104</v>
      </c>
      <c r="B6" s="71" t="s">
        <v>105</v>
      </c>
      <c r="C6" s="68">
        <v>28</v>
      </c>
      <c r="D6" s="72">
        <v>70</v>
      </c>
      <c r="E6" s="73">
        <f t="shared" si="0"/>
        <v>0.4</v>
      </c>
      <c r="F6" s="69">
        <v>38.36</v>
      </c>
      <c r="G6" s="73">
        <f t="shared" si="1"/>
        <v>95.899999999999991</v>
      </c>
      <c r="J6" s="2" t="s">
        <v>1</v>
      </c>
      <c r="K6" s="0">
        <v>20</v>
      </c>
      <c r="L6" s="0">
        <f>+J10-K6</f>
        <v>44</v>
      </c>
      <c r="M6" s="0">
        <f>+K6+L6</f>
        <v>64</v>
      </c>
    </row>
    <row r="7" spans="1:13" x14ac:dyDescent="0.25">
      <c r="A7" s="71" t="s">
        <v>106</v>
      </c>
      <c r="B7" s="71" t="s">
        <v>107</v>
      </c>
      <c r="C7" s="68">
        <v>70</v>
      </c>
      <c r="D7" s="72">
        <v>70</v>
      </c>
      <c r="E7" s="73">
        <f t="shared" si="0"/>
        <v>1</v>
      </c>
      <c r="F7" s="69">
        <v>95.9</v>
      </c>
      <c r="G7" s="73">
        <f t="shared" si="1"/>
        <v>95.9</v>
      </c>
      <c r="J7" s="2" t="s">
        <v>2</v>
      </c>
      <c r="K7" s="0">
        <v>2850</v>
      </c>
      <c r="L7" s="0">
        <f>+J11-K7</f>
        <v>17650</v>
      </c>
      <c r="M7" s="0">
        <f>+K7+L7</f>
        <v>20500</v>
      </c>
    </row>
    <row r="8" spans="1:13" x14ac:dyDescent="0.25">
      <c r="A8" s="71" t="s">
        <v>108</v>
      </c>
      <c r="B8" s="71" t="s">
        <v>109</v>
      </c>
      <c r="C8" s="68">
        <v>98</v>
      </c>
      <c r="D8" s="72">
        <v>70</v>
      </c>
      <c r="E8" s="73">
        <f t="shared" si="0"/>
        <v>1.4</v>
      </c>
      <c r="F8" s="69">
        <v>134.26</v>
      </c>
      <c r="G8" s="73">
        <f t="shared" si="1"/>
        <v>95.9</v>
      </c>
    </row>
    <row r="9" spans="1:13" x14ac:dyDescent="0.25">
      <c r="A9" s="71" t="s">
        <v>110</v>
      </c>
      <c r="B9" s="71" t="s">
        <v>111</v>
      </c>
      <c r="C9" s="68">
        <v>56</v>
      </c>
      <c r="D9" s="72">
        <v>75</v>
      </c>
      <c r="E9" s="73">
        <f t="shared" si="0"/>
        <v>0.7466666666666667</v>
      </c>
      <c r="F9" s="69">
        <v>76.72</v>
      </c>
      <c r="G9" s="73">
        <f t="shared" si="1"/>
        <v>102.75</v>
      </c>
      <c r="J9" t="s" s="0">
        <v>3</v>
      </c>
    </row>
    <row r="10" spans="1:13" x14ac:dyDescent="0.25">
      <c r="A10" s="71" t="s">
        <v>112</v>
      </c>
      <c r="B10" s="71" t="s">
        <v>113</v>
      </c>
      <c r="C10" s="68">
        <v>70</v>
      </c>
      <c r="D10" s="72">
        <v>75</v>
      </c>
      <c r="E10" s="73">
        <f t="shared" si="0"/>
        <v>0.93333333333333335</v>
      </c>
      <c r="F10" s="69">
        <v>95.9</v>
      </c>
      <c r="G10" s="73">
        <f t="shared" si="1"/>
        <v>102.75</v>
      </c>
      <c r="J10" s="0">
        <v>64</v>
      </c>
    </row>
    <row r="11" spans="1:13" x14ac:dyDescent="0.25">
      <c r="A11" s="71" t="s">
        <v>180</v>
      </c>
      <c r="B11" s="71" t="s">
        <v>181</v>
      </c>
      <c r="C11" s="68">
        <v>2</v>
      </c>
      <c r="D11" s="72">
        <v>60</v>
      </c>
      <c r="E11" s="73">
        <f t="shared" si="0"/>
        <v>3.3333333333333333E-2</v>
      </c>
      <c r="F11" s="69">
        <v>12.96</v>
      </c>
      <c r="G11" s="73">
        <f t="shared" si="1"/>
        <v>388.8</v>
      </c>
      <c r="J11" s="0">
        <v>20500</v>
      </c>
    </row>
    <row r="12" spans="1:13" x14ac:dyDescent="0.25">
      <c r="A12" s="71" t="s">
        <v>115</v>
      </c>
      <c r="B12" s="71" t="s">
        <v>116</v>
      </c>
      <c r="C12" s="68">
        <v>14</v>
      </c>
      <c r="D12" s="72">
        <v>70</v>
      </c>
      <c r="E12" s="73">
        <f t="shared" si="0"/>
        <v>0.2</v>
      </c>
      <c r="F12" s="69">
        <v>19.18</v>
      </c>
      <c r="G12" s="73">
        <f t="shared" si="1"/>
        <v>95.899999999999991</v>
      </c>
    </row>
    <row r="13" spans="1:13" x14ac:dyDescent="0.25">
      <c r="A13" s="71" t="s">
        <v>182</v>
      </c>
      <c r="B13" s="71" t="s">
        <v>183</v>
      </c>
      <c r="C13" s="68">
        <v>110</v>
      </c>
      <c r="D13" s="72">
        <v>100</v>
      </c>
      <c r="E13" s="73">
        <f t="shared" si="0"/>
        <v>1.1000000000000001</v>
      </c>
      <c r="F13" s="69">
        <v>160.6</v>
      </c>
      <c r="G13" s="73">
        <f t="shared" si="1"/>
        <v>145.99999999999997</v>
      </c>
    </row>
    <row r="14" spans="1:13" x14ac:dyDescent="0.25">
      <c r="A14" s="71" t="s">
        <v>184</v>
      </c>
      <c r="B14" s="71" t="s">
        <v>185</v>
      </c>
      <c r="C14" s="68">
        <v>60</v>
      </c>
      <c r="D14" s="72">
        <v>75</v>
      </c>
      <c r="E14" s="73">
        <f t="shared" si="0"/>
        <v>0.8</v>
      </c>
      <c r="F14" s="69">
        <v>79.8</v>
      </c>
      <c r="G14" s="73">
        <f t="shared" si="1"/>
        <v>99.749999999999986</v>
      </c>
      <c r="K14" t="s" s="0">
        <v>210</v>
      </c>
    </row>
    <row r="15" spans="1:13" x14ac:dyDescent="0.25">
      <c r="A15" s="71" t="s">
        <v>186</v>
      </c>
      <c r="B15" s="71" t="s">
        <v>187</v>
      </c>
      <c r="C15" s="68">
        <v>400</v>
      </c>
      <c r="D15" s="72">
        <v>100</v>
      </c>
      <c r="E15" s="73">
        <f t="shared" si="0"/>
        <v>4</v>
      </c>
      <c r="F15" s="69">
        <v>584</v>
      </c>
      <c r="G15" s="73">
        <f t="shared" si="1"/>
        <v>146</v>
      </c>
    </row>
    <row r="16" spans="1:13" x14ac:dyDescent="0.25">
      <c r="A16" s="71" t="s">
        <v>117</v>
      </c>
      <c r="B16" s="71" t="s">
        <v>118</v>
      </c>
      <c r="C16" s="68">
        <v>210</v>
      </c>
      <c r="D16" s="72">
        <v>75</v>
      </c>
      <c r="E16" s="73">
        <f t="shared" si="0"/>
        <v>2.8</v>
      </c>
      <c r="F16" s="69">
        <v>280.98</v>
      </c>
      <c r="G16" s="73">
        <f t="shared" si="1"/>
        <v>100.35000000000001</v>
      </c>
    </row>
    <row r="17" spans="1:15" x14ac:dyDescent="0.25">
      <c r="A17" s="71" t="s">
        <v>121</v>
      </c>
      <c r="B17" s="71" t="s">
        <v>122</v>
      </c>
      <c r="C17" s="68">
        <v>50</v>
      </c>
      <c r="D17" s="72">
        <v>25</v>
      </c>
      <c r="E17" s="73">
        <f t="shared" si="0"/>
        <v>2</v>
      </c>
      <c r="F17" s="69">
        <v>450</v>
      </c>
      <c r="G17" s="73">
        <f t="shared" si="1"/>
        <v>225</v>
      </c>
      <c r="I17" t="s" s="0">
        <v>214</v>
      </c>
      <c r="L17" t="s" s="0">
        <v>213</v>
      </c>
    </row>
    <row r="18" spans="1:15" x14ac:dyDescent="0.25">
      <c r="A18" s="71" t="s">
        <v>123</v>
      </c>
      <c r="B18" s="71" t="s">
        <v>124</v>
      </c>
      <c r="C18" s="68">
        <v>6</v>
      </c>
      <c r="D18" s="72">
        <v>48</v>
      </c>
      <c r="E18" s="73">
        <f t="shared" si="0"/>
        <v>0.125</v>
      </c>
      <c r="F18" s="69">
        <v>36.24</v>
      </c>
      <c r="G18" s="73">
        <f t="shared" si="1"/>
        <v>289.92</v>
      </c>
      <c r="I18" t="s" s="0">
        <v>212</v>
      </c>
      <c r="L18" t="s" s="0">
        <v>211</v>
      </c>
    </row>
    <row r="19" spans="1:15" x14ac:dyDescent="0.25">
      <c r="A19" s="15" t="s">
        <v>31</v>
      </c>
      <c r="B19" s="15" t="s">
        <v>32</v>
      </c>
      <c r="C19" s="16">
        <v>5040</v>
      </c>
      <c r="D19" s="27">
        <v>144</v>
      </c>
      <c r="E19" s="11">
        <f t="shared" ref="E19:E66" si="2">+C19/D19</f>
        <v>35</v>
      </c>
      <c r="F19" s="17">
        <v>15019.2</v>
      </c>
      <c r="G19" s="11">
        <f t="shared" ref="G19:G66" si="3">+F19/E19</f>
        <v>429.12</v>
      </c>
      <c r="L19" t="s" s="0">
        <v>212</v>
      </c>
    </row>
    <row r="20" spans="1:15" x14ac:dyDescent="0.25">
      <c r="A20" s="15" t="s">
        <v>174</v>
      </c>
      <c r="B20" s="15" t="s">
        <v>175</v>
      </c>
      <c r="C20" s="16">
        <v>288</v>
      </c>
      <c r="D20" s="27">
        <v>72</v>
      </c>
      <c r="E20" s="11">
        <f t="shared" si="2"/>
        <v>4</v>
      </c>
      <c r="F20" s="17">
        <v>648</v>
      </c>
      <c r="G20" s="11">
        <f t="shared" si="3"/>
        <v>162</v>
      </c>
    </row>
    <row r="21" spans="1:15" x14ac:dyDescent="0.25">
      <c r="A21" s="15" t="s">
        <v>52</v>
      </c>
      <c r="B21" s="15" t="s">
        <v>53</v>
      </c>
      <c r="C21" s="16">
        <v>630</v>
      </c>
      <c r="D21" s="27">
        <v>126</v>
      </c>
      <c r="E21" s="11">
        <f t="shared" si="2"/>
        <v>5</v>
      </c>
      <c r="F21" s="17">
        <v>1449</v>
      </c>
      <c r="G21" s="11">
        <f t="shared" si="3"/>
        <v>289.8</v>
      </c>
      <c r="I21" t="s" s="0">
        <v>215</v>
      </c>
    </row>
    <row r="22" spans="1:15" x14ac:dyDescent="0.25">
      <c r="A22" s="24" t="s">
        <v>27</v>
      </c>
      <c r="B22" s="24" t="s">
        <v>28</v>
      </c>
      <c r="C22" s="25">
        <v>96</v>
      </c>
      <c r="D22" s="29">
        <v>48</v>
      </c>
      <c r="E22" s="11">
        <f t="shared" si="2"/>
        <v>2</v>
      </c>
      <c r="F22" s="26">
        <v>347.52</v>
      </c>
      <c r="G22" s="11">
        <f>+F22/E22</f>
        <v>173.76</v>
      </c>
    </row>
    <row r="23" spans="1:15" x14ac:dyDescent="0.25">
      <c r="A23" s="24" t="s">
        <v>35</v>
      </c>
      <c r="B23" s="24" t="s">
        <v>36</v>
      </c>
      <c r="C23" s="25">
        <v>5400</v>
      </c>
      <c r="D23" s="29">
        <v>100</v>
      </c>
      <c r="E23" s="11">
        <f t="shared" si="2"/>
        <v>54</v>
      </c>
      <c r="F23" s="26">
        <v>16740</v>
      </c>
      <c r="G23" s="11">
        <f t="shared" si="3"/>
        <v>310</v>
      </c>
    </row>
    <row r="24" spans="1:15" x14ac:dyDescent="0.25">
      <c r="A24" s="24" t="s">
        <v>130</v>
      </c>
      <c r="B24" s="24" t="s">
        <v>131</v>
      </c>
      <c r="C24" s="25">
        <v>336</v>
      </c>
      <c r="D24" s="29">
        <v>42</v>
      </c>
      <c r="E24" s="11">
        <f t="shared" si="2"/>
        <v>8</v>
      </c>
      <c r="F24" s="26">
        <v>2765.28</v>
      </c>
      <c r="G24" s="11">
        <f t="shared" si="3"/>
        <v>345.66</v>
      </c>
      <c r="I24" t="s" s="0">
        <v>216</v>
      </c>
    </row>
    <row r="25" spans="1:15" x14ac:dyDescent="0.25">
      <c r="A25" s="3" t="s">
        <v>7</v>
      </c>
      <c r="B25" s="3" t="s">
        <v>8</v>
      </c>
      <c r="C25" s="4">
        <v>56</v>
      </c>
      <c r="D25" s="5">
        <v>56</v>
      </c>
      <c r="E25" s="11">
        <f t="shared" si="2"/>
        <v>1</v>
      </c>
      <c r="F25" s="6">
        <v>298.76</v>
      </c>
      <c r="G25" s="11">
        <f t="shared" si="3"/>
        <v>298.76</v>
      </c>
    </row>
    <row r="26" spans="1:15" x14ac:dyDescent="0.25">
      <c r="A26" s="3" t="s">
        <v>9</v>
      </c>
      <c r="B26" s="3" t="s">
        <v>10</v>
      </c>
      <c r="C26" s="4">
        <v>2376</v>
      </c>
      <c r="D26" s="5">
        <v>72</v>
      </c>
      <c r="E26" s="70">
        <f t="shared" si="2"/>
        <v>33</v>
      </c>
      <c r="F26" s="6">
        <v>5464.8</v>
      </c>
      <c r="G26" s="70">
        <f t="shared" si="3"/>
        <v>165.6</v>
      </c>
      <c r="I26" t="s" s="0">
        <v>217</v>
      </c>
    </row>
    <row r="27" spans="1:15" ht="15.75" thickBot="1" x14ac:dyDescent="0.3">
      <c r="A27" s="3" t="s">
        <v>168</v>
      </c>
      <c r="B27" s="3" t="s">
        <v>169</v>
      </c>
      <c r="C27" s="4">
        <v>96</v>
      </c>
      <c r="D27" s="5">
        <v>96</v>
      </c>
      <c r="E27" s="11">
        <f t="shared" si="2"/>
        <v>1</v>
      </c>
      <c r="F27" s="6">
        <v>265.92</v>
      </c>
      <c r="G27" s="11">
        <f t="shared" si="3"/>
        <v>265.92</v>
      </c>
    </row>
    <row r="28" spans="1:15" ht="45" x14ac:dyDescent="0.25">
      <c r="A28" s="3" t="s">
        <v>11</v>
      </c>
      <c r="B28" s="3" t="s">
        <v>12</v>
      </c>
      <c r="C28" s="4">
        <v>576</v>
      </c>
      <c r="D28" s="5">
        <v>144</v>
      </c>
      <c r="E28" s="11">
        <f t="shared" si="2"/>
        <v>4</v>
      </c>
      <c r="F28" s="6">
        <v>1232.6400000000001</v>
      </c>
      <c r="G28" s="11">
        <f t="shared" si="3"/>
        <v>308.16000000000003</v>
      </c>
      <c r="I28" s="31" t="s">
        <v>5</v>
      </c>
      <c r="J28" s="31" t="s">
        <v>6</v>
      </c>
      <c r="K28" s="8" t="s">
        <v>166</v>
      </c>
      <c r="L28" s="8" t="s">
        <v>164</v>
      </c>
      <c r="M28" s="8" t="s">
        <v>165</v>
      </c>
      <c r="N28" s="8" t="s">
        <v>196</v>
      </c>
      <c r="O28" s="8" t="s">
        <v>197</v>
      </c>
    </row>
    <row r="29" spans="1:15" x14ac:dyDescent="0.25">
      <c r="A29" s="3" t="s">
        <v>13</v>
      </c>
      <c r="B29" s="3" t="s">
        <v>14</v>
      </c>
      <c r="C29" s="4">
        <v>104</v>
      </c>
      <c r="D29" s="5">
        <v>260</v>
      </c>
      <c r="E29" s="11">
        <f t="shared" si="2"/>
        <v>0.4</v>
      </c>
      <c r="F29" s="6">
        <v>180.96</v>
      </c>
      <c r="G29" s="11">
        <f t="shared" si="3"/>
        <v>452.4</v>
      </c>
    </row>
    <row r="30" spans="1:15" x14ac:dyDescent="0.25">
      <c r="A30" s="3" t="s">
        <v>170</v>
      </c>
      <c r="B30" s="3" t="s">
        <v>171</v>
      </c>
      <c r="C30" s="4">
        <v>144</v>
      </c>
      <c r="D30" s="5">
        <v>144</v>
      </c>
      <c r="E30" s="11">
        <f t="shared" si="2"/>
        <v>1</v>
      </c>
      <c r="F30" s="6">
        <v>282.24</v>
      </c>
      <c r="G30" s="11">
        <f t="shared" si="3"/>
        <v>282.24</v>
      </c>
      <c r="I30" t="s" s="0">
        <v>207</v>
      </c>
    </row>
    <row r="31" spans="1:15" ht="15.75" thickBot="1" x14ac:dyDescent="0.3">
      <c r="A31" s="3" t="s">
        <v>15</v>
      </c>
      <c r="B31" s="3" t="s">
        <v>16</v>
      </c>
      <c r="C31" s="4">
        <v>576</v>
      </c>
      <c r="D31" s="5">
        <v>144</v>
      </c>
      <c r="E31" s="11">
        <f t="shared" si="2"/>
        <v>4</v>
      </c>
      <c r="F31" s="6">
        <v>864</v>
      </c>
      <c r="G31" s="11">
        <f t="shared" si="3"/>
        <v>216</v>
      </c>
    </row>
    <row r="32" spans="1:15" ht="45" x14ac:dyDescent="0.25">
      <c r="A32" s="3" t="s">
        <v>172</v>
      </c>
      <c r="B32" s="3" t="s">
        <v>173</v>
      </c>
      <c r="C32" s="4">
        <v>45</v>
      </c>
      <c r="D32" s="5">
        <v>90</v>
      </c>
      <c r="E32" s="11">
        <f t="shared" si="2"/>
        <v>0.5</v>
      </c>
      <c r="F32" s="6">
        <v>211.5</v>
      </c>
      <c r="G32" s="11">
        <f t="shared" si="3"/>
        <v>423</v>
      </c>
      <c r="I32" s="31" t="s">
        <v>5</v>
      </c>
      <c r="J32" s="31" t="s">
        <v>6</v>
      </c>
      <c r="K32" s="8" t="s">
        <v>166</v>
      </c>
      <c r="L32" s="8" t="s">
        <v>164</v>
      </c>
      <c r="M32" s="8" t="s">
        <v>165</v>
      </c>
      <c r="N32" s="8" t="s">
        <v>196</v>
      </c>
      <c r="O32" s="8" t="s">
        <v>197</v>
      </c>
    </row>
    <row r="33" spans="1:7" x14ac:dyDescent="0.25">
      <c r="A33" s="3" t="s">
        <v>17</v>
      </c>
      <c r="B33" s="3" t="s">
        <v>18</v>
      </c>
      <c r="C33" s="4">
        <v>96</v>
      </c>
      <c r="D33" s="5">
        <v>96</v>
      </c>
      <c r="E33" s="11">
        <f t="shared" si="2"/>
        <v>1</v>
      </c>
      <c r="F33" s="6">
        <v>312</v>
      </c>
      <c r="G33" s="11">
        <f t="shared" si="3"/>
        <v>312</v>
      </c>
    </row>
    <row r="34" spans="1:7" x14ac:dyDescent="0.25">
      <c r="A34" s="3" t="s">
        <v>21</v>
      </c>
      <c r="B34" s="3" t="s">
        <v>22</v>
      </c>
      <c r="C34" s="4">
        <v>32</v>
      </c>
      <c r="D34" s="5">
        <v>40</v>
      </c>
      <c r="E34" s="11">
        <f t="shared" si="2"/>
        <v>0.8</v>
      </c>
      <c r="F34" s="6">
        <v>163.19999999999999</v>
      </c>
      <c r="G34" s="11">
        <f t="shared" si="3"/>
        <v>203.99999999999997</v>
      </c>
    </row>
    <row r="35" spans="1:7" x14ac:dyDescent="0.25">
      <c r="A35" s="3" t="s">
        <v>23</v>
      </c>
      <c r="B35" s="3" t="s">
        <v>24</v>
      </c>
      <c r="C35" s="4">
        <v>264</v>
      </c>
      <c r="D35" s="5">
        <v>88</v>
      </c>
      <c r="E35" s="11">
        <f t="shared" si="2"/>
        <v>3</v>
      </c>
      <c r="F35" s="6">
        <v>607.20000000000005</v>
      </c>
      <c r="G35" s="11">
        <f t="shared" si="3"/>
        <v>202.4</v>
      </c>
    </row>
    <row r="36" spans="1:7" x14ac:dyDescent="0.25">
      <c r="A36" s="3" t="s">
        <v>25</v>
      </c>
      <c r="B36" s="3" t="s">
        <v>26</v>
      </c>
      <c r="C36" s="4">
        <v>3000</v>
      </c>
      <c r="D36" s="5">
        <v>120</v>
      </c>
      <c r="E36" s="11">
        <f t="shared" si="2"/>
        <v>25</v>
      </c>
      <c r="F36" s="6">
        <v>6420</v>
      </c>
      <c r="G36" s="11">
        <f t="shared" si="3"/>
        <v>256.8</v>
      </c>
    </row>
    <row r="37" spans="1:7" x14ac:dyDescent="0.25">
      <c r="A37" s="3" t="s">
        <v>126</v>
      </c>
      <c r="B37" s="3" t="s">
        <v>127</v>
      </c>
      <c r="C37" s="4">
        <v>704</v>
      </c>
      <c r="D37" s="5">
        <v>64</v>
      </c>
      <c r="E37" s="70">
        <f t="shared" si="2"/>
        <v>11</v>
      </c>
      <c r="F37" s="6">
        <v>3238.4</v>
      </c>
      <c r="G37" s="70">
        <f t="shared" si="3"/>
        <v>294.40000000000003</v>
      </c>
    </row>
    <row r="38" spans="1:7" x14ac:dyDescent="0.25">
      <c r="A38" s="3" t="s">
        <v>128</v>
      </c>
      <c r="B38" s="3" t="s">
        <v>129</v>
      </c>
      <c r="C38" s="4">
        <v>864</v>
      </c>
      <c r="D38" s="5">
        <v>144</v>
      </c>
      <c r="E38" s="11">
        <f t="shared" si="2"/>
        <v>6</v>
      </c>
      <c r="F38" s="6">
        <v>2401.92</v>
      </c>
      <c r="G38" s="11">
        <f t="shared" si="3"/>
        <v>400.32</v>
      </c>
    </row>
    <row r="39" spans="1:7" x14ac:dyDescent="0.25">
      <c r="A39" s="3" t="s">
        <v>29</v>
      </c>
      <c r="B39" s="3" t="s">
        <v>30</v>
      </c>
      <c r="C39" s="4">
        <v>42</v>
      </c>
      <c r="D39" s="5">
        <v>42</v>
      </c>
      <c r="E39" s="11">
        <f t="shared" si="2"/>
        <v>1</v>
      </c>
      <c r="F39" s="6">
        <v>345.66</v>
      </c>
      <c r="G39" s="11">
        <f t="shared" si="3"/>
        <v>345.66</v>
      </c>
    </row>
    <row r="40" spans="1:7" x14ac:dyDescent="0.25">
      <c r="A40" s="3" t="s">
        <v>31</v>
      </c>
      <c r="B40" s="3" t="s">
        <v>32</v>
      </c>
      <c r="C40" s="4">
        <v>2016</v>
      </c>
      <c r="D40" s="5">
        <v>144</v>
      </c>
      <c r="E40" s="11">
        <f t="shared" si="2"/>
        <v>14</v>
      </c>
      <c r="F40" s="6">
        <v>6007.68</v>
      </c>
      <c r="G40" s="11">
        <f t="shared" si="3"/>
        <v>429.12</v>
      </c>
    </row>
    <row r="41" spans="1:7" x14ac:dyDescent="0.25">
      <c r="A41" s="3" t="s">
        <v>33</v>
      </c>
      <c r="B41" s="3" t="s">
        <v>34</v>
      </c>
      <c r="C41" s="4">
        <v>126</v>
      </c>
      <c r="D41" s="5">
        <v>42</v>
      </c>
      <c r="E41" s="11">
        <f t="shared" si="2"/>
        <v>3</v>
      </c>
      <c r="F41" s="6">
        <v>1083.5999999999999</v>
      </c>
      <c r="G41" s="11">
        <f t="shared" si="3"/>
        <v>361.2</v>
      </c>
    </row>
    <row r="42" spans="1:7" x14ac:dyDescent="0.25">
      <c r="A42" s="3" t="s">
        <v>37</v>
      </c>
      <c r="B42" s="3" t="s">
        <v>38</v>
      </c>
      <c r="C42" s="4">
        <v>256</v>
      </c>
      <c r="D42" s="5">
        <v>256</v>
      </c>
      <c r="E42" s="11">
        <f t="shared" si="2"/>
        <v>1</v>
      </c>
      <c r="F42" s="6">
        <v>179.2</v>
      </c>
      <c r="G42" s="11">
        <f t="shared" si="3"/>
        <v>179.2</v>
      </c>
    </row>
    <row r="43" spans="1:7" x14ac:dyDescent="0.25">
      <c r="A43" s="3" t="s">
        <v>40</v>
      </c>
      <c r="B43" s="3" t="s">
        <v>41</v>
      </c>
      <c r="C43" s="4">
        <v>2016</v>
      </c>
      <c r="D43" s="5">
        <v>144</v>
      </c>
      <c r="E43" s="11">
        <f t="shared" si="2"/>
        <v>14</v>
      </c>
      <c r="F43" s="6">
        <v>5785.92</v>
      </c>
      <c r="G43" s="11">
        <f t="shared" si="3"/>
        <v>413.28000000000003</v>
      </c>
    </row>
    <row r="44" spans="1:7" x14ac:dyDescent="0.25">
      <c r="A44" s="3" t="s">
        <v>42</v>
      </c>
      <c r="B44" s="3" t="s">
        <v>43</v>
      </c>
      <c r="C44" s="4">
        <v>336</v>
      </c>
      <c r="D44" s="5">
        <v>42</v>
      </c>
      <c r="E44" s="11">
        <f t="shared" si="2"/>
        <v>8</v>
      </c>
      <c r="F44" s="6">
        <v>2765.28</v>
      </c>
      <c r="G44" s="11">
        <f t="shared" si="3"/>
        <v>345.66</v>
      </c>
    </row>
    <row r="45" spans="1:7" x14ac:dyDescent="0.25">
      <c r="A45" s="3" t="s">
        <v>44</v>
      </c>
      <c r="B45" s="3" t="s">
        <v>45</v>
      </c>
      <c r="C45" s="4">
        <v>126</v>
      </c>
      <c r="D45" s="5">
        <v>42</v>
      </c>
      <c r="E45" s="11">
        <f t="shared" si="2"/>
        <v>3</v>
      </c>
      <c r="F45" s="6">
        <v>1562.4</v>
      </c>
      <c r="G45" s="11">
        <f t="shared" si="3"/>
        <v>520.80000000000007</v>
      </c>
    </row>
    <row r="46" spans="1:7" x14ac:dyDescent="0.25">
      <c r="A46" s="3" t="s">
        <v>46</v>
      </c>
      <c r="B46" s="3" t="s">
        <v>47</v>
      </c>
      <c r="C46" s="4">
        <v>3348</v>
      </c>
      <c r="D46" s="5">
        <v>108</v>
      </c>
      <c r="E46" s="11">
        <f t="shared" si="2"/>
        <v>31</v>
      </c>
      <c r="F46" s="6">
        <v>11048.4</v>
      </c>
      <c r="G46" s="11">
        <f t="shared" si="3"/>
        <v>356.4</v>
      </c>
    </row>
    <row r="47" spans="1:7" x14ac:dyDescent="0.25">
      <c r="A47" s="3" t="s">
        <v>48</v>
      </c>
      <c r="B47" s="3" t="s">
        <v>49</v>
      </c>
      <c r="C47" s="4">
        <v>3780</v>
      </c>
      <c r="D47" s="5">
        <v>108</v>
      </c>
      <c r="E47" s="11">
        <f t="shared" si="2"/>
        <v>35</v>
      </c>
      <c r="F47" s="6">
        <v>12474</v>
      </c>
      <c r="G47" s="11">
        <f t="shared" si="3"/>
        <v>356.4</v>
      </c>
    </row>
    <row r="48" spans="1:7" x14ac:dyDescent="0.25">
      <c r="A48" s="3" t="s">
        <v>50</v>
      </c>
      <c r="B48" s="3" t="s">
        <v>51</v>
      </c>
      <c r="C48" s="4">
        <v>32</v>
      </c>
      <c r="D48" s="5">
        <v>32</v>
      </c>
      <c r="E48" s="11">
        <f t="shared" si="2"/>
        <v>1</v>
      </c>
      <c r="F48" s="6">
        <v>175.04</v>
      </c>
      <c r="G48" s="11">
        <f t="shared" si="3"/>
        <v>175.04</v>
      </c>
    </row>
    <row r="49" spans="1:7" x14ac:dyDescent="0.25">
      <c r="A49" s="3" t="s">
        <v>176</v>
      </c>
      <c r="B49" s="3" t="s">
        <v>177</v>
      </c>
      <c r="C49" s="4">
        <v>29</v>
      </c>
      <c r="D49" s="5">
        <v>203</v>
      </c>
      <c r="E49" s="11">
        <f t="shared" si="2"/>
        <v>0.14285714285714285</v>
      </c>
      <c r="F49" s="6">
        <v>66.41</v>
      </c>
      <c r="G49" s="11">
        <f t="shared" si="3"/>
        <v>464.87</v>
      </c>
    </row>
    <row r="50" spans="1:7" x14ac:dyDescent="0.25">
      <c r="A50" s="3" t="s">
        <v>54</v>
      </c>
      <c r="B50" s="3" t="s">
        <v>55</v>
      </c>
      <c r="C50" s="4">
        <v>448</v>
      </c>
      <c r="D50" s="5">
        <v>224</v>
      </c>
      <c r="E50" s="11">
        <f t="shared" si="2"/>
        <v>2</v>
      </c>
      <c r="F50" s="6">
        <v>577.91999999999996</v>
      </c>
      <c r="G50" s="11">
        <f t="shared" si="3"/>
        <v>288.95999999999998</v>
      </c>
    </row>
    <row r="51" spans="1:7" x14ac:dyDescent="0.25">
      <c r="A51" s="3" t="s">
        <v>56</v>
      </c>
      <c r="B51" s="3" t="s">
        <v>57</v>
      </c>
      <c r="C51" s="4">
        <v>1120</v>
      </c>
      <c r="D51" s="5">
        <v>160</v>
      </c>
      <c r="E51" s="11">
        <f t="shared" si="2"/>
        <v>7</v>
      </c>
      <c r="F51" s="6">
        <v>2732.8</v>
      </c>
      <c r="G51" s="11">
        <f t="shared" si="3"/>
        <v>390.40000000000003</v>
      </c>
    </row>
    <row r="52" spans="1:7" x14ac:dyDescent="0.25">
      <c r="A52" s="3" t="s">
        <v>58</v>
      </c>
      <c r="B52" s="3" t="s">
        <v>59</v>
      </c>
      <c r="C52" s="4">
        <v>770</v>
      </c>
      <c r="D52" s="5">
        <v>70</v>
      </c>
      <c r="E52" s="11">
        <f t="shared" si="2"/>
        <v>11</v>
      </c>
      <c r="F52" s="6">
        <v>3388</v>
      </c>
      <c r="G52" s="11">
        <f t="shared" si="3"/>
        <v>308</v>
      </c>
    </row>
    <row r="53" spans="1:7" x14ac:dyDescent="0.25">
      <c r="A53" s="3" t="s">
        <v>60</v>
      </c>
      <c r="B53" s="3" t="s">
        <v>61</v>
      </c>
      <c r="C53" s="4">
        <v>40</v>
      </c>
      <c r="D53" s="5">
        <v>20</v>
      </c>
      <c r="E53" s="11">
        <f t="shared" si="2"/>
        <v>2</v>
      </c>
      <c r="F53" s="6">
        <v>520</v>
      </c>
      <c r="G53" s="11">
        <f t="shared" si="3"/>
        <v>260</v>
      </c>
    </row>
    <row r="54" spans="1:7" x14ac:dyDescent="0.25">
      <c r="A54" s="3" t="s">
        <v>62</v>
      </c>
      <c r="B54" s="3" t="s">
        <v>63</v>
      </c>
      <c r="C54" s="4">
        <v>2268</v>
      </c>
      <c r="D54" s="5">
        <v>126</v>
      </c>
      <c r="E54" s="11">
        <f t="shared" si="2"/>
        <v>18</v>
      </c>
      <c r="F54" s="6">
        <v>5216.3999999999996</v>
      </c>
      <c r="G54" s="11">
        <f t="shared" si="3"/>
        <v>289.79999999999995</v>
      </c>
    </row>
    <row r="55" spans="1:7" x14ac:dyDescent="0.25">
      <c r="A55" s="3" t="s">
        <v>64</v>
      </c>
      <c r="B55" s="3" t="s">
        <v>65</v>
      </c>
      <c r="C55" s="4">
        <v>6</v>
      </c>
      <c r="D55" s="5">
        <v>32</v>
      </c>
      <c r="E55" s="11">
        <f t="shared" si="2"/>
        <v>0.1875</v>
      </c>
      <c r="F55" s="6">
        <v>64.2</v>
      </c>
      <c r="G55" s="11">
        <f t="shared" si="3"/>
        <v>342.40000000000003</v>
      </c>
    </row>
    <row r="56" spans="1:7" x14ac:dyDescent="0.25">
      <c r="A56" s="3" t="s">
        <v>66</v>
      </c>
      <c r="B56" s="3" t="s">
        <v>67</v>
      </c>
      <c r="C56" s="4">
        <v>144</v>
      </c>
      <c r="D56" s="5">
        <v>144</v>
      </c>
      <c r="E56" s="11">
        <f t="shared" si="2"/>
        <v>1</v>
      </c>
      <c r="F56" s="6">
        <v>404.64</v>
      </c>
      <c r="G56" s="11">
        <f t="shared" si="3"/>
        <v>404.64</v>
      </c>
    </row>
    <row r="57" spans="1:7" x14ac:dyDescent="0.25">
      <c r="A57" s="3" t="s">
        <v>68</v>
      </c>
      <c r="B57" s="3" t="s">
        <v>69</v>
      </c>
      <c r="C57" s="4">
        <v>640</v>
      </c>
      <c r="D57" s="5">
        <v>80</v>
      </c>
      <c r="E57" s="11">
        <f t="shared" si="2"/>
        <v>8</v>
      </c>
      <c r="F57" s="6">
        <v>533.76</v>
      </c>
      <c r="G57" s="11">
        <f t="shared" si="3"/>
        <v>66.72</v>
      </c>
    </row>
    <row r="58" spans="1:7" x14ac:dyDescent="0.25">
      <c r="A58" s="3" t="s">
        <v>70</v>
      </c>
      <c r="B58" s="3" t="s">
        <v>71</v>
      </c>
      <c r="C58" s="4">
        <v>2288</v>
      </c>
      <c r="D58" s="5">
        <v>208</v>
      </c>
      <c r="E58" s="11">
        <f t="shared" si="2"/>
        <v>11</v>
      </c>
      <c r="F58" s="6">
        <v>4347.2</v>
      </c>
      <c r="G58" s="11">
        <f t="shared" si="3"/>
        <v>395.2</v>
      </c>
    </row>
    <row r="59" spans="1:7" x14ac:dyDescent="0.25">
      <c r="A59" s="3" t="s">
        <v>72</v>
      </c>
      <c r="B59" s="3" t="s">
        <v>73</v>
      </c>
      <c r="C59" s="4">
        <v>780</v>
      </c>
      <c r="D59" s="5">
        <v>130</v>
      </c>
      <c r="E59" s="11">
        <f t="shared" si="2"/>
        <v>6</v>
      </c>
      <c r="F59" s="6">
        <v>592.79999999999995</v>
      </c>
      <c r="G59" s="11">
        <f t="shared" si="3"/>
        <v>98.8</v>
      </c>
    </row>
    <row r="60" spans="1:7" x14ac:dyDescent="0.25">
      <c r="A60" s="3" t="s">
        <v>74</v>
      </c>
      <c r="B60" s="3" t="s">
        <v>75</v>
      </c>
      <c r="C60" s="4">
        <v>152</v>
      </c>
      <c r="D60" s="5">
        <v>152</v>
      </c>
      <c r="E60" s="11">
        <f t="shared" si="2"/>
        <v>1</v>
      </c>
      <c r="F60" s="6">
        <v>191.52</v>
      </c>
      <c r="G60" s="11">
        <f t="shared" si="3"/>
        <v>191.52</v>
      </c>
    </row>
    <row r="61" spans="1:7" x14ac:dyDescent="0.25">
      <c r="A61" s="3" t="s">
        <v>76</v>
      </c>
      <c r="B61" s="3" t="s">
        <v>77</v>
      </c>
      <c r="C61" s="4">
        <v>1176</v>
      </c>
      <c r="D61" s="5">
        <v>168</v>
      </c>
      <c r="E61" s="11">
        <f t="shared" si="2"/>
        <v>7</v>
      </c>
      <c r="F61" s="6">
        <v>2540.16</v>
      </c>
      <c r="G61" s="11">
        <f t="shared" si="3"/>
        <v>362.88</v>
      </c>
    </row>
    <row r="62" spans="1:7" x14ac:dyDescent="0.25">
      <c r="A62" s="3" t="s">
        <v>78</v>
      </c>
      <c r="B62" s="3" t="s">
        <v>79</v>
      </c>
      <c r="C62" s="4">
        <v>1134</v>
      </c>
      <c r="D62" s="5">
        <v>54</v>
      </c>
      <c r="E62" s="11">
        <f t="shared" si="2"/>
        <v>21</v>
      </c>
      <c r="F62" s="6">
        <v>5953.5</v>
      </c>
      <c r="G62" s="11">
        <f t="shared" si="3"/>
        <v>283.5</v>
      </c>
    </row>
    <row r="63" spans="1:7" x14ac:dyDescent="0.25">
      <c r="A63" s="3" t="s">
        <v>80</v>
      </c>
      <c r="B63" s="3" t="s">
        <v>81</v>
      </c>
      <c r="C63" s="4">
        <v>1750</v>
      </c>
      <c r="D63" s="5">
        <v>125</v>
      </c>
      <c r="E63" s="11">
        <f t="shared" si="2"/>
        <v>14</v>
      </c>
      <c r="F63" s="6">
        <v>2887.5</v>
      </c>
      <c r="G63" s="11">
        <f t="shared" si="3"/>
        <v>206.25</v>
      </c>
    </row>
    <row r="64" spans="1:7" x14ac:dyDescent="0.25">
      <c r="A64" s="3" t="s">
        <v>83</v>
      </c>
      <c r="B64" s="3" t="s">
        <v>84</v>
      </c>
      <c r="C64" s="4">
        <v>40</v>
      </c>
      <c r="D64" s="5">
        <v>40</v>
      </c>
      <c r="E64" s="11">
        <f t="shared" si="2"/>
        <v>1</v>
      </c>
      <c r="F64" s="6">
        <v>264</v>
      </c>
      <c r="G64" s="11">
        <f t="shared" si="3"/>
        <v>264</v>
      </c>
    </row>
    <row r="65" spans="1:7" x14ac:dyDescent="0.25">
      <c r="A65" s="3" t="s">
        <v>86</v>
      </c>
      <c r="B65" s="3" t="s">
        <v>87</v>
      </c>
      <c r="C65" s="4">
        <v>32</v>
      </c>
      <c r="D65" s="5">
        <v>32</v>
      </c>
      <c r="E65" s="11">
        <f t="shared" si="2"/>
        <v>1</v>
      </c>
      <c r="F65" s="6">
        <v>400</v>
      </c>
      <c r="G65" s="11">
        <f t="shared" si="3"/>
        <v>400</v>
      </c>
    </row>
    <row r="66" spans="1:7" x14ac:dyDescent="0.25">
      <c r="A66" s="3" t="s">
        <v>88</v>
      </c>
      <c r="B66" s="3" t="s">
        <v>89</v>
      </c>
      <c r="C66" s="4">
        <v>120</v>
      </c>
      <c r="D66" s="5">
        <v>40</v>
      </c>
      <c r="E66" s="11">
        <f t="shared" si="2"/>
        <v>3</v>
      </c>
      <c r="F66" s="6">
        <v>768</v>
      </c>
      <c r="G66" s="11">
        <f t="shared" si="3"/>
        <v>256</v>
      </c>
    </row>
    <row r="67" spans="1:7" x14ac:dyDescent="0.25">
      <c r="A67" s="3" t="s">
        <v>90</v>
      </c>
      <c r="B67" s="3" t="s">
        <v>91</v>
      </c>
      <c r="C67" s="4">
        <v>200</v>
      </c>
      <c r="D67" s="5">
        <v>100</v>
      </c>
      <c r="E67" s="11">
        <f t="shared" ref="E67:E68" si="4">+C67/D67</f>
        <v>2</v>
      </c>
      <c r="F67" s="6">
        <v>291</v>
      </c>
      <c r="G67" s="11">
        <f t="shared" ref="G67:G68" si="5">+F67/E67</f>
        <v>145.5</v>
      </c>
    </row>
    <row r="68" spans="1:7" x14ac:dyDescent="0.25">
      <c r="A68" s="3" t="s">
        <v>92</v>
      </c>
      <c r="B68" s="3" t="s">
        <v>93</v>
      </c>
      <c r="C68" s="4">
        <v>60</v>
      </c>
      <c r="D68" s="5">
        <v>60</v>
      </c>
      <c r="E68" s="11">
        <f t="shared" si="4"/>
        <v>1</v>
      </c>
      <c r="F68" s="6">
        <v>227.4</v>
      </c>
      <c r="G68" s="11">
        <f t="shared" si="5"/>
        <v>227.4</v>
      </c>
    </row>
    <row r="69" spans="1:7" x14ac:dyDescent="0.25">
      <c r="A69" s="52" t="s">
        <v>208</v>
      </c>
      <c r="C69" s="0">
        <f>SUM(C2:C68)</f>
        <v>47422</v>
      </c>
      <c r="D69" s="30"/>
      <c r="E69" s="23">
        <f>SUM(E2:E68)</f>
        <v>446.88720899470906</v>
      </c>
      <c r="F69" s="23">
        <f>SUM(F2:F68)</f>
        <v>135124.65</v>
      </c>
      <c r="G69" s="23">
        <f>SUM(G2:G68)</f>
        <v>17790.07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Avance de camion</vt:lpstr>
      <vt:lpstr>Optimisation camion salumi</vt:lpstr>
      <vt:lpstr>Optimisation salumi</vt:lpstr>
      <vt:lpstr>Optimisation camion salumi fait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2024-07-10T09:30:53Z</dcterms:created>
  <dc:creator>HICTER Marilou Xiuwen Chrystele</dc:creator>
  <cp:lastModifiedBy>Adrian Valica</cp:lastModifiedBy>
  <dcterms:modified xsi:type="dcterms:W3CDTF">2024-07-12T14:40:38Z</dcterms:modified>
</cp:coreProperties>
</file>