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codeName="ThisWorkbook" defaultThemeVersion="124226"/>
  <mc:AlternateContent xmlns:mc="http://schemas.openxmlformats.org/markup-compatibility/2006">
    <mc:Choice Requires="x15">
      <x15ac:absPath xmlns:x15ac="http://schemas.microsoft.com/office/spreadsheetml/2010/11/ac" url="C:\Users\Don Billa\Desktop\"/>
    </mc:Choice>
  </mc:AlternateContent>
  <bookViews>
    <workbookView xWindow="0" yWindow="0" windowWidth="12285" windowHeight="7035" activeTab="1"/>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'Overall Metrics'!$T$2:$U$45</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B128" i="7" l="1"/>
  <c r="B127" i="7"/>
  <c r="B130" i="7"/>
  <c r="B129" i="7"/>
  <c r="P45" i="7"/>
  <c r="Q45" i="7" s="1"/>
  <c r="P2" i="7" l="1"/>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J2" i="7"/>
  <c r="B74" i="7"/>
  <c r="B73" i="7"/>
  <c r="H45" i="7"/>
  <c r="I45" i="7" s="1"/>
  <c r="H2" i="7"/>
  <c r="B60" i="7"/>
  <c r="B59" i="7"/>
  <c r="F45" i="7"/>
  <c r="G45" i="7" s="1"/>
  <c r="F2" i="7"/>
  <c r="B44" i="7"/>
  <c r="B43" i="7"/>
  <c r="B46" i="7"/>
  <c r="B45" i="7"/>
  <c r="X2" i="7"/>
  <c r="D45" i="7"/>
  <c r="E45" i="7" s="1"/>
  <c r="D2" i="7"/>
  <c r="T2" i="7"/>
  <c r="T45" i="7"/>
  <c r="P3" i="7" l="1"/>
  <c r="Q2" i="7" s="1"/>
  <c r="F3" i="7"/>
  <c r="G2" i="7" s="1"/>
  <c r="L3" i="7"/>
  <c r="M2" i="7" s="1"/>
  <c r="R3" i="7"/>
  <c r="R4" i="7" s="1"/>
  <c r="H3" i="7"/>
  <c r="H4" i="7" s="1"/>
  <c r="H5" i="7" s="1"/>
  <c r="I4" i="7" s="1"/>
  <c r="T3" i="7"/>
  <c r="F4" i="7"/>
  <c r="K45" i="7"/>
  <c r="J3" i="7"/>
  <c r="K2" i="7" s="1"/>
  <c r="N3" i="7"/>
  <c r="D3" i="7"/>
  <c r="E2" i="7" s="1"/>
  <c r="U45" i="7"/>
  <c r="P4" i="7" l="1"/>
  <c r="P5" i="7" s="1"/>
  <c r="L4" i="7"/>
  <c r="L5" i="7" s="1"/>
  <c r="S2" i="7"/>
  <c r="I2" i="7"/>
  <c r="I3" i="7"/>
  <c r="N4" i="7"/>
  <c r="F5" i="7"/>
  <c r="G4" i="7" s="1"/>
  <c r="M3" i="7"/>
  <c r="D4" i="7"/>
  <c r="E3" i="7" s="1"/>
  <c r="R5" i="7"/>
  <c r="S3" i="7"/>
  <c r="O2" i="7"/>
  <c r="J4" i="7"/>
  <c r="T4" i="7"/>
  <c r="H6" i="7"/>
  <c r="I5" i="7" s="1"/>
  <c r="Q3" i="7"/>
  <c r="G3" i="7"/>
  <c r="U2" i="7"/>
  <c r="U3" i="7"/>
  <c r="J5" i="7" l="1"/>
  <c r="K4" i="7" s="1"/>
  <c r="R6" i="7"/>
  <c r="S5" i="7" s="1"/>
  <c r="L6" i="7"/>
  <c r="M5" i="7" s="1"/>
  <c r="P6" i="7"/>
  <c r="M4" i="7"/>
  <c r="Q4" i="7"/>
  <c r="T5" i="7"/>
  <c r="D5" i="7"/>
  <c r="E4" i="7" s="1"/>
  <c r="N5" i="7"/>
  <c r="H7" i="7"/>
  <c r="K3" i="7"/>
  <c r="S4" i="7"/>
  <c r="F6" i="7"/>
  <c r="G5" i="7" s="1"/>
  <c r="O3" i="7"/>
  <c r="U4" i="7"/>
  <c r="N6" i="7" l="1"/>
  <c r="O5" i="7" s="1"/>
  <c r="P7" i="7"/>
  <c r="Q6" i="7" s="1"/>
  <c r="O4" i="7"/>
  <c r="T6" i="7"/>
  <c r="Q5" i="7"/>
  <c r="R7" i="7"/>
  <c r="S6" i="7" s="1"/>
  <c r="H8" i="7"/>
  <c r="F7" i="7"/>
  <c r="I6" i="7"/>
  <c r="D6" i="7"/>
  <c r="E5" i="7" s="1"/>
  <c r="L7" i="7"/>
  <c r="M6" i="7" s="1"/>
  <c r="J6" i="7"/>
  <c r="U5" i="7"/>
  <c r="J7" i="7" l="1"/>
  <c r="H9" i="7"/>
  <c r="I8" i="7" s="1"/>
  <c r="I7" i="7"/>
  <c r="P8" i="7"/>
  <c r="Q7" i="7" s="1"/>
  <c r="L8" i="7"/>
  <c r="M7" i="7" s="1"/>
  <c r="F8" i="7"/>
  <c r="G7" i="7" s="1"/>
  <c r="T7" i="7"/>
  <c r="K5" i="7"/>
  <c r="D7" i="7"/>
  <c r="E6" i="7" s="1"/>
  <c r="G6" i="7"/>
  <c r="R8" i="7"/>
  <c r="S7" i="7" s="1"/>
  <c r="N7" i="7"/>
  <c r="U6" i="7"/>
  <c r="N8" i="7" l="1"/>
  <c r="R9" i="7"/>
  <c r="S8" i="7" s="1"/>
  <c r="F9" i="7"/>
  <c r="P9" i="7"/>
  <c r="Q8" i="7" s="1"/>
  <c r="J8" i="7"/>
  <c r="K7" i="7" s="1"/>
  <c r="D8" i="7"/>
  <c r="E7" i="7" s="1"/>
  <c r="H10" i="7"/>
  <c r="I9" i="7" s="1"/>
  <c r="O6" i="7"/>
  <c r="T8" i="7"/>
  <c r="L9" i="7"/>
  <c r="M8" i="7" s="1"/>
  <c r="K6" i="7"/>
  <c r="T9" i="7" l="1"/>
  <c r="R10" i="7"/>
  <c r="S9" i="7" s="1"/>
  <c r="L10" i="7"/>
  <c r="F10" i="7"/>
  <c r="G9" i="7" s="1"/>
  <c r="N9" i="7"/>
  <c r="P10" i="7"/>
  <c r="Q9" i="7" s="1"/>
  <c r="D9" i="7"/>
  <c r="H11" i="7"/>
  <c r="J9" i="7"/>
  <c r="K8" i="7" s="1"/>
  <c r="G8" i="7"/>
  <c r="O7" i="7"/>
  <c r="U7" i="7"/>
  <c r="H12" i="7" l="1"/>
  <c r="I11" i="7" s="1"/>
  <c r="P11" i="7"/>
  <c r="Q10" i="7" s="1"/>
  <c r="F11" i="7"/>
  <c r="G10" i="7" s="1"/>
  <c r="R11" i="7"/>
  <c r="S10" i="7" s="1"/>
  <c r="D10" i="7"/>
  <c r="E9" i="7" s="1"/>
  <c r="N10" i="7"/>
  <c r="O9" i="7" s="1"/>
  <c r="L11" i="7"/>
  <c r="M10" i="7" s="1"/>
  <c r="T10" i="7"/>
  <c r="J10" i="7"/>
  <c r="K9" i="7" s="1"/>
  <c r="I10" i="7"/>
  <c r="E8" i="7"/>
  <c r="O8" i="7"/>
  <c r="M9" i="7"/>
  <c r="U8" i="7"/>
  <c r="N11" i="7" l="1"/>
  <c r="O10" i="7" s="1"/>
  <c r="T11" i="7"/>
  <c r="R12" i="7"/>
  <c r="P12" i="7"/>
  <c r="Q11" i="7" s="1"/>
  <c r="J11" i="7"/>
  <c r="K10" i="7" s="1"/>
  <c r="L12" i="7"/>
  <c r="D11" i="7"/>
  <c r="E10" i="7" s="1"/>
  <c r="F12" i="7"/>
  <c r="H13" i="7"/>
  <c r="I12" i="7" s="1"/>
  <c r="U9" i="7"/>
  <c r="U10" i="7"/>
  <c r="F13" i="7" l="1"/>
  <c r="G12" i="7" s="1"/>
  <c r="L13" i="7"/>
  <c r="M12" i="7" s="1"/>
  <c r="H14" i="7"/>
  <c r="I13" i="7" s="1"/>
  <c r="D12" i="7"/>
  <c r="E11" i="7" s="1"/>
  <c r="J12" i="7"/>
  <c r="K11" i="7" s="1"/>
  <c r="R13" i="7"/>
  <c r="S12" i="7" s="1"/>
  <c r="T12" i="7"/>
  <c r="P13" i="7"/>
  <c r="Q12" i="7" s="1"/>
  <c r="G11" i="7"/>
  <c r="M11" i="7"/>
  <c r="S11" i="7"/>
  <c r="N12" i="7"/>
  <c r="N13" i="7" l="1"/>
  <c r="O12" i="7" s="1"/>
  <c r="P14" i="7"/>
  <c r="Q13" i="7"/>
  <c r="D13" i="7"/>
  <c r="E12" i="7" s="1"/>
  <c r="L14" i="7"/>
  <c r="M13" i="7" s="1"/>
  <c r="R14" i="7"/>
  <c r="T13" i="7"/>
  <c r="O11" i="7"/>
  <c r="J13" i="7"/>
  <c r="K12" i="7" s="1"/>
  <c r="H15" i="7"/>
  <c r="I14" i="7"/>
  <c r="F14" i="7"/>
  <c r="U11" i="7"/>
  <c r="U12" i="7"/>
  <c r="F15" i="7" l="1"/>
  <c r="G14" i="7" s="1"/>
  <c r="G13" i="7"/>
  <c r="J14" i="7"/>
  <c r="K13" i="7" s="1"/>
  <c r="L15" i="7"/>
  <c r="M14" i="7" s="1"/>
  <c r="P15" i="7"/>
  <c r="T14" i="7"/>
  <c r="R15" i="7"/>
  <c r="S14" i="7" s="1"/>
  <c r="H16" i="7"/>
  <c r="I15" i="7" s="1"/>
  <c r="S13" i="7"/>
  <c r="D14" i="7"/>
  <c r="E13" i="7" s="1"/>
  <c r="N14" i="7"/>
  <c r="O13" i="7" s="1"/>
  <c r="T15" i="7" l="1"/>
  <c r="P16" i="7"/>
  <c r="Q15" i="7" s="1"/>
  <c r="N15" i="7"/>
  <c r="O14" i="7" s="1"/>
  <c r="H17" i="7"/>
  <c r="I16" i="7" s="1"/>
  <c r="L16" i="7"/>
  <c r="M15" i="7" s="1"/>
  <c r="D15" i="7"/>
  <c r="E14" i="7" s="1"/>
  <c r="R16" i="7"/>
  <c r="S15" i="7" s="1"/>
  <c r="Q14" i="7"/>
  <c r="J15" i="7"/>
  <c r="K14" i="7" s="1"/>
  <c r="F16" i="7"/>
  <c r="G15" i="7" s="1"/>
  <c r="U13" i="7"/>
  <c r="R17" i="7" l="1"/>
  <c r="S16" i="7" s="1"/>
  <c r="L17" i="7"/>
  <c r="M16" i="7" s="1"/>
  <c r="H18" i="7"/>
  <c r="I17" i="7" s="1"/>
  <c r="P17" i="7"/>
  <c r="F17" i="7"/>
  <c r="T16" i="7"/>
  <c r="J16" i="7"/>
  <c r="D16" i="7"/>
  <c r="E15" i="7" s="1"/>
  <c r="N16" i="7"/>
  <c r="O15" i="7" s="1"/>
  <c r="U14" i="7"/>
  <c r="U15" i="7"/>
  <c r="P18" i="7" l="1"/>
  <c r="Q17" i="7" s="1"/>
  <c r="D17" i="7"/>
  <c r="Q16" i="7"/>
  <c r="L18" i="7"/>
  <c r="M17" i="7" s="1"/>
  <c r="J17" i="7"/>
  <c r="K16" i="7" s="1"/>
  <c r="F18" i="7"/>
  <c r="G17" i="7" s="1"/>
  <c r="T17" i="7"/>
  <c r="N17" i="7"/>
  <c r="O16" i="7" s="1"/>
  <c r="K15" i="7"/>
  <c r="G16" i="7"/>
  <c r="H19" i="7"/>
  <c r="I18" i="7" s="1"/>
  <c r="R18" i="7"/>
  <c r="S17" i="7" s="1"/>
  <c r="U16" i="7"/>
  <c r="D18" i="7" l="1"/>
  <c r="E17" i="7" s="1"/>
  <c r="H20" i="7"/>
  <c r="E16" i="7"/>
  <c r="N18" i="7"/>
  <c r="O17" i="7" s="1"/>
  <c r="F19" i="7"/>
  <c r="L19" i="7"/>
  <c r="M18" i="7" s="1"/>
  <c r="R19" i="7"/>
  <c r="T18" i="7"/>
  <c r="J18" i="7"/>
  <c r="P19" i="7"/>
  <c r="J19" i="7" l="1"/>
  <c r="K18" i="7" s="1"/>
  <c r="R20" i="7"/>
  <c r="F20" i="7"/>
  <c r="G19" i="7" s="1"/>
  <c r="H21" i="7"/>
  <c r="I20" i="7" s="1"/>
  <c r="P20" i="7"/>
  <c r="Q19" i="7" s="1"/>
  <c r="T19" i="7"/>
  <c r="I19" i="7"/>
  <c r="Q18" i="7"/>
  <c r="L20" i="7"/>
  <c r="N19" i="7"/>
  <c r="O18" i="7" s="1"/>
  <c r="K17" i="7"/>
  <c r="S18" i="7"/>
  <c r="G18" i="7"/>
  <c r="D19" i="7"/>
  <c r="U17" i="7"/>
  <c r="D20" i="7" l="1"/>
  <c r="T20" i="7"/>
  <c r="R21" i="7"/>
  <c r="E18" i="7"/>
  <c r="H22" i="7"/>
  <c r="I21" i="7"/>
  <c r="S19" i="7"/>
  <c r="N20" i="7"/>
  <c r="L21" i="7"/>
  <c r="M19" i="7"/>
  <c r="P21" i="7"/>
  <c r="F21" i="7"/>
  <c r="J20" i="7"/>
  <c r="K19" i="7"/>
  <c r="U18" i="7"/>
  <c r="U19" i="7"/>
  <c r="F22" i="7" l="1"/>
  <c r="T21" i="7"/>
  <c r="L22" i="7"/>
  <c r="R22" i="7"/>
  <c r="D21" i="7"/>
  <c r="N21" i="7"/>
  <c r="O20" i="7" s="1"/>
  <c r="G20" i="7"/>
  <c r="P22" i="7"/>
  <c r="M20" i="7"/>
  <c r="J21" i="7"/>
  <c r="K20" i="7" s="1"/>
  <c r="Q20" i="7"/>
  <c r="O19" i="7"/>
  <c r="H23" i="7"/>
  <c r="I22" i="7" s="1"/>
  <c r="S20" i="7"/>
  <c r="E19" i="7"/>
  <c r="U20" i="7"/>
  <c r="R23" i="7" l="1"/>
  <c r="P23" i="7"/>
  <c r="Q22" i="7" s="1"/>
  <c r="N22" i="7"/>
  <c r="O21" i="7" s="1"/>
  <c r="S21" i="7"/>
  <c r="T22" i="7"/>
  <c r="J22" i="7"/>
  <c r="K21" i="7" s="1"/>
  <c r="Q21" i="7"/>
  <c r="D22" i="7"/>
  <c r="E21" i="7" s="1"/>
  <c r="L23" i="7"/>
  <c r="M22" i="7" s="1"/>
  <c r="F23" i="7"/>
  <c r="H24" i="7"/>
  <c r="I23" i="7" s="1"/>
  <c r="E20" i="7"/>
  <c r="M21" i="7"/>
  <c r="G21" i="7"/>
  <c r="H25" i="7" l="1"/>
  <c r="I24" i="7" s="1"/>
  <c r="L24" i="7"/>
  <c r="M23" i="7"/>
  <c r="J23" i="7"/>
  <c r="K22" i="7" s="1"/>
  <c r="P24" i="7"/>
  <c r="Q23" i="7" s="1"/>
  <c r="F24" i="7"/>
  <c r="R24" i="7"/>
  <c r="S23" i="7" s="1"/>
  <c r="T23" i="7"/>
  <c r="G22" i="7"/>
  <c r="D23" i="7"/>
  <c r="N23" i="7"/>
  <c r="O22" i="7" s="1"/>
  <c r="S22" i="7"/>
  <c r="U21" i="7"/>
  <c r="U22" i="7"/>
  <c r="D24" i="7" l="1"/>
  <c r="E23" i="7" s="1"/>
  <c r="N24" i="7"/>
  <c r="R25" i="7"/>
  <c r="S24" i="7" s="1"/>
  <c r="P25" i="7"/>
  <c r="Q24" i="7" s="1"/>
  <c r="L25" i="7"/>
  <c r="M24" i="7" s="1"/>
  <c r="F25" i="7"/>
  <c r="E22" i="7"/>
  <c r="T24" i="7"/>
  <c r="G23" i="7"/>
  <c r="J24" i="7"/>
  <c r="K23" i="7" s="1"/>
  <c r="H26" i="7"/>
  <c r="I25" i="7" s="1"/>
  <c r="U23" i="7"/>
  <c r="F26" i="7" l="1"/>
  <c r="N25" i="7"/>
  <c r="H27" i="7"/>
  <c r="I26" i="7" s="1"/>
  <c r="G24" i="7"/>
  <c r="P26" i="7"/>
  <c r="O23" i="7"/>
  <c r="T25" i="7"/>
  <c r="J25" i="7"/>
  <c r="K24" i="7" s="1"/>
  <c r="L26" i="7"/>
  <c r="R26" i="7"/>
  <c r="S25" i="7" s="1"/>
  <c r="D25" i="7"/>
  <c r="E24" i="7" s="1"/>
  <c r="U24" i="7"/>
  <c r="L27" i="7" l="1"/>
  <c r="M26" i="7" s="1"/>
  <c r="P27" i="7"/>
  <c r="Q26" i="7" s="1"/>
  <c r="N26" i="7"/>
  <c r="D26" i="7"/>
  <c r="E25" i="7" s="1"/>
  <c r="M25" i="7"/>
  <c r="T26" i="7"/>
  <c r="O24" i="7"/>
  <c r="F27" i="7"/>
  <c r="R27" i="7"/>
  <c r="S26" i="7" s="1"/>
  <c r="J26" i="7"/>
  <c r="K25" i="7" s="1"/>
  <c r="Q25" i="7"/>
  <c r="H28" i="7"/>
  <c r="G25" i="7"/>
  <c r="U25" i="7"/>
  <c r="H29" i="7" l="1"/>
  <c r="I28" i="7" s="1"/>
  <c r="R28" i="7"/>
  <c r="S27" i="7"/>
  <c r="D27" i="7"/>
  <c r="E26" i="7" s="1"/>
  <c r="P28" i="7"/>
  <c r="Q27" i="7" s="1"/>
  <c r="F28" i="7"/>
  <c r="T27" i="7"/>
  <c r="N27" i="7"/>
  <c r="I27" i="7"/>
  <c r="J27" i="7"/>
  <c r="G26" i="7"/>
  <c r="O25" i="7"/>
  <c r="L28" i="7"/>
  <c r="U26" i="7"/>
  <c r="L29" i="7" l="1"/>
  <c r="M28" i="7" s="1"/>
  <c r="T28" i="7"/>
  <c r="P29" i="7"/>
  <c r="Q28" i="7" s="1"/>
  <c r="R29" i="7"/>
  <c r="S28" i="7" s="1"/>
  <c r="J28" i="7"/>
  <c r="K27" i="7" s="1"/>
  <c r="N28" i="7"/>
  <c r="F29" i="7"/>
  <c r="G28" i="7" s="1"/>
  <c r="M27" i="7"/>
  <c r="K26" i="7"/>
  <c r="O26" i="7"/>
  <c r="G27" i="7"/>
  <c r="D28" i="7"/>
  <c r="E27" i="7" s="1"/>
  <c r="H30" i="7"/>
  <c r="U27" i="7"/>
  <c r="N29" i="7" l="1"/>
  <c r="O28" i="7"/>
  <c r="D29" i="7"/>
  <c r="E28" i="7" s="1"/>
  <c r="O27" i="7"/>
  <c r="R30" i="7"/>
  <c r="S29" i="7" s="1"/>
  <c r="T29" i="7"/>
  <c r="H31" i="7"/>
  <c r="I30" i="7" s="1"/>
  <c r="I29" i="7"/>
  <c r="F30" i="7"/>
  <c r="J29" i="7"/>
  <c r="P30" i="7"/>
  <c r="Q29" i="7" s="1"/>
  <c r="L30" i="7"/>
  <c r="M29" i="7" s="1"/>
  <c r="J30" i="7" l="1"/>
  <c r="K29" i="7" s="1"/>
  <c r="T30" i="7"/>
  <c r="L31" i="7"/>
  <c r="M30" i="7" s="1"/>
  <c r="K28" i="7"/>
  <c r="D30" i="7"/>
  <c r="E29" i="7" s="1"/>
  <c r="H32" i="7"/>
  <c r="I31" i="7" s="1"/>
  <c r="R31" i="7"/>
  <c r="F31" i="7"/>
  <c r="P31" i="7"/>
  <c r="G29" i="7"/>
  <c r="N30" i="7"/>
  <c r="O29" i="7" s="1"/>
  <c r="U29" i="7"/>
  <c r="U28" i="7"/>
  <c r="F32" i="7" l="1"/>
  <c r="G31" i="7" s="1"/>
  <c r="G30" i="7"/>
  <c r="H33" i="7"/>
  <c r="I32" i="7" s="1"/>
  <c r="P32" i="7"/>
  <c r="Q31" i="7" s="1"/>
  <c r="R32" i="7"/>
  <c r="T31" i="7"/>
  <c r="N31" i="7"/>
  <c r="O30" i="7" s="1"/>
  <c r="Q30" i="7"/>
  <c r="S30" i="7"/>
  <c r="D31" i="7"/>
  <c r="L32" i="7"/>
  <c r="M31" i="7" s="1"/>
  <c r="J31" i="7"/>
  <c r="U30" i="7"/>
  <c r="J32" i="7" l="1"/>
  <c r="D32" i="7"/>
  <c r="E31" i="7" s="1"/>
  <c r="T32" i="7"/>
  <c r="P33" i="7"/>
  <c r="R33" i="7"/>
  <c r="S32" i="7" s="1"/>
  <c r="L33" i="7"/>
  <c r="M32" i="7" s="1"/>
  <c r="K30" i="7"/>
  <c r="E30" i="7"/>
  <c r="N32" i="7"/>
  <c r="O31" i="7" s="1"/>
  <c r="S31" i="7"/>
  <c r="H34" i="7"/>
  <c r="I33" i="7" s="1"/>
  <c r="F33" i="7"/>
  <c r="G32" i="7" s="1"/>
  <c r="U31" i="7"/>
  <c r="P34" i="7" l="1"/>
  <c r="Q33" i="7" s="1"/>
  <c r="N33" i="7"/>
  <c r="L34" i="7"/>
  <c r="M33" i="7" s="1"/>
  <c r="Q32" i="7"/>
  <c r="D33" i="7"/>
  <c r="E32" i="7" s="1"/>
  <c r="H35" i="7"/>
  <c r="I34" i="7" s="1"/>
  <c r="J33" i="7"/>
  <c r="F34" i="7"/>
  <c r="R34" i="7"/>
  <c r="T33" i="7"/>
  <c r="K31" i="7"/>
  <c r="R35" i="7" l="1"/>
  <c r="S34" i="7" s="1"/>
  <c r="J34" i="7"/>
  <c r="K33" i="7" s="1"/>
  <c r="T34" i="7"/>
  <c r="F35" i="7"/>
  <c r="G33" i="7"/>
  <c r="H36" i="7"/>
  <c r="I35" i="7" s="1"/>
  <c r="N34" i="7"/>
  <c r="O32" i="7"/>
  <c r="S33" i="7"/>
  <c r="K32" i="7"/>
  <c r="D34" i="7"/>
  <c r="E33" i="7"/>
  <c r="L35" i="7"/>
  <c r="P35" i="7"/>
  <c r="Q34" i="7" s="1"/>
  <c r="U32" i="7"/>
  <c r="U33" i="7"/>
  <c r="F36" i="7" l="1"/>
  <c r="G34" i="7"/>
  <c r="J35" i="7"/>
  <c r="P36" i="7"/>
  <c r="Q35" i="7" s="1"/>
  <c r="D35" i="7"/>
  <c r="N35" i="7"/>
  <c r="L36" i="7"/>
  <c r="H37" i="7"/>
  <c r="I36" i="7" s="1"/>
  <c r="M34" i="7"/>
  <c r="O33" i="7"/>
  <c r="T35" i="7"/>
  <c r="R36" i="7"/>
  <c r="U34" i="7"/>
  <c r="D36" i="7" l="1"/>
  <c r="E35" i="7" s="1"/>
  <c r="J36" i="7"/>
  <c r="K35" i="7" s="1"/>
  <c r="N36" i="7"/>
  <c r="T36" i="7"/>
  <c r="H38" i="7"/>
  <c r="I37" i="7" s="1"/>
  <c r="O34" i="7"/>
  <c r="P37" i="7"/>
  <c r="F37" i="7"/>
  <c r="G36" i="7" s="1"/>
  <c r="R37" i="7"/>
  <c r="L37" i="7"/>
  <c r="M36" i="7" s="1"/>
  <c r="S35" i="7"/>
  <c r="M35" i="7"/>
  <c r="E34" i="7"/>
  <c r="K34" i="7"/>
  <c r="G35" i="7"/>
  <c r="U35" i="7"/>
  <c r="R38" i="7" l="1"/>
  <c r="S37" i="7" s="1"/>
  <c r="N37" i="7"/>
  <c r="P38" i="7"/>
  <c r="Q37" i="7" s="1"/>
  <c r="L38" i="7"/>
  <c r="M37" i="7" s="1"/>
  <c r="F38" i="7"/>
  <c r="G37" i="7" s="1"/>
  <c r="T37" i="7"/>
  <c r="J37" i="7"/>
  <c r="K36" i="7" s="1"/>
  <c r="S36" i="7"/>
  <c r="Q36" i="7"/>
  <c r="H39" i="7"/>
  <c r="I38" i="7" s="1"/>
  <c r="O35" i="7"/>
  <c r="D37" i="7"/>
  <c r="U36" i="7"/>
  <c r="N38" i="7" l="1"/>
  <c r="T38" i="7"/>
  <c r="L39" i="7"/>
  <c r="M38" i="7" s="1"/>
  <c r="O36" i="7"/>
  <c r="D38" i="7"/>
  <c r="E36" i="7"/>
  <c r="H40" i="7"/>
  <c r="I39" i="7" s="1"/>
  <c r="J38" i="7"/>
  <c r="K37" i="7" s="1"/>
  <c r="F39" i="7"/>
  <c r="G38" i="7" s="1"/>
  <c r="P39" i="7"/>
  <c r="Q38" i="7" s="1"/>
  <c r="R39" i="7"/>
  <c r="S38" i="7" s="1"/>
  <c r="U37" i="7"/>
  <c r="T39" i="7" l="1"/>
  <c r="N39" i="7"/>
  <c r="O38" i="7" s="1"/>
  <c r="D39" i="7"/>
  <c r="E38" i="7" s="1"/>
  <c r="R40" i="7"/>
  <c r="S39" i="7" s="1"/>
  <c r="F40" i="7"/>
  <c r="G39" i="7" s="1"/>
  <c r="H41" i="7"/>
  <c r="I40" i="7" s="1"/>
  <c r="P40" i="7"/>
  <c r="Q39" i="7" s="1"/>
  <c r="J39" i="7"/>
  <c r="K38" i="7" s="1"/>
  <c r="E37" i="7"/>
  <c r="L40" i="7"/>
  <c r="M39" i="7" s="1"/>
  <c r="O37" i="7"/>
  <c r="J40" i="7" l="1"/>
  <c r="K39" i="7" s="1"/>
  <c r="H42" i="7"/>
  <c r="I41" i="7"/>
  <c r="L41" i="7"/>
  <c r="M40" i="7" s="1"/>
  <c r="T40" i="7"/>
  <c r="R41" i="7"/>
  <c r="N40" i="7"/>
  <c r="O39" i="7" s="1"/>
  <c r="P41" i="7"/>
  <c r="Q40" i="7" s="1"/>
  <c r="F41" i="7"/>
  <c r="G40" i="7" s="1"/>
  <c r="D40" i="7"/>
  <c r="E39" i="7"/>
  <c r="U38" i="7"/>
  <c r="T41" i="7" l="1"/>
  <c r="F42" i="7"/>
  <c r="G41" i="7" s="1"/>
  <c r="N41" i="7"/>
  <c r="O40" i="7" s="1"/>
  <c r="H43" i="7"/>
  <c r="R42" i="7"/>
  <c r="D41" i="7"/>
  <c r="P42" i="7"/>
  <c r="Q41" i="7" s="1"/>
  <c r="S40" i="7"/>
  <c r="L42" i="7"/>
  <c r="M41" i="7" s="1"/>
  <c r="J41" i="7"/>
  <c r="K40" i="7" s="1"/>
  <c r="U39" i="7"/>
  <c r="D42" i="7" l="1"/>
  <c r="E41" i="7" s="1"/>
  <c r="H44" i="7"/>
  <c r="I44" i="7" s="1"/>
  <c r="J42" i="7"/>
  <c r="K41" i="7" s="1"/>
  <c r="R43" i="7"/>
  <c r="S42" i="7" s="1"/>
  <c r="F43" i="7"/>
  <c r="G42" i="7" s="1"/>
  <c r="P43" i="7"/>
  <c r="S41" i="7"/>
  <c r="T42" i="7"/>
  <c r="L43" i="7"/>
  <c r="E40" i="7"/>
  <c r="I42" i="7"/>
  <c r="N42" i="7"/>
  <c r="U40" i="7"/>
  <c r="U41" i="7"/>
  <c r="L44" i="7" l="1"/>
  <c r="M44" i="7" s="1"/>
  <c r="P44" i="7"/>
  <c r="Q44" i="7" s="1"/>
  <c r="R44" i="7"/>
  <c r="S44" i="7" s="1"/>
  <c r="T43" i="7"/>
  <c r="N43" i="7"/>
  <c r="Q42" i="7"/>
  <c r="I43" i="7"/>
  <c r="O41" i="7"/>
  <c r="M42" i="7"/>
  <c r="F44" i="7"/>
  <c r="G44" i="7" s="1"/>
  <c r="J43" i="7"/>
  <c r="K42" i="7" s="1"/>
  <c r="D43" i="7"/>
  <c r="E42" i="7" s="1"/>
  <c r="U42" i="7"/>
  <c r="Q43" i="7" l="1"/>
  <c r="G43" i="7"/>
  <c r="S43" i="7"/>
  <c r="N44" i="7"/>
  <c r="O44" i="7" s="1"/>
  <c r="D44" i="7"/>
  <c r="E44" i="7" s="1"/>
  <c r="T44" i="7"/>
  <c r="J44" i="7"/>
  <c r="K44" i="7" s="1"/>
  <c r="O42" i="7"/>
  <c r="M43" i="7"/>
  <c r="U44" i="7"/>
  <c r="K43" i="7" l="1"/>
  <c r="E43" i="7"/>
  <c r="O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<sst xmlns="http://schemas.openxmlformats.org/spreadsheetml/2006/main" count="754" uniqueCount="304">
  <si>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</si>
  <si>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</si>
  <si>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</si>
  <si>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</si>
  <si>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</si>
  <si>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</si>
  <si>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</si>
  <si>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</si>
  <si>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</si>
  <si>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</si>
  <si>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</si>
  <si>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</si>
  <si>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</si>
  <si>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</si>
  <si>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</si>
  <si>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</si>
  <si>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</si>
  <si>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</si>
  <si>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</si>
  <si>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</si>
  <si>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</si>
  <si>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</si>
  <si>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</si>
  <si>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</si>
  <si>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</si>
  <si>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</si>
  <si>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</si>
  <si>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</si>
  <si>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</si>
  <si>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</si>
  <si>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</si>
  <si>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</si>
  <si>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</si>
  <si>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</si>
  <si>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</si>
  <si>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</si>
  <si>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</si>
  <si>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</si>
  <si>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</si>
  <si>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</si>
  <si>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</si>
  <si>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</si>
  <si>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</si>
  <si>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</si>
  <si>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</si>
  <si>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</si>
  <si>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</si>
  <si>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</si>
  <si>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</si>
  <si>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</si>
  <si>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</si>
  <si>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</si>
  <si>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</si>
  <si>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</si>
  <si>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</si>
  <si>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</si>
  <si>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</si>
  <si>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</si>
  <si>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</si>
  <si>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</si>
  <si>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</si>
  <si>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</si>
  <si>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</si>
  <si>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</si>
  <si>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</si>
  <si>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</si>
  <si>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</si>
  <si>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</si>
  <si>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</si>
  <si>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</si>
  <si>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</si>
  <si>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</si>
  <si>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</si>
  <si>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</si>
  <si>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</si>
  <si>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</si>
  <si>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</si>
  <si>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</si>
  <si>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</si>
  <si>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</si>
  <si>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</si>
  <si>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</si>
  <si>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</si>
  <si>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</si>
  <si>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</si>
  <si>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</si>
  <si>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</si>
  <si>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</si>
  <si>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</si>
  <si>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</si>
  <si>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</si>
  <si>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</si>
  <si>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</si>
  <si>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</si>
  <si>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</si>
  <si>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</si>
  <si>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</si>
  <si>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</si>
  <si>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</si>
  <si>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</si>
  <si>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</si>
  <si>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</si>
  <si>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</si>
  <si>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</si>
  <si>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</si>
  <si>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</si>
  <si>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</si>
  <si>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</si>
  <si>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</si>
  <si>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</si>
  <si>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</si>
  <si>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</si>
  <si>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</si>
  <si>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</si>
  <si>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</si>
  <si>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</si>
  <si>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</si>
  <si>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</si>
  <si>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</si>
  <si>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</si>
  <si>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</si>
  <si>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</si>
  <si>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</si>
  <si>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</si>
  <si>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</si>
  <si>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</si>
  <si>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</si>
  <si>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</si>
  <si>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</si>
  <si>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</si>
  <si>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</si>
  <si>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</si>
  <si>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</si>
  <si>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</si>
  <si>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</si>
  <si>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</si>
  <si>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</si>
  <si>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</si>
  <si>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</si>
  <si>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</si>
  <si>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</si>
  <si>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</si>
  <si>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</si>
  <si>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</si>
  <si>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</si>
  <si>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</si>
  <si>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</si>
  <si>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</si>
  <si>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</si>
  <si>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</si>
  <si>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</si>
  <si>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</si>
  <si>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</si>
  <si>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</si>
  <si>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</si>
  <si>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</si>
  <si>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</si>
  <si>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</si>
  <si>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</si>
  <si>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</si>
  <si>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</si>
  <si>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</si>
  <si>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</si>
  <si>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</si>
  <si>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</si>
  <si>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</si>
  <si>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</si>
  <si>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</si>
  <si>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</si>
  <si>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</si>
  <si>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</si>
  <si>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</si>
  <si>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</si>
  <si>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</si>
  <si>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</si>
  <si>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Nivi</t>
  </si>
  <si>
    <t>Vijay</t>
  </si>
  <si>
    <t>Car Driver</t>
  </si>
  <si>
    <t>Annie</t>
  </si>
  <si>
    <t>Rajendran</t>
  </si>
  <si>
    <t>Police 1</t>
  </si>
  <si>
    <t xml:space="preserve"> </t>
  </si>
  <si>
    <t>Villian 1</t>
  </si>
  <si>
    <t>Villian 2</t>
  </si>
  <si>
    <t>Villian 3</t>
  </si>
  <si>
    <t>Police 2</t>
  </si>
  <si>
    <t xml:space="preserve">Police 1 </t>
  </si>
  <si>
    <t>T muthuraj</t>
  </si>
  <si>
    <t>Shreekumar</t>
  </si>
  <si>
    <t>Radhika</t>
  </si>
  <si>
    <t xml:space="preserve">Vijay </t>
  </si>
  <si>
    <t>Villain 1</t>
  </si>
  <si>
    <t>Kid 1</t>
  </si>
  <si>
    <t>Kid 2</t>
  </si>
  <si>
    <t>Villian 4</t>
  </si>
  <si>
    <t>Villian 5</t>
  </si>
  <si>
    <t>Manabola</t>
  </si>
  <si>
    <t>Villian 6</t>
  </si>
  <si>
    <t>Person 1</t>
  </si>
  <si>
    <t xml:space="preserve">Swaminathan </t>
  </si>
  <si>
    <t>Swaminathan</t>
  </si>
  <si>
    <t>Sunaina</t>
  </si>
  <si>
    <t>Kid beggar 1</t>
  </si>
  <si>
    <t>Kid beggar 2</t>
  </si>
  <si>
    <t>Mithra</t>
  </si>
  <si>
    <t xml:space="preserve">Villian 5 </t>
  </si>
  <si>
    <t xml:space="preserve">Rajendran </t>
  </si>
  <si>
    <t>Person 2</t>
  </si>
  <si>
    <t>Person 3</t>
  </si>
  <si>
    <t>Person 4</t>
  </si>
  <si>
    <t>Bus conductor</t>
  </si>
  <si>
    <t>Girl 1</t>
  </si>
  <si>
    <t>Girl 2</t>
  </si>
  <si>
    <t xml:space="preserve">Security guy </t>
  </si>
  <si>
    <t>Security guy</t>
  </si>
  <si>
    <t xml:space="preserve">Kalyani Natarajan </t>
  </si>
  <si>
    <t>Kalyani Natarjan</t>
  </si>
  <si>
    <t>Raji</t>
  </si>
  <si>
    <t xml:space="preserve">Raji </t>
  </si>
  <si>
    <t>Bank Manager</t>
  </si>
  <si>
    <t xml:space="preserve">Bank Manager </t>
  </si>
  <si>
    <t>Person  5</t>
  </si>
  <si>
    <t>Person 6</t>
  </si>
  <si>
    <t>Employee 1</t>
  </si>
  <si>
    <t>Employee 2</t>
  </si>
  <si>
    <t>Manoj</t>
  </si>
  <si>
    <t xml:space="preserve">Rathnam </t>
  </si>
  <si>
    <t>Ganeshan</t>
  </si>
  <si>
    <t>Rathnam</t>
  </si>
  <si>
    <t xml:space="preserve">Annie </t>
  </si>
  <si>
    <t>Vanamalai</t>
  </si>
  <si>
    <t>Waiter</t>
  </si>
  <si>
    <t>Kari</t>
  </si>
  <si>
    <t>Sayanthan</t>
  </si>
  <si>
    <t>Kutta</t>
  </si>
  <si>
    <t>Sibi</t>
  </si>
  <si>
    <t>Media</t>
  </si>
  <si>
    <t>SIbi</t>
  </si>
  <si>
    <t>Police 5</t>
  </si>
  <si>
    <t xml:space="preserve">Police 5 </t>
  </si>
  <si>
    <t>Doctor</t>
  </si>
  <si>
    <t>Binesh</t>
  </si>
  <si>
    <t>Prinz</t>
  </si>
  <si>
    <t>Nurse</t>
  </si>
  <si>
    <t>Police 4</t>
  </si>
  <si>
    <t>Person 7</t>
  </si>
  <si>
    <t>Graph History</t>
  </si>
  <si>
    <t>Person 8</t>
  </si>
  <si>
    <t>Person 9</t>
  </si>
  <si>
    <t>Karthik</t>
  </si>
  <si>
    <t>Engineer</t>
  </si>
  <si>
    <t>LayoutAlgorithm░The graph was laid out using the Vertical Sine Wave layout algorithm.▓GraphDirectedness░The graph is undirected.</t>
  </si>
  <si>
    <t>Red</t>
  </si>
  <si>
    <t>Blue</t>
  </si>
  <si>
    <t>Bus  Conductor</t>
  </si>
  <si>
    <t>Villain 2</t>
  </si>
  <si>
    <t>Villiian 3</t>
  </si>
  <si>
    <t>Police2</t>
  </si>
  <si>
    <t>VIllian1</t>
  </si>
  <si>
    <t>Kid2</t>
  </si>
  <si>
    <t xml:space="preserve"> Villian 4</t>
  </si>
  <si>
    <t>Person1</t>
  </si>
  <si>
    <t>Bus Conductor</t>
  </si>
  <si>
    <t>green</t>
  </si>
  <si>
    <t>brown</t>
  </si>
  <si>
    <t>pink</t>
  </si>
  <si>
    <t>yellow</t>
  </si>
  <si>
    <t>purple</t>
  </si>
  <si>
    <t>dark green</t>
  </si>
  <si>
    <t>blue</t>
  </si>
  <si>
    <t>C:\Users\Don Billa\Downloads\download.jpg</t>
  </si>
  <si>
    <t>C:\Users\Don Billa\Downloads\baby.jpg</t>
  </si>
  <si>
    <t>C:\Users\Don Billa\Downloads\radhika.jpg</t>
  </si>
  <si>
    <t>&lt;?xml version="1.0" encoding="utf-8"?&gt;_x000D_
&lt;configuration&gt;_x000D_
  &lt;configSections&gt;_x000D_
    &lt;sectionGroup name="userSettings" type="System.Configuration.UserSettingsGroup, System, Version=2.0.0.0, Culture=neutral, PublicKeyToken=b77a5c561934e089"&gt;_x000D_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&lt;LayoutUserSettings&gt;_x000D_
      &lt;setting name="Layout" serializeAs="String"&gt;_x000D_
        &lt;value&gt;SinusoidVertical&lt;/value&gt;_x000D_
      &lt;/setting&gt;_x000D_
    &lt;/LayoutUserSettings&gt;_x000D_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&lt;value&gt;1&lt;/value&gt;_x000D_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&lt;value&gt;Black&lt;/value&gt;_x000D_
      &lt;/setting&gt;_x000D_
      &lt;setting name="EdgeAlpha" serializeAs="String"&gt;_x000D_
        &lt;value&gt;100&lt;/value&gt;_x000D_
      &lt;/setting&gt;_x000D_
      &lt;setting name="EdgeCurveStyle" serializeAs="String"&gt;_x000D_
        &lt;value&gt;Straight&lt;/value&gt;_x000D_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&lt;value&gt;0.2&lt;/value&gt;_x000D_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&lt;value&gt;None&lt;/value&gt;_x000D_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&lt;value&gt;0.15&lt;/value&gt;_x000D_
      &lt;/setting&gt;_x000D_
      &lt;setting name="EdgeColor" serializeAs="String"&gt;_x000D_
        &lt;value&gt;Gray&lt;/value&gt;_x000D_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</si>
  <si>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C:\Users\Don Billa\Downloads\swaminath.jpg</t>
  </si>
  <si>
    <t>C:\Users\Don Billa\Downloads\sunaina.jpg</t>
  </si>
  <si>
    <t>C:\Users\Don Billa\Downloads\samantha.jpg</t>
  </si>
  <si>
    <t>Kalyani Natarajan</t>
  </si>
  <si>
    <t>C:\Users\Don Billa\Downloads\varamalai.jpg</t>
  </si>
  <si>
    <t>‪C:\Users\Don Billa\Downloads\karthik.jpg</t>
  </si>
  <si>
    <t>C:\Users\Don Billa\Downloads\kalyani.jpg</t>
  </si>
  <si>
    <t>C:\Users\Don Billa\Downloads\kali venkat.jpg</t>
  </si>
  <si>
    <t>C:\Users\Don Billa\Downloads\sugunthan.jpg</t>
  </si>
  <si>
    <t>C:\Users\Don Billa\Downloads\prabhu.jpg</t>
  </si>
  <si>
    <t>C:\Users\Don Billa\Downloads\prinz.jpg</t>
  </si>
  <si>
    <t>C:\Users\Don Billa\Downloads\perumal.jpg</t>
  </si>
  <si>
    <t>girl1</t>
  </si>
  <si>
    <t>girl2</t>
  </si>
  <si>
    <t>raji</t>
  </si>
  <si>
    <t>Person5</t>
  </si>
  <si>
    <t>Person6</t>
  </si>
  <si>
    <t>Employee1</t>
  </si>
  <si>
    <t>EMployee2</t>
  </si>
  <si>
    <t>kutta</t>
  </si>
  <si>
    <t>Police5</t>
  </si>
  <si>
    <t>Bineshh</t>
  </si>
  <si>
    <t>Police4</t>
  </si>
  <si>
    <t>Person7</t>
  </si>
  <si>
    <t>Person8</t>
  </si>
  <si>
    <t>Person9</t>
  </si>
  <si>
    <t>Busconductor</t>
  </si>
  <si>
    <t>C:\Users\Don Billa\Downloads\ammy.jpg</t>
  </si>
  <si>
    <t>C:\Users\Don Billa\Downloads\download (1).jpg</t>
  </si>
  <si>
    <t>C:\Users\Don Billa\Downloads\download (2).jpg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</si>
</sst>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8"/>
      <color indexed="81"/>
      <name val="Tahoma"/>
      <family val="2"/>
    </font>
    <font>
      <sz val="8"/>
      <color indexed="81"/>
      <name val="Tahoma"/>
      <family val="2"/>
    </font>
    <font>
      <u/>
      <sz val="8"/>
      <color indexed="81"/>
      <name val="Tahoma"/>
      <family val="2"/>
    </font>
    <font>
      <b/>
      <sz val="9"/>
      <color indexed="81"/>
      <name val="Tahoma"/>
      <charset val="1"/>
    </font>
    <font>
      <sz val="9"/>
      <color indexed="81"/>
      <name val="Tahoma"/>
      <family val="2"/>
    </font>
    <font>
      <sz val="9"/>
      <color indexed="81"/>
      <name val="Tahoma"/>
      <charset val="1"/>
    </font>
    <font>
      <b/>
      <sz val="9"/>
      <color indexed="81"/>
      <name val="Tahoma"/>
      <family val="2"/>
    </font>
    <font>
      <sz val="11"/>
      <color theme="1"/>
      <name val="Calibri"/>
      <family val="2"/>
      <scheme val="minor"/>
    </font>
    <font>
      <sz val="11"/>
      <color theme="0"/>
      <name val="Calibri"/>
      <family val="2"/>
      <scheme val="minor"/>
    </font>
    <font>
      <b/>
      <sz val="11"/>
      <color theme="1"/>
      <name val="Calibri"/>
      <family val="2"/>
      <scheme val="minor"/>
    </font>
    <font>
      <b/>
      <sz val="11"/>
      <color theme="0"/>
      <name val="Calibri"/>
      <family val="2"/>
      <scheme val="minor"/>
    </font>
    <font>
      <sz val="11"/>
      <color theme="1"/>
      <name val="Calibri"/>
      <scheme val="minor"/>
    </font>
    <font>
      <sz val="1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79998168889431442"/>
        <bgColor indexed="64"/>
      </patternFill>
    </fill>
    <fill>
      <patternFill patternType="solid">
        <fgColor theme="4" tint="0.39994506668294322"/>
        <bgColor indexed="64"/>
      </patternFill>
    </fill>
    <fill>
      <patternFill patternType="solid">
        <fgColor theme="4" tint="-0.24994659260841701"/>
        <bgColor indexed="64"/>
      </patternFill>
    </fill>
    <fill>
      <patternFill patternType="solid">
        <fgColor theme="4" tint="0.59996337778862885"/>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8" fillId="2" borderId="1" applyNumberFormat="0" applyFont="0" applyAlignment="0" applyProtection="0"/>
    <xf numFmtId="49" fontId="8" fillId="4" borderId="1" applyNumberFormat="0" applyAlignment="0" applyProtection="0"/>
    <xf numFmtId="49" fontId="8" fillId="3" borderId="1" applyNumberFormat="0" applyFont="0" applyAlignment="0" applyProtection="0"/>
    <xf numFmtId="0" fontId="9" fillId="5" borderId="1" applyNumberFormat="0" applyAlignment="0" applyProtection="0"/>
    <xf numFmtId="164" fontId="8" fillId="6" borderId="1" applyNumberFormat="0" applyFont="0" applyAlignment="0" applyProtection="0"/>
    <xf numFmtId="0" fontId="8" fillId="0" borderId="0" applyNumberFormat="0" applyFont="0" applyFill="0" applyBorder="0" applyAlignment="0" applyProtection="0"/>
    <xf numFmtId="0" fontId="8" fillId="0" borderId="0" applyNumberFormat="0" applyFont="0" applyBorder="0" applyAlignment="0" applyProtection="0"/>
    <xf numFmtId="49" fontId="8" fillId="3" borderId="1" applyNumberFormat="0" applyFont="0" applyAlignment="0" applyProtection="0"/>
  </cellStyleXfs>
  <cellXfs count="129">
    <xf numFmtId="0" fontId="0" fillId="0" borderId="0" xfId="0"/>
    <xf numFmtId="49" fontId="0" fillId="0" borderId="0" xfId="0" applyNumberFormat="1"/>
    <xf numFmtId="1" fontId="0" fillId="0" borderId="0" xfId="0" applyNumberFormat="1"/>
    <xf numFmtId="0" fontId="0" fillId="0" borderId="0" xfId="0" applyNumberFormat="1"/>
    <xf numFmtId="0" fontId="10" fillId="0" borderId="0" xfId="0" applyFont="1" applyAlignment="1">
      <alignment wrapText="1"/>
    </xf>
    <xf numFmtId="49" fontId="10"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8" fillId="0" borderId="0" xfId="7" applyNumberFormat="1" applyFont="1"/>
    <xf numFmtId="0" fontId="8" fillId="3" borderId="1" xfId="8" applyNumberFormat="1" applyFont="1"/>
    <xf numFmtId="49" fontId="9" fillId="5" borderId="1" xfId="4" applyNumberFormat="1"/>
    <xf numFmtId="0" fontId="8" fillId="0" borderId="0" xfId="6" applyFont="1"/>
    <xf numFmtId="0" fontId="8" fillId="3" borderId="0" xfId="8" applyNumberFormat="1" applyFont="1" applyBorder="1"/>
    <xf numFmtId="1" fontId="8" fillId="3" borderId="0" xfId="8" applyNumberFormat="1" applyFont="1" applyBorder="1"/>
    <xf numFmtId="0" fontId="8" fillId="2" borderId="0" xfId="1" applyNumberFormat="1" applyFont="1" applyBorder="1"/>
    <xf numFmtId="0" fontId="8" fillId="4" borderId="0" xfId="2" applyNumberFormat="1" applyBorder="1"/>
    <xf numFmtId="164" fontId="8" fillId="4" borderId="0" xfId="2" applyNumberFormat="1" applyBorder="1"/>
    <xf numFmtId="1" fontId="8" fillId="4" borderId="0" xfId="2" applyNumberFormat="1" applyBorder="1"/>
    <xf numFmtId="0" fontId="8" fillId="4" borderId="2" xfId="2" applyNumberFormat="1" applyBorder="1"/>
    <xf numFmtId="0" fontId="8" fillId="3" borderId="2" xfId="8" applyNumberFormat="1" applyFont="1" applyBorder="1"/>
    <xf numFmtId="0" fontId="9" fillId="5" borderId="0" xfId="4" applyBorder="1"/>
    <xf numFmtId="0" fontId="9" fillId="5" borderId="2" xfId="4" applyBorder="1"/>
    <xf numFmtId="0" fontId="8" fillId="6" borderId="0" xfId="5" applyNumberFormat="1" applyFont="1" applyBorder="1"/>
    <xf numFmtId="0" fontId="8" fillId="6" borderId="2" xfId="5" applyNumberFormat="1" applyFont="1" applyBorder="1"/>
    <xf numFmtId="0" fontId="8" fillId="2" borderId="2" xfId="1" applyNumberFormat="1" applyFont="1" applyBorder="1"/>
    <xf numFmtId="0" fontId="8" fillId="0" borderId="2" xfId="6" applyFont="1" applyBorder="1"/>
    <xf numFmtId="0" fontId="10" fillId="0" borderId="0" xfId="0" applyNumberFormat="1" applyFont="1"/>
    <xf numFmtId="4" fontId="0" fillId="0" borderId="0" xfId="0" applyNumberFormat="1"/>
    <xf numFmtId="4" fontId="0" fillId="0" borderId="0" xfId="0" applyNumberFormat="1" applyBorder="1"/>
    <xf numFmtId="0" fontId="8" fillId="4" borderId="1" xfId="2" applyNumberFormat="1"/>
    <xf numFmtId="0" fontId="8" fillId="4" borderId="1" xfId="2" applyNumberFormat="1" applyAlignment="1"/>
    <xf numFmtId="0" fontId="11" fillId="7" borderId="3" xfId="0" applyFont="1" applyFill="1" applyBorder="1"/>
    <xf numFmtId="0" fontId="11"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8" fillId="4" borderId="1" xfId="2" applyNumberFormat="1"/>
    <xf numFmtId="167" fontId="8" fillId="4" borderId="1" xfId="2" applyNumberFormat="1"/>
    <xf numFmtId="49" fontId="8" fillId="0" borderId="0" xfId="7" applyNumberFormat="1" applyFont="1" applyAlignment="1">
      <alignment wrapText="1"/>
    </xf>
    <xf numFmtId="1" fontId="8" fillId="4" borderId="1" xfId="2" applyNumberFormat="1" applyAlignment="1"/>
    <xf numFmtId="167" fontId="8" fillId="4" borderId="1" xfId="2" applyNumberFormat="1" applyAlignment="1"/>
    <xf numFmtId="167" fontId="12" fillId="4" borderId="1" xfId="2" applyNumberFormat="1" applyFont="1" applyAlignment="1"/>
    <xf numFmtId="0" fontId="8" fillId="3" borderId="1" xfId="8" applyNumberFormat="1" applyFont="1" applyAlignment="1">
      <alignment wrapText="1"/>
    </xf>
    <xf numFmtId="164" fontId="8" fillId="3" borderId="1" xfId="8" applyNumberFormat="1" applyFont="1" applyAlignment="1">
      <alignment wrapText="1"/>
    </xf>
    <xf numFmtId="1" fontId="8" fillId="3" borderId="1" xfId="8" applyNumberFormat="1" applyFont="1" applyAlignment="1">
      <alignment wrapText="1"/>
    </xf>
    <xf numFmtId="0" fontId="9" fillId="5" borderId="1" xfId="4" applyNumberFormat="1" applyAlignment="1">
      <alignment wrapText="1"/>
    </xf>
    <xf numFmtId="49" fontId="9" fillId="5" borderId="1" xfId="4" applyNumberFormat="1" applyAlignment="1">
      <alignment wrapText="1"/>
    </xf>
    <xf numFmtId="0" fontId="8" fillId="6" borderId="1" xfId="5" applyNumberFormat="1" applyFont="1" applyAlignment="1">
      <alignment wrapText="1"/>
    </xf>
    <xf numFmtId="164" fontId="8" fillId="6" borderId="1" xfId="5" applyNumberFormat="1" applyFont="1" applyAlignment="1">
      <alignment wrapText="1"/>
    </xf>
    <xf numFmtId="165" fontId="8" fillId="6" borderId="1" xfId="5" applyNumberFormat="1" applyFont="1" applyAlignment="1">
      <alignment wrapText="1"/>
    </xf>
    <xf numFmtId="166" fontId="8" fillId="6" borderId="1" xfId="5" applyNumberFormat="1" applyFont="1" applyAlignment="1">
      <alignment wrapText="1"/>
    </xf>
    <xf numFmtId="0" fontId="8" fillId="2" borderId="1" xfId="1" applyNumberFormat="1" applyFont="1" applyAlignment="1">
      <alignment wrapText="1"/>
    </xf>
    <xf numFmtId="0" fontId="8" fillId="0" borderId="0" xfId="6" applyNumberFormat="1" applyFont="1" applyAlignment="1">
      <alignment wrapText="1"/>
    </xf>
    <xf numFmtId="0" fontId="8" fillId="2" borderId="1" xfId="1" applyNumberFormat="1"/>
    <xf numFmtId="0" fontId="9" fillId="5" borderId="1" xfId="4"/>
    <xf numFmtId="0" fontId="12" fillId="3" borderId="1" xfId="8" applyNumberFormat="1" applyFont="1" applyAlignment="1">
      <alignment wrapText="1"/>
    </xf>
    <xf numFmtId="0" fontId="9" fillId="5" borderId="1" xfId="4" applyNumberFormat="1"/>
    <xf numFmtId="0" fontId="8" fillId="4" borderId="1" xfId="2" applyNumberFormat="1" applyAlignment="1">
      <alignment wrapText="1"/>
    </xf>
    <xf numFmtId="0" fontId="8" fillId="3" borderId="8" xfId="8" applyNumberFormat="1" applyFont="1" applyBorder="1"/>
    <xf numFmtId="0" fontId="8" fillId="3" borderId="9" xfId="8" applyNumberFormat="1" applyFont="1" applyBorder="1"/>
    <xf numFmtId="0" fontId="8" fillId="3" borderId="10" xfId="8" applyNumberFormat="1" applyFont="1" applyBorder="1"/>
    <xf numFmtId="0" fontId="8" fillId="6" borderId="8" xfId="5" applyNumberFormat="1" applyFont="1" applyBorder="1"/>
    <xf numFmtId="0" fontId="9" fillId="6" borderId="10" xfId="5" applyNumberFormat="1" applyFont="1" applyBorder="1"/>
    <xf numFmtId="0" fontId="8" fillId="2" borderId="8" xfId="1" applyNumberFormat="1" applyBorder="1"/>
    <xf numFmtId="0" fontId="8" fillId="2" borderId="10" xfId="1" applyNumberFormat="1" applyBorder="1"/>
    <xf numFmtId="0" fontId="8" fillId="4" borderId="8" xfId="2" applyNumberFormat="1" applyBorder="1"/>
    <xf numFmtId="0" fontId="8" fillId="4" borderId="9" xfId="2" applyNumberFormat="1" applyBorder="1"/>
    <xf numFmtId="0" fontId="8" fillId="6" borderId="1" xfId="5" applyNumberFormat="1" applyFont="1"/>
    <xf numFmtId="49" fontId="0" fillId="0" borderId="0" xfId="7" applyNumberFormat="1" applyFont="1" applyAlignment="1">
      <alignment wrapText="1"/>
    </xf>
    <xf numFmtId="49" fontId="0" fillId="0" borderId="0" xfId="7" applyNumberFormat="1" applyFont="1" applyBorder="1" applyAlignment="1">
      <alignment wrapText="1"/>
    </xf>
    <xf numFmtId="0" fontId="0" fillId="3" borderId="11" xfId="8" applyNumberFormat="1" applyFont="1" applyBorder="1" applyAlignment="1">
      <alignment wrapText="1"/>
    </xf>
    <xf numFmtId="164" fontId="0" fillId="3" borderId="11" xfId="8" applyNumberFormat="1" applyFont="1" applyBorder="1" applyAlignment="1">
      <alignment wrapText="1"/>
    </xf>
    <xf numFmtId="0" fontId="12" fillId="3" borderId="11" xfId="8" applyNumberFormat="1" applyFont="1" applyBorder="1" applyAlignment="1">
      <alignment wrapText="1"/>
    </xf>
    <xf numFmtId="1" fontId="0" fillId="3" borderId="11" xfId="8" applyNumberFormat="1" applyFont="1" applyBorder="1" applyAlignment="1">
      <alignment wrapText="1"/>
    </xf>
    <xf numFmtId="49" fontId="9" fillId="5" borderId="11" xfId="4" applyNumberFormat="1" applyBorder="1" applyAlignment="1">
      <alignment wrapText="1"/>
    </xf>
    <xf numFmtId="0" fontId="9" fillId="5" borderId="11" xfId="4" applyNumberFormat="1" applyBorder="1" applyAlignment="1">
      <alignment wrapText="1"/>
    </xf>
    <xf numFmtId="0" fontId="8" fillId="4" borderId="11" xfId="2" applyNumberFormat="1" applyBorder="1" applyAlignment="1">
      <alignment wrapText="1"/>
    </xf>
    <xf numFmtId="0" fontId="12" fillId="2" borderId="11" xfId="1" applyNumberFormat="1" applyFont="1" applyBorder="1" applyAlignment="1">
      <alignment wrapText="1"/>
    </xf>
    <xf numFmtId="0" fontId="0" fillId="0" borderId="0" xfId="6" applyNumberFormat="1" applyFont="1" applyBorder="1" applyAlignment="1">
      <alignment wrapText="1"/>
    </xf>
    <xf numFmtId="0" fontId="0" fillId="3" borderId="1" xfId="8" applyNumberFormat="1" applyFont="1" applyAlignment="1">
      <alignment wrapText="1"/>
    </xf>
    <xf numFmtId="167" fontId="0" fillId="4" borderId="1" xfId="2" applyNumberFormat="1" applyFont="1"/>
    <xf numFmtId="1" fontId="12" fillId="4" borderId="1" xfId="2" applyNumberFormat="1" applyFont="1" applyAlignment="1"/>
    <xf numFmtId="0" fontId="13" fillId="3" borderId="1" xfId="8" applyNumberFormat="1" applyFont="1"/>
    <xf numFmtId="0" fontId="0" fillId="3" borderId="1" xfId="8" applyNumberFormat="1" applyFont="1"/>
    <xf numFmtId="164" fontId="0" fillId="3" borderId="1" xfId="8" applyNumberFormat="1" applyFont="1"/>
    <xf numFmtId="1" fontId="0" fillId="3" borderId="1" xfId="8" applyNumberFormat="1" applyFont="1"/>
    <xf numFmtId="0" fontId="0" fillId="6" borderId="1" xfId="5" applyNumberFormat="1" applyFont="1"/>
    <xf numFmtId="164" fontId="0" fillId="6" borderId="1" xfId="5" applyNumberFormat="1" applyFont="1"/>
    <xf numFmtId="165" fontId="0" fillId="6" borderId="1" xfId="5" applyNumberFormat="1" applyFont="1"/>
    <xf numFmtId="166" fontId="0" fillId="6" borderId="1" xfId="5" applyNumberFormat="1" applyFont="1"/>
    <xf numFmtId="0" fontId="0" fillId="2" borderId="1" xfId="1" applyNumberFormat="1" applyFont="1"/>
    <xf numFmtId="0" fontId="0" fillId="0" borderId="0" xfId="6" applyNumberFormat="1" applyFont="1"/>
    <xf numFmtId="49" fontId="0" fillId="0" borderId="0" xfId="7" applyNumberFormat="1" applyFont="1" applyBorder="1"/>
    <xf numFmtId="0" fontId="0" fillId="3" borderId="11" xfId="8" applyNumberFormat="1" applyFont="1" applyBorder="1"/>
    <xf numFmtId="164" fontId="0" fillId="3" borderId="11" xfId="8" applyNumberFormat="1" applyFont="1" applyBorder="1"/>
    <xf numFmtId="1" fontId="0" fillId="3" borderId="11" xfId="8" applyNumberFormat="1" applyFont="1" applyBorder="1"/>
    <xf numFmtId="49" fontId="9" fillId="5" borderId="11" xfId="4" applyNumberFormat="1" applyBorder="1"/>
    <xf numFmtId="0" fontId="9" fillId="5" borderId="11" xfId="4" applyNumberFormat="1" applyBorder="1"/>
    <xf numFmtId="164" fontId="0" fillId="6" borderId="11" xfId="5" applyNumberFormat="1" applyFont="1" applyBorder="1"/>
    <xf numFmtId="165" fontId="0" fillId="6" borderId="11" xfId="5" applyNumberFormat="1" applyFont="1" applyBorder="1"/>
    <xf numFmtId="0" fontId="0" fillId="6" borderId="11" xfId="5" applyNumberFormat="1" applyFont="1" applyBorder="1"/>
    <xf numFmtId="166" fontId="0" fillId="6" borderId="11" xfId="5" applyNumberFormat="1" applyFont="1" applyBorder="1"/>
    <xf numFmtId="1" fontId="12" fillId="4" borderId="11" xfId="2" applyNumberFormat="1" applyFont="1" applyBorder="1" applyAlignment="1"/>
    <xf numFmtId="167" fontId="12" fillId="4" borderId="11" xfId="2" applyNumberFormat="1" applyFont="1" applyBorder="1" applyAlignment="1"/>
    <xf numFmtId="167" fontId="8" fillId="4" borderId="11" xfId="2" applyNumberFormat="1" applyBorder="1" applyAlignment="1"/>
    <xf numFmtId="0" fontId="0" fillId="2" borderId="11" xfId="1" applyNumberFormat="1" applyFont="1" applyBorder="1"/>
    <xf numFmtId="0" fontId="0" fillId="0" borderId="0" xfId="6" applyNumberFormat="1" applyFont="1" applyBorder="1"/>
    <xf numFmtId="49" fontId="0" fillId="0" borderId="0" xfId="7" applyNumberFormat="1" applyFont="1"/>
    <xf numFmtId="164" fontId="8" fillId="3" borderId="11" xfId="8" applyNumberFormat="1" applyFont="1" applyBorder="1" applyAlignment="1">
      <alignment wrapText="1"/>
    </xf>
    <xf numFmtId="1" fontId="8" fillId="3" borderId="11" xfId="8" applyNumberFormat="1" applyFont="1" applyBorder="1" applyAlignment="1">
      <alignment wrapText="1"/>
    </xf>
    <xf numFmtId="0" fontId="8" fillId="3" borderId="11" xfId="8" applyNumberFormat="1" applyFont="1" applyBorder="1" applyAlignment="1">
      <alignment wrapText="1"/>
    </xf>
    <xf numFmtId="164" fontId="8" fillId="6" borderId="11" xfId="5" applyNumberFormat="1" applyFont="1" applyBorder="1" applyAlignment="1">
      <alignment wrapText="1"/>
    </xf>
    <xf numFmtId="165" fontId="8" fillId="6" borderId="11" xfId="5" applyNumberFormat="1" applyFont="1" applyBorder="1" applyAlignment="1">
      <alignment wrapText="1"/>
    </xf>
    <xf numFmtId="0" fontId="8" fillId="6" borderId="11" xfId="5" applyNumberFormat="1" applyFont="1" applyBorder="1" applyAlignment="1">
      <alignment wrapText="1"/>
    </xf>
    <xf numFmtId="166" fontId="8" fillId="6" borderId="11" xfId="5" applyNumberFormat="1" applyFont="1" applyBorder="1" applyAlignment="1">
      <alignment wrapText="1"/>
    </xf>
    <xf numFmtId="0" fontId="8" fillId="2" borderId="11" xfId="1" applyNumberFormat="1" applyFont="1" applyBorder="1" applyAlignment="1">
      <alignment wrapText="1"/>
    </xf>
    <xf numFmtId="0" fontId="12" fillId="2" borderId="1" xfId="1" applyNumberFormat="1" applyFont="1" applyAlignment="1">
      <alignment wrapText="1"/>
    </xf>
  </cellXfs>
  <cellStyles count="9">
    <cellStyle name="NodeXL Do Not Edit" xfId="1"/>
    <cellStyle name="NodeXL Graph Metric" xfId="2"/>
    <cellStyle name="NodeXL Graph Metric Separator" xfId="3"/>
    <cellStyle name="NodeXL Label" xfId="4"/>
    <cellStyle name="NodeXL Layout" xfId="5"/>
    <cellStyle name="NodeXL Other Column" xfId="6"/>
    <cellStyle name="NodeXL Required" xfId="7"/>
    <cellStyle name="NodeXL Visual Property" xfId="8"/>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82914572864321"/>
          <c:y val="9.0322580645161285E-2"/>
          <c:w val="0.79648241206030146"/>
          <c:h val="0.67741935483870963"/>
        </c:manualLayout>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E34-49BB-987D-D414005E4E09}"/>
            </c:ext>
          </c:extLst>
        </c:ser>
        <c:dLbls>
          <c:showLegendKey val="0"/>
          <c:showVal val="0"/>
          <c:showCatName val="0"/>
          <c:showSerName val="0"/>
          <c:showPercent val="0"/>
          <c:showBubbleSize val="0"/>
        </c:dLbls>
        <c:gapWidth val="0"/>
        <c:axId val="75088640"/>
        <c:axId val="75090944"/>
      </c:barChart>
      <c:catAx>
        <c:axId val="75088640"/>
        <c:scaling>
          <c:orientation val="minMax"/>
        </c:scaling>
        <c:delete val="1"/>
        <c:axPos val="b"/>
        <c:title>
          <c:tx>
            <c:rich>
              <a:bodyPr/>
              <a:lstStyle/>
              <a:p>
                <a:pPr>
                  <a:defRPr/>
                </a:pPr>
                <a:r>
                  <a:rPr lang="en-US"/>
                  <a:t>Degree</a:t>
                </a:r>
              </a:p>
            </c:rich>
          </c:tx>
          <c:layout>
            <c:manualLayout>
              <c:xMode val="edge"/>
              <c:yMode val="edge"/>
              <c:x val="0.44107571980638099"/>
              <c:y val="0.83479536025738721"/>
            </c:manualLayout>
          </c:layout>
          <c:overlay val="0"/>
        </c:title>
        <c:numFmt formatCode="#,##0.00" sourceLinked="1"/>
        <c:majorTickMark val="out"/>
        <c:minorTickMark val="none"/>
        <c:tickLblPos val="none"/>
        <c:crossAx val="75090944"/>
        <c:crosses val="autoZero"/>
        <c:auto val="1"/>
        <c:lblAlgn val="ctr"/>
        <c:lblOffset val="100"/>
        <c:noMultiLvlLbl val="0"/>
      </c:catAx>
      <c:valAx>
        <c:axId val="75090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0886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82914572864321"/>
          <c:y val="9.0322580645161285E-2"/>
          <c:w val="0.79648241206030146"/>
          <c:h val="0.67741935483870963"/>
        </c:manualLayout>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539-4EA8-91DC-DFD44FA71353}"/>
            </c:ext>
          </c:extLst>
        </c:ser>
        <c:dLbls>
          <c:showLegendKey val="0"/>
          <c:showVal val="0"/>
          <c:showCatName val="0"/>
          <c:showSerName val="0"/>
          <c:showPercent val="0"/>
          <c:showBubbleSize val="0"/>
        </c:dLbls>
        <c:gapWidth val="0"/>
        <c:axId val="75114752"/>
        <c:axId val="75129216"/>
      </c:barChart>
      <c:catAx>
        <c:axId val="75114752"/>
        <c:scaling>
          <c:orientation val="minMax"/>
        </c:scaling>
        <c:delete val="1"/>
        <c:axPos val="b"/>
        <c:title>
          <c:tx>
            <c:rich>
              <a:bodyPr/>
              <a:lstStyle/>
              <a:p>
                <a:pPr>
                  <a:defRPr/>
                </a:pPr>
                <a:r>
                  <a:rPr lang="en-US"/>
                  <a:t>In-Degree</a:t>
                </a:r>
              </a:p>
            </c:rich>
          </c:tx>
          <c:layout>
            <c:manualLayout>
              <c:xMode val="edge"/>
              <c:yMode val="edge"/>
              <c:x val="0.43425552961658687"/>
              <c:y val="0.81759105918211838"/>
            </c:manualLayout>
          </c:layout>
          <c:overlay val="0"/>
        </c:title>
        <c:numFmt formatCode="#,##0.00" sourceLinked="1"/>
        <c:majorTickMark val="out"/>
        <c:minorTickMark val="none"/>
        <c:tickLblPos val="none"/>
        <c:crossAx val="75129216"/>
        <c:crosses val="autoZero"/>
        <c:auto val="1"/>
        <c:lblAlgn val="ctr"/>
        <c:lblOffset val="100"/>
        <c:noMultiLvlLbl val="0"/>
      </c:catAx>
      <c:valAx>
        <c:axId val="751292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114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82914572864321"/>
          <c:y val="9.0322580645161285E-2"/>
          <c:w val="0.79648241206030146"/>
          <c:h val="0.67741935483870963"/>
        </c:manualLayout>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33B-4466-9B35-F7A7307F8F71}"/>
            </c:ext>
          </c:extLst>
        </c:ser>
        <c:dLbls>
          <c:showLegendKey val="0"/>
          <c:showVal val="0"/>
          <c:showCatName val="0"/>
          <c:showSerName val="0"/>
          <c:showPercent val="0"/>
          <c:showBubbleSize val="0"/>
        </c:dLbls>
        <c:gapWidth val="0"/>
        <c:axId val="75148672"/>
        <c:axId val="75159040"/>
      </c:barChart>
      <c:catAx>
        <c:axId val="75148672"/>
        <c:scaling>
          <c:orientation val="minMax"/>
        </c:scaling>
        <c:delete val="1"/>
        <c:axPos val="b"/>
        <c:title>
          <c:tx>
            <c:rich>
              <a:bodyPr/>
              <a:lstStyle/>
              <a:p>
                <a:pPr>
                  <a:defRPr/>
                </a:pPr>
                <a:r>
                  <a:rPr lang="en-US"/>
                  <a:t>Out-Degree</a:t>
                </a:r>
              </a:p>
            </c:rich>
          </c:tx>
          <c:layout>
            <c:manualLayout>
              <c:xMode val="edge"/>
              <c:yMode val="edge"/>
              <c:x val="0.41379522283332676"/>
              <c:y val="0.80898890864448403"/>
            </c:manualLayout>
          </c:layout>
          <c:overlay val="0"/>
        </c:title>
        <c:numFmt formatCode="#,##0.00" sourceLinked="1"/>
        <c:majorTickMark val="out"/>
        <c:minorTickMark val="none"/>
        <c:tickLblPos val="none"/>
        <c:crossAx val="75159040"/>
        <c:crosses val="autoZero"/>
        <c:auto val="1"/>
        <c:lblAlgn val="ctr"/>
        <c:lblOffset val="100"/>
        <c:noMultiLvlLbl val="0"/>
      </c:catAx>
      <c:valAx>
        <c:axId val="75159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14867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82914572864321"/>
          <c:y val="9.0322580645161285E-2"/>
          <c:w val="0.79648241206030146"/>
          <c:h val="0.67741935483870963"/>
        </c:manualLayout>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E09-4DDF-8547-71B0A5CD87F5}"/>
            </c:ext>
          </c:extLst>
        </c:ser>
        <c:dLbls>
          <c:showLegendKey val="0"/>
          <c:showVal val="0"/>
          <c:showCatName val="0"/>
          <c:showSerName val="0"/>
          <c:showPercent val="0"/>
          <c:showBubbleSize val="0"/>
        </c:dLbls>
        <c:gapWidth val="0"/>
        <c:axId val="75194752"/>
        <c:axId val="75196672"/>
      </c:barChart>
      <c:catAx>
        <c:axId val="75194752"/>
        <c:scaling>
          <c:orientation val="minMax"/>
        </c:scaling>
        <c:delete val="1"/>
        <c:axPos val="b"/>
        <c:title>
          <c:tx>
            <c:rich>
              <a:bodyPr/>
              <a:lstStyle/>
              <a:p>
                <a:pPr>
                  <a:defRPr/>
                </a:pPr>
                <a:r>
                  <a:rPr lang="en-US"/>
                  <a:t>Betweenness Centrality</a:t>
                </a:r>
              </a:p>
            </c:rich>
          </c:tx>
          <c:layout>
            <c:manualLayout>
              <c:xMode val="edge"/>
              <c:yMode val="edge"/>
              <c:x val="0.32728709162610953"/>
              <c:y val="0.82619320971975285"/>
            </c:manualLayout>
          </c:layout>
          <c:overlay val="0"/>
        </c:title>
        <c:numFmt formatCode="#,##0.00" sourceLinked="1"/>
        <c:majorTickMark val="out"/>
        <c:minorTickMark val="none"/>
        <c:tickLblPos val="none"/>
        <c:crossAx val="75196672"/>
        <c:crosses val="autoZero"/>
        <c:auto val="1"/>
        <c:lblAlgn val="ctr"/>
        <c:lblOffset val="100"/>
        <c:noMultiLvlLbl val="0"/>
      </c:catAx>
      <c:valAx>
        <c:axId val="75196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194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82914572864321"/>
          <c:y val="9.0322580645161285E-2"/>
          <c:w val="0.79648241206030146"/>
          <c:h val="0.67741935483870963"/>
        </c:manualLayout>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DAF-4C63-9722-E675A8D0C666}"/>
            </c:ext>
          </c:extLst>
        </c:ser>
        <c:dLbls>
          <c:showLegendKey val="0"/>
          <c:showVal val="0"/>
          <c:showCatName val="0"/>
          <c:showSerName val="0"/>
          <c:showPercent val="0"/>
          <c:showBubbleSize val="0"/>
        </c:dLbls>
        <c:gapWidth val="0"/>
        <c:axId val="75220480"/>
        <c:axId val="75222400"/>
      </c:barChart>
      <c:catAx>
        <c:axId val="75220480"/>
        <c:scaling>
          <c:orientation val="minMax"/>
        </c:scaling>
        <c:delete val="1"/>
        <c:axPos val="b"/>
        <c:title>
          <c:tx>
            <c:rich>
              <a:bodyPr/>
              <a:lstStyle/>
              <a:p>
                <a:pPr>
                  <a:defRPr/>
                </a:pPr>
                <a:r>
                  <a:rPr lang="en-US"/>
                  <a:t>Closeness Centrality</a:t>
                </a:r>
              </a:p>
            </c:rich>
          </c:tx>
          <c:layout>
            <c:manualLayout>
              <c:xMode val="edge"/>
              <c:yMode val="edge"/>
              <c:x val="0.35406085545839433"/>
              <c:y val="0.82619320971975285"/>
            </c:manualLayout>
          </c:layout>
          <c:overlay val="0"/>
        </c:title>
        <c:numFmt formatCode="#,##0.00" sourceLinked="1"/>
        <c:majorTickMark val="out"/>
        <c:minorTickMark val="none"/>
        <c:tickLblPos val="none"/>
        <c:crossAx val="75222400"/>
        <c:crosses val="autoZero"/>
        <c:auto val="1"/>
        <c:lblAlgn val="ctr"/>
        <c:lblOffset val="100"/>
        <c:noMultiLvlLbl val="0"/>
      </c:catAx>
      <c:valAx>
        <c:axId val="752224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2204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82914572864321"/>
          <c:y val="9.0322580645161285E-2"/>
          <c:w val="0.79648241206030146"/>
          <c:h val="0.67741935483870963"/>
        </c:manualLayout>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F48-4BE7-A228-040177192AA3}"/>
            </c:ext>
          </c:extLst>
        </c:ser>
        <c:dLbls>
          <c:showLegendKey val="0"/>
          <c:showVal val="0"/>
          <c:showCatName val="0"/>
          <c:showSerName val="0"/>
          <c:showPercent val="0"/>
          <c:showBubbleSize val="0"/>
        </c:dLbls>
        <c:gapWidth val="0"/>
        <c:axId val="75258496"/>
        <c:axId val="75264768"/>
      </c:barChart>
      <c:catAx>
        <c:axId val="7525849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31900974688"/>
              <c:y val="0.82619320971975285"/>
            </c:manualLayout>
          </c:layout>
          <c:overlay val="0"/>
        </c:title>
        <c:numFmt formatCode="#,##0.00" sourceLinked="1"/>
        <c:majorTickMark val="out"/>
        <c:minorTickMark val="none"/>
        <c:tickLblPos val="none"/>
        <c:crossAx val="75264768"/>
        <c:crosses val="autoZero"/>
        <c:auto val="1"/>
        <c:lblAlgn val="ctr"/>
        <c:lblOffset val="100"/>
        <c:noMultiLvlLbl val="0"/>
      </c:catAx>
      <c:valAx>
        <c:axId val="7526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258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82914572864321"/>
          <c:y val="9.0322580645161285E-2"/>
          <c:w val="0.79648241206030146"/>
          <c:h val="0.67741935483870963"/>
        </c:manualLayout>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401-4767-9755-AF667A78AF93}"/>
            </c:ext>
          </c:extLst>
        </c:ser>
        <c:dLbls>
          <c:showLegendKey val="0"/>
          <c:showVal val="0"/>
          <c:showCatName val="0"/>
          <c:showSerName val="0"/>
          <c:showPercent val="0"/>
          <c:showBubbleSize val="0"/>
        </c:dLbls>
        <c:gapWidth val="0"/>
        <c:axId val="75284480"/>
        <c:axId val="75286400"/>
      </c:barChart>
      <c:catAx>
        <c:axId val="75284480"/>
        <c:scaling>
          <c:orientation val="minMax"/>
        </c:scaling>
        <c:delete val="1"/>
        <c:axPos val="b"/>
        <c:title>
          <c:tx>
            <c:rich>
              <a:bodyPr/>
              <a:lstStyle/>
              <a:p>
                <a:pPr>
                  <a:defRPr/>
                </a:pPr>
                <a:r>
                  <a:rPr lang="en-US"/>
                  <a:t>Clustering Coefficient</a:t>
                </a:r>
              </a:p>
            </c:rich>
          </c:tx>
          <c:layout>
            <c:manualLayout>
              <c:xMode val="edge"/>
              <c:yMode val="edge"/>
              <c:x val="0.33732731900974688"/>
              <c:y val="0.82619320971975285"/>
            </c:manualLayout>
          </c:layout>
          <c:overlay val="0"/>
        </c:title>
        <c:numFmt formatCode="#,##0.00" sourceLinked="1"/>
        <c:majorTickMark val="out"/>
        <c:minorTickMark val="none"/>
        <c:tickLblPos val="none"/>
        <c:crossAx val="75286400"/>
        <c:crosses val="autoZero"/>
        <c:auto val="1"/>
        <c:lblAlgn val="ctr"/>
        <c:lblOffset val="100"/>
        <c:noMultiLvlLbl val="0"/>
      </c:catAx>
      <c:valAx>
        <c:axId val="752864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2844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82914572864321"/>
          <c:y val="9.0322580645161285E-2"/>
          <c:w val="0.79648241206030146"/>
          <c:h val="0.67741935483870963"/>
        </c:manualLayout>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C41-40F9-9143-70B182C028D0}"/>
            </c:ext>
          </c:extLst>
        </c:ser>
        <c:dLbls>
          <c:showLegendKey val="0"/>
          <c:showVal val="0"/>
          <c:showCatName val="0"/>
          <c:showSerName val="0"/>
          <c:showPercent val="0"/>
          <c:showBubbleSize val="0"/>
        </c:dLbls>
        <c:gapWidth val="0"/>
        <c:axId val="75326592"/>
        <c:axId val="75328512"/>
      </c:barChart>
      <c:catAx>
        <c:axId val="75326592"/>
        <c:scaling>
          <c:orientation val="minMax"/>
        </c:scaling>
        <c:delete val="1"/>
        <c:axPos val="b"/>
        <c:title>
          <c:tx>
            <c:rich>
              <a:bodyPr/>
              <a:lstStyle/>
              <a:p>
                <a:pPr>
                  <a:defRPr/>
                </a:pPr>
                <a:r>
                  <a:rPr lang="en-US"/>
                  <a:t>PageRank</a:t>
                </a:r>
              </a:p>
            </c:rich>
          </c:tx>
          <c:layout>
            <c:manualLayout>
              <c:xMode val="edge"/>
              <c:yMode val="edge"/>
              <c:x val="0.41764861050660124"/>
              <c:y val="0.82619320971975285"/>
            </c:manualLayout>
          </c:layout>
          <c:overlay val="0"/>
        </c:title>
        <c:numFmt formatCode="#,##0.00" sourceLinked="1"/>
        <c:majorTickMark val="out"/>
        <c:minorTickMark val="none"/>
        <c:tickLblPos val="none"/>
        <c:crossAx val="75328512"/>
        <c:crosses val="autoZero"/>
        <c:auto val="1"/>
        <c:lblAlgn val="ctr"/>
        <c:lblOffset val="100"/>
        <c:noMultiLvlLbl val="0"/>
      </c:catAx>
      <c:valAx>
        <c:axId val="753285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532659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46E-3"/>
          <c:y val="8.0430855234004828E-3"/>
          <c:w val="0.99723592884220302"/>
          <c:h val="0.98391246548723688"/>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089-4CE8-82FC-EFEE167E3BDA}"/>
            </c:ext>
          </c:extLst>
        </c:ser>
        <c:dLbls>
          <c:showLegendKey val="0"/>
          <c:showVal val="0"/>
          <c:showCatName val="0"/>
          <c:showSerName val="0"/>
          <c:showPercent val="0"/>
          <c:showBubbleSize val="0"/>
        </c:dLbls>
        <c:gapWidth val="0"/>
        <c:axId val="76712576"/>
        <c:axId val="75047296"/>
      </c:barChart>
      <c:catAx>
        <c:axId val="76712576"/>
        <c:scaling>
          <c:orientation val="minMax"/>
        </c:scaling>
        <c:delete val="1"/>
        <c:axPos val="b"/>
        <c:numFmt formatCode="#,##0.00" sourceLinked="1"/>
        <c:majorTickMark val="out"/>
        <c:minorTickMark val="none"/>
        <c:tickLblPos val="none"/>
        <c:crossAx val="75047296"/>
        <c:crosses val="autoZero"/>
        <c:auto val="1"/>
        <c:lblAlgn val="ctr"/>
        <c:lblOffset val="100"/>
        <c:noMultiLvlLbl val="0"/>
      </c:catAx>
      <c:valAx>
        <c:axId val="75047296"/>
        <c:scaling>
          <c:orientation val="minMax"/>
        </c:scaling>
        <c:delete val="1"/>
        <c:axPos val="l"/>
        <c:numFmt formatCode="General" sourceLinked="1"/>
        <c:majorTickMark val="out"/>
        <c:minorTickMark val="none"/>
        <c:tickLblPos val="none"/>
        <c:crossAx val="7671257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38100</xdr:rowOff>
    </xdr:from>
    <xdr:to>
      <xdr:col>1</xdr:col>
      <xdr:colOff>914400</xdr:colOff>
      <xdr:row>41</xdr:row>
      <xdr:rowOff>180975</xdr:rowOff>
    </xdr:to>
    <xdr:graphicFrame macro="">
      <xdr:nvGraphicFramePr>
        <xdr:cNvPr id="4099" name="DegreeHistogram">
          <a:extLst>
            <a:ext uri="{FF2B5EF4-FFF2-40B4-BE49-F238E27FC236}">
              <a16:creationId xmlns:a16="http://schemas.microsoft.com/office/drawing/2014/main" id="{00000000-0008-0000-0500-000003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48</xdr:row>
      <xdr:rowOff>38100</xdr:rowOff>
    </xdr:from>
    <xdr:to>
      <xdr:col>1</xdr:col>
      <xdr:colOff>914400</xdr:colOff>
      <xdr:row>55</xdr:row>
      <xdr:rowOff>180975</xdr:rowOff>
    </xdr:to>
    <xdr:graphicFrame macro="">
      <xdr:nvGraphicFramePr>
        <xdr:cNvPr id="4100" name="InDegreeHistogram">
          <a:extLst>
            <a:ext uri="{FF2B5EF4-FFF2-40B4-BE49-F238E27FC236}">
              <a16:creationId xmlns:a16="http://schemas.microsoft.com/office/drawing/2014/main" id="{00000000-0008-0000-0500-000004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62</xdr:row>
      <xdr:rowOff>28575</xdr:rowOff>
    </xdr:from>
    <xdr:to>
      <xdr:col>1</xdr:col>
      <xdr:colOff>914400</xdr:colOff>
      <xdr:row>69</xdr:row>
      <xdr:rowOff>171450</xdr:rowOff>
    </xdr:to>
    <xdr:graphicFrame macro="">
      <xdr:nvGraphicFramePr>
        <xdr:cNvPr id="4101" name="OutDegreeHistogram">
          <a:extLst>
            <a:ext uri="{FF2B5EF4-FFF2-40B4-BE49-F238E27FC236}">
              <a16:creationId xmlns:a16="http://schemas.microsoft.com/office/drawing/2014/main" id="{00000000-0008-0000-0500-000005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914400</xdr:colOff>
      <xdr:row>83</xdr:row>
      <xdr:rowOff>152400</xdr:rowOff>
    </xdr:to>
    <xdr:graphicFrame macro="">
      <xdr:nvGraphicFramePr>
        <xdr:cNvPr id="4102" name="BetweennessCentralityHistogram">
          <a:extLst>
            <a:ext uri="{FF2B5EF4-FFF2-40B4-BE49-F238E27FC236}">
              <a16:creationId xmlns:a16="http://schemas.microsoft.com/office/drawing/2014/main" id="{00000000-0008-0000-0500-000006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4103" name="ClosenessCentralityHistogram">
          <a:extLst>
            <a:ext uri="{FF2B5EF4-FFF2-40B4-BE49-F238E27FC236}">
              <a16:creationId xmlns:a16="http://schemas.microsoft.com/office/drawing/2014/main" id="{00000000-0008-0000-0500-000007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914400</xdr:colOff>
      <xdr:row>111</xdr:row>
      <xdr:rowOff>161925</xdr:rowOff>
    </xdr:to>
    <xdr:graphicFrame macro="">
      <xdr:nvGraphicFramePr>
        <xdr:cNvPr id="4104" name="EigenvectorCentralityHistogram">
          <a:extLst>
            <a:ext uri="{FF2B5EF4-FFF2-40B4-BE49-F238E27FC236}">
              <a16:creationId xmlns:a16="http://schemas.microsoft.com/office/drawing/2014/main" id="{00000000-0008-0000-0500-000008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914400</xdr:colOff>
      <xdr:row>139</xdr:row>
      <xdr:rowOff>152400</xdr:rowOff>
    </xdr:to>
    <xdr:graphicFrame macro="">
      <xdr:nvGraphicFramePr>
        <xdr:cNvPr id="4105" name="ClusteringCoefficientHistogram">
          <a:extLst>
            <a:ext uri="{FF2B5EF4-FFF2-40B4-BE49-F238E27FC236}">
              <a16:creationId xmlns:a16="http://schemas.microsoft.com/office/drawing/2014/main" id="{00000000-0008-0000-0500-000009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914400</xdr:colOff>
      <xdr:row>125</xdr:row>
      <xdr:rowOff>142875</xdr:rowOff>
    </xdr:to>
    <xdr:graphicFrame macro="">
      <xdr:nvGraphicFramePr>
        <xdr:cNvPr id="4106" name="ClusteringCoefficientHistogram">
          <a:extLst>
            <a:ext uri="{FF2B5EF4-FFF2-40B4-BE49-F238E27FC236}">
              <a16:creationId xmlns:a16="http://schemas.microsoft.com/office/drawing/2014/main" id="{00000000-0008-0000-0500-00000A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17409" name="DynamicFilterHistogram">
          <a:extLst>
            <a:ext uri="{FF2B5EF4-FFF2-40B4-BE49-F238E27FC236}">
              <a16:creationId xmlns:a16="http://schemas.microsoft.com/office/drawing/2014/main" id="{00000000-0008-0000-0600-0000014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208" totalsRowShown="0" headerRowDxfId="95" dataDxfId="94">
  <autoFilter ref="A2:N208"/>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77" totalsRowShown="0" headerRowDxfId="79" dataDxfId="78">
  <autoFilter ref="A2:AC77"/>
  <sortState ref="A3:AC3">
    <sortCondition ref="AC3"/>
  </sortState>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COUNTIF(Vertices!$R$3:$R$77, "&gt;= " &amp; D2) - COUNTIF(Vertices!$R$3:$R$77, "&gt;=" &amp; D3)</calculatedColumnFormula>
    </tableColumn>
    <tableColumn id="3" name="In-Degree Bin" dataDxfId="17"/>
    <tableColumn id="4" name="In-Degree Frequency" dataDxfId="16">
      <calculatedColumnFormula>COUNTIF(Vertices!$S$3:$S$77, "&gt;= " &amp; F2) - COUNTIF(Vertices!$S$3:$S$77, "&gt;=" &amp; F3)</calculatedColumnFormula>
    </tableColumn>
    <tableColumn id="5" name="Out-Degree Bin" dataDxfId="15"/>
    <tableColumn id="6" name="Out-Degree Frequency" dataDxfId="14">
      <calculatedColumnFormula>COUNTIF(Vertices!$T$3:$T$77, "&gt;= " &amp; H2) - COUNTIF(Vertices!$T$3:$T$77, "&gt;=" &amp; H3)</calculatedColumnFormula>
    </tableColumn>
    <tableColumn id="7" name="Betweenness Centrality Bin" dataDxfId="13"/>
    <tableColumn id="8" name="Betweenness Centrality Frequency" dataDxfId="12">
      <calculatedColumnFormula>COUNTIF(Vertices!$U$3:$U$77, "&gt;= " &amp; J2) - COUNTIF(Vertices!$U$3:$U$77, "&gt;=" &amp; J3)</calculatedColumnFormula>
    </tableColumn>
    <tableColumn id="9" name="Closeness Centrality Bin" dataDxfId="11"/>
    <tableColumn id="10" name="Closeness Centrality Frequency" dataDxfId="10">
      <calculatedColumnFormula>COUNTIF(Vertices!$V$3:$V$77, "&gt;= " &amp; L2) - COUNTIF(Vertices!$V$3:$V$77, "&gt;=" &amp; L3)</calculatedColumnFormula>
    </tableColumn>
    <tableColumn id="11" name="Eigenvector Centrality Bin" dataDxfId="9"/>
    <tableColumn id="12" name="Eigenvector Centrality Frequency" dataDxfId="8">
      <calculatedColumnFormula>COUNTIF(Vertices!$W$3:$W$77, "&gt;= " &amp; N2) - COUNTIF(Vertices!$W$3:$W$77, "&gt;=" &amp; N3)</calculatedColumnFormula>
    </tableColumn>
    <tableColumn id="18" name="PageRank Bin" dataDxfId="7"/>
    <tableColumn id="17" name="PageRank Frequency" dataDxfId="6">
      <calculatedColumnFormula>COUNTIF(Vertices!$X$3:$X$77, "&gt;= " &amp; P2) - COUNTIF(Vertices!$X$3:$X$77, "&gt;=" &amp; P3)</calculatedColumnFormula>
    </tableColumn>
    <tableColumn id="13" name="Clustering Coefficient Bin" dataDxfId="5"/>
    <tableColumn id="14" name="Clustering Coefficient Frequency" dataDxfId="4">
      <calculatedColumnFormula>COUNTIF(Vertices!$Y$3:$Y$77, "&gt;= " &amp; R2) - COUNTIF(Vertices!$Y$3:$Y$77, "&gt;=" &amp; R3)</calculatedColumnFormula>
    </tableColumn>
    <tableColumn id="15" name="Dynamic Filter Bin" dataDxfId="3"/>
    <tableColumn id="16" name="Dynamic Filter Frequency" dataDxfId="2">
      <calculatedColumnFormula>COUNTIF(INDIRECT(DynamicFilterSourceColumnRange), "&gt;= " &amp; T2) - COUNTIF(INDIRECT(DynamicFilterSourceColumnRange),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6" totalsRowShown="0" headerRowDxfId="1">
  <autoFilter ref="J1:K6"/>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08"/>
  <sheetViews>
    <sheetView workbookViewId="0">
      <pane xSplit="2" ySplit="2" topLeftCell="C137" activePane="bottomRight" state="frozen"/>
      <selection pane="topRight" activeCell="C1" sqref="C1"/>
      <selection pane="bottomLeft" activeCell="A3" sqref="A3"/>
      <selection pane="bottomRight" activeCell="C137" sqref="C137"/>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s>
  <sheetData>
    <row r="1" spans="1:14" x14ac:dyDescent="0.25">
      <c r="C1" s="18" t="s">
        <v>40</v>
      </c>
      <c r="D1" s="19"/>
      <c r="E1" s="19"/>
      <c r="F1" s="19"/>
      <c r="G1" s="18"/>
      <c r="H1" s="16" t="s">
        <v>44</v>
      </c>
      <c r="I1" s="66"/>
      <c r="J1" s="66"/>
      <c r="K1" s="35" t="s">
        <v>43</v>
      </c>
      <c r="L1" s="20" t="s">
        <v>41</v>
      </c>
      <c r="M1" s="20"/>
      <c r="N1" s="17" t="s">
        <v>42</v>
      </c>
    </row>
    <row r="2" spans="1:14" ht="30" customHeight="1" x14ac:dyDescent="0.25">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row>
    <row r="3" spans="1:14" ht="15" customHeight="1" x14ac:dyDescent="0.25">
      <c r="A3" s="80" t="s">
        <v>176</v>
      </c>
      <c r="B3" s="80" t="s">
        <v>175</v>
      </c>
      <c r="C3" s="54"/>
      <c r="D3" s="55"/>
      <c r="E3" s="67"/>
      <c r="F3" s="56"/>
      <c r="G3" s="54"/>
      <c r="H3" s="58"/>
      <c r="I3" s="57"/>
      <c r="J3" s="57"/>
      <c r="K3" s="69"/>
      <c r="L3" s="63">
        <v>3</v>
      </c>
      <c r="M3" s="63"/>
      <c r="N3" s="64"/>
    </row>
    <row r="4" spans="1:14" ht="15" customHeight="1" x14ac:dyDescent="0.25">
      <c r="A4" s="81" t="s">
        <v>176</v>
      </c>
      <c r="B4" s="81" t="s">
        <v>177</v>
      </c>
      <c r="C4" s="82"/>
      <c r="D4" s="83"/>
      <c r="E4" s="84"/>
      <c r="F4" s="85"/>
      <c r="G4" s="82"/>
      <c r="H4" s="86"/>
      <c r="I4" s="87"/>
      <c r="J4" s="87"/>
      <c r="K4" s="88"/>
      <c r="L4" s="89">
        <v>4</v>
      </c>
      <c r="M4" s="89"/>
      <c r="N4" s="90"/>
    </row>
    <row r="5" spans="1:14" x14ac:dyDescent="0.25">
      <c r="A5" s="81" t="s">
        <v>175</v>
      </c>
      <c r="B5" s="81" t="s">
        <v>178</v>
      </c>
      <c r="C5" s="82"/>
      <c r="D5" s="83"/>
      <c r="E5" s="84"/>
      <c r="F5" s="85"/>
      <c r="G5" s="82"/>
      <c r="H5" s="86"/>
      <c r="I5" s="87"/>
      <c r="J5" s="87"/>
      <c r="K5" s="88"/>
      <c r="L5" s="89">
        <v>5</v>
      </c>
      <c r="M5" s="89"/>
      <c r="N5" s="90"/>
    </row>
    <row r="6" spans="1:14" x14ac:dyDescent="0.25">
      <c r="A6" s="81" t="s">
        <v>176</v>
      </c>
      <c r="B6" s="81" t="s">
        <v>178</v>
      </c>
      <c r="C6" s="82"/>
      <c r="D6" s="83"/>
      <c r="E6" s="84"/>
      <c r="F6" s="85"/>
      <c r="G6" s="82"/>
      <c r="H6" s="86"/>
      <c r="I6" s="87"/>
      <c r="J6" s="87"/>
      <c r="K6" s="88"/>
      <c r="L6" s="89">
        <v>6</v>
      </c>
      <c r="M6" s="89"/>
      <c r="N6" s="90"/>
    </row>
    <row r="7" spans="1:14" x14ac:dyDescent="0.25">
      <c r="A7" s="81" t="s">
        <v>178</v>
      </c>
      <c r="B7" s="81" t="s">
        <v>176</v>
      </c>
      <c r="C7" s="82"/>
      <c r="D7" s="83"/>
      <c r="E7" s="84"/>
      <c r="F7" s="85"/>
      <c r="G7" s="82"/>
      <c r="H7" s="86"/>
      <c r="I7" s="87"/>
      <c r="J7" s="87"/>
      <c r="K7" s="88"/>
      <c r="L7" s="89">
        <v>7</v>
      </c>
      <c r="M7" s="89"/>
      <c r="N7" s="90"/>
    </row>
    <row r="8" spans="1:14" x14ac:dyDescent="0.25">
      <c r="A8" s="81" t="s">
        <v>179</v>
      </c>
      <c r="B8" s="81" t="s">
        <v>175</v>
      </c>
      <c r="C8" s="82"/>
      <c r="D8" s="83"/>
      <c r="E8" s="84"/>
      <c r="F8" s="85"/>
      <c r="G8" s="82"/>
      <c r="H8" s="86"/>
      <c r="I8" s="87"/>
      <c r="J8" s="87"/>
      <c r="K8" s="88"/>
      <c r="L8" s="89">
        <v>8</v>
      </c>
      <c r="M8" s="89"/>
      <c r="N8" s="90"/>
    </row>
    <row r="9" spans="1:14" x14ac:dyDescent="0.25">
      <c r="A9" s="81" t="s">
        <v>175</v>
      </c>
      <c r="B9" s="81" t="s">
        <v>176</v>
      </c>
      <c r="C9" s="82"/>
      <c r="D9" s="83"/>
      <c r="E9" s="84"/>
      <c r="F9" s="85"/>
      <c r="G9" s="82"/>
      <c r="H9" s="86"/>
      <c r="I9" s="87"/>
      <c r="J9" s="87"/>
      <c r="K9" s="88"/>
      <c r="L9" s="89">
        <v>9</v>
      </c>
      <c r="M9" s="89"/>
      <c r="N9" s="90"/>
    </row>
    <row r="10" spans="1:14" x14ac:dyDescent="0.25">
      <c r="A10" s="81" t="s">
        <v>175</v>
      </c>
      <c r="B10" s="81" t="s">
        <v>182</v>
      </c>
      <c r="C10" s="82" t="s">
        <v>181</v>
      </c>
      <c r="D10" s="83"/>
      <c r="E10" s="84"/>
      <c r="F10" s="85"/>
      <c r="G10" s="82"/>
      <c r="H10" s="86"/>
      <c r="I10" s="87"/>
      <c r="J10" s="87"/>
      <c r="K10" s="88"/>
      <c r="L10" s="89">
        <v>10</v>
      </c>
      <c r="M10" s="89"/>
      <c r="N10" s="90"/>
    </row>
    <row r="11" spans="1:14" x14ac:dyDescent="0.25">
      <c r="A11" s="81" t="s">
        <v>178</v>
      </c>
      <c r="B11" s="81" t="s">
        <v>182</v>
      </c>
      <c r="C11" s="82"/>
      <c r="D11" s="83"/>
      <c r="E11" s="84"/>
      <c r="F11" s="85"/>
      <c r="G11" s="82"/>
      <c r="H11" s="86"/>
      <c r="I11" s="87"/>
      <c r="J11" s="87"/>
      <c r="K11" s="88"/>
      <c r="L11" s="89">
        <v>11</v>
      </c>
      <c r="M11" s="89"/>
      <c r="N11" s="90"/>
    </row>
    <row r="12" spans="1:14" x14ac:dyDescent="0.25">
      <c r="A12" s="81" t="s">
        <v>182</v>
      </c>
      <c r="B12" s="81" t="s">
        <v>183</v>
      </c>
      <c r="C12" s="82"/>
      <c r="D12" s="83"/>
      <c r="E12" s="84"/>
      <c r="F12" s="85"/>
      <c r="G12" s="82"/>
      <c r="H12" s="86"/>
      <c r="I12" s="87"/>
      <c r="J12" s="87"/>
      <c r="K12" s="88"/>
      <c r="L12" s="89">
        <v>12</v>
      </c>
      <c r="M12" s="89"/>
      <c r="N12" s="90"/>
    </row>
    <row r="13" spans="1:14" x14ac:dyDescent="0.25">
      <c r="A13" s="81" t="s">
        <v>182</v>
      </c>
      <c r="B13" s="81" t="s">
        <v>184</v>
      </c>
      <c r="C13" s="82"/>
      <c r="D13" s="83"/>
      <c r="E13" s="84"/>
      <c r="F13" s="85"/>
      <c r="G13" s="82"/>
      <c r="H13" s="86"/>
      <c r="I13" s="87"/>
      <c r="J13" s="87"/>
      <c r="K13" s="88"/>
      <c r="L13" s="89">
        <v>13</v>
      </c>
      <c r="M13" s="89"/>
      <c r="N13" s="90"/>
    </row>
    <row r="14" spans="1:14" x14ac:dyDescent="0.25">
      <c r="A14" s="81" t="s">
        <v>176</v>
      </c>
      <c r="B14" s="81" t="s">
        <v>180</v>
      </c>
      <c r="C14" s="82"/>
      <c r="D14" s="83"/>
      <c r="E14" s="84"/>
      <c r="F14" s="85"/>
      <c r="G14" s="82"/>
      <c r="H14" s="86"/>
      <c r="I14" s="87"/>
      <c r="J14" s="87"/>
      <c r="K14" s="88"/>
      <c r="L14" s="89">
        <v>14</v>
      </c>
      <c r="M14" s="89"/>
      <c r="N14" s="90"/>
    </row>
    <row r="15" spans="1:14" x14ac:dyDescent="0.25">
      <c r="A15" s="81" t="s">
        <v>180</v>
      </c>
      <c r="B15" s="81" t="s">
        <v>176</v>
      </c>
      <c r="C15" s="82"/>
      <c r="D15" s="83"/>
      <c r="E15" s="84"/>
      <c r="F15" s="85"/>
      <c r="G15" s="82"/>
      <c r="H15" s="86"/>
      <c r="I15" s="87"/>
      <c r="J15" s="87"/>
      <c r="K15" s="88"/>
      <c r="L15" s="89">
        <v>15</v>
      </c>
      <c r="M15" s="89"/>
      <c r="N15" s="90"/>
    </row>
    <row r="16" spans="1:14" x14ac:dyDescent="0.25">
      <c r="A16" s="81" t="s">
        <v>185</v>
      </c>
      <c r="B16" s="81" t="s">
        <v>176</v>
      </c>
      <c r="C16" s="82"/>
      <c r="D16" s="83"/>
      <c r="E16" s="84"/>
      <c r="F16" s="85"/>
      <c r="G16" s="82"/>
      <c r="H16" s="86"/>
      <c r="I16" s="87"/>
      <c r="J16" s="87"/>
      <c r="K16" s="88"/>
      <c r="L16" s="89">
        <v>16</v>
      </c>
      <c r="M16" s="89"/>
      <c r="N16" s="90"/>
    </row>
    <row r="17" spans="1:14" x14ac:dyDescent="0.25">
      <c r="A17" s="81" t="s">
        <v>186</v>
      </c>
      <c r="B17" s="81" t="s">
        <v>185</v>
      </c>
      <c r="C17" s="82"/>
      <c r="D17" s="83"/>
      <c r="E17" s="84"/>
      <c r="F17" s="85"/>
      <c r="G17" s="82"/>
      <c r="H17" s="86"/>
      <c r="I17" s="87"/>
      <c r="J17" s="87"/>
      <c r="K17" s="88"/>
      <c r="L17" s="89">
        <v>17</v>
      </c>
      <c r="M17" s="89"/>
      <c r="N17" s="90"/>
    </row>
    <row r="18" spans="1:14" ht="30" x14ac:dyDescent="0.25">
      <c r="A18" s="81" t="s">
        <v>187</v>
      </c>
      <c r="B18" s="81" t="s">
        <v>176</v>
      </c>
      <c r="C18" s="82"/>
      <c r="D18" s="83"/>
      <c r="E18" s="84"/>
      <c r="F18" s="85"/>
      <c r="G18" s="82"/>
      <c r="H18" s="86"/>
      <c r="I18" s="87"/>
      <c r="J18" s="87"/>
      <c r="K18" s="88"/>
      <c r="L18" s="89">
        <v>18</v>
      </c>
      <c r="M18" s="89"/>
      <c r="N18" s="90"/>
    </row>
    <row r="19" spans="1:14" ht="30" x14ac:dyDescent="0.25">
      <c r="A19" s="81" t="s">
        <v>188</v>
      </c>
      <c r="B19" s="81" t="s">
        <v>176</v>
      </c>
      <c r="C19" s="82"/>
      <c r="D19" s="83"/>
      <c r="E19" s="84"/>
      <c r="F19" s="85"/>
      <c r="G19" s="82"/>
      <c r="H19" s="86"/>
      <c r="I19" s="87"/>
      <c r="J19" s="87"/>
      <c r="K19" s="88"/>
      <c r="L19" s="89">
        <v>19</v>
      </c>
      <c r="M19" s="89"/>
      <c r="N19" s="90"/>
    </row>
    <row r="20" spans="1:14" ht="30" x14ac:dyDescent="0.25">
      <c r="A20" s="81" t="s">
        <v>176</v>
      </c>
      <c r="B20" s="81" t="s">
        <v>188</v>
      </c>
      <c r="C20" s="82"/>
      <c r="D20" s="83"/>
      <c r="E20" s="84"/>
      <c r="F20" s="85"/>
      <c r="G20" s="82"/>
      <c r="H20" s="86"/>
      <c r="I20" s="87"/>
      <c r="J20" s="87"/>
      <c r="K20" s="88"/>
      <c r="L20" s="89">
        <v>20</v>
      </c>
      <c r="M20" s="89"/>
      <c r="N20" s="90"/>
    </row>
    <row r="21" spans="1:14" x14ac:dyDescent="0.25">
      <c r="A21" s="81" t="s">
        <v>189</v>
      </c>
      <c r="B21" s="81" t="s">
        <v>176</v>
      </c>
      <c r="C21" s="82"/>
      <c r="D21" s="83"/>
      <c r="E21" s="84"/>
      <c r="F21" s="85"/>
      <c r="G21" s="82"/>
      <c r="H21" s="86"/>
      <c r="I21" s="87"/>
      <c r="J21" s="87"/>
      <c r="K21" s="88"/>
      <c r="L21" s="89">
        <v>21</v>
      </c>
      <c r="M21" s="89"/>
      <c r="N21" s="90"/>
    </row>
    <row r="22" spans="1:14" x14ac:dyDescent="0.25">
      <c r="A22" s="81" t="s">
        <v>176</v>
      </c>
      <c r="B22" s="81" t="s">
        <v>189</v>
      </c>
      <c r="C22" s="82"/>
      <c r="D22" s="83"/>
      <c r="E22" s="84"/>
      <c r="F22" s="85"/>
      <c r="G22" s="82"/>
      <c r="H22" s="86"/>
      <c r="I22" s="87"/>
      <c r="J22" s="87"/>
      <c r="K22" s="88"/>
      <c r="L22" s="89">
        <v>22</v>
      </c>
      <c r="M22" s="89"/>
      <c r="N22" s="90"/>
    </row>
    <row r="23" spans="1:14" x14ac:dyDescent="0.25">
      <c r="A23" s="81" t="s">
        <v>182</v>
      </c>
      <c r="B23" s="81" t="s">
        <v>176</v>
      </c>
      <c r="C23" s="82"/>
      <c r="D23" s="83"/>
      <c r="E23" s="84"/>
      <c r="F23" s="85"/>
      <c r="G23" s="82"/>
      <c r="H23" s="86"/>
      <c r="I23" s="87"/>
      <c r="J23" s="87"/>
      <c r="K23" s="88"/>
      <c r="L23" s="89">
        <v>23</v>
      </c>
      <c r="M23" s="89"/>
      <c r="N23" s="90"/>
    </row>
    <row r="24" spans="1:14" x14ac:dyDescent="0.25">
      <c r="A24" s="81" t="s">
        <v>183</v>
      </c>
      <c r="B24" s="81" t="s">
        <v>176</v>
      </c>
      <c r="C24" s="82"/>
      <c r="D24" s="83"/>
      <c r="E24" s="84"/>
      <c r="F24" s="85"/>
      <c r="G24" s="82"/>
      <c r="H24" s="86"/>
      <c r="I24" s="87"/>
      <c r="J24" s="87"/>
      <c r="K24" s="88"/>
      <c r="L24" s="89">
        <v>24</v>
      </c>
      <c r="M24" s="89"/>
      <c r="N24" s="90"/>
    </row>
    <row r="25" spans="1:14" x14ac:dyDescent="0.25">
      <c r="A25" s="81" t="s">
        <v>184</v>
      </c>
      <c r="B25" s="81" t="s">
        <v>176</v>
      </c>
      <c r="C25" s="82"/>
      <c r="D25" s="83"/>
      <c r="E25" s="84"/>
      <c r="F25" s="85"/>
      <c r="G25" s="82"/>
      <c r="H25" s="86"/>
      <c r="I25" s="87"/>
      <c r="J25" s="87"/>
      <c r="K25" s="88"/>
      <c r="L25" s="89">
        <v>25</v>
      </c>
      <c r="M25" s="89"/>
      <c r="N25" s="90"/>
    </row>
    <row r="26" spans="1:14" x14ac:dyDescent="0.25">
      <c r="A26" s="81" t="s">
        <v>190</v>
      </c>
      <c r="B26" s="81" t="s">
        <v>191</v>
      </c>
      <c r="C26" s="82"/>
      <c r="D26" s="83"/>
      <c r="E26" s="84"/>
      <c r="F26" s="85"/>
      <c r="G26" s="82"/>
      <c r="H26" s="86"/>
      <c r="I26" s="87"/>
      <c r="J26" s="87"/>
      <c r="K26" s="88"/>
      <c r="L26" s="89">
        <v>26</v>
      </c>
      <c r="M26" s="89"/>
      <c r="N26" s="90"/>
    </row>
    <row r="27" spans="1:14" x14ac:dyDescent="0.25">
      <c r="A27" s="81" t="s">
        <v>176</v>
      </c>
      <c r="B27" s="81" t="s">
        <v>183</v>
      </c>
      <c r="C27" s="82"/>
      <c r="D27" s="83"/>
      <c r="E27" s="84"/>
      <c r="F27" s="85"/>
      <c r="G27" s="82"/>
      <c r="H27" s="86"/>
      <c r="I27" s="87"/>
      <c r="J27" s="87"/>
      <c r="K27" s="88"/>
      <c r="L27" s="89">
        <v>27</v>
      </c>
      <c r="M27" s="89"/>
      <c r="N27" s="90"/>
    </row>
    <row r="28" spans="1:14" x14ac:dyDescent="0.25">
      <c r="A28" s="81" t="s">
        <v>190</v>
      </c>
      <c r="B28" s="81" t="s">
        <v>184</v>
      </c>
      <c r="C28" s="82"/>
      <c r="D28" s="83"/>
      <c r="E28" s="84"/>
      <c r="F28" s="85"/>
      <c r="G28" s="82"/>
      <c r="H28" s="86"/>
      <c r="I28" s="87"/>
      <c r="J28" s="87"/>
      <c r="K28" s="88"/>
      <c r="L28" s="89">
        <v>28</v>
      </c>
      <c r="M28" s="89"/>
      <c r="N28" s="90"/>
    </row>
    <row r="29" spans="1:14" x14ac:dyDescent="0.25">
      <c r="A29" s="81" t="s">
        <v>192</v>
      </c>
      <c r="B29" s="81" t="s">
        <v>193</v>
      </c>
      <c r="C29" s="82"/>
      <c r="D29" s="83"/>
      <c r="E29" s="84"/>
      <c r="F29" s="85"/>
      <c r="G29" s="82"/>
      <c r="H29" s="86"/>
      <c r="I29" s="87"/>
      <c r="J29" s="87"/>
      <c r="K29" s="88"/>
      <c r="L29" s="89">
        <v>29</v>
      </c>
      <c r="M29" s="89"/>
      <c r="N29" s="90"/>
    </row>
    <row r="30" spans="1:14" x14ac:dyDescent="0.25">
      <c r="A30" s="81" t="s">
        <v>192</v>
      </c>
      <c r="B30" s="81" t="s">
        <v>194</v>
      </c>
      <c r="C30" s="82"/>
      <c r="D30" s="83"/>
      <c r="E30" s="84"/>
      <c r="F30" s="85"/>
      <c r="G30" s="82"/>
      <c r="H30" s="86"/>
      <c r="I30" s="87"/>
      <c r="J30" s="87"/>
      <c r="K30" s="88"/>
      <c r="L30" s="89">
        <v>30</v>
      </c>
      <c r="M30" s="89"/>
      <c r="N30" s="90"/>
    </row>
    <row r="31" spans="1:14" x14ac:dyDescent="0.25">
      <c r="A31" s="81" t="s">
        <v>193</v>
      </c>
      <c r="B31" s="81" t="s">
        <v>194</v>
      </c>
      <c r="C31" s="82"/>
      <c r="D31" s="83"/>
      <c r="E31" s="84"/>
      <c r="F31" s="85"/>
      <c r="G31" s="82"/>
      <c r="H31" s="86"/>
      <c r="I31" s="87"/>
      <c r="J31" s="87"/>
      <c r="K31" s="88"/>
      <c r="L31" s="89">
        <v>31</v>
      </c>
      <c r="M31" s="89"/>
      <c r="N31" s="90"/>
    </row>
    <row r="32" spans="1:14" x14ac:dyDescent="0.25">
      <c r="A32" s="81" t="s">
        <v>195</v>
      </c>
      <c r="B32" s="81" t="s">
        <v>180</v>
      </c>
      <c r="C32" s="82"/>
      <c r="D32" s="83"/>
      <c r="E32" s="84"/>
      <c r="F32" s="85"/>
      <c r="G32" s="82"/>
      <c r="H32" s="86"/>
      <c r="I32" s="87"/>
      <c r="J32" s="87"/>
      <c r="K32" s="88"/>
      <c r="L32" s="89">
        <v>32</v>
      </c>
      <c r="M32" s="89"/>
      <c r="N32" s="90"/>
    </row>
    <row r="33" spans="1:14" x14ac:dyDescent="0.25">
      <c r="A33" s="81" t="s">
        <v>196</v>
      </c>
      <c r="B33" s="81" t="s">
        <v>198</v>
      </c>
      <c r="C33" s="82"/>
      <c r="D33" s="83"/>
      <c r="E33" s="84"/>
      <c r="F33" s="85"/>
      <c r="G33" s="82"/>
      <c r="H33" s="86"/>
      <c r="I33" s="87"/>
      <c r="J33" s="87"/>
      <c r="K33" s="88"/>
      <c r="L33" s="89">
        <v>33</v>
      </c>
      <c r="M33" s="89"/>
      <c r="N33" s="90"/>
    </row>
    <row r="34" spans="1:14" x14ac:dyDescent="0.25">
      <c r="A34" s="81" t="s">
        <v>196</v>
      </c>
      <c r="B34" s="81" t="s">
        <v>197</v>
      </c>
      <c r="C34" s="82"/>
      <c r="D34" s="83"/>
      <c r="E34" s="84"/>
      <c r="F34" s="85"/>
      <c r="G34" s="82"/>
      <c r="H34" s="86"/>
      <c r="I34" s="87"/>
      <c r="J34" s="87"/>
      <c r="K34" s="88"/>
      <c r="L34" s="89">
        <v>34</v>
      </c>
      <c r="M34" s="89"/>
      <c r="N34" s="90"/>
    </row>
    <row r="35" spans="1:14" x14ac:dyDescent="0.25">
      <c r="A35" s="81" t="s">
        <v>179</v>
      </c>
      <c r="B35" s="81" t="s">
        <v>180</v>
      </c>
      <c r="C35" s="82"/>
      <c r="D35" s="83"/>
      <c r="E35" s="84"/>
      <c r="F35" s="85"/>
      <c r="G35" s="82"/>
      <c r="H35" s="86"/>
      <c r="I35" s="87"/>
      <c r="J35" s="87"/>
      <c r="K35" s="88"/>
      <c r="L35" s="89">
        <v>35</v>
      </c>
      <c r="M35" s="89"/>
      <c r="N35" s="90"/>
    </row>
    <row r="36" spans="1:14" ht="30" x14ac:dyDescent="0.25">
      <c r="A36" s="81" t="s">
        <v>190</v>
      </c>
      <c r="B36" s="81" t="s">
        <v>199</v>
      </c>
      <c r="C36" s="82"/>
      <c r="D36" s="83"/>
      <c r="E36" s="84"/>
      <c r="F36" s="85"/>
      <c r="G36" s="82"/>
      <c r="H36" s="86"/>
      <c r="I36" s="87"/>
      <c r="J36" s="87"/>
      <c r="K36" s="88"/>
      <c r="L36" s="89">
        <v>36</v>
      </c>
      <c r="M36" s="89"/>
      <c r="N36" s="90"/>
    </row>
    <row r="37" spans="1:14" ht="30" x14ac:dyDescent="0.25">
      <c r="A37" s="81" t="s">
        <v>200</v>
      </c>
      <c r="B37" s="81" t="s">
        <v>176</v>
      </c>
      <c r="C37" s="82"/>
      <c r="D37" s="83"/>
      <c r="E37" s="84"/>
      <c r="F37" s="85"/>
      <c r="G37" s="82"/>
      <c r="H37" s="86"/>
      <c r="I37" s="87"/>
      <c r="J37" s="87"/>
      <c r="K37" s="88"/>
      <c r="L37" s="89">
        <v>37</v>
      </c>
      <c r="M37" s="89"/>
      <c r="N37" s="90"/>
    </row>
    <row r="38" spans="1:14" ht="30" x14ac:dyDescent="0.25">
      <c r="A38" s="81" t="s">
        <v>189</v>
      </c>
      <c r="B38" s="81" t="s">
        <v>199</v>
      </c>
      <c r="C38" s="82"/>
      <c r="D38" s="83"/>
      <c r="E38" s="84"/>
      <c r="F38" s="85"/>
      <c r="G38" s="82"/>
      <c r="H38" s="86"/>
      <c r="I38" s="87"/>
      <c r="J38" s="87"/>
      <c r="K38" s="88"/>
      <c r="L38" s="89">
        <v>38</v>
      </c>
      <c r="M38" s="89"/>
      <c r="N38" s="90"/>
    </row>
    <row r="39" spans="1:14" ht="30" x14ac:dyDescent="0.25">
      <c r="A39" s="81" t="s">
        <v>200</v>
      </c>
      <c r="B39" s="81" t="s">
        <v>189</v>
      </c>
      <c r="C39" s="82"/>
      <c r="D39" s="83"/>
      <c r="E39" s="84"/>
      <c r="F39" s="85"/>
      <c r="G39" s="82"/>
      <c r="H39" s="86"/>
      <c r="I39" s="87"/>
      <c r="J39" s="87"/>
      <c r="K39" s="88"/>
      <c r="L39" s="89">
        <v>39</v>
      </c>
      <c r="M39" s="89"/>
      <c r="N39" s="90"/>
    </row>
    <row r="40" spans="1:14" x14ac:dyDescent="0.25">
      <c r="A40" s="81" t="s">
        <v>201</v>
      </c>
      <c r="B40" s="81" t="s">
        <v>176</v>
      </c>
      <c r="C40" s="82"/>
      <c r="D40" s="83"/>
      <c r="E40" s="84"/>
      <c r="F40" s="85"/>
      <c r="G40" s="82"/>
      <c r="H40" s="86"/>
      <c r="I40" s="87"/>
      <c r="J40" s="87"/>
      <c r="K40" s="88"/>
      <c r="L40" s="89">
        <v>40</v>
      </c>
      <c r="M40" s="89"/>
      <c r="N40" s="90"/>
    </row>
    <row r="41" spans="1:14" x14ac:dyDescent="0.25">
      <c r="A41" s="81" t="s">
        <v>176</v>
      </c>
      <c r="B41" s="81" t="s">
        <v>201</v>
      </c>
      <c r="C41" s="82"/>
      <c r="D41" s="83"/>
      <c r="E41" s="84"/>
      <c r="F41" s="85"/>
      <c r="G41" s="82"/>
      <c r="H41" s="86"/>
      <c r="I41" s="87"/>
      <c r="J41" s="87"/>
      <c r="K41" s="88"/>
      <c r="L41" s="89">
        <v>41</v>
      </c>
      <c r="M41" s="89"/>
      <c r="N41" s="90"/>
    </row>
    <row r="42" spans="1:14" ht="30" x14ac:dyDescent="0.25">
      <c r="A42" s="81" t="s">
        <v>202</v>
      </c>
      <c r="B42" s="81" t="s">
        <v>176</v>
      </c>
      <c r="C42" s="82"/>
      <c r="D42" s="83"/>
      <c r="E42" s="84"/>
      <c r="F42" s="85"/>
      <c r="G42" s="82"/>
      <c r="H42" s="86"/>
      <c r="I42" s="87"/>
      <c r="J42" s="87"/>
      <c r="K42" s="88"/>
      <c r="L42" s="89">
        <v>42</v>
      </c>
      <c r="M42" s="89"/>
      <c r="N42" s="90"/>
    </row>
    <row r="43" spans="1:14" ht="30" x14ac:dyDescent="0.25">
      <c r="A43" s="81" t="s">
        <v>203</v>
      </c>
      <c r="B43" s="81" t="s">
        <v>176</v>
      </c>
      <c r="C43" s="82"/>
      <c r="D43" s="83"/>
      <c r="E43" s="84"/>
      <c r="F43" s="85"/>
      <c r="G43" s="82"/>
      <c r="H43" s="86"/>
      <c r="I43" s="87"/>
      <c r="J43" s="87"/>
      <c r="K43" s="88"/>
      <c r="L43" s="89">
        <v>43</v>
      </c>
      <c r="M43" s="89"/>
      <c r="N43" s="90"/>
    </row>
    <row r="44" spans="1:14" ht="30" x14ac:dyDescent="0.25">
      <c r="A44" s="81" t="s">
        <v>202</v>
      </c>
      <c r="B44" s="81" t="s">
        <v>203</v>
      </c>
      <c r="C44" s="82"/>
      <c r="D44" s="83"/>
      <c r="E44" s="84"/>
      <c r="F44" s="85"/>
      <c r="G44" s="82"/>
      <c r="H44" s="86"/>
      <c r="I44" s="87"/>
      <c r="J44" s="87"/>
      <c r="K44" s="88"/>
      <c r="L44" s="89">
        <v>44</v>
      </c>
      <c r="M44" s="89"/>
      <c r="N44" s="90"/>
    </row>
    <row r="45" spans="1:14" ht="30" x14ac:dyDescent="0.25">
      <c r="A45" s="81" t="s">
        <v>203</v>
      </c>
      <c r="B45" s="81" t="s">
        <v>202</v>
      </c>
      <c r="C45" s="82"/>
      <c r="D45" s="83"/>
      <c r="E45" s="84"/>
      <c r="F45" s="85"/>
      <c r="G45" s="82"/>
      <c r="H45" s="86"/>
      <c r="I45" s="87"/>
      <c r="J45" s="87"/>
      <c r="K45" s="88"/>
      <c r="L45" s="89">
        <v>45</v>
      </c>
      <c r="M45" s="89"/>
      <c r="N45" s="90"/>
    </row>
    <row r="46" spans="1:14" ht="30" x14ac:dyDescent="0.25">
      <c r="A46" s="81" t="s">
        <v>176</v>
      </c>
      <c r="B46" s="81" t="s">
        <v>202</v>
      </c>
      <c r="C46" s="82"/>
      <c r="D46" s="83"/>
      <c r="E46" s="84"/>
      <c r="F46" s="85"/>
      <c r="G46" s="82"/>
      <c r="H46" s="86"/>
      <c r="I46" s="87"/>
      <c r="J46" s="87"/>
      <c r="K46" s="88"/>
      <c r="L46" s="89">
        <v>46</v>
      </c>
      <c r="M46" s="89"/>
      <c r="N46" s="90"/>
    </row>
    <row r="47" spans="1:14" ht="30" x14ac:dyDescent="0.25">
      <c r="A47" s="81" t="s">
        <v>176</v>
      </c>
      <c r="B47" s="81" t="s">
        <v>203</v>
      </c>
      <c r="C47" s="82"/>
      <c r="D47" s="83"/>
      <c r="E47" s="84"/>
      <c r="F47" s="85"/>
      <c r="G47" s="82"/>
      <c r="H47" s="86"/>
      <c r="I47" s="87"/>
      <c r="J47" s="87"/>
      <c r="K47" s="88"/>
      <c r="L47" s="89">
        <v>47</v>
      </c>
      <c r="M47" s="89"/>
      <c r="N47" s="90"/>
    </row>
    <row r="48" spans="1:14" ht="30" x14ac:dyDescent="0.25">
      <c r="A48" s="81" t="s">
        <v>195</v>
      </c>
      <c r="B48" s="81" t="s">
        <v>202</v>
      </c>
      <c r="C48" s="82"/>
      <c r="D48" s="83"/>
      <c r="E48" s="84"/>
      <c r="F48" s="85"/>
      <c r="G48" s="82"/>
      <c r="H48" s="86"/>
      <c r="I48" s="87"/>
      <c r="J48" s="87"/>
      <c r="K48" s="88"/>
      <c r="L48" s="89">
        <v>48</v>
      </c>
      <c r="M48" s="89"/>
      <c r="N48" s="90"/>
    </row>
    <row r="49" spans="1:14" ht="30" x14ac:dyDescent="0.25">
      <c r="A49" s="81" t="s">
        <v>195</v>
      </c>
      <c r="B49" s="81" t="s">
        <v>203</v>
      </c>
      <c r="C49" s="82"/>
      <c r="D49" s="83"/>
      <c r="E49" s="84"/>
      <c r="F49" s="85"/>
      <c r="G49" s="82"/>
      <c r="H49" s="86"/>
      <c r="I49" s="87"/>
      <c r="J49" s="87"/>
      <c r="K49" s="88"/>
      <c r="L49" s="89">
        <v>49</v>
      </c>
      <c r="M49" s="89"/>
      <c r="N49" s="90"/>
    </row>
    <row r="50" spans="1:14" ht="30" x14ac:dyDescent="0.25">
      <c r="A50" s="81" t="s">
        <v>202</v>
      </c>
      <c r="B50" s="81" t="s">
        <v>195</v>
      </c>
      <c r="C50" s="82"/>
      <c r="D50" s="83"/>
      <c r="E50" s="84"/>
      <c r="F50" s="85"/>
      <c r="G50" s="82"/>
      <c r="H50" s="86"/>
      <c r="I50" s="87"/>
      <c r="J50" s="87"/>
      <c r="K50" s="88"/>
      <c r="L50" s="89">
        <v>50</v>
      </c>
      <c r="M50" s="89"/>
      <c r="N50" s="90"/>
    </row>
    <row r="51" spans="1:14" x14ac:dyDescent="0.25">
      <c r="A51" s="81" t="s">
        <v>204</v>
      </c>
      <c r="B51" s="81" t="s">
        <v>195</v>
      </c>
      <c r="C51" s="82"/>
      <c r="D51" s="83"/>
      <c r="E51" s="84"/>
      <c r="F51" s="85"/>
      <c r="G51" s="82"/>
      <c r="H51" s="86"/>
      <c r="I51" s="87"/>
      <c r="J51" s="87"/>
      <c r="K51" s="88"/>
      <c r="L51" s="89">
        <v>51</v>
      </c>
      <c r="M51" s="89"/>
      <c r="N51" s="90"/>
    </row>
    <row r="52" spans="1:14" x14ac:dyDescent="0.25">
      <c r="A52" s="81" t="s">
        <v>205</v>
      </c>
      <c r="B52" s="81" t="s">
        <v>204</v>
      </c>
      <c r="C52" s="82"/>
      <c r="D52" s="83"/>
      <c r="E52" s="84"/>
      <c r="F52" s="85"/>
      <c r="G52" s="82"/>
      <c r="H52" s="86"/>
      <c r="I52" s="87"/>
      <c r="J52" s="87"/>
      <c r="K52" s="88"/>
      <c r="L52" s="89">
        <v>52</v>
      </c>
      <c r="M52" s="89"/>
      <c r="N52" s="90"/>
    </row>
    <row r="53" spans="1:14" x14ac:dyDescent="0.25">
      <c r="A53" s="81" t="s">
        <v>206</v>
      </c>
      <c r="B53" s="81" t="s">
        <v>204</v>
      </c>
      <c r="C53" s="82"/>
      <c r="D53" s="83"/>
      <c r="E53" s="84"/>
      <c r="F53" s="85"/>
      <c r="G53" s="82"/>
      <c r="H53" s="86"/>
      <c r="I53" s="87"/>
      <c r="J53" s="87"/>
      <c r="K53" s="88"/>
      <c r="L53" s="89">
        <v>53</v>
      </c>
      <c r="M53" s="89"/>
      <c r="N53" s="90"/>
    </row>
    <row r="54" spans="1:14" x14ac:dyDescent="0.25">
      <c r="A54" s="81" t="s">
        <v>204</v>
      </c>
      <c r="B54" s="81" t="s">
        <v>179</v>
      </c>
      <c r="C54" s="82"/>
      <c r="D54" s="83"/>
      <c r="E54" s="84"/>
      <c r="F54" s="85"/>
      <c r="G54" s="82"/>
      <c r="H54" s="86"/>
      <c r="I54" s="87"/>
      <c r="J54" s="87"/>
      <c r="K54" s="88"/>
      <c r="L54" s="89">
        <v>54</v>
      </c>
      <c r="M54" s="89"/>
      <c r="N54" s="90"/>
    </row>
    <row r="55" spans="1:14" x14ac:dyDescent="0.25">
      <c r="A55" s="81" t="s">
        <v>207</v>
      </c>
      <c r="B55" s="81" t="s">
        <v>176</v>
      </c>
      <c r="C55" s="82"/>
      <c r="D55" s="83"/>
      <c r="E55" s="84"/>
      <c r="F55" s="85"/>
      <c r="G55" s="82"/>
      <c r="H55" s="86"/>
      <c r="I55" s="87"/>
      <c r="J55" s="87"/>
      <c r="K55" s="88"/>
      <c r="L55" s="89">
        <v>55</v>
      </c>
      <c r="M55" s="89"/>
      <c r="N55" s="90"/>
    </row>
    <row r="56" spans="1:14" x14ac:dyDescent="0.25">
      <c r="A56" s="81" t="s">
        <v>207</v>
      </c>
      <c r="B56" s="81" t="s">
        <v>204</v>
      </c>
      <c r="C56" s="82"/>
      <c r="D56" s="83"/>
      <c r="E56" s="84"/>
      <c r="F56" s="85"/>
      <c r="G56" s="82"/>
      <c r="H56" s="86"/>
      <c r="I56" s="87"/>
      <c r="J56" s="87"/>
      <c r="K56" s="88"/>
      <c r="L56" s="89">
        <v>56</v>
      </c>
      <c r="M56" s="89"/>
      <c r="N56" s="90"/>
    </row>
    <row r="57" spans="1:14" x14ac:dyDescent="0.25">
      <c r="A57" s="81" t="s">
        <v>204</v>
      </c>
      <c r="B57" s="81" t="s">
        <v>207</v>
      </c>
      <c r="C57" s="82"/>
      <c r="D57" s="83"/>
      <c r="E57" s="84"/>
      <c r="F57" s="85"/>
      <c r="G57" s="82"/>
      <c r="H57" s="86"/>
      <c r="I57" s="87"/>
      <c r="J57" s="87"/>
      <c r="K57" s="88"/>
      <c r="L57" s="89">
        <v>57</v>
      </c>
      <c r="M57" s="89"/>
      <c r="N57" s="90"/>
    </row>
    <row r="58" spans="1:14" x14ac:dyDescent="0.25">
      <c r="A58" s="81" t="s">
        <v>208</v>
      </c>
      <c r="B58" s="81" t="s">
        <v>209</v>
      </c>
      <c r="C58" s="82"/>
      <c r="D58" s="83"/>
      <c r="E58" s="84"/>
      <c r="F58" s="85"/>
      <c r="G58" s="82"/>
      <c r="H58" s="86"/>
      <c r="I58" s="87"/>
      <c r="J58" s="87"/>
      <c r="K58" s="88"/>
      <c r="L58" s="89">
        <v>58</v>
      </c>
      <c r="M58" s="89"/>
      <c r="N58" s="90"/>
    </row>
    <row r="59" spans="1:14" ht="30" x14ac:dyDescent="0.25">
      <c r="A59" s="81" t="s">
        <v>210</v>
      </c>
      <c r="B59" s="81" t="s">
        <v>176</v>
      </c>
      <c r="C59" s="82"/>
      <c r="D59" s="83"/>
      <c r="E59" s="84"/>
      <c r="F59" s="85"/>
      <c r="G59" s="82"/>
      <c r="H59" s="86"/>
      <c r="I59" s="87"/>
      <c r="J59" s="87"/>
      <c r="K59" s="88"/>
      <c r="L59" s="89">
        <v>59</v>
      </c>
      <c r="M59" s="89"/>
      <c r="N59" s="90"/>
    </row>
    <row r="60" spans="1:14" ht="30" x14ac:dyDescent="0.25">
      <c r="A60" s="81" t="s">
        <v>210</v>
      </c>
      <c r="B60" s="81" t="s">
        <v>204</v>
      </c>
      <c r="C60" s="82"/>
      <c r="D60" s="83"/>
      <c r="E60" s="84"/>
      <c r="F60" s="85"/>
      <c r="G60" s="82"/>
      <c r="H60" s="86"/>
      <c r="I60" s="87"/>
      <c r="J60" s="87"/>
      <c r="K60" s="88"/>
      <c r="L60" s="89">
        <v>60</v>
      </c>
      <c r="M60" s="89"/>
      <c r="N60" s="90"/>
    </row>
    <row r="61" spans="1:14" ht="30" x14ac:dyDescent="0.25">
      <c r="A61" s="81" t="s">
        <v>176</v>
      </c>
      <c r="B61" s="81" t="s">
        <v>210</v>
      </c>
      <c r="C61" s="82"/>
      <c r="D61" s="83"/>
      <c r="E61" s="84"/>
      <c r="F61" s="85"/>
      <c r="G61" s="82"/>
      <c r="H61" s="86"/>
      <c r="I61" s="87"/>
      <c r="J61" s="87"/>
      <c r="K61" s="88"/>
      <c r="L61" s="89">
        <v>61</v>
      </c>
      <c r="M61" s="89"/>
      <c r="N61" s="90"/>
    </row>
    <row r="62" spans="1:14" x14ac:dyDescent="0.25">
      <c r="A62" s="81" t="s">
        <v>189</v>
      </c>
      <c r="B62" s="81" t="s">
        <v>179</v>
      </c>
      <c r="C62" s="82"/>
      <c r="D62" s="83"/>
      <c r="E62" s="84"/>
      <c r="F62" s="85"/>
      <c r="G62" s="82"/>
      <c r="H62" s="86"/>
      <c r="I62" s="87"/>
      <c r="J62" s="87"/>
      <c r="K62" s="88"/>
      <c r="L62" s="89">
        <v>62</v>
      </c>
      <c r="M62" s="89"/>
      <c r="N62" s="90"/>
    </row>
    <row r="63" spans="1:14" x14ac:dyDescent="0.25">
      <c r="A63" s="81" t="s">
        <v>179</v>
      </c>
      <c r="B63" s="81" t="s">
        <v>189</v>
      </c>
      <c r="C63" s="82"/>
      <c r="D63" s="82"/>
      <c r="E63" s="82"/>
      <c r="F63" s="82"/>
      <c r="G63" s="82"/>
      <c r="H63" s="86"/>
      <c r="I63" s="87"/>
      <c r="J63" s="87"/>
      <c r="K63" s="88"/>
      <c r="L63" s="89">
        <v>63</v>
      </c>
      <c r="M63" s="89"/>
      <c r="N63" s="90"/>
    </row>
    <row r="64" spans="1:14" x14ac:dyDescent="0.25">
      <c r="A64" s="1" t="s">
        <v>211</v>
      </c>
      <c r="B64" s="1" t="s">
        <v>179</v>
      </c>
      <c r="C64" s="82"/>
      <c r="D64" s="82"/>
      <c r="E64" s="82"/>
      <c r="F64" s="82"/>
      <c r="G64" s="82"/>
      <c r="H64" s="58"/>
      <c r="I64" s="57"/>
      <c r="J64" s="57"/>
      <c r="K64" s="69"/>
      <c r="L64" s="128">
        <v>64</v>
      </c>
      <c r="M64" s="128"/>
      <c r="N64" s="90"/>
    </row>
    <row r="65" spans="1:14" x14ac:dyDescent="0.25">
      <c r="A65" s="1" t="s">
        <v>211</v>
      </c>
      <c r="B65" s="1" t="s">
        <v>212</v>
      </c>
      <c r="C65" s="82"/>
      <c r="D65" s="82"/>
      <c r="E65" s="82"/>
      <c r="F65" s="82"/>
      <c r="G65" s="82"/>
      <c r="H65" s="58"/>
      <c r="I65" s="57"/>
      <c r="J65" s="57"/>
      <c r="K65" s="69"/>
      <c r="L65" s="128">
        <v>65</v>
      </c>
      <c r="M65" s="128"/>
      <c r="N65" s="90"/>
    </row>
    <row r="66" spans="1:14" x14ac:dyDescent="0.25">
      <c r="A66" s="1" t="s">
        <v>209</v>
      </c>
      <c r="B66" s="1" t="s">
        <v>176</v>
      </c>
      <c r="C66" s="82"/>
      <c r="D66" s="82"/>
      <c r="E66" s="82"/>
      <c r="F66" s="82"/>
      <c r="G66" s="82"/>
      <c r="H66" s="58"/>
      <c r="I66" s="57"/>
      <c r="J66" s="57"/>
      <c r="K66" s="69"/>
      <c r="L66" s="128">
        <v>66</v>
      </c>
      <c r="M66" s="128"/>
      <c r="N66" s="90"/>
    </row>
    <row r="67" spans="1:14" x14ac:dyDescent="0.25">
      <c r="A67" s="1" t="s">
        <v>190</v>
      </c>
      <c r="B67" s="1" t="s">
        <v>209</v>
      </c>
      <c r="C67" s="82"/>
      <c r="D67" s="82"/>
      <c r="E67" s="82"/>
      <c r="F67" s="82"/>
      <c r="G67" s="82"/>
      <c r="H67" s="58"/>
      <c r="I67" s="57"/>
      <c r="J67" s="57"/>
      <c r="K67" s="69"/>
      <c r="L67" s="128">
        <v>67</v>
      </c>
      <c r="M67" s="128"/>
      <c r="N67" s="90"/>
    </row>
    <row r="68" spans="1:14" x14ac:dyDescent="0.25">
      <c r="A68" s="1" t="s">
        <v>213</v>
      </c>
      <c r="B68" s="1" t="s">
        <v>176</v>
      </c>
      <c r="C68" s="82"/>
      <c r="D68" s="82"/>
      <c r="E68" s="82"/>
      <c r="F68" s="82"/>
      <c r="G68" s="82"/>
      <c r="H68" s="58"/>
      <c r="I68" s="57"/>
      <c r="J68" s="57"/>
      <c r="K68" s="69"/>
      <c r="L68" s="128">
        <v>68</v>
      </c>
      <c r="M68" s="128"/>
      <c r="N68" s="90"/>
    </row>
    <row r="69" spans="1:14" x14ac:dyDescent="0.25">
      <c r="A69" s="1" t="s">
        <v>190</v>
      </c>
      <c r="B69" s="1" t="s">
        <v>214</v>
      </c>
      <c r="C69" s="82"/>
      <c r="D69" s="82"/>
      <c r="E69" s="82"/>
      <c r="F69" s="82"/>
      <c r="G69" s="82"/>
      <c r="H69" s="58"/>
      <c r="I69" s="57"/>
      <c r="J69" s="57"/>
      <c r="K69" s="69"/>
      <c r="L69" s="128">
        <v>69</v>
      </c>
      <c r="M69" s="128"/>
      <c r="N69" s="90"/>
    </row>
    <row r="70" spans="1:14" x14ac:dyDescent="0.25">
      <c r="A70" s="1" t="s">
        <v>190</v>
      </c>
      <c r="B70" s="1" t="s">
        <v>176</v>
      </c>
      <c r="C70" s="82"/>
      <c r="D70" s="82"/>
      <c r="E70" s="82"/>
      <c r="F70" s="82"/>
      <c r="G70" s="82"/>
      <c r="H70" s="58"/>
      <c r="I70" s="57"/>
      <c r="J70" s="57"/>
      <c r="K70" s="69"/>
      <c r="L70" s="128">
        <v>70</v>
      </c>
      <c r="M70" s="128"/>
      <c r="N70" s="90"/>
    </row>
    <row r="71" spans="1:14" x14ac:dyDescent="0.25">
      <c r="A71" s="1" t="s">
        <v>215</v>
      </c>
      <c r="B71" s="1" t="s">
        <v>176</v>
      </c>
      <c r="C71" s="82"/>
      <c r="D71" s="82"/>
      <c r="E71" s="82"/>
      <c r="F71" s="82"/>
      <c r="G71" s="82"/>
      <c r="H71" s="58"/>
      <c r="I71" s="57"/>
      <c r="J71" s="57"/>
      <c r="K71" s="69"/>
      <c r="L71" s="128">
        <v>71</v>
      </c>
      <c r="M71" s="128"/>
      <c r="N71" s="90"/>
    </row>
    <row r="72" spans="1:14" x14ac:dyDescent="0.25">
      <c r="A72" s="1" t="s">
        <v>190</v>
      </c>
      <c r="B72" s="1" t="s">
        <v>216</v>
      </c>
      <c r="C72" s="82"/>
      <c r="D72" s="82"/>
      <c r="E72" s="82"/>
      <c r="F72" s="82"/>
      <c r="G72" s="82"/>
      <c r="H72" s="58"/>
      <c r="I72" s="57"/>
      <c r="J72" s="57"/>
      <c r="K72" s="69"/>
      <c r="L72" s="128">
        <v>72</v>
      </c>
      <c r="M72" s="128"/>
      <c r="N72" s="90"/>
    </row>
    <row r="73" spans="1:14" x14ac:dyDescent="0.25">
      <c r="A73" s="1" t="s">
        <v>190</v>
      </c>
      <c r="B73" s="1" t="s">
        <v>217</v>
      </c>
      <c r="C73" s="82"/>
      <c r="D73" s="82"/>
      <c r="E73" s="82"/>
      <c r="F73" s="82"/>
      <c r="G73" s="82"/>
      <c r="H73" s="58"/>
      <c r="I73" s="57"/>
      <c r="J73" s="57"/>
      <c r="K73" s="69"/>
      <c r="L73" s="128">
        <v>73</v>
      </c>
      <c r="M73" s="128"/>
      <c r="N73" s="90"/>
    </row>
    <row r="74" spans="1:14" x14ac:dyDescent="0.25">
      <c r="A74" s="1" t="s">
        <v>218</v>
      </c>
      <c r="B74" s="1" t="s">
        <v>176</v>
      </c>
      <c r="C74" s="82"/>
      <c r="D74" s="82"/>
      <c r="E74" s="82"/>
      <c r="F74" s="82"/>
      <c r="G74" s="82"/>
      <c r="H74" s="58"/>
      <c r="I74" s="57"/>
      <c r="J74" s="57"/>
      <c r="K74" s="69"/>
      <c r="L74" s="128">
        <v>74</v>
      </c>
      <c r="M74" s="128"/>
      <c r="N74" s="90"/>
    </row>
    <row r="75" spans="1:14" x14ac:dyDescent="0.25">
      <c r="A75" s="1" t="s">
        <v>190</v>
      </c>
      <c r="B75" s="1" t="s">
        <v>219</v>
      </c>
      <c r="C75" s="82"/>
      <c r="D75" s="82"/>
      <c r="E75" s="82"/>
      <c r="F75" s="82"/>
      <c r="G75" s="82"/>
      <c r="H75" s="58"/>
      <c r="I75" s="57"/>
      <c r="J75" s="57"/>
      <c r="K75" s="69"/>
      <c r="L75" s="128">
        <v>75</v>
      </c>
      <c r="M75" s="128"/>
      <c r="N75" s="90"/>
    </row>
    <row r="76" spans="1:14" x14ac:dyDescent="0.25">
      <c r="A76" s="1" t="s">
        <v>220</v>
      </c>
      <c r="B76" s="1" t="s">
        <v>176</v>
      </c>
      <c r="C76" s="82"/>
      <c r="D76" s="82"/>
      <c r="E76" s="82"/>
      <c r="F76" s="82"/>
      <c r="G76" s="82"/>
      <c r="H76" s="58"/>
      <c r="I76" s="57"/>
      <c r="J76" s="57"/>
      <c r="K76" s="69"/>
      <c r="L76" s="128">
        <v>76</v>
      </c>
      <c r="M76" s="128"/>
      <c r="N76" s="90"/>
    </row>
    <row r="77" spans="1:14" x14ac:dyDescent="0.25">
      <c r="A77" s="1" t="s">
        <v>221</v>
      </c>
      <c r="B77" s="1" t="s">
        <v>222</v>
      </c>
      <c r="C77" s="82"/>
      <c r="D77" s="82"/>
      <c r="E77" s="82"/>
      <c r="F77" s="82"/>
      <c r="G77" s="82"/>
      <c r="H77" s="58"/>
      <c r="I77" s="57"/>
      <c r="J77" s="57"/>
      <c r="K77" s="69"/>
      <c r="L77" s="128">
        <v>77</v>
      </c>
      <c r="M77" s="128"/>
      <c r="N77" s="90"/>
    </row>
    <row r="78" spans="1:14" x14ac:dyDescent="0.25">
      <c r="A78" s="1" t="s">
        <v>206</v>
      </c>
      <c r="B78" s="1" t="s">
        <v>223</v>
      </c>
      <c r="C78" s="82"/>
      <c r="D78" s="82"/>
      <c r="E78" s="82"/>
      <c r="F78" s="82"/>
      <c r="G78" s="82"/>
      <c r="H78" s="58"/>
      <c r="I78" s="57"/>
      <c r="J78" s="57"/>
      <c r="K78" s="69"/>
      <c r="L78" s="128">
        <v>78</v>
      </c>
      <c r="M78" s="128"/>
      <c r="N78" s="90"/>
    </row>
    <row r="79" spans="1:14" x14ac:dyDescent="0.25">
      <c r="A79" s="1" t="s">
        <v>206</v>
      </c>
      <c r="B79" s="1" t="s">
        <v>224</v>
      </c>
      <c r="C79" s="82"/>
      <c r="D79" s="82"/>
      <c r="E79" s="82"/>
      <c r="F79" s="82"/>
      <c r="G79" s="82"/>
      <c r="H79" s="58"/>
      <c r="I79" s="57"/>
      <c r="J79" s="57"/>
      <c r="K79" s="69"/>
      <c r="L79" s="128">
        <v>79</v>
      </c>
      <c r="M79" s="128"/>
      <c r="N79" s="90"/>
    </row>
    <row r="80" spans="1:14" x14ac:dyDescent="0.25">
      <c r="A80" s="1" t="s">
        <v>223</v>
      </c>
      <c r="B80" s="1" t="s">
        <v>179</v>
      </c>
      <c r="C80" s="82"/>
      <c r="D80" s="82"/>
      <c r="E80" s="82"/>
      <c r="F80" s="82"/>
      <c r="G80" s="82"/>
      <c r="H80" s="58"/>
      <c r="I80" s="57"/>
      <c r="J80" s="57"/>
      <c r="K80" s="69"/>
      <c r="L80" s="128">
        <v>80</v>
      </c>
      <c r="M80" s="128"/>
      <c r="N80" s="90"/>
    </row>
    <row r="81" spans="1:14" x14ac:dyDescent="0.25">
      <c r="A81" s="1" t="s">
        <v>224</v>
      </c>
      <c r="B81" s="1" t="s">
        <v>179</v>
      </c>
      <c r="C81" s="82"/>
      <c r="D81" s="82"/>
      <c r="E81" s="82"/>
      <c r="F81" s="82"/>
      <c r="G81" s="82"/>
      <c r="H81" s="58"/>
      <c r="I81" s="57"/>
      <c r="J81" s="57"/>
      <c r="K81" s="69"/>
      <c r="L81" s="128">
        <v>81</v>
      </c>
      <c r="M81" s="128"/>
      <c r="N81" s="90"/>
    </row>
    <row r="82" spans="1:14" x14ac:dyDescent="0.25">
      <c r="A82" s="1" t="s">
        <v>224</v>
      </c>
      <c r="B82" s="1" t="s">
        <v>176</v>
      </c>
      <c r="C82" s="82"/>
      <c r="D82" s="82"/>
      <c r="E82" s="82"/>
      <c r="F82" s="82"/>
      <c r="G82" s="82"/>
      <c r="H82" s="58"/>
      <c r="I82" s="57"/>
      <c r="J82" s="57"/>
      <c r="K82" s="69"/>
      <c r="L82" s="128">
        <v>82</v>
      </c>
      <c r="M82" s="128"/>
      <c r="N82" s="90"/>
    </row>
    <row r="83" spans="1:14" x14ac:dyDescent="0.25">
      <c r="A83" s="1" t="s">
        <v>225</v>
      </c>
      <c r="B83" s="1" t="s">
        <v>176</v>
      </c>
      <c r="C83" s="82"/>
      <c r="D83" s="82"/>
      <c r="E83" s="82"/>
      <c r="F83" s="82"/>
      <c r="G83" s="82"/>
      <c r="H83" s="58"/>
      <c r="I83" s="57"/>
      <c r="J83" s="57"/>
      <c r="K83" s="69"/>
      <c r="L83" s="128">
        <v>83</v>
      </c>
      <c r="M83" s="128"/>
      <c r="N83" s="90"/>
    </row>
    <row r="84" spans="1:14" x14ac:dyDescent="0.25">
      <c r="A84" s="1" t="s">
        <v>190</v>
      </c>
      <c r="B84" s="1" t="s">
        <v>225</v>
      </c>
      <c r="C84" s="82"/>
      <c r="D84" s="82"/>
      <c r="E84" s="82"/>
      <c r="F84" s="82"/>
      <c r="G84" s="82"/>
      <c r="H84" s="58"/>
      <c r="I84" s="57"/>
      <c r="J84" s="57"/>
      <c r="K84" s="69"/>
      <c r="L84" s="128">
        <v>84</v>
      </c>
      <c r="M84" s="128"/>
      <c r="N84" s="90"/>
    </row>
    <row r="85" spans="1:14" x14ac:dyDescent="0.25">
      <c r="A85" s="1" t="s">
        <v>226</v>
      </c>
      <c r="B85" s="1" t="s">
        <v>227</v>
      </c>
      <c r="C85" s="82"/>
      <c r="D85" s="82"/>
      <c r="E85" s="82"/>
      <c r="F85" s="82"/>
      <c r="G85" s="82"/>
      <c r="H85" s="58"/>
      <c r="I85" s="57"/>
      <c r="J85" s="57"/>
      <c r="K85" s="69"/>
      <c r="L85" s="128">
        <v>85</v>
      </c>
      <c r="M85" s="128"/>
      <c r="N85" s="90"/>
    </row>
    <row r="86" spans="1:14" x14ac:dyDescent="0.25">
      <c r="A86" s="1" t="s">
        <v>227</v>
      </c>
      <c r="B86" s="1" t="s">
        <v>228</v>
      </c>
      <c r="C86" s="82"/>
      <c r="D86" s="82"/>
      <c r="E86" s="82"/>
      <c r="F86" s="82"/>
      <c r="G86" s="82"/>
      <c r="H86" s="58"/>
      <c r="I86" s="57"/>
      <c r="J86" s="57"/>
      <c r="K86" s="69"/>
      <c r="L86" s="128">
        <v>86</v>
      </c>
      <c r="M86" s="128"/>
      <c r="N86" s="90"/>
    </row>
    <row r="87" spans="1:14" x14ac:dyDescent="0.25">
      <c r="A87" s="1" t="s">
        <v>190</v>
      </c>
      <c r="B87" s="1" t="s">
        <v>227</v>
      </c>
      <c r="C87" s="82"/>
      <c r="D87" s="82"/>
      <c r="E87" s="82"/>
      <c r="F87" s="82"/>
      <c r="G87" s="82"/>
      <c r="H87" s="58"/>
      <c r="I87" s="57"/>
      <c r="J87" s="57"/>
      <c r="K87" s="69"/>
      <c r="L87" s="128">
        <v>87</v>
      </c>
      <c r="M87" s="128"/>
      <c r="N87" s="90"/>
    </row>
    <row r="88" spans="1:14" x14ac:dyDescent="0.25">
      <c r="A88" s="1" t="s">
        <v>229</v>
      </c>
      <c r="B88" s="1" t="s">
        <v>179</v>
      </c>
      <c r="C88" s="82"/>
      <c r="D88" s="82"/>
      <c r="E88" s="82"/>
      <c r="F88" s="82"/>
      <c r="G88" s="82"/>
      <c r="H88" s="58"/>
      <c r="I88" s="57"/>
      <c r="J88" s="57"/>
      <c r="K88" s="69"/>
      <c r="L88" s="128">
        <v>88</v>
      </c>
      <c r="M88" s="128"/>
      <c r="N88" s="90"/>
    </row>
    <row r="89" spans="1:14" x14ac:dyDescent="0.25">
      <c r="A89" s="1" t="s">
        <v>206</v>
      </c>
      <c r="B89" s="1" t="s">
        <v>178</v>
      </c>
      <c r="C89" s="82"/>
      <c r="D89" s="82"/>
      <c r="E89" s="82"/>
      <c r="F89" s="82"/>
      <c r="G89" s="82"/>
      <c r="H89" s="58"/>
      <c r="I89" s="57"/>
      <c r="J89" s="57"/>
      <c r="K89" s="69"/>
      <c r="L89" s="128">
        <v>89</v>
      </c>
      <c r="M89" s="128"/>
      <c r="N89" s="90"/>
    </row>
    <row r="90" spans="1:14" x14ac:dyDescent="0.25">
      <c r="A90" s="1" t="s">
        <v>204</v>
      </c>
      <c r="B90" s="1" t="s">
        <v>187</v>
      </c>
      <c r="C90" s="82"/>
      <c r="D90" s="82"/>
      <c r="E90" s="82"/>
      <c r="F90" s="82"/>
      <c r="G90" s="82"/>
      <c r="H90" s="58"/>
      <c r="I90" s="57"/>
      <c r="J90" s="57"/>
      <c r="K90" s="69"/>
      <c r="L90" s="128">
        <v>90</v>
      </c>
      <c r="M90" s="128"/>
      <c r="N90" s="90"/>
    </row>
    <row r="91" spans="1:14" x14ac:dyDescent="0.25">
      <c r="A91" s="1" t="s">
        <v>187</v>
      </c>
      <c r="B91" s="1" t="s">
        <v>204</v>
      </c>
      <c r="C91" s="82"/>
      <c r="D91" s="82"/>
      <c r="E91" s="82"/>
      <c r="F91" s="82"/>
      <c r="G91" s="82"/>
      <c r="H91" s="58"/>
      <c r="I91" s="57"/>
      <c r="J91" s="57"/>
      <c r="K91" s="69"/>
      <c r="L91" s="128">
        <v>91</v>
      </c>
      <c r="M91" s="128"/>
      <c r="N91" s="90"/>
    </row>
    <row r="92" spans="1:14" x14ac:dyDescent="0.25">
      <c r="A92" s="1" t="s">
        <v>230</v>
      </c>
      <c r="B92" s="1" t="s">
        <v>176</v>
      </c>
      <c r="C92" s="82"/>
      <c r="D92" s="82"/>
      <c r="E92" s="82"/>
      <c r="F92" s="82"/>
      <c r="G92" s="82"/>
      <c r="H92" s="58"/>
      <c r="I92" s="57"/>
      <c r="J92" s="57"/>
      <c r="K92" s="69"/>
      <c r="L92" s="128">
        <v>92</v>
      </c>
      <c r="M92" s="128"/>
      <c r="N92" s="90"/>
    </row>
    <row r="93" spans="1:14" x14ac:dyDescent="0.25">
      <c r="A93" s="1" t="s">
        <v>190</v>
      </c>
      <c r="B93" s="1" t="s">
        <v>230</v>
      </c>
      <c r="C93" s="82"/>
      <c r="D93" s="82"/>
      <c r="E93" s="82"/>
      <c r="F93" s="82"/>
      <c r="G93" s="82"/>
      <c r="H93" s="58"/>
      <c r="I93" s="57"/>
      <c r="J93" s="57"/>
      <c r="K93" s="69"/>
      <c r="L93" s="128">
        <v>93</v>
      </c>
      <c r="M93" s="128"/>
      <c r="N93" s="90"/>
    </row>
    <row r="94" spans="1:14" x14ac:dyDescent="0.25">
      <c r="A94" s="1" t="s">
        <v>231</v>
      </c>
      <c r="B94" s="1" t="s">
        <v>176</v>
      </c>
      <c r="C94" s="82"/>
      <c r="D94" s="82"/>
      <c r="E94" s="82"/>
      <c r="F94" s="82"/>
      <c r="G94" s="82"/>
      <c r="H94" s="58"/>
      <c r="I94" s="57"/>
      <c r="J94" s="57"/>
      <c r="K94" s="69"/>
      <c r="L94" s="128">
        <v>94</v>
      </c>
      <c r="M94" s="128"/>
      <c r="N94" s="90"/>
    </row>
    <row r="95" spans="1:14" x14ac:dyDescent="0.25">
      <c r="A95" s="1" t="s">
        <v>190</v>
      </c>
      <c r="B95" s="1" t="s">
        <v>232</v>
      </c>
      <c r="C95" s="82"/>
      <c r="D95" s="82"/>
      <c r="E95" s="82"/>
      <c r="F95" s="82"/>
      <c r="G95" s="82"/>
      <c r="H95" s="58"/>
      <c r="I95" s="57"/>
      <c r="J95" s="57"/>
      <c r="K95" s="69"/>
      <c r="L95" s="128">
        <v>95</v>
      </c>
      <c r="M95" s="128"/>
      <c r="N95" s="90"/>
    </row>
    <row r="96" spans="1:14" x14ac:dyDescent="0.25">
      <c r="A96" s="1" t="s">
        <v>204</v>
      </c>
      <c r="B96" s="1" t="s">
        <v>211</v>
      </c>
      <c r="C96" s="82"/>
      <c r="D96" s="82"/>
      <c r="E96" s="82"/>
      <c r="F96" s="82"/>
      <c r="G96" s="82"/>
      <c r="H96" s="58"/>
      <c r="I96" s="57"/>
      <c r="J96" s="57"/>
      <c r="K96" s="69"/>
      <c r="L96" s="128">
        <v>96</v>
      </c>
      <c r="M96" s="128"/>
      <c r="N96" s="90"/>
    </row>
    <row r="97" spans="1:14" x14ac:dyDescent="0.25">
      <c r="A97" s="1" t="s">
        <v>204</v>
      </c>
      <c r="B97" s="1" t="s">
        <v>212</v>
      </c>
      <c r="C97" s="82"/>
      <c r="D97" s="82"/>
      <c r="E97" s="82"/>
      <c r="F97" s="82"/>
      <c r="G97" s="82"/>
      <c r="H97" s="58"/>
      <c r="I97" s="57"/>
      <c r="J97" s="57"/>
      <c r="K97" s="69"/>
      <c r="L97" s="128">
        <v>97</v>
      </c>
      <c r="M97" s="128"/>
      <c r="N97" s="90"/>
    </row>
    <row r="98" spans="1:14" x14ac:dyDescent="0.25">
      <c r="A98" s="1" t="s">
        <v>226</v>
      </c>
      <c r="B98" s="1" t="s">
        <v>230</v>
      </c>
      <c r="C98" s="82"/>
      <c r="D98" s="82"/>
      <c r="E98" s="82"/>
      <c r="F98" s="82"/>
      <c r="G98" s="82"/>
      <c r="H98" s="58"/>
      <c r="I98" s="57"/>
      <c r="J98" s="57"/>
      <c r="K98" s="69"/>
      <c r="L98" s="128">
        <v>98</v>
      </c>
      <c r="M98" s="128"/>
      <c r="N98" s="90"/>
    </row>
    <row r="99" spans="1:14" x14ac:dyDescent="0.25">
      <c r="A99" s="1" t="s">
        <v>230</v>
      </c>
      <c r="B99" s="1" t="s">
        <v>228</v>
      </c>
      <c r="C99" s="82"/>
      <c r="D99" s="82"/>
      <c r="E99" s="82"/>
      <c r="F99" s="82"/>
      <c r="G99" s="82"/>
      <c r="H99" s="58"/>
      <c r="I99" s="57"/>
      <c r="J99" s="57"/>
      <c r="K99" s="69"/>
      <c r="L99" s="128">
        <v>99</v>
      </c>
      <c r="M99" s="128"/>
      <c r="N99" s="90"/>
    </row>
    <row r="100" spans="1:14" x14ac:dyDescent="0.25">
      <c r="A100" s="1" t="s">
        <v>189</v>
      </c>
      <c r="B100" s="1" t="s">
        <v>204</v>
      </c>
      <c r="C100" s="82"/>
      <c r="D100" s="82"/>
      <c r="E100" s="82"/>
      <c r="F100" s="82"/>
      <c r="G100" s="82"/>
      <c r="H100" s="58"/>
      <c r="I100" s="57"/>
      <c r="J100" s="57"/>
      <c r="K100" s="69"/>
      <c r="L100" s="128">
        <v>100</v>
      </c>
      <c r="M100" s="128"/>
      <c r="N100" s="90"/>
    </row>
    <row r="101" spans="1:14" x14ac:dyDescent="0.25">
      <c r="A101" s="1" t="s">
        <v>204</v>
      </c>
      <c r="B101" s="1" t="s">
        <v>189</v>
      </c>
      <c r="C101" s="82"/>
      <c r="D101" s="82"/>
      <c r="E101" s="82"/>
      <c r="F101" s="82"/>
      <c r="G101" s="82"/>
      <c r="H101" s="58"/>
      <c r="I101" s="57"/>
      <c r="J101" s="57"/>
      <c r="K101" s="69"/>
      <c r="L101" s="128">
        <v>101</v>
      </c>
      <c r="M101" s="128"/>
      <c r="N101" s="90"/>
    </row>
    <row r="102" spans="1:14" x14ac:dyDescent="0.25">
      <c r="A102" s="1" t="s">
        <v>233</v>
      </c>
      <c r="B102" s="1" t="s">
        <v>232</v>
      </c>
      <c r="C102" s="82"/>
      <c r="D102" s="82"/>
      <c r="E102" s="82"/>
      <c r="F102" s="82"/>
      <c r="G102" s="82"/>
      <c r="H102" s="58"/>
      <c r="I102" s="57"/>
      <c r="J102" s="57"/>
      <c r="K102" s="69"/>
      <c r="L102" s="128">
        <v>102</v>
      </c>
      <c r="M102" s="128"/>
      <c r="N102" s="90"/>
    </row>
    <row r="103" spans="1:14" x14ac:dyDescent="0.25">
      <c r="A103" s="1" t="s">
        <v>232</v>
      </c>
      <c r="B103" s="1" t="s">
        <v>233</v>
      </c>
      <c r="C103" s="82"/>
      <c r="D103" s="82"/>
      <c r="E103" s="82"/>
      <c r="F103" s="82"/>
      <c r="G103" s="82"/>
      <c r="H103" s="58"/>
      <c r="I103" s="57"/>
      <c r="J103" s="57"/>
      <c r="K103" s="69"/>
      <c r="L103" s="128">
        <v>103</v>
      </c>
      <c r="M103" s="128"/>
      <c r="N103" s="90"/>
    </row>
    <row r="104" spans="1:14" x14ac:dyDescent="0.25">
      <c r="A104" s="1" t="s">
        <v>190</v>
      </c>
      <c r="B104" s="1" t="s">
        <v>234</v>
      </c>
      <c r="C104" s="82"/>
      <c r="D104" s="82"/>
      <c r="E104" s="82"/>
      <c r="F104" s="82"/>
      <c r="G104" s="82"/>
      <c r="H104" s="58"/>
      <c r="I104" s="57"/>
      <c r="J104" s="57"/>
      <c r="K104" s="69"/>
      <c r="L104" s="128">
        <v>104</v>
      </c>
      <c r="M104" s="128"/>
      <c r="N104" s="90"/>
    </row>
    <row r="105" spans="1:14" x14ac:dyDescent="0.25">
      <c r="A105" s="1" t="s">
        <v>234</v>
      </c>
      <c r="B105" s="1" t="s">
        <v>176</v>
      </c>
      <c r="C105" s="82"/>
      <c r="D105" s="82"/>
      <c r="E105" s="82"/>
      <c r="F105" s="82"/>
      <c r="G105" s="82"/>
      <c r="H105" s="58"/>
      <c r="I105" s="57"/>
      <c r="J105" s="57"/>
      <c r="K105" s="69"/>
      <c r="L105" s="128">
        <v>105</v>
      </c>
      <c r="M105" s="128"/>
      <c r="N105" s="90"/>
    </row>
    <row r="106" spans="1:14" x14ac:dyDescent="0.25">
      <c r="A106" s="1" t="s">
        <v>234</v>
      </c>
      <c r="B106" s="1" t="s">
        <v>175</v>
      </c>
      <c r="C106" s="82"/>
      <c r="D106" s="82"/>
      <c r="E106" s="82"/>
      <c r="F106" s="82"/>
      <c r="G106" s="82"/>
      <c r="H106" s="58"/>
      <c r="I106" s="57"/>
      <c r="J106" s="57"/>
      <c r="K106" s="69"/>
      <c r="L106" s="128">
        <v>106</v>
      </c>
      <c r="M106" s="128"/>
      <c r="N106" s="90"/>
    </row>
    <row r="107" spans="1:14" x14ac:dyDescent="0.25">
      <c r="A107" s="1" t="s">
        <v>175</v>
      </c>
      <c r="B107" s="1" t="s">
        <v>234</v>
      </c>
      <c r="C107" s="82"/>
      <c r="D107" s="82"/>
      <c r="E107" s="82"/>
      <c r="F107" s="82"/>
      <c r="G107" s="82"/>
      <c r="H107" s="58"/>
      <c r="I107" s="57"/>
      <c r="J107" s="57"/>
      <c r="K107" s="69"/>
      <c r="L107" s="128">
        <v>107</v>
      </c>
      <c r="M107" s="128"/>
      <c r="N107" s="90"/>
    </row>
    <row r="108" spans="1:14" x14ac:dyDescent="0.25">
      <c r="A108" s="1" t="s">
        <v>190</v>
      </c>
      <c r="B108" s="1" t="s">
        <v>235</v>
      </c>
      <c r="C108" s="82"/>
      <c r="D108" s="82"/>
      <c r="E108" s="82"/>
      <c r="F108" s="82"/>
      <c r="G108" s="82"/>
      <c r="H108" s="58"/>
      <c r="I108" s="57"/>
      <c r="J108" s="57"/>
      <c r="K108" s="69"/>
      <c r="L108" s="128">
        <v>108</v>
      </c>
      <c r="M108" s="128"/>
      <c r="N108" s="90"/>
    </row>
    <row r="109" spans="1:14" x14ac:dyDescent="0.25">
      <c r="A109" s="1" t="s">
        <v>235</v>
      </c>
      <c r="B109" s="1" t="s">
        <v>176</v>
      </c>
      <c r="C109" s="82"/>
      <c r="D109" s="82"/>
      <c r="E109" s="82"/>
      <c r="F109" s="82"/>
      <c r="G109" s="82"/>
      <c r="H109" s="58"/>
      <c r="I109" s="57"/>
      <c r="J109" s="57"/>
      <c r="K109" s="69"/>
      <c r="L109" s="128">
        <v>109</v>
      </c>
      <c r="M109" s="128"/>
      <c r="N109" s="90"/>
    </row>
    <row r="110" spans="1:14" x14ac:dyDescent="0.25">
      <c r="A110" s="1" t="s">
        <v>235</v>
      </c>
      <c r="B110" s="1" t="s">
        <v>230</v>
      </c>
      <c r="C110" s="82"/>
      <c r="D110" s="82"/>
      <c r="E110" s="82"/>
      <c r="F110" s="82"/>
      <c r="G110" s="82"/>
      <c r="H110" s="58"/>
      <c r="I110" s="57"/>
      <c r="J110" s="57"/>
      <c r="K110" s="69"/>
      <c r="L110" s="128">
        <v>110</v>
      </c>
      <c r="M110" s="128"/>
      <c r="N110" s="90"/>
    </row>
    <row r="111" spans="1:14" x14ac:dyDescent="0.25">
      <c r="A111" s="1" t="s">
        <v>230</v>
      </c>
      <c r="B111" s="1" t="s">
        <v>235</v>
      </c>
      <c r="C111" s="82"/>
      <c r="D111" s="82"/>
      <c r="E111" s="82"/>
      <c r="F111" s="82"/>
      <c r="G111" s="82"/>
      <c r="H111" s="58"/>
      <c r="I111" s="57"/>
      <c r="J111" s="57"/>
      <c r="K111" s="69"/>
      <c r="L111" s="128">
        <v>111</v>
      </c>
      <c r="M111" s="128"/>
      <c r="N111" s="90"/>
    </row>
    <row r="112" spans="1:14" x14ac:dyDescent="0.25">
      <c r="A112" s="1" t="s">
        <v>235</v>
      </c>
      <c r="B112" s="1" t="s">
        <v>236</v>
      </c>
      <c r="C112" s="82"/>
      <c r="D112" s="82"/>
      <c r="E112" s="82"/>
      <c r="F112" s="82"/>
      <c r="G112" s="82"/>
      <c r="H112" s="58"/>
      <c r="I112" s="57"/>
      <c r="J112" s="57"/>
      <c r="K112" s="69"/>
      <c r="L112" s="128">
        <v>112</v>
      </c>
      <c r="M112" s="128"/>
      <c r="N112" s="90"/>
    </row>
    <row r="113" spans="1:14" x14ac:dyDescent="0.25">
      <c r="A113" s="1" t="s">
        <v>236</v>
      </c>
      <c r="B113" s="1" t="s">
        <v>235</v>
      </c>
      <c r="C113" s="82"/>
      <c r="D113" s="82"/>
      <c r="E113" s="82"/>
      <c r="F113" s="82"/>
      <c r="G113" s="82"/>
      <c r="H113" s="58"/>
      <c r="I113" s="57"/>
      <c r="J113" s="57"/>
      <c r="K113" s="69"/>
      <c r="L113" s="128">
        <v>113</v>
      </c>
      <c r="M113" s="128"/>
      <c r="N113" s="90"/>
    </row>
    <row r="114" spans="1:14" x14ac:dyDescent="0.25">
      <c r="A114" s="1" t="s">
        <v>237</v>
      </c>
      <c r="B114" s="1" t="s">
        <v>232</v>
      </c>
      <c r="C114" s="82"/>
      <c r="D114" s="82"/>
      <c r="E114" s="82"/>
      <c r="F114" s="82"/>
      <c r="G114" s="82"/>
      <c r="H114" s="58"/>
      <c r="I114" s="57"/>
      <c r="J114" s="57"/>
      <c r="K114" s="69"/>
      <c r="L114" s="128">
        <v>114</v>
      </c>
      <c r="M114" s="128"/>
      <c r="N114" s="90"/>
    </row>
    <row r="115" spans="1:14" x14ac:dyDescent="0.25">
      <c r="A115" s="1" t="s">
        <v>232</v>
      </c>
      <c r="B115" s="1" t="s">
        <v>235</v>
      </c>
      <c r="C115" s="82"/>
      <c r="D115" s="82"/>
      <c r="E115" s="82"/>
      <c r="F115" s="82"/>
      <c r="G115" s="82"/>
      <c r="H115" s="58"/>
      <c r="I115" s="57"/>
      <c r="J115" s="57"/>
      <c r="K115" s="69"/>
      <c r="L115" s="128">
        <v>115</v>
      </c>
      <c r="M115" s="128"/>
      <c r="N115" s="90"/>
    </row>
    <row r="116" spans="1:14" x14ac:dyDescent="0.25">
      <c r="A116" s="1" t="s">
        <v>235</v>
      </c>
      <c r="B116" s="1" t="s">
        <v>238</v>
      </c>
      <c r="C116" s="82"/>
      <c r="D116" s="82"/>
      <c r="E116" s="82"/>
      <c r="F116" s="82"/>
      <c r="G116" s="82"/>
      <c r="H116" s="58"/>
      <c r="I116" s="57"/>
      <c r="J116" s="57"/>
      <c r="K116" s="69"/>
      <c r="L116" s="128">
        <v>116</v>
      </c>
      <c r="M116" s="128"/>
      <c r="N116" s="90"/>
    </row>
    <row r="117" spans="1:14" x14ac:dyDescent="0.25">
      <c r="A117" s="1" t="s">
        <v>239</v>
      </c>
      <c r="B117" s="1" t="s">
        <v>235</v>
      </c>
      <c r="C117" s="82"/>
      <c r="D117" s="82"/>
      <c r="E117" s="82"/>
      <c r="F117" s="82"/>
      <c r="G117" s="82"/>
      <c r="H117" s="58"/>
      <c r="I117" s="57"/>
      <c r="J117" s="57"/>
      <c r="K117" s="69"/>
      <c r="L117" s="128">
        <v>117</v>
      </c>
      <c r="M117" s="128"/>
      <c r="N117" s="90"/>
    </row>
    <row r="118" spans="1:14" x14ac:dyDescent="0.25">
      <c r="A118" s="1" t="s">
        <v>240</v>
      </c>
      <c r="B118" s="1" t="s">
        <v>176</v>
      </c>
      <c r="C118" s="82"/>
      <c r="D118" s="82"/>
      <c r="E118" s="82"/>
      <c r="F118" s="82"/>
      <c r="G118" s="82"/>
      <c r="H118" s="58"/>
      <c r="I118" s="57"/>
      <c r="J118" s="57"/>
      <c r="K118" s="69"/>
      <c r="L118" s="128">
        <v>118</v>
      </c>
      <c r="M118" s="128"/>
      <c r="N118" s="90"/>
    </row>
    <row r="119" spans="1:14" x14ac:dyDescent="0.25">
      <c r="A119" s="1" t="s">
        <v>190</v>
      </c>
      <c r="B119" s="1" t="s">
        <v>240</v>
      </c>
      <c r="C119" s="82"/>
      <c r="D119" s="82"/>
      <c r="E119" s="82"/>
      <c r="F119" s="82"/>
      <c r="G119" s="82"/>
      <c r="H119" s="58"/>
      <c r="I119" s="57"/>
      <c r="J119" s="57"/>
      <c r="K119" s="69"/>
      <c r="L119" s="128">
        <v>119</v>
      </c>
      <c r="M119" s="128"/>
      <c r="N119" s="90"/>
    </row>
    <row r="120" spans="1:14" x14ac:dyDescent="0.25">
      <c r="A120" s="1" t="s">
        <v>240</v>
      </c>
      <c r="B120" s="1" t="s">
        <v>230</v>
      </c>
      <c r="C120" s="82"/>
      <c r="D120" s="82"/>
      <c r="E120" s="82"/>
      <c r="F120" s="82"/>
      <c r="G120" s="82"/>
      <c r="H120" s="58"/>
      <c r="I120" s="57"/>
      <c r="J120" s="57"/>
      <c r="K120" s="69"/>
      <c r="L120" s="128">
        <v>120</v>
      </c>
      <c r="M120" s="128"/>
      <c r="N120" s="90"/>
    </row>
    <row r="121" spans="1:14" x14ac:dyDescent="0.25">
      <c r="A121" s="1" t="s">
        <v>206</v>
      </c>
      <c r="B121" s="1" t="s">
        <v>234</v>
      </c>
      <c r="C121" s="82"/>
      <c r="D121" s="82"/>
      <c r="E121" s="82"/>
      <c r="F121" s="82"/>
      <c r="G121" s="82"/>
      <c r="H121" s="58"/>
      <c r="I121" s="57"/>
      <c r="J121" s="57"/>
      <c r="K121" s="69"/>
      <c r="L121" s="128">
        <v>121</v>
      </c>
      <c r="M121" s="128"/>
      <c r="N121" s="90"/>
    </row>
    <row r="122" spans="1:14" x14ac:dyDescent="0.25">
      <c r="A122" s="1" t="s">
        <v>234</v>
      </c>
      <c r="B122" s="1" t="s">
        <v>179</v>
      </c>
      <c r="C122" s="82"/>
      <c r="D122" s="82"/>
      <c r="E122" s="82"/>
      <c r="F122" s="82"/>
      <c r="G122" s="82"/>
      <c r="H122" s="58"/>
      <c r="I122" s="57"/>
      <c r="J122" s="57"/>
      <c r="K122" s="69"/>
      <c r="L122" s="128">
        <v>122</v>
      </c>
      <c r="M122" s="128"/>
      <c r="N122" s="90"/>
    </row>
    <row r="123" spans="1:14" x14ac:dyDescent="0.25">
      <c r="A123" s="1" t="s">
        <v>190</v>
      </c>
      <c r="B123" s="1" t="s">
        <v>241</v>
      </c>
      <c r="C123" s="82"/>
      <c r="D123" s="82"/>
      <c r="E123" s="82"/>
      <c r="F123" s="82"/>
      <c r="G123" s="82"/>
      <c r="H123" s="58"/>
      <c r="I123" s="57"/>
      <c r="J123" s="57"/>
      <c r="K123" s="69"/>
      <c r="L123" s="128">
        <v>123</v>
      </c>
      <c r="M123" s="128"/>
      <c r="N123" s="90"/>
    </row>
    <row r="124" spans="1:14" x14ac:dyDescent="0.25">
      <c r="A124" s="1" t="s">
        <v>241</v>
      </c>
      <c r="B124" s="1" t="s">
        <v>176</v>
      </c>
      <c r="C124" s="82"/>
      <c r="D124" s="82"/>
      <c r="E124" s="82"/>
      <c r="F124" s="82"/>
      <c r="G124" s="82"/>
      <c r="H124" s="58"/>
      <c r="I124" s="57"/>
      <c r="J124" s="57"/>
      <c r="K124" s="69"/>
      <c r="L124" s="128">
        <v>124</v>
      </c>
      <c r="M124" s="128"/>
      <c r="N124" s="90"/>
    </row>
    <row r="125" spans="1:14" x14ac:dyDescent="0.25">
      <c r="A125" s="1" t="s">
        <v>226</v>
      </c>
      <c r="B125" s="1" t="s">
        <v>241</v>
      </c>
      <c r="C125" s="82"/>
      <c r="D125" s="82"/>
      <c r="E125" s="82"/>
      <c r="F125" s="82"/>
      <c r="G125" s="82"/>
      <c r="H125" s="58"/>
      <c r="I125" s="57"/>
      <c r="J125" s="57"/>
      <c r="K125" s="69"/>
      <c r="L125" s="128">
        <v>125</v>
      </c>
      <c r="M125" s="128"/>
      <c r="N125" s="90"/>
    </row>
    <row r="126" spans="1:14" x14ac:dyDescent="0.25">
      <c r="A126" s="1" t="s">
        <v>241</v>
      </c>
      <c r="B126" s="1" t="s">
        <v>228</v>
      </c>
      <c r="C126" s="82"/>
      <c r="D126" s="82"/>
      <c r="E126" s="82"/>
      <c r="F126" s="82"/>
      <c r="G126" s="82"/>
      <c r="H126" s="58"/>
      <c r="I126" s="57"/>
      <c r="J126" s="57"/>
      <c r="K126" s="69"/>
      <c r="L126" s="128">
        <v>126</v>
      </c>
      <c r="M126" s="128"/>
      <c r="N126" s="90"/>
    </row>
    <row r="127" spans="1:14" x14ac:dyDescent="0.25">
      <c r="A127" s="1" t="s">
        <v>242</v>
      </c>
      <c r="B127" s="1" t="s">
        <v>176</v>
      </c>
      <c r="C127" s="82"/>
      <c r="D127" s="82"/>
      <c r="E127" s="82"/>
      <c r="F127" s="82"/>
      <c r="G127" s="82"/>
      <c r="H127" s="58"/>
      <c r="I127" s="57"/>
      <c r="J127" s="57"/>
      <c r="K127" s="69"/>
      <c r="L127" s="128">
        <v>127</v>
      </c>
      <c r="M127" s="128"/>
      <c r="N127" s="90"/>
    </row>
    <row r="128" spans="1:14" x14ac:dyDescent="0.25">
      <c r="A128" s="1" t="s">
        <v>226</v>
      </c>
      <c r="B128" s="1" t="s">
        <v>242</v>
      </c>
      <c r="C128" s="82"/>
      <c r="D128" s="82"/>
      <c r="E128" s="82"/>
      <c r="F128" s="82"/>
      <c r="G128" s="82"/>
      <c r="H128" s="58"/>
      <c r="I128" s="57"/>
      <c r="J128" s="57"/>
      <c r="K128" s="69"/>
      <c r="L128" s="128">
        <v>128</v>
      </c>
      <c r="M128" s="128"/>
      <c r="N128" s="90"/>
    </row>
    <row r="129" spans="1:14" x14ac:dyDescent="0.25">
      <c r="A129" s="1" t="s">
        <v>242</v>
      </c>
      <c r="B129" s="1" t="s">
        <v>228</v>
      </c>
      <c r="C129" s="82"/>
      <c r="D129" s="82"/>
      <c r="E129" s="82"/>
      <c r="F129" s="82"/>
      <c r="G129" s="82"/>
      <c r="H129" s="58"/>
      <c r="I129" s="57"/>
      <c r="J129" s="57"/>
      <c r="K129" s="69"/>
      <c r="L129" s="128">
        <v>129</v>
      </c>
      <c r="M129" s="128"/>
      <c r="N129" s="90"/>
    </row>
    <row r="130" spans="1:14" x14ac:dyDescent="0.25">
      <c r="A130" s="1" t="s">
        <v>226</v>
      </c>
      <c r="B130" s="1" t="s">
        <v>230</v>
      </c>
      <c r="C130" s="82"/>
      <c r="D130" s="82"/>
      <c r="E130" s="82"/>
      <c r="F130" s="82"/>
      <c r="G130" s="82"/>
      <c r="H130" s="58"/>
      <c r="I130" s="57"/>
      <c r="J130" s="57"/>
      <c r="K130" s="69"/>
      <c r="L130" s="128">
        <v>130</v>
      </c>
      <c r="M130" s="128"/>
      <c r="N130" s="90"/>
    </row>
    <row r="131" spans="1:14" x14ac:dyDescent="0.25">
      <c r="A131" s="1" t="s">
        <v>230</v>
      </c>
      <c r="B131" s="1" t="s">
        <v>228</v>
      </c>
      <c r="C131" s="82"/>
      <c r="D131" s="82"/>
      <c r="E131" s="82"/>
      <c r="F131" s="82"/>
      <c r="G131" s="82"/>
      <c r="H131" s="58"/>
      <c r="I131" s="57"/>
      <c r="J131" s="57"/>
      <c r="K131" s="69"/>
      <c r="L131" s="128">
        <v>131</v>
      </c>
      <c r="M131" s="128"/>
      <c r="N131" s="90"/>
    </row>
    <row r="132" spans="1:14" x14ac:dyDescent="0.25">
      <c r="A132" s="1" t="s">
        <v>204</v>
      </c>
      <c r="B132" s="1" t="s">
        <v>243</v>
      </c>
      <c r="C132" s="82"/>
      <c r="D132" s="82"/>
      <c r="E132" s="82"/>
      <c r="F132" s="82"/>
      <c r="G132" s="82"/>
      <c r="H132" s="58"/>
      <c r="I132" s="57"/>
      <c r="J132" s="57"/>
      <c r="K132" s="69"/>
      <c r="L132" s="128">
        <v>132</v>
      </c>
      <c r="M132" s="128"/>
      <c r="N132" s="90"/>
    </row>
    <row r="133" spans="1:14" x14ac:dyDescent="0.25">
      <c r="A133" s="1" t="s">
        <v>243</v>
      </c>
      <c r="B133" s="1" t="s">
        <v>204</v>
      </c>
      <c r="C133" s="82"/>
      <c r="D133" s="82"/>
      <c r="E133" s="82"/>
      <c r="F133" s="82"/>
      <c r="G133" s="82"/>
      <c r="H133" s="58"/>
      <c r="I133" s="57"/>
      <c r="J133" s="57"/>
      <c r="K133" s="69"/>
      <c r="L133" s="128">
        <v>133</v>
      </c>
      <c r="M133" s="128"/>
      <c r="N133" s="90"/>
    </row>
    <row r="134" spans="1:14" x14ac:dyDescent="0.25">
      <c r="A134" s="1" t="s">
        <v>222</v>
      </c>
      <c r="B134" s="1" t="s">
        <v>277</v>
      </c>
      <c r="C134" s="82"/>
      <c r="D134" s="82"/>
      <c r="E134" s="82"/>
      <c r="F134" s="82"/>
      <c r="G134" s="82"/>
      <c r="H134" s="58"/>
      <c r="I134" s="57"/>
      <c r="J134" s="57"/>
      <c r="K134" s="69"/>
      <c r="L134" s="128">
        <v>134</v>
      </c>
      <c r="M134" s="128"/>
      <c r="N134" s="90"/>
    </row>
    <row r="135" spans="1:14" x14ac:dyDescent="0.25">
      <c r="A135" s="1" t="s">
        <v>215</v>
      </c>
      <c r="B135" s="1" t="s">
        <v>222</v>
      </c>
      <c r="C135" s="82"/>
      <c r="D135" s="82"/>
      <c r="E135" s="82"/>
      <c r="F135" s="82"/>
      <c r="G135" s="82"/>
      <c r="H135" s="58"/>
      <c r="I135" s="57"/>
      <c r="J135" s="57"/>
      <c r="K135" s="69"/>
      <c r="L135" s="128">
        <v>135</v>
      </c>
      <c r="M135" s="128"/>
      <c r="N135" s="90"/>
    </row>
    <row r="136" spans="1:14" x14ac:dyDescent="0.25">
      <c r="A136" s="1" t="s">
        <v>244</v>
      </c>
      <c r="B136" s="1" t="s">
        <v>245</v>
      </c>
      <c r="C136" s="82"/>
      <c r="D136" s="82"/>
      <c r="E136" s="82"/>
      <c r="F136" s="82"/>
      <c r="G136" s="82"/>
      <c r="H136" s="58"/>
      <c r="I136" s="57"/>
      <c r="J136" s="57"/>
      <c r="K136" s="69"/>
      <c r="L136" s="128">
        <v>136</v>
      </c>
      <c r="M136" s="128"/>
      <c r="N136" s="90"/>
    </row>
    <row r="137" spans="1:14" x14ac:dyDescent="0.25">
      <c r="A137" s="1" t="s">
        <v>245</v>
      </c>
      <c r="B137" s="1" t="s">
        <v>244</v>
      </c>
      <c r="C137" s="82"/>
      <c r="D137" s="82"/>
      <c r="E137" s="82"/>
      <c r="F137" s="82"/>
      <c r="G137" s="82"/>
      <c r="H137" s="58"/>
      <c r="I137" s="57"/>
      <c r="J137" s="57"/>
      <c r="K137" s="69"/>
      <c r="L137" s="128">
        <v>137</v>
      </c>
      <c r="M137" s="128"/>
      <c r="N137" s="90"/>
    </row>
    <row r="138" spans="1:14" x14ac:dyDescent="0.25">
      <c r="A138" s="1" t="s">
        <v>175</v>
      </c>
      <c r="B138" s="1" t="s">
        <v>230</v>
      </c>
      <c r="C138" s="82"/>
      <c r="D138" s="82"/>
      <c r="E138" s="82"/>
      <c r="F138" s="82"/>
      <c r="G138" s="82"/>
      <c r="H138" s="58"/>
      <c r="I138" s="57"/>
      <c r="J138" s="57"/>
      <c r="K138" s="69"/>
      <c r="L138" s="128">
        <v>138</v>
      </c>
      <c r="M138" s="128"/>
      <c r="N138" s="90"/>
    </row>
    <row r="139" spans="1:14" x14ac:dyDescent="0.25">
      <c r="A139" s="1" t="s">
        <v>230</v>
      </c>
      <c r="B139" s="1" t="s">
        <v>175</v>
      </c>
      <c r="C139" s="82"/>
      <c r="D139" s="82"/>
      <c r="E139" s="82"/>
      <c r="F139" s="82"/>
      <c r="G139" s="82"/>
      <c r="H139" s="58"/>
      <c r="I139" s="57"/>
      <c r="J139" s="57"/>
      <c r="K139" s="69"/>
      <c r="L139" s="128">
        <v>139</v>
      </c>
      <c r="M139" s="128"/>
      <c r="N139" s="90"/>
    </row>
    <row r="140" spans="1:14" x14ac:dyDescent="0.25">
      <c r="A140" s="1" t="s">
        <v>230</v>
      </c>
      <c r="B140" s="1" t="s">
        <v>241</v>
      </c>
      <c r="C140" s="82"/>
      <c r="D140" s="82"/>
      <c r="E140" s="82"/>
      <c r="F140" s="82"/>
      <c r="G140" s="82"/>
      <c r="H140" s="58"/>
      <c r="I140" s="57"/>
      <c r="J140" s="57"/>
      <c r="K140" s="69"/>
      <c r="L140" s="128">
        <v>140</v>
      </c>
      <c r="M140" s="128"/>
      <c r="N140" s="90"/>
    </row>
    <row r="141" spans="1:14" x14ac:dyDescent="0.25">
      <c r="A141" s="1" t="s">
        <v>241</v>
      </c>
      <c r="B141" s="1" t="s">
        <v>230</v>
      </c>
      <c r="C141" s="82"/>
      <c r="D141" s="82"/>
      <c r="E141" s="82"/>
      <c r="F141" s="82"/>
      <c r="G141" s="82"/>
      <c r="H141" s="58"/>
      <c r="I141" s="57"/>
      <c r="J141" s="57"/>
      <c r="K141" s="69"/>
      <c r="L141" s="128">
        <v>141</v>
      </c>
      <c r="M141" s="128"/>
      <c r="N141" s="90"/>
    </row>
    <row r="142" spans="1:14" x14ac:dyDescent="0.25">
      <c r="A142" s="1" t="s">
        <v>235</v>
      </c>
      <c r="B142" s="1" t="s">
        <v>230</v>
      </c>
      <c r="C142" s="82"/>
      <c r="D142" s="82"/>
      <c r="E142" s="82"/>
      <c r="F142" s="82"/>
      <c r="G142" s="82"/>
      <c r="H142" s="58"/>
      <c r="I142" s="57"/>
      <c r="J142" s="57"/>
      <c r="K142" s="69"/>
      <c r="L142" s="128">
        <v>142</v>
      </c>
      <c r="M142" s="128"/>
      <c r="N142" s="90"/>
    </row>
    <row r="143" spans="1:14" x14ac:dyDescent="0.25">
      <c r="A143" s="1" t="s">
        <v>230</v>
      </c>
      <c r="B143" s="1" t="s">
        <v>235</v>
      </c>
      <c r="C143" s="82"/>
      <c r="D143" s="82"/>
      <c r="E143" s="82"/>
      <c r="F143" s="82"/>
      <c r="G143" s="82"/>
      <c r="H143" s="58"/>
      <c r="I143" s="57"/>
      <c r="J143" s="57"/>
      <c r="K143" s="69"/>
      <c r="L143" s="128">
        <v>143</v>
      </c>
      <c r="M143" s="128"/>
      <c r="N143" s="90"/>
    </row>
    <row r="144" spans="1:14" x14ac:dyDescent="0.25">
      <c r="A144" s="1" t="s">
        <v>247</v>
      </c>
      <c r="B144" s="1" t="s">
        <v>248</v>
      </c>
      <c r="C144" s="82"/>
      <c r="D144" s="82"/>
      <c r="E144" s="82"/>
      <c r="F144" s="82"/>
      <c r="G144" s="82"/>
      <c r="H144" s="58"/>
      <c r="I144" s="57"/>
      <c r="J144" s="57"/>
      <c r="K144" s="69"/>
      <c r="L144" s="128">
        <v>144</v>
      </c>
      <c r="M144" s="128"/>
      <c r="N144" s="90"/>
    </row>
    <row r="145" spans="1:14" x14ac:dyDescent="0.25">
      <c r="A145" s="1" t="s">
        <v>249</v>
      </c>
      <c r="B145" s="1" t="s">
        <v>250</v>
      </c>
      <c r="C145" s="82"/>
      <c r="D145" s="82"/>
      <c r="E145" s="82"/>
      <c r="F145" s="82"/>
      <c r="G145" s="82"/>
      <c r="H145" s="58"/>
      <c r="I145" s="57"/>
      <c r="J145" s="57"/>
      <c r="K145" s="69"/>
      <c r="L145" s="128">
        <v>145</v>
      </c>
      <c r="M145" s="128"/>
      <c r="N145" s="90"/>
    </row>
    <row r="146" spans="1:14" x14ac:dyDescent="0.25">
      <c r="A146" s="1" t="s">
        <v>250</v>
      </c>
      <c r="B146" s="1" t="s">
        <v>249</v>
      </c>
      <c r="C146" s="82"/>
      <c r="D146" s="82"/>
      <c r="E146" s="82"/>
      <c r="F146" s="82"/>
      <c r="G146" s="82"/>
      <c r="H146" s="58"/>
      <c r="I146" s="57"/>
      <c r="J146" s="57"/>
      <c r="K146" s="69"/>
      <c r="L146" s="128">
        <v>146</v>
      </c>
      <c r="M146" s="128"/>
      <c r="N146" s="90"/>
    </row>
    <row r="147" spans="1:14" x14ac:dyDescent="0.25">
      <c r="A147" s="1" t="s">
        <v>249</v>
      </c>
      <c r="B147" s="1" t="s">
        <v>228</v>
      </c>
      <c r="C147" s="82"/>
      <c r="D147" s="82"/>
      <c r="E147" s="82"/>
      <c r="F147" s="82"/>
      <c r="G147" s="82"/>
      <c r="H147" s="58"/>
      <c r="I147" s="57"/>
      <c r="J147" s="57"/>
      <c r="K147" s="69"/>
      <c r="L147" s="128">
        <v>147</v>
      </c>
      <c r="M147" s="128"/>
      <c r="N147" s="90"/>
    </row>
    <row r="148" spans="1:14" x14ac:dyDescent="0.25">
      <c r="A148" s="1" t="s">
        <v>226</v>
      </c>
      <c r="B148" s="1" t="s">
        <v>249</v>
      </c>
      <c r="C148" s="82"/>
      <c r="D148" s="82"/>
      <c r="E148" s="82"/>
      <c r="F148" s="82"/>
      <c r="G148" s="82"/>
      <c r="H148" s="58"/>
      <c r="I148" s="57"/>
      <c r="J148" s="57"/>
      <c r="K148" s="69"/>
      <c r="L148" s="128">
        <v>148</v>
      </c>
      <c r="M148" s="128"/>
      <c r="N148" s="90"/>
    </row>
    <row r="149" spans="1:14" x14ac:dyDescent="0.25">
      <c r="A149" s="1" t="s">
        <v>230</v>
      </c>
      <c r="B149" s="1" t="s">
        <v>189</v>
      </c>
      <c r="C149" s="82"/>
      <c r="D149" s="82"/>
      <c r="E149" s="82"/>
      <c r="F149" s="82"/>
      <c r="G149" s="82"/>
      <c r="H149" s="58"/>
      <c r="I149" s="57"/>
      <c r="J149" s="57"/>
      <c r="K149" s="69"/>
      <c r="L149" s="128">
        <v>149</v>
      </c>
      <c r="M149" s="128"/>
      <c r="N149" s="90"/>
    </row>
    <row r="150" spans="1:14" x14ac:dyDescent="0.25">
      <c r="A150" s="1" t="s">
        <v>230</v>
      </c>
      <c r="B150" s="1" t="s">
        <v>242</v>
      </c>
      <c r="C150" s="82"/>
      <c r="D150" s="82"/>
      <c r="E150" s="82"/>
      <c r="F150" s="82"/>
      <c r="G150" s="82"/>
      <c r="H150" s="58"/>
      <c r="I150" s="57"/>
      <c r="J150" s="57"/>
      <c r="K150" s="69"/>
      <c r="L150" s="128">
        <v>150</v>
      </c>
      <c r="M150" s="128"/>
      <c r="N150" s="90"/>
    </row>
    <row r="151" spans="1:14" x14ac:dyDescent="0.25">
      <c r="A151" s="1" t="s">
        <v>242</v>
      </c>
      <c r="B151" s="1" t="s">
        <v>230</v>
      </c>
      <c r="C151" s="82"/>
      <c r="D151" s="82"/>
      <c r="E151" s="82"/>
      <c r="F151" s="82"/>
      <c r="G151" s="82"/>
      <c r="H151" s="58"/>
      <c r="I151" s="57"/>
      <c r="J151" s="57"/>
      <c r="K151" s="69"/>
      <c r="L151" s="128">
        <v>151</v>
      </c>
      <c r="M151" s="128"/>
      <c r="N151" s="90"/>
    </row>
    <row r="152" spans="1:14" x14ac:dyDescent="0.25">
      <c r="A152" s="1" t="s">
        <v>176</v>
      </c>
      <c r="B152" s="1" t="s">
        <v>204</v>
      </c>
      <c r="C152" s="82"/>
      <c r="D152" s="82"/>
      <c r="E152" s="82"/>
      <c r="F152" s="82"/>
      <c r="G152" s="82"/>
      <c r="H152" s="58"/>
      <c r="I152" s="57"/>
      <c r="J152" s="57"/>
      <c r="K152" s="69"/>
      <c r="L152" s="128">
        <v>152</v>
      </c>
      <c r="M152" s="128"/>
      <c r="N152" s="90"/>
    </row>
    <row r="153" spans="1:14" x14ac:dyDescent="0.25">
      <c r="A153" s="1" t="s">
        <v>204</v>
      </c>
      <c r="B153" s="1" t="s">
        <v>176</v>
      </c>
      <c r="C153" s="82"/>
      <c r="D153" s="82"/>
      <c r="E153" s="82"/>
      <c r="F153" s="82"/>
      <c r="G153" s="82"/>
      <c r="H153" s="58"/>
      <c r="I153" s="57"/>
      <c r="J153" s="57"/>
      <c r="K153" s="69"/>
      <c r="L153" s="128">
        <v>153</v>
      </c>
      <c r="M153" s="128"/>
      <c r="N153" s="90"/>
    </row>
    <row r="154" spans="1:14" x14ac:dyDescent="0.25">
      <c r="A154" s="81"/>
      <c r="B154" s="81"/>
      <c r="C154" s="82"/>
      <c r="D154" s="82"/>
      <c r="E154" s="82"/>
      <c r="F154" s="82"/>
      <c r="G154" s="82"/>
      <c r="H154" s="58"/>
      <c r="I154" s="57"/>
      <c r="J154" s="57"/>
      <c r="K154" s="69"/>
      <c r="L154" s="128">
        <v>154</v>
      </c>
      <c r="M154" s="128"/>
      <c r="N154" s="90"/>
    </row>
    <row r="155" spans="1:14" x14ac:dyDescent="0.25">
      <c r="A155" s="81"/>
      <c r="B155" s="81"/>
      <c r="C155" s="82"/>
      <c r="D155" s="82"/>
      <c r="E155" s="82"/>
      <c r="F155" s="82"/>
      <c r="G155" s="82"/>
      <c r="H155" s="58"/>
      <c r="I155" s="57"/>
      <c r="J155" s="57"/>
      <c r="K155" s="69"/>
      <c r="L155" s="128">
        <v>155</v>
      </c>
      <c r="M155" s="128"/>
      <c r="N155" s="90"/>
    </row>
    <row r="156" spans="1:14" x14ac:dyDescent="0.25">
      <c r="A156" s="81"/>
      <c r="B156" s="81"/>
      <c r="C156" s="82"/>
      <c r="D156" s="82"/>
      <c r="E156" s="82"/>
      <c r="F156" s="82"/>
      <c r="G156" s="82"/>
      <c r="H156" s="58"/>
      <c r="I156" s="57"/>
      <c r="J156" s="57"/>
      <c r="K156" s="69"/>
      <c r="L156" s="128">
        <v>156</v>
      </c>
      <c r="M156" s="128"/>
      <c r="N156" s="90"/>
    </row>
    <row r="157" spans="1:14" x14ac:dyDescent="0.25">
      <c r="A157" s="81"/>
      <c r="B157" s="81"/>
      <c r="C157" s="82"/>
      <c r="D157" s="82"/>
      <c r="E157" s="82"/>
      <c r="F157" s="82"/>
      <c r="G157" s="82"/>
      <c r="H157" s="58"/>
      <c r="I157" s="57"/>
      <c r="J157" s="57"/>
      <c r="K157" s="69"/>
      <c r="L157" s="128">
        <v>157</v>
      </c>
      <c r="M157" s="128"/>
      <c r="N157" s="90"/>
    </row>
    <row r="158" spans="1:14" x14ac:dyDescent="0.25">
      <c r="A158" s="81"/>
      <c r="B158" s="81"/>
      <c r="C158" s="82"/>
      <c r="D158" s="82"/>
      <c r="E158" s="82"/>
      <c r="F158" s="82"/>
      <c r="G158" s="82"/>
      <c r="H158" s="58"/>
      <c r="I158" s="57"/>
      <c r="J158" s="57"/>
      <c r="K158" s="69"/>
      <c r="L158" s="128">
        <v>158</v>
      </c>
      <c r="M158" s="128"/>
      <c r="N158" s="90"/>
    </row>
    <row r="159" spans="1:14" x14ac:dyDescent="0.25">
      <c r="A159" s="81"/>
      <c r="B159" s="81"/>
      <c r="C159" s="82"/>
      <c r="D159" s="82"/>
      <c r="E159" s="82"/>
      <c r="F159" s="82"/>
      <c r="G159" s="82"/>
      <c r="H159" s="58"/>
      <c r="I159" s="57"/>
      <c r="J159" s="57"/>
      <c r="K159" s="69"/>
      <c r="L159" s="128">
        <v>159</v>
      </c>
      <c r="M159" s="128"/>
      <c r="N159" s="90"/>
    </row>
    <row r="160" spans="1:14" x14ac:dyDescent="0.25">
      <c r="A160" s="81"/>
      <c r="B160" s="81"/>
      <c r="C160" s="82"/>
      <c r="D160" s="82"/>
      <c r="E160" s="82"/>
      <c r="F160" s="82"/>
      <c r="G160" s="82"/>
      <c r="H160" s="58"/>
      <c r="I160" s="57"/>
      <c r="J160" s="57"/>
      <c r="K160" s="69"/>
      <c r="L160" s="128">
        <v>160</v>
      </c>
      <c r="M160" s="128"/>
      <c r="N160" s="90"/>
    </row>
    <row r="161" spans="1:14" x14ac:dyDescent="0.25">
      <c r="A161" s="81"/>
      <c r="B161" s="81"/>
      <c r="C161" s="82"/>
      <c r="D161" s="82"/>
      <c r="E161" s="82"/>
      <c r="F161" s="82"/>
      <c r="G161" s="82"/>
      <c r="H161" s="58"/>
      <c r="I161" s="57"/>
      <c r="J161" s="57"/>
      <c r="K161" s="69"/>
      <c r="L161" s="128">
        <v>161</v>
      </c>
      <c r="M161" s="128"/>
      <c r="N161" s="90"/>
    </row>
    <row r="162" spans="1:14" x14ac:dyDescent="0.25">
      <c r="A162" s="81"/>
      <c r="B162" s="81"/>
      <c r="C162" s="82"/>
      <c r="D162" s="82"/>
      <c r="E162" s="82"/>
      <c r="F162" s="82"/>
      <c r="G162" s="82"/>
      <c r="H162" s="58"/>
      <c r="I162" s="57"/>
      <c r="J162" s="57"/>
      <c r="K162" s="69"/>
      <c r="L162" s="128">
        <v>162</v>
      </c>
      <c r="M162" s="128"/>
      <c r="N162" s="90"/>
    </row>
    <row r="163" spans="1:14" x14ac:dyDescent="0.25">
      <c r="A163" s="81"/>
      <c r="B163" s="81"/>
      <c r="C163" s="82"/>
      <c r="D163" s="82"/>
      <c r="E163" s="82"/>
      <c r="F163" s="82"/>
      <c r="G163" s="82"/>
      <c r="H163" s="58"/>
      <c r="I163" s="57"/>
      <c r="J163" s="57"/>
      <c r="K163" s="69"/>
      <c r="L163" s="128">
        <v>163</v>
      </c>
      <c r="M163" s="128"/>
      <c r="N163" s="90"/>
    </row>
    <row r="164" spans="1:14" x14ac:dyDescent="0.25">
      <c r="A164" s="81"/>
      <c r="B164" s="81"/>
      <c r="C164" s="82"/>
      <c r="D164" s="82"/>
      <c r="E164" s="82"/>
      <c r="F164" s="82"/>
      <c r="G164" s="82"/>
      <c r="H164" s="58"/>
      <c r="I164" s="57"/>
      <c r="J164" s="57"/>
      <c r="K164" s="69"/>
      <c r="L164" s="128">
        <v>164</v>
      </c>
      <c r="M164" s="128"/>
      <c r="N164" s="90"/>
    </row>
    <row r="165" spans="1:14" x14ac:dyDescent="0.25">
      <c r="A165" s="81"/>
      <c r="B165" s="81"/>
      <c r="C165" s="82"/>
      <c r="D165" s="82"/>
      <c r="E165" s="82"/>
      <c r="F165" s="82"/>
      <c r="G165" s="82"/>
      <c r="H165" s="58"/>
      <c r="I165" s="57"/>
      <c r="J165" s="57"/>
      <c r="K165" s="69"/>
      <c r="L165" s="128">
        <v>165</v>
      </c>
      <c r="M165" s="128"/>
      <c r="N165" s="90"/>
    </row>
    <row r="166" spans="1:14" x14ac:dyDescent="0.25">
      <c r="A166" s="81"/>
      <c r="B166" s="81"/>
      <c r="C166" s="82"/>
      <c r="D166" s="82"/>
      <c r="E166" s="82"/>
      <c r="F166" s="82"/>
      <c r="G166" s="82"/>
      <c r="H166" s="58"/>
      <c r="I166" s="57"/>
      <c r="J166" s="57"/>
      <c r="K166" s="69"/>
      <c r="L166" s="128">
        <v>166</v>
      </c>
      <c r="M166" s="128"/>
      <c r="N166" s="90"/>
    </row>
    <row r="167" spans="1:14" x14ac:dyDescent="0.25">
      <c r="A167" s="81"/>
      <c r="B167" s="81"/>
      <c r="C167" s="82"/>
      <c r="D167" s="82"/>
      <c r="E167" s="82"/>
      <c r="F167" s="82"/>
      <c r="G167" s="82"/>
      <c r="H167" s="58"/>
      <c r="I167" s="57"/>
      <c r="J167" s="57"/>
      <c r="K167" s="69"/>
      <c r="L167" s="128">
        <v>167</v>
      </c>
      <c r="M167" s="128"/>
      <c r="N167" s="90"/>
    </row>
    <row r="168" spans="1:14" x14ac:dyDescent="0.25">
      <c r="A168" s="81"/>
      <c r="B168" s="81"/>
      <c r="C168" s="82"/>
      <c r="D168" s="82"/>
      <c r="E168" s="82"/>
      <c r="F168" s="82"/>
      <c r="G168" s="82"/>
      <c r="H168" s="58"/>
      <c r="I168" s="57"/>
      <c r="J168" s="57"/>
      <c r="K168" s="69"/>
      <c r="L168" s="128">
        <v>168</v>
      </c>
      <c r="M168" s="128"/>
      <c r="N168" s="90"/>
    </row>
    <row r="169" spans="1:14" x14ac:dyDescent="0.25">
      <c r="A169" s="81"/>
      <c r="B169" s="81"/>
      <c r="C169" s="82"/>
      <c r="D169" s="82"/>
      <c r="E169" s="82"/>
      <c r="F169" s="82"/>
      <c r="G169" s="82"/>
      <c r="H169" s="58"/>
      <c r="I169" s="57"/>
      <c r="J169" s="57"/>
      <c r="K169" s="69"/>
      <c r="L169" s="128">
        <v>169</v>
      </c>
      <c r="M169" s="128"/>
      <c r="N169" s="90"/>
    </row>
    <row r="170" spans="1:14" x14ac:dyDescent="0.25">
      <c r="A170" s="81"/>
      <c r="B170" s="81"/>
      <c r="C170" s="82"/>
      <c r="D170" s="82"/>
      <c r="E170" s="82"/>
      <c r="F170" s="82"/>
      <c r="G170" s="82"/>
      <c r="H170" s="58"/>
      <c r="I170" s="57"/>
      <c r="J170" s="57"/>
      <c r="K170" s="69"/>
      <c r="L170" s="128">
        <v>170</v>
      </c>
      <c r="M170" s="128"/>
      <c r="N170" s="90"/>
    </row>
    <row r="171" spans="1:14" x14ac:dyDescent="0.25">
      <c r="A171" s="81"/>
      <c r="B171" s="81"/>
      <c r="C171" s="82"/>
      <c r="D171" s="82"/>
      <c r="E171" s="82"/>
      <c r="F171" s="82"/>
      <c r="G171" s="82"/>
      <c r="H171" s="58"/>
      <c r="I171" s="57"/>
      <c r="J171" s="57"/>
      <c r="K171" s="69"/>
      <c r="L171" s="128">
        <v>171</v>
      </c>
      <c r="M171" s="128"/>
      <c r="N171" s="90"/>
    </row>
    <row r="172" spans="1:14" x14ac:dyDescent="0.25">
      <c r="A172" s="81"/>
      <c r="B172" s="81"/>
      <c r="C172" s="82"/>
      <c r="D172" s="82"/>
      <c r="E172" s="82"/>
      <c r="F172" s="82"/>
      <c r="G172" s="82"/>
      <c r="H172" s="58"/>
      <c r="I172" s="57"/>
      <c r="J172" s="57"/>
      <c r="K172" s="69"/>
      <c r="L172" s="128">
        <v>172</v>
      </c>
      <c r="M172" s="128"/>
      <c r="N172" s="90"/>
    </row>
    <row r="173" spans="1:14" x14ac:dyDescent="0.25">
      <c r="A173" s="81"/>
      <c r="B173" s="81"/>
      <c r="C173" s="82"/>
      <c r="D173" s="82"/>
      <c r="E173" s="82"/>
      <c r="F173" s="82"/>
      <c r="G173" s="82"/>
      <c r="H173" s="58"/>
      <c r="I173" s="57"/>
      <c r="J173" s="57"/>
      <c r="K173" s="69"/>
      <c r="L173" s="128">
        <v>173</v>
      </c>
      <c r="M173" s="128"/>
      <c r="N173" s="90"/>
    </row>
    <row r="174" spans="1:14" x14ac:dyDescent="0.25">
      <c r="A174" s="81"/>
      <c r="B174" s="81"/>
      <c r="C174" s="82"/>
      <c r="D174" s="82"/>
      <c r="E174" s="82"/>
      <c r="F174" s="82"/>
      <c r="G174" s="82"/>
      <c r="H174" s="58"/>
      <c r="I174" s="57"/>
      <c r="J174" s="57"/>
      <c r="K174" s="69"/>
      <c r="L174" s="128">
        <v>174</v>
      </c>
      <c r="M174" s="128"/>
      <c r="N174" s="90"/>
    </row>
    <row r="175" spans="1:14" x14ac:dyDescent="0.25">
      <c r="A175" s="81"/>
      <c r="B175" s="81"/>
      <c r="C175" s="82"/>
      <c r="D175" s="82"/>
      <c r="E175" s="82"/>
      <c r="F175" s="82"/>
      <c r="G175" s="82"/>
      <c r="H175" s="58"/>
      <c r="I175" s="57"/>
      <c r="J175" s="57"/>
      <c r="K175" s="69"/>
      <c r="L175" s="128">
        <v>175</v>
      </c>
      <c r="M175" s="128"/>
      <c r="N175" s="90"/>
    </row>
    <row r="176" spans="1:14" x14ac:dyDescent="0.25">
      <c r="A176" s="81"/>
      <c r="B176" s="81"/>
      <c r="C176" s="82"/>
      <c r="D176" s="82"/>
      <c r="E176" s="82"/>
      <c r="F176" s="82"/>
      <c r="G176" s="82"/>
      <c r="H176" s="58"/>
      <c r="I176" s="57"/>
      <c r="J176" s="57"/>
      <c r="K176" s="69"/>
      <c r="L176" s="128">
        <v>176</v>
      </c>
      <c r="M176" s="128"/>
      <c r="N176" s="90"/>
    </row>
    <row r="177" spans="1:14" x14ac:dyDescent="0.25">
      <c r="A177" s="81"/>
      <c r="B177" s="81"/>
      <c r="C177" s="82"/>
      <c r="D177" s="82"/>
      <c r="E177" s="82"/>
      <c r="F177" s="82"/>
      <c r="G177" s="82"/>
      <c r="H177" s="58"/>
      <c r="I177" s="57"/>
      <c r="J177" s="57"/>
      <c r="K177" s="69"/>
      <c r="L177" s="128">
        <v>177</v>
      </c>
      <c r="M177" s="128"/>
      <c r="N177" s="90"/>
    </row>
    <row r="178" spans="1:14" x14ac:dyDescent="0.25">
      <c r="A178" s="81"/>
      <c r="B178" s="81"/>
      <c r="C178" s="82"/>
      <c r="D178" s="82"/>
      <c r="E178" s="82"/>
      <c r="F178" s="82"/>
      <c r="G178" s="82"/>
      <c r="H178" s="58"/>
      <c r="I178" s="57"/>
      <c r="J178" s="57"/>
      <c r="K178" s="69"/>
      <c r="L178" s="128">
        <v>178</v>
      </c>
      <c r="M178" s="128"/>
      <c r="N178" s="90"/>
    </row>
    <row r="179" spans="1:14" x14ac:dyDescent="0.25">
      <c r="A179" s="81"/>
      <c r="B179" s="81"/>
      <c r="C179" s="82"/>
      <c r="D179" s="82"/>
      <c r="E179" s="82"/>
      <c r="F179" s="82"/>
      <c r="G179" s="82"/>
      <c r="H179" s="58"/>
      <c r="I179" s="57"/>
      <c r="J179" s="57"/>
      <c r="K179" s="69"/>
      <c r="L179" s="128">
        <v>179</v>
      </c>
      <c r="M179" s="128"/>
      <c r="N179" s="90"/>
    </row>
    <row r="180" spans="1:14" x14ac:dyDescent="0.25">
      <c r="A180" s="81"/>
      <c r="B180" s="81"/>
      <c r="C180" s="82"/>
      <c r="D180" s="82"/>
      <c r="E180" s="82"/>
      <c r="F180" s="82"/>
      <c r="G180" s="82"/>
      <c r="H180" s="58"/>
      <c r="I180" s="57"/>
      <c r="J180" s="57"/>
      <c r="K180" s="69"/>
      <c r="L180" s="128">
        <v>180</v>
      </c>
      <c r="M180" s="128"/>
      <c r="N180" s="90"/>
    </row>
    <row r="181" spans="1:14" x14ac:dyDescent="0.25">
      <c r="A181" s="81"/>
      <c r="B181" s="81"/>
      <c r="C181" s="82"/>
      <c r="D181" s="82"/>
      <c r="E181" s="82"/>
      <c r="F181" s="82"/>
      <c r="G181" s="82"/>
      <c r="H181" s="58"/>
      <c r="I181" s="57"/>
      <c r="J181" s="57"/>
      <c r="K181" s="69"/>
      <c r="L181" s="128">
        <v>181</v>
      </c>
      <c r="M181" s="128"/>
      <c r="N181" s="90"/>
    </row>
    <row r="182" spans="1:14" x14ac:dyDescent="0.25">
      <c r="A182" s="81"/>
      <c r="B182" s="81"/>
      <c r="C182" s="82"/>
      <c r="D182" s="82"/>
      <c r="E182" s="82"/>
      <c r="F182" s="82"/>
      <c r="G182" s="82"/>
      <c r="H182" s="58"/>
      <c r="I182" s="57"/>
      <c r="J182" s="57"/>
      <c r="K182" s="69"/>
      <c r="L182" s="128">
        <v>182</v>
      </c>
      <c r="M182" s="128"/>
      <c r="N182" s="90"/>
    </row>
    <row r="183" spans="1:14" x14ac:dyDescent="0.25">
      <c r="A183" s="81"/>
      <c r="B183" s="81"/>
      <c r="C183" s="82"/>
      <c r="D183" s="82"/>
      <c r="E183" s="82"/>
      <c r="F183" s="82"/>
      <c r="G183" s="82"/>
      <c r="H183" s="58"/>
      <c r="I183" s="57"/>
      <c r="J183" s="57"/>
      <c r="K183" s="69"/>
      <c r="L183" s="128">
        <v>183</v>
      </c>
      <c r="M183" s="128"/>
      <c r="N183" s="90"/>
    </row>
    <row r="184" spans="1:14" x14ac:dyDescent="0.25">
      <c r="A184" s="81"/>
      <c r="B184" s="81"/>
      <c r="C184" s="82"/>
      <c r="D184" s="82"/>
      <c r="E184" s="82"/>
      <c r="F184" s="82"/>
      <c r="G184" s="82"/>
      <c r="H184" s="58"/>
      <c r="I184" s="57"/>
      <c r="J184" s="57"/>
      <c r="K184" s="69"/>
      <c r="L184" s="128">
        <v>184</v>
      </c>
      <c r="M184" s="128"/>
      <c r="N184" s="90"/>
    </row>
    <row r="185" spans="1:14" x14ac:dyDescent="0.25">
      <c r="A185" s="81"/>
      <c r="B185" s="81"/>
      <c r="C185" s="82"/>
      <c r="D185" s="82"/>
      <c r="E185" s="82"/>
      <c r="F185" s="82"/>
      <c r="G185" s="82"/>
      <c r="H185" s="58"/>
      <c r="I185" s="57"/>
      <c r="J185" s="57"/>
      <c r="K185" s="69"/>
      <c r="L185" s="128">
        <v>185</v>
      </c>
      <c r="M185" s="128"/>
      <c r="N185" s="90"/>
    </row>
    <row r="186" spans="1:14" x14ac:dyDescent="0.25">
      <c r="A186" s="81"/>
      <c r="B186" s="81"/>
      <c r="C186" s="82"/>
      <c r="D186" s="82"/>
      <c r="E186" s="82"/>
      <c r="F186" s="82"/>
      <c r="G186" s="82"/>
      <c r="H186" s="58"/>
      <c r="I186" s="57"/>
      <c r="J186" s="57"/>
      <c r="K186" s="69"/>
      <c r="L186" s="128">
        <v>186</v>
      </c>
      <c r="M186" s="128"/>
      <c r="N186" s="90"/>
    </row>
    <row r="187" spans="1:14" x14ac:dyDescent="0.25">
      <c r="A187" s="81"/>
      <c r="B187" s="81"/>
      <c r="C187" s="82"/>
      <c r="D187" s="82"/>
      <c r="E187" s="82"/>
      <c r="F187" s="82"/>
      <c r="G187" s="82"/>
      <c r="H187" s="58"/>
      <c r="I187" s="57"/>
      <c r="J187" s="57"/>
      <c r="K187" s="69"/>
      <c r="L187" s="128">
        <v>187</v>
      </c>
      <c r="M187" s="128"/>
      <c r="N187" s="90"/>
    </row>
    <row r="188" spans="1:14" x14ac:dyDescent="0.25">
      <c r="A188" s="81"/>
      <c r="B188" s="81"/>
      <c r="C188" s="82"/>
      <c r="D188" s="82"/>
      <c r="E188" s="82"/>
      <c r="F188" s="82"/>
      <c r="G188" s="82"/>
      <c r="H188" s="58"/>
      <c r="I188" s="57"/>
      <c r="J188" s="57"/>
      <c r="K188" s="69"/>
      <c r="L188" s="128">
        <v>188</v>
      </c>
      <c r="M188" s="128"/>
      <c r="N188" s="90"/>
    </row>
    <row r="189" spans="1:14" x14ac:dyDescent="0.25">
      <c r="A189" s="81"/>
      <c r="B189" s="81"/>
      <c r="C189" s="82"/>
      <c r="D189" s="82"/>
      <c r="E189" s="82"/>
      <c r="F189" s="82"/>
      <c r="G189" s="82"/>
      <c r="H189" s="58"/>
      <c r="I189" s="57"/>
      <c r="J189" s="57"/>
      <c r="K189" s="69"/>
      <c r="L189" s="128">
        <v>189</v>
      </c>
      <c r="M189" s="128"/>
      <c r="N189" s="90"/>
    </row>
    <row r="190" spans="1:14" x14ac:dyDescent="0.25">
      <c r="A190" s="81"/>
      <c r="B190" s="81"/>
      <c r="C190" s="82"/>
      <c r="D190" s="82"/>
      <c r="E190" s="82"/>
      <c r="F190" s="82"/>
      <c r="G190" s="82"/>
      <c r="H190" s="58"/>
      <c r="I190" s="57"/>
      <c r="J190" s="57"/>
      <c r="K190" s="69"/>
      <c r="L190" s="128">
        <v>190</v>
      </c>
      <c r="M190" s="128"/>
      <c r="N190" s="90"/>
    </row>
    <row r="191" spans="1:14" x14ac:dyDescent="0.25">
      <c r="A191" s="81"/>
      <c r="B191" s="81"/>
      <c r="C191" s="82"/>
      <c r="D191" s="82"/>
      <c r="E191" s="82"/>
      <c r="F191" s="82"/>
      <c r="G191" s="82"/>
      <c r="H191" s="58"/>
      <c r="I191" s="57"/>
      <c r="J191" s="57"/>
      <c r="K191" s="69"/>
      <c r="L191" s="128">
        <v>191</v>
      </c>
      <c r="M191" s="128"/>
      <c r="N191" s="90"/>
    </row>
    <row r="192" spans="1:14" x14ac:dyDescent="0.25">
      <c r="A192" s="81"/>
      <c r="B192" s="81"/>
      <c r="C192" s="82"/>
      <c r="D192" s="82"/>
      <c r="E192" s="82"/>
      <c r="F192" s="82"/>
      <c r="G192" s="82"/>
      <c r="H192" s="58"/>
      <c r="I192" s="57"/>
      <c r="J192" s="57"/>
      <c r="K192" s="69"/>
      <c r="L192" s="128">
        <v>192</v>
      </c>
      <c r="M192" s="128"/>
      <c r="N192" s="90"/>
    </row>
    <row r="193" spans="1:14" x14ac:dyDescent="0.25">
      <c r="A193" s="81"/>
      <c r="B193" s="81"/>
      <c r="C193" s="82"/>
      <c r="D193" s="82"/>
      <c r="E193" s="82"/>
      <c r="F193" s="82"/>
      <c r="G193" s="82"/>
      <c r="H193" s="58"/>
      <c r="I193" s="57"/>
      <c r="J193" s="57"/>
      <c r="K193" s="69"/>
      <c r="L193" s="128">
        <v>193</v>
      </c>
      <c r="M193" s="128"/>
      <c r="N193" s="90"/>
    </row>
    <row r="194" spans="1:14" x14ac:dyDescent="0.25">
      <c r="A194" s="81"/>
      <c r="B194" s="81"/>
      <c r="C194" s="82"/>
      <c r="D194" s="82"/>
      <c r="E194" s="82"/>
      <c r="F194" s="82"/>
      <c r="G194" s="82"/>
      <c r="H194" s="58"/>
      <c r="I194" s="57"/>
      <c r="J194" s="57"/>
      <c r="K194" s="69"/>
      <c r="L194" s="128">
        <v>194</v>
      </c>
      <c r="M194" s="128"/>
      <c r="N194" s="90"/>
    </row>
    <row r="195" spans="1:14" x14ac:dyDescent="0.25">
      <c r="A195" s="81"/>
      <c r="B195" s="81"/>
      <c r="C195" s="82"/>
      <c r="D195" s="82"/>
      <c r="E195" s="82"/>
      <c r="F195" s="82"/>
      <c r="G195" s="82"/>
      <c r="H195" s="58"/>
      <c r="I195" s="57"/>
      <c r="J195" s="57"/>
      <c r="K195" s="69"/>
      <c r="L195" s="128">
        <v>195</v>
      </c>
      <c r="M195" s="128"/>
      <c r="N195" s="90"/>
    </row>
    <row r="196" spans="1:14" x14ac:dyDescent="0.25">
      <c r="A196" s="81"/>
      <c r="B196" s="81"/>
      <c r="C196" s="82"/>
      <c r="D196" s="82"/>
      <c r="E196" s="82"/>
      <c r="F196" s="82"/>
      <c r="G196" s="82"/>
      <c r="H196" s="58"/>
      <c r="I196" s="57"/>
      <c r="J196" s="57"/>
      <c r="K196" s="69"/>
      <c r="L196" s="128">
        <v>196</v>
      </c>
      <c r="M196" s="128"/>
      <c r="N196" s="90"/>
    </row>
    <row r="197" spans="1:14" x14ac:dyDescent="0.25">
      <c r="A197" s="81"/>
      <c r="B197" s="81"/>
      <c r="C197" s="82"/>
      <c r="D197" s="82"/>
      <c r="E197" s="82"/>
      <c r="F197" s="82"/>
      <c r="G197" s="82"/>
      <c r="H197" s="58"/>
      <c r="I197" s="57"/>
      <c r="J197" s="57"/>
      <c r="K197" s="69"/>
      <c r="L197" s="128">
        <v>197</v>
      </c>
      <c r="M197" s="128"/>
      <c r="N197" s="90"/>
    </row>
    <row r="198" spans="1:14" x14ac:dyDescent="0.25">
      <c r="A198" s="81"/>
      <c r="B198" s="81"/>
      <c r="C198" s="82"/>
      <c r="D198" s="82"/>
      <c r="E198" s="82"/>
      <c r="F198" s="82"/>
      <c r="G198" s="82"/>
      <c r="H198" s="58"/>
      <c r="I198" s="57"/>
      <c r="J198" s="57"/>
      <c r="K198" s="69"/>
      <c r="L198" s="128">
        <v>198</v>
      </c>
      <c r="M198" s="128"/>
      <c r="N198" s="90"/>
    </row>
    <row r="199" spans="1:14" x14ac:dyDescent="0.25">
      <c r="A199" s="81"/>
      <c r="B199" s="81"/>
      <c r="C199" s="82"/>
      <c r="D199" s="82"/>
      <c r="E199" s="82"/>
      <c r="F199" s="82"/>
      <c r="G199" s="82"/>
      <c r="H199" s="58"/>
      <c r="I199" s="57"/>
      <c r="J199" s="57"/>
      <c r="K199" s="69"/>
      <c r="L199" s="128">
        <v>199</v>
      </c>
      <c r="M199" s="128"/>
      <c r="N199" s="90"/>
    </row>
    <row r="200" spans="1:14" x14ac:dyDescent="0.25">
      <c r="A200" s="81"/>
      <c r="B200" s="81"/>
      <c r="C200" s="82"/>
      <c r="D200" s="82"/>
      <c r="E200" s="82"/>
      <c r="F200" s="82"/>
      <c r="G200" s="82"/>
      <c r="H200" s="58"/>
      <c r="I200" s="57"/>
      <c r="J200" s="57"/>
      <c r="K200" s="69"/>
      <c r="L200" s="128">
        <v>200</v>
      </c>
      <c r="M200" s="128"/>
      <c r="N200" s="90"/>
    </row>
    <row r="201" spans="1:14" x14ac:dyDescent="0.25">
      <c r="A201" s="81"/>
      <c r="B201" s="81"/>
      <c r="C201" s="82"/>
      <c r="D201" s="82"/>
      <c r="E201" s="82"/>
      <c r="F201" s="82"/>
      <c r="G201" s="82"/>
      <c r="H201" s="58"/>
      <c r="I201" s="57"/>
      <c r="J201" s="57"/>
      <c r="K201" s="69"/>
      <c r="L201" s="128">
        <v>201</v>
      </c>
      <c r="M201" s="128"/>
      <c r="N201" s="90"/>
    </row>
    <row r="202" spans="1:14" x14ac:dyDescent="0.25">
      <c r="A202" s="81"/>
      <c r="B202" s="81"/>
      <c r="C202" s="82"/>
      <c r="D202" s="82"/>
      <c r="E202" s="82"/>
      <c r="F202" s="82"/>
      <c r="G202" s="82"/>
      <c r="H202" s="58"/>
      <c r="I202" s="57"/>
      <c r="J202" s="57"/>
      <c r="K202" s="69"/>
      <c r="L202" s="128">
        <v>202</v>
      </c>
      <c r="M202" s="128"/>
      <c r="N202" s="90"/>
    </row>
    <row r="203" spans="1:14" x14ac:dyDescent="0.25">
      <c r="A203" s="81"/>
      <c r="B203" s="81"/>
      <c r="C203" s="82"/>
      <c r="D203" s="82"/>
      <c r="E203" s="82"/>
      <c r="F203" s="82"/>
      <c r="G203" s="82"/>
      <c r="H203" s="58"/>
      <c r="I203" s="57"/>
      <c r="J203" s="57"/>
      <c r="K203" s="69"/>
      <c r="L203" s="128">
        <v>203</v>
      </c>
      <c r="M203" s="128"/>
      <c r="N203" s="90"/>
    </row>
    <row r="204" spans="1:14" x14ac:dyDescent="0.25">
      <c r="A204" s="81"/>
      <c r="B204" s="81"/>
      <c r="C204" s="82"/>
      <c r="D204" s="82"/>
      <c r="E204" s="82"/>
      <c r="F204" s="82"/>
      <c r="G204" s="82"/>
      <c r="H204" s="58"/>
      <c r="I204" s="57"/>
      <c r="J204" s="57"/>
      <c r="K204" s="69"/>
      <c r="L204" s="128">
        <v>204</v>
      </c>
      <c r="M204" s="128"/>
      <c r="N204" s="90"/>
    </row>
    <row r="205" spans="1:14" x14ac:dyDescent="0.25">
      <c r="A205" s="81"/>
      <c r="B205" s="81"/>
      <c r="C205" s="82"/>
      <c r="D205" s="82"/>
      <c r="E205" s="82"/>
      <c r="F205" s="82"/>
      <c r="G205" s="82"/>
      <c r="H205" s="58"/>
      <c r="I205" s="57"/>
      <c r="J205" s="57"/>
      <c r="K205" s="69"/>
      <c r="L205" s="128">
        <v>205</v>
      </c>
      <c r="M205" s="128"/>
      <c r="N205" s="90"/>
    </row>
    <row r="206" spans="1:14" x14ac:dyDescent="0.25">
      <c r="A206" s="81"/>
      <c r="B206" s="81"/>
      <c r="C206" s="82"/>
      <c r="D206" s="82"/>
      <c r="E206" s="82"/>
      <c r="F206" s="82"/>
      <c r="G206" s="82"/>
      <c r="H206" s="58"/>
      <c r="I206" s="57"/>
      <c r="J206" s="57"/>
      <c r="K206" s="69"/>
      <c r="L206" s="128">
        <v>206</v>
      </c>
      <c r="M206" s="128"/>
      <c r="N206" s="90"/>
    </row>
    <row r="207" spans="1:14" x14ac:dyDescent="0.25">
      <c r="A207" s="81"/>
      <c r="B207" s="81"/>
      <c r="C207" s="82"/>
      <c r="D207" s="82"/>
      <c r="E207" s="82"/>
      <c r="F207" s="82"/>
      <c r="G207" s="82"/>
      <c r="H207" s="58"/>
      <c r="I207" s="57"/>
      <c r="J207" s="57"/>
      <c r="K207" s="69"/>
      <c r="L207" s="128">
        <v>207</v>
      </c>
      <c r="M207" s="128"/>
      <c r="N207" s="90"/>
    </row>
    <row r="208" spans="1:14" x14ac:dyDescent="0.25">
      <c r="A208" s="81"/>
      <c r="B208" s="81"/>
      <c r="C208" s="82"/>
      <c r="D208" s="82"/>
      <c r="E208" s="82"/>
      <c r="F208" s="82"/>
      <c r="G208" s="82"/>
      <c r="H208" s="58"/>
      <c r="I208" s="57"/>
      <c r="J208" s="57"/>
      <c r="K208" s="69"/>
      <c r="L208" s="128">
        <v>208</v>
      </c>
      <c r="M208" s="128"/>
      <c r="N208" s="90"/>
    </row>
  </sheetData>
  <dataConsolidate/>
  <dataValidations xWindow="102" yWindow="626"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08"/>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08"/>
    <dataValidation allowBlank="1" showErrorMessage="1" sqref="N2:N20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0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08"/>
    <dataValidation allowBlank="1" showInputMessage="1" promptTitle="Edge Color" prompt="To select an optional edge color, right-click and select Select Color on the right-click menu." sqref="C3:C208 D63:G208"/>
    <dataValidation allowBlank="1" showInputMessage="1" errorTitle="Invalid Edge Width" error="The optional edge width must be a whole number between 1 and 10." promptTitle="Edge Width" prompt="Enter an optional edge width between 1 and 10." sqref="D3:D62"/>
    <dataValidation allowBlank="1" showInputMessage="1" errorTitle="Invalid Edge Opacity" error="The optional edge opacity must be a whole number between 0 and 10." promptTitle="Edge Opacity" prompt="Enter an optional edge opacity between 0 (transparent) and 100 (opaque)." sqref="F3:F62"/>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62">
      <formula1>ValidEdgeVisibilities</formula1>
    </dataValidation>
    <dataValidation allowBlank="1" showInputMessage="1" showErrorMessage="1" promptTitle="Vertex 1 Name" prompt="Enter the name of the edge's first vertex." sqref="A3:A63 A154:A208"/>
    <dataValidation allowBlank="1" showInputMessage="1" showErrorMessage="1" promptTitle="Vertex 2 Name" prompt="Enter the name of the edge's second vertex." sqref="B3:B63 B154:B208"/>
    <dataValidation allowBlank="1" showInputMessage="1" showErrorMessage="1" errorTitle="Invalid Edge Visibility" error="You have entered an unrecognized edge visibility.  Try selecting from the drop-down list instead." promptTitle="Edge Label" prompt="Enter an optional edge label." sqref="H3:H208"/>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62">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08"/>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77"/>
  <sheetViews>
    <sheetView tabSelected="1"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4.28515625" style="2" customWidth="1"/>
    <col min="31" max="32" width="14.28515625" style="3" customWidth="1"/>
    <col min="33" max="33" width="11.85546875" style="3" customWidth="1"/>
    <col min="34" max="34" width="14.42578125" style="3" customWidth="1"/>
    <col min="35" max="35" width="5" customWidth="1"/>
    <col min="36" max="36" width="16" customWidth="1"/>
    <col min="37" max="37" width="16" bestFit="1" customWidth="1"/>
    <col min="38" max="39" width="9.140625" customWidth="1"/>
  </cols>
  <sheetData>
    <row r="1" spans="1:34" x14ac:dyDescent="0.25">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25">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3"/>
      <c r="AF2"/>
      <c r="AG2"/>
      <c r="AH2"/>
    </row>
    <row r="3" spans="1:34" ht="15" customHeight="1" x14ac:dyDescent="0.25">
      <c r="A3" s="50" t="s">
        <v>176</v>
      </c>
      <c r="B3" s="91" t="s">
        <v>252</v>
      </c>
      <c r="C3" s="54" t="s">
        <v>65</v>
      </c>
      <c r="D3" s="55">
        <v>90</v>
      </c>
      <c r="E3" s="56"/>
      <c r="F3" s="54" t="s">
        <v>270</v>
      </c>
      <c r="G3" s="54"/>
      <c r="H3" s="58" t="s">
        <v>176</v>
      </c>
      <c r="I3" s="57"/>
      <c r="J3" s="57"/>
      <c r="K3" s="58"/>
      <c r="L3" s="60"/>
      <c r="M3" s="61">
        <v>4999.5</v>
      </c>
      <c r="N3" s="61">
        <v>9242.6650390625</v>
      </c>
      <c r="O3" s="59"/>
      <c r="P3" s="62"/>
      <c r="Q3" s="62"/>
      <c r="R3" s="51"/>
      <c r="S3" s="51"/>
      <c r="T3" s="51"/>
      <c r="U3" s="51"/>
      <c r="V3" s="52"/>
      <c r="W3" s="52"/>
      <c r="X3" s="53"/>
      <c r="Y3" s="52"/>
      <c r="Z3" s="52"/>
      <c r="AA3" s="63">
        <v>3</v>
      </c>
      <c r="AB3" s="63"/>
      <c r="AC3" s="118"/>
      <c r="AD3" s="3"/>
      <c r="AF3"/>
      <c r="AG3"/>
      <c r="AH3"/>
    </row>
    <row r="4" spans="1:34" ht="90" x14ac:dyDescent="0.25">
      <c r="A4" s="104" t="s">
        <v>175</v>
      </c>
      <c r="B4" s="91" t="s">
        <v>253</v>
      </c>
      <c r="C4" s="54" t="s">
        <v>65</v>
      </c>
      <c r="D4" s="55">
        <v>45</v>
      </c>
      <c r="E4" s="56"/>
      <c r="F4" s="54" t="s">
        <v>271</v>
      </c>
      <c r="G4" s="54"/>
      <c r="H4" s="58" t="s">
        <v>175</v>
      </c>
      <c r="I4" s="57"/>
      <c r="J4" s="57"/>
      <c r="K4" s="58"/>
      <c r="L4" s="60"/>
      <c r="M4" s="61">
        <v>4026.74462890625</v>
      </c>
      <c r="N4" s="61">
        <v>9422.134765625</v>
      </c>
      <c r="O4" s="59"/>
      <c r="P4" s="62"/>
      <c r="Q4" s="62"/>
      <c r="R4" s="93"/>
      <c r="S4" s="93"/>
      <c r="T4" s="93"/>
      <c r="U4" s="93"/>
      <c r="V4" s="53"/>
      <c r="W4" s="53"/>
      <c r="X4" s="53"/>
      <c r="Y4" s="53"/>
      <c r="Z4" s="52"/>
      <c r="AA4" s="63">
        <v>4</v>
      </c>
      <c r="AB4" s="63"/>
      <c r="AC4" s="118"/>
    </row>
    <row r="5" spans="1:34" ht="30" x14ac:dyDescent="0.25">
      <c r="A5" s="1" t="s">
        <v>177</v>
      </c>
      <c r="B5" s="91" t="s">
        <v>263</v>
      </c>
      <c r="C5" s="54" t="s">
        <v>65</v>
      </c>
      <c r="D5" s="55">
        <v>2</v>
      </c>
      <c r="E5" s="56"/>
      <c r="F5" s="54"/>
      <c r="G5" s="54"/>
      <c r="H5" s="58" t="s">
        <v>177</v>
      </c>
      <c r="I5" s="57"/>
      <c r="J5" s="57"/>
      <c r="K5" s="58"/>
      <c r="L5" s="60"/>
      <c r="M5" s="61">
        <v>3092.5634765625</v>
      </c>
      <c r="N5" s="61">
        <v>9537.5078125</v>
      </c>
      <c r="O5" s="59"/>
      <c r="P5" s="62"/>
      <c r="Q5" s="62"/>
      <c r="R5" s="93"/>
      <c r="S5" s="93"/>
      <c r="T5" s="93"/>
      <c r="U5" s="93"/>
      <c r="V5" s="53"/>
      <c r="W5" s="53"/>
      <c r="X5" s="53"/>
      <c r="Y5" s="53"/>
      <c r="Z5" s="52"/>
      <c r="AA5" s="63">
        <v>5</v>
      </c>
      <c r="AB5" s="63"/>
      <c r="AC5" s="118"/>
    </row>
    <row r="6" spans="1:34" ht="90" x14ac:dyDescent="0.25">
      <c r="A6" s="1" t="s">
        <v>178</v>
      </c>
      <c r="B6" s="91" t="s">
        <v>264</v>
      </c>
      <c r="C6" s="54" t="s">
        <v>65</v>
      </c>
      <c r="D6" s="55">
        <v>45</v>
      </c>
      <c r="E6" s="56"/>
      <c r="F6" s="91" t="s">
        <v>301</v>
      </c>
      <c r="G6" s="54"/>
      <c r="H6" s="58" t="s">
        <v>178</v>
      </c>
      <c r="I6" s="57"/>
      <c r="J6" s="57"/>
      <c r="K6" s="58"/>
      <c r="L6" s="60"/>
      <c r="M6" s="61">
        <v>2234.002197265625</v>
      </c>
      <c r="N6" s="61">
        <v>9383.6767578125</v>
      </c>
      <c r="O6" s="59"/>
      <c r="P6" s="62"/>
      <c r="Q6" s="62"/>
      <c r="R6" s="93"/>
      <c r="S6" s="93"/>
      <c r="T6" s="93"/>
      <c r="U6" s="93"/>
      <c r="V6" s="53"/>
      <c r="W6" s="53"/>
      <c r="X6" s="53"/>
      <c r="Y6" s="53"/>
      <c r="Z6" s="52"/>
      <c r="AA6" s="63">
        <v>6</v>
      </c>
      <c r="AB6" s="63"/>
      <c r="AC6" s="118"/>
    </row>
    <row r="7" spans="1:34" ht="105" x14ac:dyDescent="0.25">
      <c r="A7" s="1" t="s">
        <v>179</v>
      </c>
      <c r="B7" s="91" t="s">
        <v>265</v>
      </c>
      <c r="C7" s="54" t="s">
        <v>65</v>
      </c>
      <c r="D7" s="55">
        <v>30</v>
      </c>
      <c r="E7" s="56"/>
      <c r="F7" s="91" t="s">
        <v>302</v>
      </c>
      <c r="G7" s="54"/>
      <c r="H7" s="58" t="s">
        <v>179</v>
      </c>
      <c r="I7" s="57"/>
      <c r="J7" s="57"/>
      <c r="K7" s="58"/>
      <c r="L7" s="60"/>
      <c r="M7" s="61">
        <v>1485.106689453125</v>
      </c>
      <c r="N7" s="61">
        <v>9229.845703125</v>
      </c>
      <c r="O7" s="59"/>
      <c r="P7" s="62"/>
      <c r="Q7" s="62"/>
      <c r="R7" s="93"/>
      <c r="S7" s="93"/>
      <c r="T7" s="93"/>
      <c r="U7" s="93"/>
      <c r="V7" s="53"/>
      <c r="W7" s="53"/>
      <c r="X7" s="53"/>
      <c r="Y7" s="53"/>
      <c r="Z7" s="52"/>
      <c r="AA7" s="63">
        <v>7</v>
      </c>
      <c r="AB7" s="63"/>
      <c r="AC7" s="118"/>
    </row>
    <row r="8" spans="1:34" x14ac:dyDescent="0.25">
      <c r="A8" s="1" t="s">
        <v>182</v>
      </c>
      <c r="B8" s="91" t="s">
        <v>266</v>
      </c>
      <c r="C8" s="54" t="s">
        <v>56</v>
      </c>
      <c r="D8" s="55">
        <v>5</v>
      </c>
      <c r="E8" s="56"/>
      <c r="F8" s="54"/>
      <c r="G8" s="54"/>
      <c r="H8" s="58" t="s">
        <v>182</v>
      </c>
      <c r="I8" s="57"/>
      <c r="J8" s="57"/>
      <c r="K8" s="58"/>
      <c r="L8" s="60"/>
      <c r="M8" s="61">
        <v>875.57464599609375</v>
      </c>
      <c r="N8" s="61">
        <v>9076.015625</v>
      </c>
      <c r="O8" s="59"/>
      <c r="P8" s="62"/>
      <c r="Q8" s="62"/>
      <c r="R8" s="93"/>
      <c r="S8" s="93"/>
      <c r="T8" s="93"/>
      <c r="U8" s="93"/>
      <c r="V8" s="53"/>
      <c r="W8" s="53"/>
      <c r="X8" s="53"/>
      <c r="Y8" s="53"/>
      <c r="Z8" s="52"/>
      <c r="AA8" s="63">
        <v>8</v>
      </c>
      <c r="AB8" s="63"/>
      <c r="AC8" s="118"/>
    </row>
    <row r="9" spans="1:34" x14ac:dyDescent="0.25">
      <c r="A9" s="1" t="s">
        <v>183</v>
      </c>
      <c r="B9" s="91" t="s">
        <v>266</v>
      </c>
      <c r="C9" s="54" t="s">
        <v>56</v>
      </c>
      <c r="D9" s="55">
        <v>5</v>
      </c>
      <c r="E9" s="56"/>
      <c r="F9" s="54"/>
      <c r="G9" s="54"/>
      <c r="H9" s="58" t="s">
        <v>255</v>
      </c>
      <c r="I9" s="57"/>
      <c r="J9" s="57"/>
      <c r="K9" s="58"/>
      <c r="L9" s="60"/>
      <c r="M9" s="61">
        <v>429.57708740234375</v>
      </c>
      <c r="N9" s="61">
        <v>8922.1845703125</v>
      </c>
      <c r="O9" s="59"/>
      <c r="P9" s="62"/>
      <c r="Q9" s="62"/>
      <c r="R9" s="93"/>
      <c r="S9" s="93"/>
      <c r="T9" s="93"/>
      <c r="U9" s="93"/>
      <c r="V9" s="53"/>
      <c r="W9" s="53"/>
      <c r="X9" s="53"/>
      <c r="Y9" s="53"/>
      <c r="Z9" s="52"/>
      <c r="AA9" s="63">
        <v>9</v>
      </c>
      <c r="AB9" s="63"/>
      <c r="AC9" s="118"/>
    </row>
    <row r="10" spans="1:34" ht="30" x14ac:dyDescent="0.25">
      <c r="A10" s="1" t="s">
        <v>184</v>
      </c>
      <c r="B10" s="91" t="s">
        <v>266</v>
      </c>
      <c r="C10" s="54" t="s">
        <v>56</v>
      </c>
      <c r="D10" s="55">
        <v>5</v>
      </c>
      <c r="E10" s="56"/>
      <c r="F10" s="54"/>
      <c r="G10" s="54"/>
      <c r="H10" s="58" t="s">
        <v>256</v>
      </c>
      <c r="I10" s="57"/>
      <c r="J10" s="57"/>
      <c r="K10" s="58"/>
      <c r="L10" s="60"/>
      <c r="M10" s="61">
        <v>174.27084350585938</v>
      </c>
      <c r="N10" s="61">
        <v>8768.353515625</v>
      </c>
      <c r="O10" s="59"/>
      <c r="P10" s="62"/>
      <c r="Q10" s="62"/>
      <c r="R10" s="93"/>
      <c r="S10" s="93"/>
      <c r="T10" s="93"/>
      <c r="U10" s="93"/>
      <c r="V10" s="53"/>
      <c r="W10" s="53"/>
      <c r="X10" s="53"/>
      <c r="Y10" s="53"/>
      <c r="Z10" s="52"/>
      <c r="AA10" s="63">
        <v>10</v>
      </c>
      <c r="AB10" s="63"/>
      <c r="AC10" s="118"/>
    </row>
    <row r="11" spans="1:34" x14ac:dyDescent="0.25">
      <c r="A11" s="1" t="s">
        <v>180</v>
      </c>
      <c r="B11" s="91" t="s">
        <v>267</v>
      </c>
      <c r="C11" s="54" t="s">
        <v>56</v>
      </c>
      <c r="D11" s="55">
        <v>5</v>
      </c>
      <c r="E11" s="56"/>
      <c r="F11" s="54"/>
      <c r="G11" s="54"/>
      <c r="H11" s="58" t="s">
        <v>180</v>
      </c>
      <c r="I11" s="57"/>
      <c r="J11" s="57"/>
      <c r="K11" s="58"/>
      <c r="L11" s="60"/>
      <c r="M11" s="61">
        <v>174.27084350585938</v>
      </c>
      <c r="N11" s="61">
        <v>8614.5234375</v>
      </c>
      <c r="O11" s="59"/>
      <c r="P11" s="62"/>
      <c r="Q11" s="62"/>
      <c r="R11" s="93"/>
      <c r="S11" s="93"/>
      <c r="T11" s="93"/>
      <c r="U11" s="93"/>
      <c r="V11" s="53"/>
      <c r="W11" s="53"/>
      <c r="X11" s="53"/>
      <c r="Y11" s="53"/>
      <c r="Z11" s="52"/>
      <c r="AA11" s="63">
        <v>11</v>
      </c>
      <c r="AB11" s="63"/>
      <c r="AC11" s="118"/>
    </row>
    <row r="12" spans="1:34" x14ac:dyDescent="0.25">
      <c r="A12" s="1" t="s">
        <v>185</v>
      </c>
      <c r="B12" s="91" t="s">
        <v>267</v>
      </c>
      <c r="C12" s="54" t="s">
        <v>56</v>
      </c>
      <c r="D12" s="55">
        <v>5</v>
      </c>
      <c r="E12" s="56"/>
      <c r="F12" s="54"/>
      <c r="G12" s="54"/>
      <c r="H12" s="58" t="s">
        <v>257</v>
      </c>
      <c r="I12" s="57"/>
      <c r="J12" s="57"/>
      <c r="K12" s="58"/>
      <c r="L12" s="60"/>
      <c r="M12" s="61">
        <v>213.30250549316406</v>
      </c>
      <c r="N12" s="61">
        <v>8460.6923828125</v>
      </c>
      <c r="O12" s="59"/>
      <c r="P12" s="62"/>
      <c r="Q12" s="62"/>
      <c r="R12" s="93"/>
      <c r="S12" s="93"/>
      <c r="T12" s="93"/>
      <c r="U12" s="93"/>
      <c r="V12" s="53"/>
      <c r="W12" s="53"/>
      <c r="X12" s="53"/>
      <c r="Y12" s="53"/>
      <c r="Z12" s="52"/>
      <c r="AA12" s="63">
        <v>12</v>
      </c>
      <c r="AB12" s="63"/>
      <c r="AC12" s="118"/>
    </row>
    <row r="13" spans="1:34" ht="45" x14ac:dyDescent="0.25">
      <c r="A13" s="1" t="s">
        <v>187</v>
      </c>
      <c r="B13" s="91" t="s">
        <v>268</v>
      </c>
      <c r="C13" s="54" t="s">
        <v>65</v>
      </c>
      <c r="D13" s="55">
        <v>25</v>
      </c>
      <c r="E13" s="56"/>
      <c r="F13" s="54"/>
      <c r="G13" s="54"/>
      <c r="H13" s="58" t="s">
        <v>187</v>
      </c>
      <c r="I13" s="57"/>
      <c r="J13" s="57"/>
      <c r="K13" s="58"/>
      <c r="L13" s="60"/>
      <c r="M13" s="61">
        <v>524.659423828125</v>
      </c>
      <c r="N13" s="61">
        <v>8306.861328125</v>
      </c>
      <c r="O13" s="59"/>
      <c r="P13" s="62"/>
      <c r="Q13" s="62"/>
      <c r="R13" s="93"/>
      <c r="S13" s="93"/>
      <c r="T13" s="93"/>
      <c r="U13" s="93"/>
      <c r="V13" s="53"/>
      <c r="W13" s="53"/>
      <c r="X13" s="53"/>
      <c r="Y13" s="53"/>
      <c r="Z13" s="52"/>
      <c r="AA13" s="63">
        <v>13</v>
      </c>
      <c r="AB13" s="63"/>
      <c r="AC13" s="118"/>
    </row>
    <row r="14" spans="1:34" ht="30" x14ac:dyDescent="0.25">
      <c r="A14" s="1" t="s">
        <v>188</v>
      </c>
      <c r="B14" s="91" t="s">
        <v>268</v>
      </c>
      <c r="C14" s="54" t="s">
        <v>65</v>
      </c>
      <c r="D14" s="55">
        <v>25</v>
      </c>
      <c r="E14" s="56"/>
      <c r="F14" s="54"/>
      <c r="G14" s="54"/>
      <c r="H14" s="58" t="s">
        <v>188</v>
      </c>
      <c r="I14" s="57"/>
      <c r="J14" s="57"/>
      <c r="K14" s="58"/>
      <c r="L14" s="60"/>
      <c r="M14" s="61">
        <v>1013.4663696289063</v>
      </c>
      <c r="N14" s="61">
        <v>8153.03076171875</v>
      </c>
      <c r="O14" s="59"/>
      <c r="P14" s="62"/>
      <c r="Q14" s="62"/>
      <c r="R14" s="93"/>
      <c r="S14" s="93"/>
      <c r="T14" s="93"/>
      <c r="U14" s="93"/>
      <c r="V14" s="53"/>
      <c r="W14" s="53"/>
      <c r="X14" s="53"/>
      <c r="Y14" s="53"/>
      <c r="Z14" s="52"/>
      <c r="AA14" s="63">
        <v>14</v>
      </c>
      <c r="AB14" s="63"/>
      <c r="AC14" s="118"/>
    </row>
    <row r="15" spans="1:34" ht="105" x14ac:dyDescent="0.25">
      <c r="A15" s="1" t="s">
        <v>189</v>
      </c>
      <c r="B15" s="91" t="s">
        <v>265</v>
      </c>
      <c r="C15" s="54" t="s">
        <v>65</v>
      </c>
      <c r="D15" s="55">
        <v>25</v>
      </c>
      <c r="E15" s="56"/>
      <c r="F15" s="54" t="s">
        <v>272</v>
      </c>
      <c r="G15" s="54"/>
      <c r="H15" s="58" t="s">
        <v>189</v>
      </c>
      <c r="I15" s="57"/>
      <c r="J15" s="57"/>
      <c r="K15" s="58"/>
      <c r="L15" s="60"/>
      <c r="M15" s="61">
        <v>1660.3392333984375</v>
      </c>
      <c r="N15" s="61">
        <v>7999.2001953125</v>
      </c>
      <c r="O15" s="59"/>
      <c r="P15" s="62"/>
      <c r="Q15" s="62"/>
      <c r="R15" s="93"/>
      <c r="S15" s="93"/>
      <c r="T15" s="93"/>
      <c r="U15" s="93"/>
      <c r="V15" s="53"/>
      <c r="W15" s="53"/>
      <c r="X15" s="53"/>
      <c r="Y15" s="53"/>
      <c r="Z15" s="52"/>
      <c r="AA15" s="63">
        <v>15</v>
      </c>
      <c r="AB15" s="63"/>
      <c r="AC15" s="118"/>
    </row>
    <row r="16" spans="1:34" x14ac:dyDescent="0.25">
      <c r="A16" s="1" t="s">
        <v>191</v>
      </c>
      <c r="B16" s="91" t="s">
        <v>263</v>
      </c>
      <c r="C16" s="54" t="s">
        <v>56</v>
      </c>
      <c r="D16" s="55">
        <v>5</v>
      </c>
      <c r="E16" s="56"/>
      <c r="F16" s="54"/>
      <c r="G16" s="54"/>
      <c r="H16" s="58" t="s">
        <v>258</v>
      </c>
      <c r="I16" s="57"/>
      <c r="J16" s="57"/>
      <c r="K16" s="58"/>
      <c r="L16" s="60"/>
      <c r="M16" s="61">
        <v>2439.626708984375</v>
      </c>
      <c r="N16" s="61">
        <v>7845.369140625</v>
      </c>
      <c r="O16" s="59"/>
      <c r="P16" s="62"/>
      <c r="Q16" s="62"/>
      <c r="R16" s="93"/>
      <c r="S16" s="93"/>
      <c r="T16" s="93"/>
      <c r="U16" s="93"/>
      <c r="V16" s="53"/>
      <c r="W16" s="53"/>
      <c r="X16" s="53"/>
      <c r="Y16" s="53"/>
      <c r="Z16" s="52"/>
      <c r="AA16" s="63">
        <v>16</v>
      </c>
      <c r="AB16" s="63"/>
      <c r="AC16" s="118"/>
    </row>
    <row r="17" spans="1:29" x14ac:dyDescent="0.25">
      <c r="A17" s="1" t="s">
        <v>192</v>
      </c>
      <c r="B17" s="91" t="s">
        <v>269</v>
      </c>
      <c r="C17" s="54" t="s">
        <v>56</v>
      </c>
      <c r="D17" s="55">
        <v>5</v>
      </c>
      <c r="E17" s="56"/>
      <c r="F17" s="54"/>
      <c r="G17" s="54"/>
      <c r="H17" s="58" t="s">
        <v>192</v>
      </c>
      <c r="I17" s="57"/>
      <c r="J17" s="57"/>
      <c r="K17" s="58"/>
      <c r="L17" s="60"/>
      <c r="M17" s="61">
        <v>3320.426025390625</v>
      </c>
      <c r="N17" s="61">
        <v>7691.53857421875</v>
      </c>
      <c r="O17" s="59"/>
      <c r="P17" s="62"/>
      <c r="Q17" s="62"/>
      <c r="R17" s="93"/>
      <c r="S17" s="93"/>
      <c r="T17" s="93"/>
      <c r="U17" s="93"/>
      <c r="V17" s="53"/>
      <c r="W17" s="53"/>
      <c r="X17" s="53"/>
      <c r="Y17" s="53"/>
      <c r="Z17" s="52"/>
      <c r="AA17" s="63">
        <v>17</v>
      </c>
      <c r="AB17" s="63"/>
      <c r="AC17" s="118"/>
    </row>
    <row r="18" spans="1:29" x14ac:dyDescent="0.25">
      <c r="A18" s="1" t="s">
        <v>193</v>
      </c>
      <c r="B18" s="91" t="s">
        <v>269</v>
      </c>
      <c r="C18" s="54" t="s">
        <v>56</v>
      </c>
      <c r="D18" s="55">
        <v>5</v>
      </c>
      <c r="E18" s="56"/>
      <c r="F18" s="54"/>
      <c r="G18" s="54"/>
      <c r="H18" s="58" t="s">
        <v>259</v>
      </c>
      <c r="I18" s="57"/>
      <c r="J18" s="57"/>
      <c r="K18" s="58"/>
      <c r="L18" s="60"/>
      <c r="M18" s="61">
        <v>4267.8095703125</v>
      </c>
      <c r="N18" s="61">
        <v>7537.70751953125</v>
      </c>
      <c r="O18" s="59"/>
      <c r="P18" s="62"/>
      <c r="Q18" s="62"/>
      <c r="R18" s="93"/>
      <c r="S18" s="93"/>
      <c r="T18" s="93"/>
      <c r="U18" s="93"/>
      <c r="V18" s="53"/>
      <c r="W18" s="53"/>
      <c r="X18" s="53"/>
      <c r="Y18" s="53"/>
      <c r="Z18" s="52"/>
      <c r="AA18" s="63">
        <v>18</v>
      </c>
      <c r="AB18" s="63"/>
      <c r="AC18" s="118"/>
    </row>
    <row r="19" spans="1:29" x14ac:dyDescent="0.25">
      <c r="A19" s="1" t="s">
        <v>194</v>
      </c>
      <c r="B19" s="91" t="s">
        <v>269</v>
      </c>
      <c r="C19" s="54" t="s">
        <v>56</v>
      </c>
      <c r="D19" s="55">
        <v>5</v>
      </c>
      <c r="E19" s="56"/>
      <c r="F19" s="54"/>
      <c r="G19" s="54"/>
      <c r="H19" s="58" t="s">
        <v>260</v>
      </c>
      <c r="I19" s="57"/>
      <c r="J19" s="57"/>
      <c r="K19" s="58"/>
      <c r="L19" s="60"/>
      <c r="M19" s="61">
        <v>5244.20751953125</v>
      </c>
      <c r="N19" s="61">
        <v>7383.876953125</v>
      </c>
      <c r="O19" s="59"/>
      <c r="P19" s="62"/>
      <c r="Q19" s="62"/>
      <c r="R19" s="93"/>
      <c r="S19" s="93"/>
      <c r="T19" s="93"/>
      <c r="U19" s="93"/>
      <c r="V19" s="53"/>
      <c r="W19" s="53"/>
      <c r="X19" s="53"/>
      <c r="Y19" s="53"/>
      <c r="Z19" s="52"/>
      <c r="AA19" s="63">
        <v>19</v>
      </c>
      <c r="AB19" s="63"/>
      <c r="AC19" s="118"/>
    </row>
    <row r="20" spans="1:29" x14ac:dyDescent="0.25">
      <c r="A20" s="1" t="s">
        <v>195</v>
      </c>
      <c r="B20" s="91" t="s">
        <v>269</v>
      </c>
      <c r="C20" s="54" t="s">
        <v>56</v>
      </c>
      <c r="D20" s="96">
        <v>5</v>
      </c>
      <c r="E20" s="56"/>
      <c r="F20" s="54"/>
      <c r="G20" s="54"/>
      <c r="H20" s="58" t="s">
        <v>195</v>
      </c>
      <c r="I20" s="57"/>
      <c r="J20" s="57"/>
      <c r="K20" s="58"/>
      <c r="L20" s="60"/>
      <c r="M20" s="61">
        <v>6210.90185546875</v>
      </c>
      <c r="N20" s="61">
        <v>7230.04638671875</v>
      </c>
      <c r="O20" s="59"/>
      <c r="P20" s="62"/>
      <c r="Q20" s="62"/>
      <c r="R20" s="93"/>
      <c r="S20" s="93"/>
      <c r="T20" s="93"/>
      <c r="U20" s="93"/>
      <c r="V20" s="53"/>
      <c r="W20" s="53"/>
      <c r="X20" s="53"/>
      <c r="Y20" s="53"/>
      <c r="Z20" s="52"/>
      <c r="AA20" s="63">
        <v>20</v>
      </c>
      <c r="AB20" s="63"/>
      <c r="AC20" s="118"/>
    </row>
    <row r="21" spans="1:29" ht="105" x14ac:dyDescent="0.25">
      <c r="A21" s="1" t="s">
        <v>196</v>
      </c>
      <c r="B21" s="91" t="s">
        <v>269</v>
      </c>
      <c r="C21" s="54" t="s">
        <v>65</v>
      </c>
      <c r="D21" s="55">
        <v>40</v>
      </c>
      <c r="E21" s="56"/>
      <c r="F21" s="91" t="s">
        <v>303</v>
      </c>
      <c r="G21" s="54"/>
      <c r="H21" s="58" t="s">
        <v>196</v>
      </c>
      <c r="I21" s="57"/>
      <c r="J21" s="57"/>
      <c r="K21" s="58"/>
      <c r="L21" s="60"/>
      <c r="M21" s="61">
        <v>7129.55810546875</v>
      </c>
      <c r="N21" s="61">
        <v>7076.21533203125</v>
      </c>
      <c r="O21" s="59"/>
      <c r="P21" s="62"/>
      <c r="Q21" s="62"/>
      <c r="R21" s="93"/>
      <c r="S21" s="93"/>
      <c r="T21" s="93"/>
      <c r="U21" s="93"/>
      <c r="V21" s="53"/>
      <c r="W21" s="53"/>
      <c r="X21" s="53"/>
      <c r="Y21" s="53"/>
      <c r="Z21" s="52"/>
      <c r="AA21" s="63">
        <v>21</v>
      </c>
      <c r="AB21" s="63"/>
      <c r="AC21" s="118"/>
    </row>
    <row r="22" spans="1:29" x14ac:dyDescent="0.25">
      <c r="A22" s="1" t="s">
        <v>198</v>
      </c>
      <c r="B22" s="91" t="s">
        <v>263</v>
      </c>
      <c r="C22" s="54" t="s">
        <v>56</v>
      </c>
      <c r="D22" s="55"/>
      <c r="E22" s="56"/>
      <c r="F22" s="54"/>
      <c r="G22" s="54"/>
      <c r="H22" s="58" t="s">
        <v>261</v>
      </c>
      <c r="I22" s="57"/>
      <c r="J22" s="57"/>
      <c r="K22" s="58"/>
      <c r="L22" s="60"/>
      <c r="M22" s="61">
        <v>7963.7470703125</v>
      </c>
      <c r="N22" s="61">
        <v>6922.384765625</v>
      </c>
      <c r="O22" s="59"/>
      <c r="P22" s="62"/>
      <c r="Q22" s="62"/>
      <c r="R22" s="93"/>
      <c r="S22" s="93"/>
      <c r="T22" s="93"/>
      <c r="U22" s="93"/>
      <c r="V22" s="53"/>
      <c r="W22" s="53"/>
      <c r="X22" s="53"/>
      <c r="Y22" s="53"/>
      <c r="Z22" s="52"/>
      <c r="AA22" s="63">
        <v>22</v>
      </c>
      <c r="AB22" s="63"/>
      <c r="AC22" s="118"/>
    </row>
    <row r="23" spans="1:29" x14ac:dyDescent="0.25">
      <c r="A23" s="1" t="s">
        <v>197</v>
      </c>
      <c r="B23" s="91" t="s">
        <v>263</v>
      </c>
      <c r="C23" s="54" t="s">
        <v>56</v>
      </c>
      <c r="D23" s="55"/>
      <c r="E23" s="56"/>
      <c r="F23" s="54"/>
      <c r="G23" s="54"/>
      <c r="H23" s="58" t="s">
        <v>197</v>
      </c>
      <c r="I23" s="57"/>
      <c r="J23" s="57"/>
      <c r="K23" s="58"/>
      <c r="L23" s="60"/>
      <c r="M23" s="61">
        <v>8680.388671875</v>
      </c>
      <c r="N23" s="61">
        <v>6768.5537109375</v>
      </c>
      <c r="O23" s="59"/>
      <c r="P23" s="62"/>
      <c r="Q23" s="62"/>
      <c r="R23" s="93"/>
      <c r="S23" s="93"/>
      <c r="T23" s="93"/>
      <c r="U23" s="93"/>
      <c r="V23" s="53"/>
      <c r="W23" s="53"/>
      <c r="X23" s="53"/>
      <c r="Y23" s="53"/>
      <c r="Z23" s="52"/>
      <c r="AA23" s="63">
        <v>23</v>
      </c>
      <c r="AB23" s="63"/>
      <c r="AC23" s="118"/>
    </row>
    <row r="24" spans="1:29" ht="105" x14ac:dyDescent="0.25">
      <c r="A24" s="1" t="s">
        <v>200</v>
      </c>
      <c r="B24" s="91" t="s">
        <v>265</v>
      </c>
      <c r="C24" s="54" t="s">
        <v>65</v>
      </c>
      <c r="D24" s="55">
        <v>25</v>
      </c>
      <c r="E24" s="56"/>
      <c r="F24" s="54" t="s">
        <v>274</v>
      </c>
      <c r="G24" s="54"/>
      <c r="H24" s="58" t="s">
        <v>200</v>
      </c>
      <c r="I24" s="57"/>
      <c r="J24" s="57"/>
      <c r="K24" s="58"/>
      <c r="L24" s="60"/>
      <c r="M24" s="61">
        <v>9251.064453125</v>
      </c>
      <c r="N24" s="61">
        <v>6614.72314453125</v>
      </c>
      <c r="O24" s="59"/>
      <c r="P24" s="62"/>
      <c r="Q24" s="62"/>
      <c r="R24" s="93"/>
      <c r="S24" s="93"/>
      <c r="T24" s="93"/>
      <c r="U24" s="93"/>
      <c r="V24" s="53"/>
      <c r="W24" s="53"/>
      <c r="X24" s="53"/>
      <c r="Y24" s="53"/>
      <c r="Z24" s="52"/>
      <c r="AA24" s="63">
        <v>24</v>
      </c>
      <c r="AB24" s="63"/>
      <c r="AC24" s="118"/>
    </row>
    <row r="25" spans="1:29" ht="105" x14ac:dyDescent="0.25">
      <c r="A25" s="1" t="s">
        <v>201</v>
      </c>
      <c r="B25" s="91" t="s">
        <v>267</v>
      </c>
      <c r="C25" s="54" t="s">
        <v>65</v>
      </c>
      <c r="D25" s="55">
        <v>25</v>
      </c>
      <c r="E25" s="56"/>
      <c r="F25" s="54" t="s">
        <v>275</v>
      </c>
      <c r="G25" s="54"/>
      <c r="H25" s="58" t="s">
        <v>201</v>
      </c>
      <c r="I25" s="57"/>
      <c r="J25" s="57"/>
      <c r="K25" s="58"/>
      <c r="L25" s="60"/>
      <c r="M25" s="61">
        <v>9653.14453125</v>
      </c>
      <c r="N25" s="61">
        <v>6460.89208984375</v>
      </c>
      <c r="O25" s="59"/>
      <c r="P25" s="62"/>
      <c r="Q25" s="62"/>
      <c r="R25" s="93"/>
      <c r="S25" s="93"/>
      <c r="T25" s="93"/>
      <c r="U25" s="93"/>
      <c r="V25" s="53"/>
      <c r="W25" s="53"/>
      <c r="X25" s="53"/>
      <c r="Y25" s="53"/>
      <c r="Z25" s="52"/>
      <c r="AA25" s="63">
        <v>25</v>
      </c>
      <c r="AB25" s="63"/>
      <c r="AC25" s="118"/>
    </row>
    <row r="26" spans="1:29" ht="30" x14ac:dyDescent="0.25">
      <c r="A26" s="1" t="s">
        <v>202</v>
      </c>
      <c r="B26" s="91" t="s">
        <v>267</v>
      </c>
      <c r="C26" s="54" t="s">
        <v>56</v>
      </c>
      <c r="D26" s="55"/>
      <c r="E26" s="56"/>
      <c r="F26" s="54"/>
      <c r="G26" s="54"/>
      <c r="H26" s="58" t="s">
        <v>202</v>
      </c>
      <c r="I26" s="57"/>
      <c r="J26" s="57"/>
      <c r="K26" s="58"/>
      <c r="L26" s="60"/>
      <c r="M26" s="61">
        <v>9862.744140625</v>
      </c>
      <c r="N26" s="61">
        <v>6307.0615234375</v>
      </c>
      <c r="O26" s="59"/>
      <c r="P26" s="62"/>
      <c r="Q26" s="62"/>
      <c r="R26" s="93"/>
      <c r="S26" s="93"/>
      <c r="T26" s="93"/>
      <c r="U26" s="93"/>
      <c r="V26" s="53"/>
      <c r="W26" s="53"/>
      <c r="X26" s="53"/>
      <c r="Y26" s="53"/>
      <c r="Z26" s="52"/>
      <c r="AA26" s="63">
        <v>26</v>
      </c>
      <c r="AB26" s="63"/>
      <c r="AC26" s="118"/>
    </row>
    <row r="27" spans="1:29" ht="30" x14ac:dyDescent="0.25">
      <c r="A27" s="1" t="s">
        <v>203</v>
      </c>
      <c r="B27" s="91" t="s">
        <v>267</v>
      </c>
      <c r="C27" s="54" t="s">
        <v>56</v>
      </c>
      <c r="D27" s="55"/>
      <c r="E27" s="56"/>
      <c r="F27" s="54"/>
      <c r="G27" s="54"/>
      <c r="H27" s="58" t="s">
        <v>203</v>
      </c>
      <c r="I27" s="57"/>
      <c r="J27" s="57"/>
      <c r="K27" s="58"/>
      <c r="L27" s="60"/>
      <c r="M27" s="61">
        <v>9862.744140625</v>
      </c>
      <c r="N27" s="61">
        <v>6153.23095703125</v>
      </c>
      <c r="O27" s="59"/>
      <c r="P27" s="62"/>
      <c r="Q27" s="62"/>
      <c r="R27" s="93"/>
      <c r="S27" s="93"/>
      <c r="T27" s="93"/>
      <c r="U27" s="93"/>
      <c r="V27" s="53"/>
      <c r="W27" s="53"/>
      <c r="X27" s="53"/>
      <c r="Y27" s="53"/>
      <c r="Z27" s="52"/>
      <c r="AA27" s="63">
        <v>27</v>
      </c>
      <c r="AB27" s="63"/>
      <c r="AC27" s="118"/>
    </row>
    <row r="28" spans="1:29" ht="105" x14ac:dyDescent="0.25">
      <c r="A28" s="1" t="s">
        <v>204</v>
      </c>
      <c r="B28" s="91" t="s">
        <v>267</v>
      </c>
      <c r="C28" s="54" t="s">
        <v>65</v>
      </c>
      <c r="D28" s="55">
        <v>25</v>
      </c>
      <c r="E28" s="56"/>
      <c r="F28" s="54" t="s">
        <v>276</v>
      </c>
      <c r="G28" s="54"/>
      <c r="H28" s="58" t="s">
        <v>204</v>
      </c>
      <c r="I28" s="57"/>
      <c r="J28" s="57"/>
      <c r="K28" s="58"/>
      <c r="L28" s="60"/>
      <c r="M28" s="61">
        <v>9720.83203125</v>
      </c>
      <c r="N28" s="61">
        <v>5999.39990234375</v>
      </c>
      <c r="O28" s="59"/>
      <c r="P28" s="62"/>
      <c r="Q28" s="62"/>
      <c r="R28" s="93"/>
      <c r="S28" s="93"/>
      <c r="T28" s="93"/>
      <c r="U28" s="93"/>
      <c r="V28" s="53"/>
      <c r="W28" s="53"/>
      <c r="X28" s="53"/>
      <c r="Y28" s="53"/>
      <c r="Z28" s="52"/>
      <c r="AA28" s="63">
        <v>28</v>
      </c>
      <c r="AB28" s="63"/>
      <c r="AC28" s="118"/>
    </row>
    <row r="29" spans="1:29" x14ac:dyDescent="0.25">
      <c r="A29" s="1" t="s">
        <v>207</v>
      </c>
      <c r="B29" s="91" t="s">
        <v>263</v>
      </c>
      <c r="C29" s="54" t="s">
        <v>56</v>
      </c>
      <c r="D29" s="55">
        <v>5</v>
      </c>
      <c r="E29" s="56"/>
      <c r="F29" s="54"/>
      <c r="G29" s="54"/>
      <c r="H29" s="58" t="s">
        <v>207</v>
      </c>
      <c r="I29" s="57"/>
      <c r="J29" s="57"/>
      <c r="K29" s="58"/>
      <c r="L29" s="60"/>
      <c r="M29" s="61">
        <v>9368.1328125</v>
      </c>
      <c r="N29" s="61">
        <v>5845.5693359375</v>
      </c>
      <c r="O29" s="59"/>
      <c r="P29" s="62"/>
      <c r="Q29" s="62"/>
      <c r="R29" s="93"/>
      <c r="S29" s="93"/>
      <c r="T29" s="93"/>
      <c r="U29" s="93"/>
      <c r="V29" s="53"/>
      <c r="W29" s="53"/>
      <c r="X29" s="53"/>
      <c r="Y29" s="53"/>
      <c r="Z29" s="52"/>
      <c r="AA29" s="63">
        <v>29</v>
      </c>
      <c r="AB29" s="63"/>
      <c r="AC29" s="118"/>
    </row>
    <row r="30" spans="1:29" x14ac:dyDescent="0.25">
      <c r="A30" s="1" t="s">
        <v>208</v>
      </c>
      <c r="B30" s="91" t="s">
        <v>263</v>
      </c>
      <c r="C30" s="54" t="s">
        <v>56</v>
      </c>
      <c r="D30" s="55">
        <v>5</v>
      </c>
      <c r="E30" s="56"/>
      <c r="F30" s="54"/>
      <c r="G30" s="54"/>
      <c r="H30" s="58" t="s">
        <v>208</v>
      </c>
      <c r="I30" s="57"/>
      <c r="J30" s="57"/>
      <c r="K30" s="58"/>
      <c r="L30" s="60"/>
      <c r="M30" s="61">
        <v>8837.7314453125</v>
      </c>
      <c r="N30" s="61">
        <v>5691.73828125</v>
      </c>
      <c r="O30" s="59"/>
      <c r="P30" s="62"/>
      <c r="Q30" s="62"/>
      <c r="R30" s="93"/>
      <c r="S30" s="93"/>
      <c r="T30" s="93"/>
      <c r="U30" s="93"/>
      <c r="V30" s="53"/>
      <c r="W30" s="53"/>
      <c r="X30" s="53"/>
      <c r="Y30" s="53"/>
      <c r="Z30" s="52"/>
      <c r="AA30" s="63">
        <v>30</v>
      </c>
      <c r="AB30" s="63"/>
      <c r="AC30" s="118"/>
    </row>
    <row r="31" spans="1:29" x14ac:dyDescent="0.25">
      <c r="A31" s="1" t="s">
        <v>209</v>
      </c>
      <c r="B31" s="91" t="s">
        <v>263</v>
      </c>
      <c r="C31" s="54" t="s">
        <v>56</v>
      </c>
      <c r="D31" s="55">
        <v>5</v>
      </c>
      <c r="E31" s="56"/>
      <c r="F31" s="54"/>
      <c r="G31" s="54"/>
      <c r="H31" s="58" t="s">
        <v>209</v>
      </c>
      <c r="I31" s="57"/>
      <c r="J31" s="57"/>
      <c r="K31" s="58"/>
      <c r="L31" s="60"/>
      <c r="M31" s="61">
        <v>8155.1259765625</v>
      </c>
      <c r="N31" s="61">
        <v>5537.90771484375</v>
      </c>
      <c r="O31" s="59"/>
      <c r="P31" s="62"/>
      <c r="Q31" s="62"/>
      <c r="R31" s="93"/>
      <c r="S31" s="93"/>
      <c r="T31" s="93"/>
      <c r="U31" s="93"/>
      <c r="V31" s="53"/>
      <c r="W31" s="53"/>
      <c r="X31" s="53"/>
      <c r="Y31" s="53"/>
      <c r="Z31" s="52"/>
      <c r="AA31" s="63">
        <v>31</v>
      </c>
      <c r="AB31" s="63"/>
      <c r="AC31" s="118"/>
    </row>
    <row r="32" spans="1:29" ht="45" x14ac:dyDescent="0.25">
      <c r="A32" s="1" t="s">
        <v>254</v>
      </c>
      <c r="B32" s="91" t="s">
        <v>267</v>
      </c>
      <c r="C32" s="54" t="s">
        <v>56</v>
      </c>
      <c r="D32" s="55">
        <v>5</v>
      </c>
      <c r="E32" s="56"/>
      <c r="F32" s="54"/>
      <c r="G32" s="54"/>
      <c r="H32" s="58" t="s">
        <v>262</v>
      </c>
      <c r="I32" s="57"/>
      <c r="J32" s="57"/>
      <c r="K32" s="58"/>
      <c r="L32" s="60"/>
      <c r="M32" s="61"/>
      <c r="N32" s="61"/>
      <c r="O32" s="59"/>
      <c r="P32" s="62"/>
      <c r="Q32" s="62"/>
      <c r="R32" s="93"/>
      <c r="S32" s="93"/>
      <c r="T32" s="93"/>
      <c r="U32" s="93"/>
      <c r="V32" s="53"/>
      <c r="W32" s="53"/>
      <c r="X32" s="53"/>
      <c r="Y32" s="53"/>
      <c r="Z32" s="52"/>
      <c r="AA32" s="63">
        <v>32</v>
      </c>
      <c r="AB32" s="63"/>
      <c r="AC32" s="118"/>
    </row>
    <row r="33" spans="1:29" x14ac:dyDescent="0.25">
      <c r="B33" s="91"/>
      <c r="C33" s="54"/>
      <c r="D33" s="55"/>
      <c r="E33" s="56"/>
      <c r="F33" s="54"/>
      <c r="G33" s="54"/>
      <c r="H33" s="58"/>
      <c r="I33" s="57"/>
      <c r="J33" s="57"/>
      <c r="K33" s="58"/>
      <c r="L33" s="60"/>
      <c r="M33" s="61">
        <v>6996.28515625</v>
      </c>
      <c r="N33" s="61">
        <v>476.87554931640625</v>
      </c>
      <c r="O33" s="59"/>
      <c r="P33" s="62"/>
      <c r="Q33" s="62"/>
      <c r="R33" s="93"/>
      <c r="S33" s="93"/>
      <c r="T33" s="93"/>
      <c r="U33" s="93"/>
      <c r="V33" s="53"/>
      <c r="W33" s="53"/>
      <c r="X33" s="53"/>
      <c r="Y33" s="53"/>
      <c r="Z33" s="52"/>
      <c r="AA33" s="63">
        <v>33</v>
      </c>
      <c r="AB33" s="63"/>
      <c r="AC33" s="118"/>
    </row>
    <row r="34" spans="1:29" x14ac:dyDescent="0.25">
      <c r="B34" s="91"/>
      <c r="C34" s="54"/>
      <c r="D34" s="55"/>
      <c r="E34" s="56"/>
      <c r="F34" s="54"/>
      <c r="G34" s="54"/>
      <c r="H34" s="58"/>
      <c r="I34" s="57"/>
      <c r="J34" s="57"/>
      <c r="K34" s="58"/>
      <c r="L34" s="60"/>
      <c r="M34" s="61">
        <v>6996.28515625</v>
      </c>
      <c r="N34" s="61">
        <v>476.87554931640625</v>
      </c>
      <c r="O34" s="59"/>
      <c r="P34" s="62"/>
      <c r="Q34" s="62"/>
      <c r="R34" s="93"/>
      <c r="S34" s="93"/>
      <c r="T34" s="93"/>
      <c r="U34" s="93"/>
      <c r="V34" s="53"/>
      <c r="W34" s="53"/>
      <c r="X34" s="53"/>
      <c r="Y34" s="53"/>
      <c r="Z34" s="52"/>
      <c r="AA34" s="63">
        <v>34</v>
      </c>
      <c r="AB34" s="63"/>
      <c r="AC34" s="118"/>
    </row>
    <row r="35" spans="1:29" x14ac:dyDescent="0.25">
      <c r="A35" s="80"/>
      <c r="B35" s="91"/>
      <c r="C35" s="54"/>
      <c r="D35" s="55"/>
      <c r="E35" s="56"/>
      <c r="F35" s="54"/>
      <c r="G35" s="54"/>
      <c r="H35" s="58"/>
      <c r="I35" s="57"/>
      <c r="J35" s="57"/>
      <c r="K35" s="58"/>
      <c r="L35" s="60"/>
      <c r="M35" s="61"/>
      <c r="N35" s="61"/>
      <c r="O35" s="59"/>
      <c r="P35" s="62"/>
      <c r="Q35" s="62"/>
      <c r="R35" s="93"/>
      <c r="S35" s="93"/>
      <c r="T35" s="93"/>
      <c r="U35" s="93"/>
      <c r="V35" s="53"/>
      <c r="W35" s="53"/>
      <c r="X35" s="53"/>
      <c r="Y35" s="53"/>
      <c r="Z35" s="52"/>
      <c r="AA35" s="63">
        <v>35</v>
      </c>
      <c r="AB35" s="63"/>
      <c r="AC35" s="118"/>
    </row>
    <row r="36" spans="1:29" x14ac:dyDescent="0.25">
      <c r="A36" s="50"/>
      <c r="B36" s="91"/>
      <c r="C36" s="54"/>
      <c r="D36" s="55"/>
      <c r="E36" s="56"/>
      <c r="F36" s="54"/>
      <c r="G36" s="54"/>
      <c r="H36" s="58"/>
      <c r="I36" s="57"/>
      <c r="J36" s="57"/>
      <c r="K36" s="58"/>
      <c r="L36" s="60"/>
      <c r="M36" s="61"/>
      <c r="N36" s="61"/>
      <c r="O36" s="59"/>
      <c r="P36" s="62"/>
      <c r="Q36" s="62"/>
      <c r="R36" s="93"/>
      <c r="S36" s="93"/>
      <c r="T36" s="93"/>
      <c r="U36" s="93"/>
      <c r="V36" s="53"/>
      <c r="W36" s="53"/>
      <c r="X36" s="53"/>
      <c r="Y36" s="53"/>
      <c r="Z36" s="52"/>
      <c r="AA36" s="63">
        <v>36</v>
      </c>
      <c r="AB36" s="63"/>
      <c r="AC36" s="118"/>
    </row>
    <row r="37" spans="1:29" x14ac:dyDescent="0.25">
      <c r="A37" s="50"/>
      <c r="B37" s="91"/>
      <c r="C37" s="54"/>
      <c r="D37" s="55"/>
      <c r="E37" s="56"/>
      <c r="F37" s="54"/>
      <c r="G37" s="54"/>
      <c r="H37" s="58"/>
      <c r="I37" s="57"/>
      <c r="J37" s="57"/>
      <c r="K37" s="58"/>
      <c r="L37" s="60"/>
      <c r="M37" s="61"/>
      <c r="N37" s="61"/>
      <c r="O37" s="59"/>
      <c r="P37" s="62"/>
      <c r="Q37" s="62"/>
      <c r="R37" s="93"/>
      <c r="S37" s="93"/>
      <c r="T37" s="93"/>
      <c r="U37" s="93"/>
      <c r="V37" s="53"/>
      <c r="W37" s="53"/>
      <c r="X37" s="53"/>
      <c r="Y37" s="53"/>
      <c r="Z37" s="52"/>
      <c r="AA37" s="63">
        <v>37</v>
      </c>
      <c r="AB37" s="63"/>
      <c r="AC37" s="118"/>
    </row>
    <row r="38" spans="1:29" x14ac:dyDescent="0.25">
      <c r="A38" s="50"/>
      <c r="B38" s="91"/>
      <c r="C38" s="54"/>
      <c r="D38" s="55"/>
      <c r="E38" s="56"/>
      <c r="F38" s="54"/>
      <c r="G38" s="54"/>
      <c r="H38" s="58"/>
      <c r="I38" s="57"/>
      <c r="J38" s="57"/>
      <c r="K38" s="58"/>
      <c r="L38" s="60"/>
      <c r="M38" s="61"/>
      <c r="N38" s="61"/>
      <c r="O38" s="59"/>
      <c r="P38" s="62"/>
      <c r="Q38" s="62"/>
      <c r="R38" s="93"/>
      <c r="S38" s="93"/>
      <c r="T38" s="93"/>
      <c r="U38" s="93"/>
      <c r="V38" s="53"/>
      <c r="W38" s="53"/>
      <c r="X38" s="53"/>
      <c r="Y38" s="53"/>
      <c r="Z38" s="52"/>
      <c r="AA38" s="63">
        <v>38</v>
      </c>
      <c r="AB38" s="63"/>
      <c r="AC38" s="118"/>
    </row>
    <row r="39" spans="1:29" x14ac:dyDescent="0.25">
      <c r="A39" s="50"/>
      <c r="B39" s="91"/>
      <c r="C39" s="54"/>
      <c r="D39" s="55"/>
      <c r="E39" s="56"/>
      <c r="F39" s="54"/>
      <c r="G39" s="54"/>
      <c r="H39" s="58"/>
      <c r="I39" s="57"/>
      <c r="J39" s="57"/>
      <c r="K39" s="58"/>
      <c r="L39" s="60"/>
      <c r="M39" s="61"/>
      <c r="N39" s="61"/>
      <c r="O39" s="59"/>
      <c r="P39" s="62"/>
      <c r="Q39" s="62"/>
      <c r="R39" s="93"/>
      <c r="S39" s="93"/>
      <c r="T39" s="93"/>
      <c r="U39" s="93"/>
      <c r="V39" s="53"/>
      <c r="W39" s="53"/>
      <c r="X39" s="53"/>
      <c r="Y39" s="53"/>
      <c r="Z39" s="52"/>
      <c r="AA39" s="63">
        <v>39</v>
      </c>
      <c r="AB39" s="63"/>
      <c r="AC39" s="118"/>
    </row>
    <row r="40" spans="1:29" x14ac:dyDescent="0.25">
      <c r="A40" s="50"/>
      <c r="B40" s="91"/>
      <c r="C40" s="54"/>
      <c r="D40" s="55"/>
      <c r="E40" s="56"/>
      <c r="F40" s="54"/>
      <c r="G40" s="54"/>
      <c r="H40" s="58"/>
      <c r="I40" s="57"/>
      <c r="J40" s="57"/>
      <c r="K40" s="58"/>
      <c r="L40" s="60"/>
      <c r="M40" s="61"/>
      <c r="N40" s="61"/>
      <c r="O40" s="59"/>
      <c r="P40" s="62"/>
      <c r="Q40" s="62"/>
      <c r="R40" s="93"/>
      <c r="S40" s="93"/>
      <c r="T40" s="93"/>
      <c r="U40" s="93"/>
      <c r="V40" s="53"/>
      <c r="W40" s="53"/>
      <c r="X40" s="53"/>
      <c r="Y40" s="53"/>
      <c r="Z40" s="52"/>
      <c r="AA40" s="63">
        <v>40</v>
      </c>
      <c r="AB40" s="63"/>
      <c r="AC40" s="118"/>
    </row>
    <row r="41" spans="1:29" x14ac:dyDescent="0.25">
      <c r="A41" s="104"/>
      <c r="B41" s="82"/>
      <c r="C41" s="82"/>
      <c r="D41" s="120"/>
      <c r="E41" s="121"/>
      <c r="F41" s="122"/>
      <c r="G41" s="122"/>
      <c r="H41" s="86"/>
      <c r="I41" s="87"/>
      <c r="J41" s="87"/>
      <c r="K41" s="108"/>
      <c r="L41" s="123"/>
      <c r="M41" s="124">
        <v>6996.28515625</v>
      </c>
      <c r="N41" s="124">
        <v>476.87554931640625</v>
      </c>
      <c r="O41" s="125"/>
      <c r="P41" s="126"/>
      <c r="Q41" s="126"/>
      <c r="R41" s="114"/>
      <c r="S41" s="114"/>
      <c r="T41" s="114"/>
      <c r="U41" s="114"/>
      <c r="V41" s="115"/>
      <c r="W41" s="115"/>
      <c r="X41" s="115"/>
      <c r="Y41" s="115"/>
      <c r="Z41" s="116"/>
      <c r="AA41" s="127">
        <v>41</v>
      </c>
      <c r="AB41" s="127"/>
      <c r="AC41" s="118"/>
    </row>
    <row r="42" spans="1:29" x14ac:dyDescent="0.25">
      <c r="A42" s="119"/>
      <c r="B42" s="94"/>
      <c r="C42" s="95"/>
      <c r="D42" s="96"/>
      <c r="E42" s="97"/>
      <c r="F42" s="95"/>
      <c r="G42" s="95"/>
      <c r="H42" s="16"/>
      <c r="I42" s="68"/>
      <c r="J42" s="68"/>
      <c r="K42" s="16"/>
      <c r="L42" s="99"/>
      <c r="M42" s="100">
        <v>7347.3837890625</v>
      </c>
      <c r="N42" s="100">
        <v>5384.0771484375</v>
      </c>
      <c r="O42" s="98"/>
      <c r="P42" s="101"/>
      <c r="Q42" s="101"/>
      <c r="R42" s="93"/>
      <c r="S42" s="93"/>
      <c r="T42" s="93"/>
      <c r="U42" s="93"/>
      <c r="V42" s="53"/>
      <c r="W42" s="53"/>
      <c r="X42" s="53"/>
      <c r="Y42" s="53"/>
      <c r="Z42" s="52"/>
      <c r="AA42" s="102">
        <v>42</v>
      </c>
      <c r="AB42" s="102"/>
      <c r="AC42" s="118"/>
    </row>
    <row r="43" spans="1:29" x14ac:dyDescent="0.25">
      <c r="A43" s="119" t="s">
        <v>211</v>
      </c>
      <c r="B43" s="94"/>
      <c r="C43" s="95" t="s">
        <v>56</v>
      </c>
      <c r="D43" s="96"/>
      <c r="E43" s="97"/>
      <c r="F43" s="95"/>
      <c r="G43" s="95"/>
      <c r="H43" s="16"/>
      <c r="I43" s="68"/>
      <c r="J43" s="68"/>
      <c r="K43" s="16"/>
      <c r="L43" s="99"/>
      <c r="M43" s="100">
        <v>6446.53662109375</v>
      </c>
      <c r="N43" s="100">
        <v>5230.24609375</v>
      </c>
      <c r="O43" s="98"/>
      <c r="P43" s="101"/>
      <c r="Q43" s="101"/>
      <c r="R43" s="93"/>
      <c r="S43" s="93"/>
      <c r="T43" s="93"/>
      <c r="U43" s="93"/>
      <c r="V43" s="53"/>
      <c r="W43" s="53"/>
      <c r="X43" s="53"/>
      <c r="Y43" s="53"/>
      <c r="Z43" s="52"/>
      <c r="AA43" s="102">
        <v>43</v>
      </c>
      <c r="AB43" s="102"/>
      <c r="AC43" s="118"/>
    </row>
    <row r="44" spans="1:29" x14ac:dyDescent="0.25">
      <c r="A44" s="119" t="s">
        <v>212</v>
      </c>
      <c r="B44" s="94"/>
      <c r="C44" s="95" t="s">
        <v>56</v>
      </c>
      <c r="D44" s="96"/>
      <c r="E44" s="97"/>
      <c r="F44" s="95"/>
      <c r="G44" s="95"/>
      <c r="H44" s="16" t="s">
        <v>286</v>
      </c>
      <c r="I44" s="68"/>
      <c r="J44" s="68"/>
      <c r="K44" s="16"/>
      <c r="L44" s="99"/>
      <c r="M44" s="100">
        <v>5488.30712890625</v>
      </c>
      <c r="N44" s="100">
        <v>5076.41552734375</v>
      </c>
      <c r="O44" s="98"/>
      <c r="P44" s="101"/>
      <c r="Q44" s="101"/>
      <c r="R44" s="93"/>
      <c r="S44" s="93"/>
      <c r="T44" s="93"/>
      <c r="U44" s="93"/>
      <c r="V44" s="53"/>
      <c r="W44" s="53"/>
      <c r="X44" s="53"/>
      <c r="Y44" s="53"/>
      <c r="Z44" s="52"/>
      <c r="AA44" s="102">
        <v>44</v>
      </c>
      <c r="AB44" s="102"/>
      <c r="AC44" s="118"/>
    </row>
    <row r="45" spans="1:29" x14ac:dyDescent="0.25">
      <c r="A45" s="119" t="s">
        <v>214</v>
      </c>
      <c r="B45" s="94"/>
      <c r="C45" s="95" t="s">
        <v>56</v>
      </c>
      <c r="D45" s="96"/>
      <c r="E45" s="97"/>
      <c r="F45" s="95"/>
      <c r="G45" s="95"/>
      <c r="H45" s="16" t="s">
        <v>287</v>
      </c>
      <c r="I45" s="68"/>
      <c r="J45" s="68"/>
      <c r="K45" s="16"/>
      <c r="L45" s="99"/>
      <c r="M45" s="100">
        <v>4510.69287109375</v>
      </c>
      <c r="N45" s="100">
        <v>4922.58447265625</v>
      </c>
      <c r="O45" s="98"/>
      <c r="P45" s="101"/>
      <c r="Q45" s="101"/>
      <c r="R45" s="93"/>
      <c r="S45" s="93"/>
      <c r="T45" s="93"/>
      <c r="U45" s="93"/>
      <c r="V45" s="53"/>
      <c r="W45" s="53"/>
      <c r="X45" s="53"/>
      <c r="Y45" s="53"/>
      <c r="Z45" s="52"/>
      <c r="AA45" s="102">
        <v>45</v>
      </c>
      <c r="AB45" s="102"/>
      <c r="AC45" s="118"/>
    </row>
    <row r="46" spans="1:29" x14ac:dyDescent="0.25">
      <c r="A46" s="119" t="s">
        <v>277</v>
      </c>
      <c r="B46" s="94"/>
      <c r="C46" s="95" t="s">
        <v>65</v>
      </c>
      <c r="D46" s="96">
        <v>25</v>
      </c>
      <c r="E46" s="97"/>
      <c r="F46" s="95" t="s">
        <v>280</v>
      </c>
      <c r="G46" s="95"/>
      <c r="H46" s="16"/>
      <c r="I46" s="68"/>
      <c r="J46" s="68"/>
      <c r="K46" s="16"/>
      <c r="L46" s="99"/>
      <c r="M46" s="100">
        <v>3552.46337890625</v>
      </c>
      <c r="N46" s="100">
        <v>4768.75390625</v>
      </c>
      <c r="O46" s="98"/>
      <c r="P46" s="101"/>
      <c r="Q46" s="101"/>
      <c r="R46" s="93"/>
      <c r="S46" s="93"/>
      <c r="T46" s="93"/>
      <c r="U46" s="93"/>
      <c r="V46" s="53"/>
      <c r="W46" s="53"/>
      <c r="X46" s="53"/>
      <c r="Y46" s="53"/>
      <c r="Z46" s="52"/>
      <c r="AA46" s="102">
        <v>46</v>
      </c>
      <c r="AB46" s="102"/>
      <c r="AC46" s="118"/>
    </row>
    <row r="47" spans="1:29" x14ac:dyDescent="0.25">
      <c r="A47" s="119" t="s">
        <v>216</v>
      </c>
      <c r="B47" s="94"/>
      <c r="C47" s="95" t="s">
        <v>65</v>
      </c>
      <c r="D47" s="96">
        <v>25</v>
      </c>
      <c r="E47" s="97"/>
      <c r="F47" s="95" t="s">
        <v>280</v>
      </c>
      <c r="G47" s="95"/>
      <c r="H47" s="16"/>
      <c r="I47" s="68"/>
      <c r="J47" s="68"/>
      <c r="K47" s="16"/>
      <c r="L47" s="99"/>
      <c r="M47" s="100">
        <v>2651.61572265625</v>
      </c>
      <c r="N47" s="100">
        <v>4614.9228515625</v>
      </c>
      <c r="O47" s="98"/>
      <c r="P47" s="101"/>
      <c r="Q47" s="101"/>
      <c r="R47" s="93"/>
      <c r="S47" s="93"/>
      <c r="T47" s="93"/>
      <c r="U47" s="93"/>
      <c r="V47" s="53"/>
      <c r="W47" s="53"/>
      <c r="X47" s="53"/>
      <c r="Y47" s="53"/>
      <c r="Z47" s="52"/>
      <c r="AA47" s="102">
        <v>47</v>
      </c>
      <c r="AB47" s="102"/>
      <c r="AC47" s="118"/>
    </row>
    <row r="48" spans="1:29" x14ac:dyDescent="0.25">
      <c r="A48" s="119" t="s">
        <v>217</v>
      </c>
      <c r="B48" s="94"/>
      <c r="C48" s="95" t="s">
        <v>56</v>
      </c>
      <c r="D48" s="96">
        <v>5</v>
      </c>
      <c r="E48" s="97"/>
      <c r="F48" s="95"/>
      <c r="G48" s="95"/>
      <c r="H48" s="16" t="s">
        <v>288</v>
      </c>
      <c r="I48" s="68"/>
      <c r="J48" s="68"/>
      <c r="K48" s="16"/>
      <c r="L48" s="99"/>
      <c r="M48" s="100">
        <v>1843.87353515625</v>
      </c>
      <c r="N48" s="100">
        <v>4461.09228515625</v>
      </c>
      <c r="O48" s="98"/>
      <c r="P48" s="101"/>
      <c r="Q48" s="101"/>
      <c r="R48" s="93"/>
      <c r="S48" s="93"/>
      <c r="T48" s="93"/>
      <c r="U48" s="93"/>
      <c r="V48" s="53"/>
      <c r="W48" s="53"/>
      <c r="X48" s="53"/>
      <c r="Y48" s="53"/>
      <c r="Z48" s="52"/>
      <c r="AA48" s="102">
        <v>48</v>
      </c>
      <c r="AB48" s="102"/>
      <c r="AC48" s="118"/>
    </row>
    <row r="49" spans="1:29" x14ac:dyDescent="0.25">
      <c r="A49" s="119" t="s">
        <v>219</v>
      </c>
      <c r="B49" s="94"/>
      <c r="C49" s="95" t="s">
        <v>56</v>
      </c>
      <c r="D49" s="96">
        <v>5</v>
      </c>
      <c r="E49" s="97"/>
      <c r="F49" s="95"/>
      <c r="G49" s="95"/>
      <c r="H49" s="16" t="s">
        <v>219</v>
      </c>
      <c r="I49" s="68"/>
      <c r="J49" s="68"/>
      <c r="K49" s="16"/>
      <c r="L49" s="99"/>
      <c r="M49" s="100">
        <v>1161.2677001953125</v>
      </c>
      <c r="N49" s="100">
        <v>4307.26171875</v>
      </c>
      <c r="O49" s="98"/>
      <c r="P49" s="101"/>
      <c r="Q49" s="101"/>
      <c r="R49" s="93"/>
      <c r="S49" s="93"/>
      <c r="T49" s="93"/>
      <c r="U49" s="93"/>
      <c r="V49" s="53"/>
      <c r="W49" s="53"/>
      <c r="X49" s="53"/>
      <c r="Y49" s="53"/>
      <c r="Z49" s="52"/>
      <c r="AA49" s="102">
        <v>49</v>
      </c>
      <c r="AB49" s="102"/>
      <c r="AC49" s="118"/>
    </row>
    <row r="50" spans="1:29" x14ac:dyDescent="0.25">
      <c r="A50" s="119" t="s">
        <v>221</v>
      </c>
      <c r="B50" s="94"/>
      <c r="C50" s="95" t="s">
        <v>56</v>
      </c>
      <c r="D50" s="96">
        <v>5</v>
      </c>
      <c r="E50" s="97"/>
      <c r="F50" s="95"/>
      <c r="G50" s="95"/>
      <c r="H50" s="16" t="s">
        <v>289</v>
      </c>
      <c r="I50" s="68"/>
      <c r="J50" s="68"/>
      <c r="K50" s="16"/>
      <c r="L50" s="99"/>
      <c r="M50" s="100">
        <v>630.866943359375</v>
      </c>
      <c r="N50" s="100">
        <v>4153.4306640625</v>
      </c>
      <c r="O50" s="98"/>
      <c r="P50" s="101"/>
      <c r="Q50" s="101"/>
      <c r="R50" s="93"/>
      <c r="S50" s="93"/>
      <c r="T50" s="93"/>
      <c r="U50" s="93"/>
      <c r="V50" s="53"/>
      <c r="W50" s="53"/>
      <c r="X50" s="53"/>
      <c r="Y50" s="53"/>
      <c r="Z50" s="52"/>
      <c r="AA50" s="102">
        <v>50</v>
      </c>
      <c r="AB50" s="102"/>
      <c r="AC50" s="118"/>
    </row>
    <row r="51" spans="1:29" x14ac:dyDescent="0.25">
      <c r="A51" s="119" t="s">
        <v>222</v>
      </c>
      <c r="B51" s="94"/>
      <c r="C51" s="95" t="s">
        <v>56</v>
      </c>
      <c r="D51" s="96">
        <v>5</v>
      </c>
      <c r="E51" s="97"/>
      <c r="F51" s="95"/>
      <c r="G51" s="95"/>
      <c r="H51" s="16" t="s">
        <v>290</v>
      </c>
      <c r="I51" s="68"/>
      <c r="J51" s="68"/>
      <c r="K51" s="16"/>
      <c r="L51" s="99"/>
      <c r="M51" s="100">
        <v>273.70474243164063</v>
      </c>
      <c r="N51" s="100">
        <v>3999.60009765625</v>
      </c>
      <c r="O51" s="98"/>
      <c r="P51" s="101"/>
      <c r="Q51" s="101"/>
      <c r="R51" s="93"/>
      <c r="S51" s="93"/>
      <c r="T51" s="93"/>
      <c r="U51" s="93"/>
      <c r="V51" s="53"/>
      <c r="W51" s="53"/>
      <c r="X51" s="53"/>
      <c r="Y51" s="53"/>
      <c r="Z51" s="52"/>
      <c r="AA51" s="102">
        <v>51</v>
      </c>
      <c r="AB51" s="102"/>
      <c r="AC51" s="118"/>
    </row>
    <row r="52" spans="1:29" x14ac:dyDescent="0.25">
      <c r="A52" s="119" t="s">
        <v>223</v>
      </c>
      <c r="B52" s="94"/>
      <c r="C52" s="95" t="s">
        <v>56</v>
      </c>
      <c r="D52" s="96">
        <v>5</v>
      </c>
      <c r="E52" s="97"/>
      <c r="F52" s="95"/>
      <c r="G52" s="95"/>
      <c r="H52" s="16" t="s">
        <v>291</v>
      </c>
      <c r="I52" s="68"/>
      <c r="J52" s="68"/>
      <c r="K52" s="16"/>
      <c r="L52" s="99"/>
      <c r="M52" s="100">
        <v>174.27084350585938</v>
      </c>
      <c r="N52" s="100">
        <v>3845.769287109375</v>
      </c>
      <c r="O52" s="98"/>
      <c r="P52" s="101"/>
      <c r="Q52" s="101"/>
      <c r="R52" s="93"/>
      <c r="S52" s="93"/>
      <c r="T52" s="93"/>
      <c r="U52" s="93"/>
      <c r="V52" s="53"/>
      <c r="W52" s="53"/>
      <c r="X52" s="53"/>
      <c r="Y52" s="53"/>
      <c r="Z52" s="52"/>
      <c r="AA52" s="102">
        <v>52</v>
      </c>
      <c r="AB52" s="102"/>
      <c r="AC52" s="103"/>
    </row>
    <row r="53" spans="1:29" x14ac:dyDescent="0.25">
      <c r="A53" s="119" t="s">
        <v>224</v>
      </c>
      <c r="B53" s="94"/>
      <c r="C53" s="95" t="s">
        <v>56</v>
      </c>
      <c r="D53" s="96">
        <v>5</v>
      </c>
      <c r="E53" s="97"/>
      <c r="F53" s="95"/>
      <c r="G53" s="95"/>
      <c r="H53" s="16" t="s">
        <v>292</v>
      </c>
      <c r="I53" s="68"/>
      <c r="J53" s="68"/>
      <c r="K53" s="16"/>
      <c r="L53" s="99"/>
      <c r="M53" s="100">
        <v>174.27084350585938</v>
      </c>
      <c r="N53" s="100">
        <v>3691.9384765625</v>
      </c>
      <c r="O53" s="98"/>
      <c r="P53" s="101"/>
      <c r="Q53" s="101"/>
      <c r="R53" s="93"/>
      <c r="S53" s="93"/>
      <c r="T53" s="93"/>
      <c r="U53" s="93"/>
      <c r="V53" s="53"/>
      <c r="W53" s="53"/>
      <c r="X53" s="53"/>
      <c r="Y53" s="53"/>
      <c r="Z53" s="52"/>
      <c r="AA53" s="102">
        <v>53</v>
      </c>
      <c r="AB53" s="102"/>
      <c r="AC53" s="103"/>
    </row>
    <row r="54" spans="1:29" x14ac:dyDescent="0.25">
      <c r="A54" s="119" t="s">
        <v>225</v>
      </c>
      <c r="B54" s="95"/>
      <c r="C54" s="95" t="s">
        <v>56</v>
      </c>
      <c r="D54" s="96">
        <v>5</v>
      </c>
      <c r="E54" s="97"/>
      <c r="F54" s="95"/>
      <c r="G54" s="95"/>
      <c r="H54" s="16" t="s">
        <v>225</v>
      </c>
      <c r="I54" s="68"/>
      <c r="J54" s="68"/>
      <c r="K54" s="16"/>
      <c r="L54" s="99"/>
      <c r="M54" s="100">
        <v>345.85577392578125</v>
      </c>
      <c r="N54" s="100">
        <v>3538.107666015625</v>
      </c>
      <c r="O54" s="98"/>
      <c r="P54" s="101"/>
      <c r="Q54" s="101"/>
      <c r="R54" s="93"/>
      <c r="S54" s="93"/>
      <c r="T54" s="93"/>
      <c r="U54" s="93"/>
      <c r="V54" s="53"/>
      <c r="W54" s="53"/>
      <c r="X54" s="53"/>
      <c r="Y54" s="53"/>
      <c r="Z54" s="52"/>
      <c r="AA54" s="102">
        <v>54</v>
      </c>
      <c r="AB54" s="102"/>
      <c r="AC54" s="103"/>
    </row>
    <row r="55" spans="1:29" x14ac:dyDescent="0.25">
      <c r="A55" s="119" t="s">
        <v>228</v>
      </c>
      <c r="B55" s="95"/>
      <c r="C55" s="95" t="s">
        <v>65</v>
      </c>
      <c r="D55" s="96">
        <v>25</v>
      </c>
      <c r="E55" s="97"/>
      <c r="F55" s="95" t="s">
        <v>285</v>
      </c>
      <c r="G55" s="95"/>
      <c r="H55" s="16"/>
      <c r="I55" s="68"/>
      <c r="J55" s="68"/>
      <c r="K55" s="16"/>
      <c r="L55" s="99"/>
      <c r="M55" s="100">
        <v>747.935791015625</v>
      </c>
      <c r="N55" s="100">
        <v>3384.27685546875</v>
      </c>
      <c r="O55" s="98"/>
      <c r="P55" s="101"/>
      <c r="Q55" s="101"/>
      <c r="R55" s="93"/>
      <c r="S55" s="93"/>
      <c r="T55" s="93"/>
      <c r="U55" s="93"/>
      <c r="V55" s="53"/>
      <c r="W55" s="53"/>
      <c r="X55" s="53"/>
      <c r="Y55" s="53"/>
      <c r="Z55" s="52"/>
      <c r="AA55" s="102">
        <v>55</v>
      </c>
      <c r="AB55" s="102"/>
      <c r="AC55" s="103"/>
    </row>
    <row r="56" spans="1:29" x14ac:dyDescent="0.25">
      <c r="A56" s="119" t="s">
        <v>227</v>
      </c>
      <c r="B56" s="95"/>
      <c r="C56" s="95" t="s">
        <v>65</v>
      </c>
      <c r="D56" s="96">
        <v>25</v>
      </c>
      <c r="E56" s="97"/>
      <c r="F56" s="95" t="s">
        <v>281</v>
      </c>
      <c r="G56" s="95"/>
      <c r="H56" s="16"/>
      <c r="I56" s="68"/>
      <c r="J56" s="68"/>
      <c r="K56" s="16"/>
      <c r="L56" s="99"/>
      <c r="M56" s="100">
        <v>1318.611572265625</v>
      </c>
      <c r="N56" s="100">
        <v>3230.446044921875</v>
      </c>
      <c r="O56" s="98"/>
      <c r="P56" s="101"/>
      <c r="Q56" s="101"/>
      <c r="R56" s="93"/>
      <c r="S56" s="93"/>
      <c r="T56" s="93"/>
      <c r="U56" s="93"/>
      <c r="V56" s="53"/>
      <c r="W56" s="53"/>
      <c r="X56" s="53"/>
      <c r="Y56" s="53"/>
      <c r="Z56" s="52"/>
      <c r="AA56" s="102">
        <v>56</v>
      </c>
      <c r="AB56" s="102"/>
      <c r="AC56" s="103"/>
    </row>
    <row r="57" spans="1:29" x14ac:dyDescent="0.25">
      <c r="A57" s="119" t="s">
        <v>230</v>
      </c>
      <c r="B57" s="95"/>
      <c r="C57" s="95" t="s">
        <v>65</v>
      </c>
      <c r="D57" s="96">
        <v>25</v>
      </c>
      <c r="E57" s="97"/>
      <c r="F57" s="95" t="s">
        <v>278</v>
      </c>
      <c r="G57" s="95"/>
      <c r="H57" s="16"/>
      <c r="I57" s="68"/>
      <c r="J57" s="68"/>
      <c r="K57" s="16"/>
      <c r="L57" s="99"/>
      <c r="M57" s="100">
        <v>2035.2530517578125</v>
      </c>
      <c r="N57" s="100">
        <v>3076.615478515625</v>
      </c>
      <c r="O57" s="98"/>
      <c r="P57" s="101"/>
      <c r="Q57" s="101"/>
      <c r="R57" s="93"/>
      <c r="S57" s="93"/>
      <c r="T57" s="93"/>
      <c r="U57" s="93"/>
      <c r="V57" s="53"/>
      <c r="W57" s="53"/>
      <c r="X57" s="53"/>
      <c r="Y57" s="53"/>
      <c r="Z57" s="52"/>
      <c r="AA57" s="102">
        <v>57</v>
      </c>
      <c r="AB57" s="102"/>
      <c r="AC57" s="103"/>
    </row>
    <row r="58" spans="1:29" x14ac:dyDescent="0.25">
      <c r="A58" s="119" t="s">
        <v>231</v>
      </c>
      <c r="B58" s="95"/>
      <c r="C58" s="95" t="s">
        <v>56</v>
      </c>
      <c r="D58" s="96">
        <v>5</v>
      </c>
      <c r="E58" s="97"/>
      <c r="F58" s="95"/>
      <c r="G58" s="95"/>
      <c r="H58" s="16" t="s">
        <v>231</v>
      </c>
      <c r="I58" s="68"/>
      <c r="J58" s="68"/>
      <c r="K58" s="16"/>
      <c r="L58" s="99"/>
      <c r="M58" s="100">
        <v>2869.441650390625</v>
      </c>
      <c r="N58" s="100">
        <v>2922.78466796875</v>
      </c>
      <c r="O58" s="98"/>
      <c r="P58" s="101"/>
      <c r="Q58" s="101"/>
      <c r="R58" s="93"/>
      <c r="S58" s="93"/>
      <c r="T58" s="93"/>
      <c r="U58" s="93"/>
      <c r="V58" s="53"/>
      <c r="W58" s="53"/>
      <c r="X58" s="53"/>
      <c r="Y58" s="53"/>
      <c r="Z58" s="52"/>
      <c r="AA58" s="102">
        <v>58</v>
      </c>
      <c r="AB58" s="102"/>
      <c r="AC58" s="103"/>
    </row>
    <row r="59" spans="1:29" x14ac:dyDescent="0.25">
      <c r="A59" s="119" t="s">
        <v>232</v>
      </c>
      <c r="B59" s="95"/>
      <c r="C59" s="95" t="s">
        <v>56</v>
      </c>
      <c r="D59" s="96">
        <v>5</v>
      </c>
      <c r="E59" s="97"/>
      <c r="F59" s="95"/>
      <c r="G59" s="95"/>
      <c r="H59" s="16" t="s">
        <v>232</v>
      </c>
      <c r="I59" s="68"/>
      <c r="J59" s="68"/>
      <c r="K59" s="16"/>
      <c r="L59" s="99"/>
      <c r="M59" s="100">
        <v>3788.09814453125</v>
      </c>
      <c r="N59" s="100">
        <v>2768.953857421875</v>
      </c>
      <c r="O59" s="98"/>
      <c r="P59" s="101"/>
      <c r="Q59" s="101"/>
      <c r="R59" s="93"/>
      <c r="S59" s="93"/>
      <c r="T59" s="93"/>
      <c r="U59" s="93"/>
      <c r="V59" s="53"/>
      <c r="W59" s="53"/>
      <c r="X59" s="53"/>
      <c r="Y59" s="53"/>
      <c r="Z59" s="52"/>
      <c r="AA59" s="102">
        <v>59</v>
      </c>
      <c r="AB59" s="102"/>
      <c r="AC59" s="103"/>
    </row>
    <row r="60" spans="1:29" x14ac:dyDescent="0.25">
      <c r="A60" s="119" t="s">
        <v>233</v>
      </c>
      <c r="B60" s="95"/>
      <c r="C60" s="95" t="s">
        <v>65</v>
      </c>
      <c r="D60" s="96">
        <v>25</v>
      </c>
      <c r="E60" s="97"/>
      <c r="F60" s="95" t="s">
        <v>282</v>
      </c>
      <c r="G60" s="95"/>
      <c r="H60" s="16"/>
      <c r="I60" s="68"/>
      <c r="J60" s="68"/>
      <c r="K60" s="16"/>
      <c r="L60" s="99"/>
      <c r="M60" s="100">
        <v>4754.79248046875</v>
      </c>
      <c r="N60" s="100">
        <v>2615.123046875</v>
      </c>
      <c r="O60" s="98"/>
      <c r="P60" s="101"/>
      <c r="Q60" s="101"/>
      <c r="R60" s="93"/>
      <c r="S60" s="93"/>
      <c r="T60" s="93"/>
      <c r="U60" s="93"/>
      <c r="V60" s="53"/>
      <c r="W60" s="53"/>
      <c r="X60" s="53"/>
      <c r="Y60" s="53"/>
      <c r="Z60" s="52"/>
      <c r="AA60" s="102">
        <v>60</v>
      </c>
      <c r="AB60" s="102"/>
      <c r="AC60" s="103"/>
    </row>
    <row r="61" spans="1:29" x14ac:dyDescent="0.25">
      <c r="A61" s="119" t="s">
        <v>234</v>
      </c>
      <c r="B61" s="95"/>
      <c r="C61" s="95" t="s">
        <v>56</v>
      </c>
      <c r="D61" s="96">
        <v>5</v>
      </c>
      <c r="E61" s="97"/>
      <c r="F61" s="95"/>
      <c r="G61" s="95"/>
      <c r="H61" s="16" t="s">
        <v>293</v>
      </c>
      <c r="I61" s="68"/>
      <c r="J61" s="68"/>
      <c r="K61" s="16"/>
      <c r="L61" s="99"/>
      <c r="M61" s="100">
        <v>5731.1904296875</v>
      </c>
      <c r="N61" s="100">
        <v>2461.292236328125</v>
      </c>
      <c r="O61" s="98"/>
      <c r="P61" s="101"/>
      <c r="Q61" s="101"/>
      <c r="R61" s="93"/>
      <c r="S61" s="93"/>
      <c r="T61" s="93"/>
      <c r="U61" s="93"/>
      <c r="V61" s="53"/>
      <c r="W61" s="53"/>
      <c r="X61" s="53"/>
      <c r="Y61" s="53"/>
      <c r="Z61" s="52"/>
      <c r="AA61" s="102">
        <v>61</v>
      </c>
      <c r="AB61" s="102"/>
      <c r="AC61" s="103"/>
    </row>
    <row r="62" spans="1:29" x14ac:dyDescent="0.25">
      <c r="A62" s="119" t="s">
        <v>235</v>
      </c>
      <c r="B62" s="95"/>
      <c r="C62" s="95" t="s">
        <v>65</v>
      </c>
      <c r="D62" s="96">
        <v>25</v>
      </c>
      <c r="E62" s="97"/>
      <c r="F62" s="95" t="s">
        <v>283</v>
      </c>
      <c r="G62" s="95"/>
      <c r="H62" s="16"/>
      <c r="I62" s="68"/>
      <c r="J62" s="68"/>
      <c r="K62" s="16"/>
      <c r="L62" s="99"/>
      <c r="M62" s="100">
        <v>6678.57373046875</v>
      </c>
      <c r="N62" s="100">
        <v>2307.46142578125</v>
      </c>
      <c r="O62" s="98"/>
      <c r="P62" s="101"/>
      <c r="Q62" s="101"/>
      <c r="R62" s="93"/>
      <c r="S62" s="93"/>
      <c r="T62" s="93"/>
      <c r="U62" s="93"/>
      <c r="V62" s="53"/>
      <c r="W62" s="53"/>
      <c r="X62" s="53"/>
      <c r="Y62" s="53"/>
      <c r="Z62" s="52"/>
      <c r="AA62" s="102">
        <v>62</v>
      </c>
      <c r="AB62" s="102"/>
      <c r="AC62" s="103"/>
    </row>
    <row r="63" spans="1:29" x14ac:dyDescent="0.25">
      <c r="A63" s="119" t="s">
        <v>236</v>
      </c>
      <c r="B63" s="95"/>
      <c r="C63" s="95" t="s">
        <v>56</v>
      </c>
      <c r="D63" s="96">
        <v>5</v>
      </c>
      <c r="E63" s="97"/>
      <c r="F63" s="95"/>
      <c r="G63" s="95"/>
      <c r="H63" s="16" t="s">
        <v>236</v>
      </c>
      <c r="I63" s="68"/>
      <c r="J63" s="68"/>
      <c r="K63" s="16"/>
      <c r="L63" s="99"/>
      <c r="M63" s="100">
        <v>7559.373046875</v>
      </c>
      <c r="N63" s="100">
        <v>2153.630859375</v>
      </c>
      <c r="O63" s="98"/>
      <c r="P63" s="101"/>
      <c r="Q63" s="101"/>
      <c r="R63" s="93"/>
      <c r="S63" s="93"/>
      <c r="T63" s="93"/>
      <c r="U63" s="93"/>
      <c r="V63" s="53"/>
      <c r="W63" s="53"/>
      <c r="X63" s="53"/>
      <c r="Y63" s="53"/>
      <c r="Z63" s="52"/>
      <c r="AA63" s="102">
        <v>63</v>
      </c>
      <c r="AB63" s="102"/>
      <c r="AC63" s="103"/>
    </row>
    <row r="64" spans="1:29" x14ac:dyDescent="0.25">
      <c r="A64" s="119" t="s">
        <v>237</v>
      </c>
      <c r="B64" s="95"/>
      <c r="C64" s="95" t="s">
        <v>65</v>
      </c>
      <c r="D64" s="96">
        <v>25</v>
      </c>
      <c r="E64" s="97"/>
      <c r="F64" s="95" t="s">
        <v>283</v>
      </c>
      <c r="G64" s="95"/>
      <c r="H64" s="16"/>
      <c r="I64" s="68"/>
      <c r="J64" s="68"/>
      <c r="K64" s="16"/>
      <c r="L64" s="99"/>
      <c r="M64" s="100">
        <v>8338.6611328125</v>
      </c>
      <c r="N64" s="100">
        <v>1999.800048828125</v>
      </c>
      <c r="O64" s="98"/>
      <c r="P64" s="101"/>
      <c r="Q64" s="101"/>
      <c r="R64" s="93"/>
      <c r="S64" s="93"/>
      <c r="T64" s="93"/>
      <c r="U64" s="93"/>
      <c r="V64" s="53"/>
      <c r="W64" s="53"/>
      <c r="X64" s="53"/>
      <c r="Y64" s="53"/>
      <c r="Z64" s="52"/>
      <c r="AA64" s="102">
        <v>64</v>
      </c>
      <c r="AB64" s="102"/>
      <c r="AC64" s="103"/>
    </row>
    <row r="65" spans="1:29" x14ac:dyDescent="0.25">
      <c r="A65" s="119" t="s">
        <v>238</v>
      </c>
      <c r="B65" s="95"/>
      <c r="C65" s="95" t="s">
        <v>56</v>
      </c>
      <c r="D65" s="96">
        <v>5</v>
      </c>
      <c r="E65" s="97"/>
      <c r="F65" s="95"/>
      <c r="G65" s="95"/>
      <c r="H65" s="16" t="s">
        <v>294</v>
      </c>
      <c r="I65" s="68"/>
      <c r="J65" s="68"/>
      <c r="K65" s="16"/>
      <c r="L65" s="99"/>
      <c r="M65" s="100">
        <v>8985.5341796875</v>
      </c>
      <c r="N65" s="100">
        <v>1845.96923828125</v>
      </c>
      <c r="O65" s="98"/>
      <c r="P65" s="101"/>
      <c r="Q65" s="101"/>
      <c r="R65" s="93"/>
      <c r="S65" s="93"/>
      <c r="T65" s="93"/>
      <c r="U65" s="93"/>
      <c r="V65" s="53"/>
      <c r="W65" s="53"/>
      <c r="X65" s="53"/>
      <c r="Y65" s="53"/>
      <c r="Z65" s="52"/>
      <c r="AA65" s="102">
        <v>65</v>
      </c>
      <c r="AB65" s="102"/>
      <c r="AC65" s="103"/>
    </row>
    <row r="66" spans="1:29" x14ac:dyDescent="0.25">
      <c r="A66" s="119" t="s">
        <v>240</v>
      </c>
      <c r="B66" s="95"/>
      <c r="C66" s="95" t="s">
        <v>56</v>
      </c>
      <c r="D66" s="96">
        <v>5</v>
      </c>
      <c r="E66" s="97"/>
      <c r="F66" s="95"/>
      <c r="G66" s="95"/>
      <c r="H66" s="16" t="s">
        <v>240</v>
      </c>
      <c r="I66" s="68"/>
      <c r="J66" s="68"/>
      <c r="K66" s="16"/>
      <c r="L66" s="99"/>
      <c r="M66" s="100">
        <v>9474.3408203125</v>
      </c>
      <c r="N66" s="100">
        <v>1692.138427734375</v>
      </c>
      <c r="O66" s="98"/>
      <c r="P66" s="101"/>
      <c r="Q66" s="101"/>
      <c r="R66" s="93"/>
      <c r="S66" s="93"/>
      <c r="T66" s="93"/>
      <c r="U66" s="93"/>
      <c r="V66" s="53"/>
      <c r="W66" s="53"/>
      <c r="X66" s="53"/>
      <c r="Y66" s="53"/>
      <c r="Z66" s="52"/>
      <c r="AA66" s="102">
        <v>66</v>
      </c>
      <c r="AB66" s="102"/>
      <c r="AC66" s="103"/>
    </row>
    <row r="67" spans="1:29" x14ac:dyDescent="0.25">
      <c r="A67" s="119" t="s">
        <v>241</v>
      </c>
      <c r="B67" s="95"/>
      <c r="C67" s="95" t="s">
        <v>56</v>
      </c>
      <c r="D67" s="96">
        <v>5</v>
      </c>
      <c r="E67" s="97"/>
      <c r="F67" s="95"/>
      <c r="G67" s="95"/>
      <c r="H67" s="16" t="s">
        <v>295</v>
      </c>
      <c r="I67" s="68"/>
      <c r="J67" s="68"/>
      <c r="K67" s="16"/>
      <c r="L67" s="99"/>
      <c r="M67" s="100">
        <v>9785.697265625</v>
      </c>
      <c r="N67" s="100">
        <v>1538.3077392578125</v>
      </c>
      <c r="O67" s="98"/>
      <c r="P67" s="101"/>
      <c r="Q67" s="101"/>
      <c r="R67" s="93"/>
      <c r="S67" s="93"/>
      <c r="T67" s="93"/>
      <c r="U67" s="93"/>
      <c r="V67" s="53"/>
      <c r="W67" s="53"/>
      <c r="X67" s="53"/>
      <c r="Y67" s="53"/>
      <c r="Z67" s="52"/>
      <c r="AA67" s="102">
        <v>67</v>
      </c>
      <c r="AB67" s="102"/>
      <c r="AC67" s="103"/>
    </row>
    <row r="68" spans="1:29" x14ac:dyDescent="0.25">
      <c r="A68" s="119" t="s">
        <v>242</v>
      </c>
      <c r="B68" s="95"/>
      <c r="C68" s="95" t="s">
        <v>65</v>
      </c>
      <c r="D68" s="96">
        <v>25</v>
      </c>
      <c r="E68" s="97"/>
      <c r="F68" s="95" t="s">
        <v>284</v>
      </c>
      <c r="G68" s="95"/>
      <c r="H68" s="16"/>
      <c r="I68" s="68"/>
      <c r="J68" s="68"/>
      <c r="K68" s="16"/>
      <c r="L68" s="99"/>
      <c r="M68" s="100">
        <v>9780.9765625</v>
      </c>
      <c r="N68" s="100">
        <v>1384.4769287109375</v>
      </c>
      <c r="O68" s="98"/>
      <c r="P68" s="101"/>
      <c r="Q68" s="101"/>
      <c r="R68" s="93"/>
      <c r="S68" s="93"/>
      <c r="T68" s="93"/>
      <c r="U68" s="93"/>
      <c r="V68" s="53"/>
      <c r="W68" s="53"/>
      <c r="X68" s="53"/>
      <c r="Y68" s="53"/>
      <c r="Z68" s="52"/>
      <c r="AA68" s="102">
        <v>68</v>
      </c>
      <c r="AB68" s="102"/>
      <c r="AC68" s="103"/>
    </row>
    <row r="69" spans="1:29" x14ac:dyDescent="0.25">
      <c r="A69" s="119" t="s">
        <v>243</v>
      </c>
      <c r="B69" s="95"/>
      <c r="C69" s="95" t="s">
        <v>56</v>
      </c>
      <c r="D69" s="96">
        <v>5</v>
      </c>
      <c r="E69" s="97"/>
      <c r="F69" s="95"/>
      <c r="G69" s="95"/>
      <c r="H69" s="16" t="s">
        <v>243</v>
      </c>
      <c r="I69" s="68"/>
      <c r="J69" s="68"/>
      <c r="K69" s="16"/>
      <c r="L69" s="99"/>
      <c r="M69" s="100">
        <v>9824.7294921875</v>
      </c>
      <c r="N69" s="100">
        <v>1230.6461181640625</v>
      </c>
      <c r="O69" s="98"/>
      <c r="P69" s="101"/>
      <c r="Q69" s="101"/>
      <c r="R69" s="93"/>
      <c r="S69" s="93"/>
      <c r="T69" s="93"/>
      <c r="U69" s="93"/>
      <c r="V69" s="53"/>
      <c r="W69" s="53"/>
      <c r="X69" s="53"/>
      <c r="Y69" s="53"/>
      <c r="Z69" s="52"/>
      <c r="AA69" s="102">
        <v>69</v>
      </c>
      <c r="AB69" s="102"/>
      <c r="AC69" s="103"/>
    </row>
    <row r="70" spans="1:29" x14ac:dyDescent="0.25">
      <c r="A70" s="119" t="s">
        <v>244</v>
      </c>
      <c r="B70" s="95"/>
      <c r="C70" s="95" t="s">
        <v>56</v>
      </c>
      <c r="D70" s="96">
        <v>5</v>
      </c>
      <c r="E70" s="97"/>
      <c r="F70" s="95"/>
      <c r="G70" s="95"/>
      <c r="H70" s="16" t="s">
        <v>296</v>
      </c>
      <c r="I70" s="68"/>
      <c r="J70" s="68"/>
      <c r="K70" s="16"/>
      <c r="L70" s="99"/>
      <c r="M70" s="100">
        <v>9569.423828125</v>
      </c>
      <c r="N70" s="100">
        <v>1076.8154296875</v>
      </c>
      <c r="O70" s="98"/>
      <c r="P70" s="101"/>
      <c r="Q70" s="101"/>
      <c r="R70" s="93"/>
      <c r="S70" s="93"/>
      <c r="T70" s="93"/>
      <c r="U70" s="93"/>
      <c r="V70" s="53"/>
      <c r="W70" s="53"/>
      <c r="X70" s="53"/>
      <c r="Y70" s="53"/>
      <c r="Z70" s="52"/>
      <c r="AA70" s="102">
        <v>70</v>
      </c>
      <c r="AB70" s="102"/>
      <c r="AC70" s="103"/>
    </row>
    <row r="71" spans="1:29" x14ac:dyDescent="0.25">
      <c r="A71" s="119" t="s">
        <v>245</v>
      </c>
      <c r="B71" s="95"/>
      <c r="C71" s="95" t="s">
        <v>56</v>
      </c>
      <c r="D71" s="96">
        <v>5</v>
      </c>
      <c r="E71" s="97"/>
      <c r="F71" s="95"/>
      <c r="G71" s="95"/>
      <c r="H71" s="16" t="s">
        <v>297</v>
      </c>
      <c r="I71" s="68"/>
      <c r="J71" s="68"/>
      <c r="K71" s="16"/>
      <c r="L71" s="99"/>
      <c r="M71" s="100">
        <v>9123.4248046875</v>
      </c>
      <c r="N71" s="100">
        <v>922.984619140625</v>
      </c>
      <c r="O71" s="98"/>
      <c r="P71" s="101"/>
      <c r="Q71" s="101"/>
      <c r="R71" s="93"/>
      <c r="S71" s="93"/>
      <c r="T71" s="93"/>
      <c r="U71" s="93"/>
      <c r="V71" s="53"/>
      <c r="W71" s="53"/>
      <c r="X71" s="53"/>
      <c r="Y71" s="53"/>
      <c r="Z71" s="52"/>
      <c r="AA71" s="102">
        <v>71</v>
      </c>
      <c r="AB71" s="102"/>
      <c r="AC71" s="103"/>
    </row>
    <row r="72" spans="1:29" x14ac:dyDescent="0.25">
      <c r="A72" s="119" t="s">
        <v>247</v>
      </c>
      <c r="B72" s="95"/>
      <c r="C72" s="95" t="s">
        <v>56</v>
      </c>
      <c r="D72" s="96">
        <v>5</v>
      </c>
      <c r="E72" s="97"/>
      <c r="F72" s="95"/>
      <c r="G72" s="95"/>
      <c r="H72" s="16" t="s">
        <v>298</v>
      </c>
      <c r="I72" s="68"/>
      <c r="J72" s="68"/>
      <c r="K72" s="16"/>
      <c r="L72" s="99"/>
      <c r="M72" s="100">
        <v>8513.8935546875</v>
      </c>
      <c r="N72" s="100">
        <v>769.15386962890625</v>
      </c>
      <c r="O72" s="98"/>
      <c r="P72" s="101"/>
      <c r="Q72" s="101"/>
      <c r="R72" s="93"/>
      <c r="S72" s="93"/>
      <c r="T72" s="93"/>
      <c r="U72" s="93"/>
      <c r="V72" s="53"/>
      <c r="W72" s="53"/>
      <c r="X72" s="53"/>
      <c r="Y72" s="53"/>
      <c r="Z72" s="52"/>
      <c r="AA72" s="102">
        <v>72</v>
      </c>
      <c r="AB72" s="102"/>
      <c r="AC72" s="103"/>
    </row>
    <row r="73" spans="1:29" x14ac:dyDescent="0.25">
      <c r="A73" s="119" t="s">
        <v>248</v>
      </c>
      <c r="B73" s="95"/>
      <c r="C73" s="95" t="s">
        <v>56</v>
      </c>
      <c r="D73" s="96">
        <v>5</v>
      </c>
      <c r="E73" s="97"/>
      <c r="F73" s="95"/>
      <c r="G73" s="95"/>
      <c r="H73" s="16" t="s">
        <v>299</v>
      </c>
      <c r="I73" s="68"/>
      <c r="J73" s="68"/>
      <c r="K73" s="16"/>
      <c r="L73" s="99"/>
      <c r="M73" s="100">
        <v>7764.998046875</v>
      </c>
      <c r="N73" s="100">
        <v>615.32305908203125</v>
      </c>
      <c r="O73" s="98"/>
      <c r="P73" s="101"/>
      <c r="Q73" s="101"/>
      <c r="R73" s="93"/>
      <c r="S73" s="93"/>
      <c r="T73" s="93"/>
      <c r="U73" s="93"/>
      <c r="V73" s="53"/>
      <c r="W73" s="53"/>
      <c r="X73" s="53"/>
      <c r="Y73" s="53"/>
      <c r="Z73" s="52"/>
      <c r="AA73" s="102">
        <v>73</v>
      </c>
      <c r="AB73" s="102"/>
      <c r="AC73" s="103"/>
    </row>
    <row r="74" spans="1:29" x14ac:dyDescent="0.25">
      <c r="A74" s="119" t="s">
        <v>249</v>
      </c>
      <c r="B74" s="95"/>
      <c r="C74" s="95" t="s">
        <v>65</v>
      </c>
      <c r="D74" s="96">
        <v>25</v>
      </c>
      <c r="E74" s="97"/>
      <c r="F74" s="95" t="s">
        <v>279</v>
      </c>
      <c r="G74" s="95"/>
      <c r="H74" s="16"/>
      <c r="I74" s="68"/>
      <c r="J74" s="68"/>
      <c r="K74" s="16"/>
      <c r="L74" s="99"/>
      <c r="M74" s="100">
        <v>6906.4365234375</v>
      </c>
      <c r="N74" s="100">
        <v>474.3115234375</v>
      </c>
      <c r="O74" s="98"/>
      <c r="P74" s="101"/>
      <c r="Q74" s="101"/>
      <c r="R74" s="93"/>
      <c r="S74" s="93"/>
      <c r="T74" s="93"/>
      <c r="U74" s="93"/>
      <c r="V74" s="53"/>
      <c r="W74" s="53"/>
      <c r="X74" s="53"/>
      <c r="Y74" s="53"/>
      <c r="Z74" s="52"/>
      <c r="AA74" s="102">
        <v>74</v>
      </c>
      <c r="AB74" s="102"/>
      <c r="AC74" s="103"/>
    </row>
    <row r="75" spans="1:29" x14ac:dyDescent="0.25">
      <c r="A75" s="104" t="s">
        <v>250</v>
      </c>
      <c r="B75" s="105" t="s">
        <v>264</v>
      </c>
      <c r="C75" s="105" t="s">
        <v>56</v>
      </c>
      <c r="D75" s="106">
        <v>10</v>
      </c>
      <c r="E75" s="107"/>
      <c r="F75" s="105"/>
      <c r="G75" s="105"/>
      <c r="H75" s="108" t="s">
        <v>250</v>
      </c>
      <c r="I75" s="109"/>
      <c r="J75" s="109"/>
      <c r="K75" s="108"/>
      <c r="L75" s="110"/>
      <c r="M75" s="111">
        <v>5972.25537109375</v>
      </c>
      <c r="N75" s="111">
        <v>356.52078247070313</v>
      </c>
      <c r="O75" s="112"/>
      <c r="P75" s="113"/>
      <c r="Q75" s="113"/>
      <c r="R75" s="114"/>
      <c r="S75" s="114"/>
      <c r="T75" s="114"/>
      <c r="U75" s="114"/>
      <c r="V75" s="115"/>
      <c r="W75" s="115"/>
      <c r="X75" s="115"/>
      <c r="Y75" s="115"/>
      <c r="Z75" s="116"/>
      <c r="AA75" s="117">
        <v>75</v>
      </c>
      <c r="AB75" s="117"/>
      <c r="AC75" s="118"/>
    </row>
    <row r="76" spans="1:29" x14ac:dyDescent="0.25">
      <c r="A76" s="104" t="s">
        <v>210</v>
      </c>
      <c r="B76" s="105"/>
      <c r="C76" s="105" t="s">
        <v>56</v>
      </c>
      <c r="D76" s="106">
        <v>5</v>
      </c>
      <c r="E76" s="107"/>
      <c r="F76" s="105"/>
      <c r="G76" s="105"/>
      <c r="H76" s="108" t="s">
        <v>300</v>
      </c>
      <c r="I76" s="109"/>
      <c r="J76" s="109"/>
      <c r="K76" s="108"/>
      <c r="L76" s="110"/>
      <c r="M76" s="111">
        <v>7347.3837890625</v>
      </c>
      <c r="N76" s="111">
        <v>5384.0771484375</v>
      </c>
      <c r="O76" s="112"/>
      <c r="P76" s="113"/>
      <c r="Q76" s="113"/>
      <c r="R76" s="114"/>
      <c r="S76" s="114"/>
      <c r="T76" s="114"/>
      <c r="U76" s="114"/>
      <c r="V76" s="115"/>
      <c r="W76" s="115"/>
      <c r="X76" s="115"/>
      <c r="Y76" s="115"/>
      <c r="Z76" s="116"/>
      <c r="AA76" s="117">
        <v>76</v>
      </c>
      <c r="AB76" s="117"/>
      <c r="AC76" s="118"/>
    </row>
    <row r="77" spans="1:29" x14ac:dyDescent="0.25">
      <c r="A77" s="104"/>
      <c r="B77" s="105"/>
      <c r="C77" s="105"/>
      <c r="D77" s="106"/>
      <c r="E77" s="107"/>
      <c r="F77" s="105"/>
      <c r="G77" s="105"/>
      <c r="H77" s="108"/>
      <c r="I77" s="109"/>
      <c r="J77" s="109"/>
      <c r="K77" s="108"/>
      <c r="L77" s="110"/>
      <c r="M77" s="111">
        <v>5957.25390625</v>
      </c>
      <c r="N77" s="111">
        <v>305.2579345703125</v>
      </c>
      <c r="O77" s="112"/>
      <c r="P77" s="113"/>
      <c r="Q77" s="113"/>
      <c r="R77" s="114"/>
      <c r="S77" s="114"/>
      <c r="T77" s="114"/>
      <c r="U77" s="114"/>
      <c r="V77" s="115"/>
      <c r="W77" s="115"/>
      <c r="X77" s="115"/>
      <c r="Y77" s="115"/>
      <c r="Z77" s="116"/>
      <c r="AA77" s="117">
        <v>77</v>
      </c>
      <c r="AB77" s="117"/>
      <c r="AC77" s="118"/>
    </row>
  </sheetData>
  <dataConsolidate/>
  <dataValidations xWindow="167" yWindow="391"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7"/>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7">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7"/>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7"/>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7"/>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7"/>
    <dataValidation allowBlank="1" showInputMessage="1" errorTitle="Invalid Vertex Image Key" promptTitle="Vertex Tooltip" prompt="Enter optional text that will pop up when the mouse is hovered over the vertex." sqref="K3:K77"/>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7"/>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7">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77"/>
    <dataValidation allowBlank="1" showInputMessage="1" promptTitle="Vertex Label Fill Color" prompt="To select an optional fill color for the Label shape, right-click and select Select Color on the right-click menu." sqref="I3:I77"/>
    <dataValidation allowBlank="1" showInputMessage="1" errorTitle="Invalid Vertex Image Key" promptTitle="Vertex Image File" prompt="Enter the path to an image file.  Hover over the column header for examples." sqref="F3:F77"/>
    <dataValidation allowBlank="1" showInputMessage="1" promptTitle="Vertex Color" prompt="To select an optional vertex color, right-click and select Select Color on the right-click menu." sqref="B3:B77"/>
    <dataValidation allowBlank="1" showInputMessage="1" errorTitle="Invalid Vertex Opacity" error="The optional vertex opacity must be a whole number between 0 and 10." promptTitle="Vertex Opacity" prompt="Enter an optional vertex opacity between 0 (transparent) and 100 (opaque)." sqref="E3:E77"/>
    <dataValidation type="list" allowBlank="1" showInputMessage="1" showErrorMessage="1" errorTitle="Invalid Vertex Shape" error="You have entered an invalid vertex shape.  Try selecting from the drop-down list instead." promptTitle="Vertex Shape" prompt="Select an optional vertex shape." sqref="C3:C77">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21:D40 D3:D1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7">
      <formula1>ValidVertexLabelPositions</formula1>
    </dataValidation>
    <dataValidation allowBlank="1" showInputMessage="1" showErrorMessage="1" promptTitle="Vertex Name" prompt="Enter the name of the vertex." sqref="A3 A35:A4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50</v>
      </c>
    </row>
    <row r="2" spans="1:1" ht="15" customHeight="1" x14ac:dyDescent="0.25"/>
    <row r="3" spans="1:1" ht="15" customHeight="1" x14ac:dyDescent="0.25">
      <c r="A3" s="32" t="s">
        <v>51</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25">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2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145</v>
      </c>
      <c r="B1" s="1" t="s">
        <v>5</v>
      </c>
      <c r="C1" s="1" t="s">
        <v>148</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5.75" thickTop="1" x14ac:dyDescent="0.25">
      <c r="A2" s="36"/>
      <c r="B2" s="36"/>
      <c r="D2" s="33">
        <f>MIN(Vertices!$R$3:$R$3)</f>
        <v>0</v>
      </c>
      <c r="E2" s="3">
        <f>COUNTIF(Vertices!$R$3:$R$3, "&gt;= " &amp; D2) - COUNTIF(Vertices!$R$3:$R$3, "&gt;=" &amp; D3)</f>
        <v>0</v>
      </c>
      <c r="F2" s="39">
        <f>MIN(Vertices!$S$3:$S$3)</f>
        <v>0</v>
      </c>
      <c r="G2" s="40">
        <f>COUNTIF(Vertices!$S$3:$S$3, "&gt;= " &amp; F2) - COUNTIF(Vertices!$S$3:$S$3, "&gt;=" &amp; F3)</f>
        <v>0</v>
      </c>
      <c r="H2" s="39">
        <f>MIN(Vertices!$T$3:$T$3)</f>
        <v>0</v>
      </c>
      <c r="I2" s="40">
        <f>COUNTIF(Vertices!$T$3:$T$3, "&gt;= " &amp; H2) - COUNTIF(Vertices!$T$3:$T$3, "&gt;=" &amp; H3)</f>
        <v>0</v>
      </c>
      <c r="J2" s="39">
        <f>MIN(Vertices!$U$3:$U$3)</f>
        <v>0</v>
      </c>
      <c r="K2" s="40">
        <f>COUNTIF(Vertices!$U$3:$U$3, "&gt;= " &amp; J2) - COUNTIF(Vertices!$U$3:$U$3, "&gt;=" &amp; J3)</f>
        <v>0</v>
      </c>
      <c r="L2" s="39">
        <f>MIN(Vertices!$V$3:$V$3)</f>
        <v>0</v>
      </c>
      <c r="M2" s="40">
        <f>COUNTIF(Vertices!$V$3:$V$3, "&gt;= " &amp; L2) - COUNTIF(Vertices!$V$3:$V$3, "&gt;=" &amp; L3)</f>
        <v>0</v>
      </c>
      <c r="N2" s="39">
        <f>MIN(Vertices!$W$3:$W$3)</f>
        <v>0</v>
      </c>
      <c r="O2" s="40">
        <f>COUNTIF(Vertices!$W$3:$W$3, "&gt;= " &amp; N2) - COUNTIF(Vertices!$W$3:$W$3, "&gt;=" &amp; N3)</f>
        <v>0</v>
      </c>
      <c r="P2" s="39">
        <f>MIN(Vertices!$X$3:$X$3)</f>
        <v>0</v>
      </c>
      <c r="Q2" s="40">
        <f>COUNTIF(Vertices!$X$3:$X$3, "&gt;= " &amp; P2) - COUNTIF(Vertices!$X$3:$X$3, "&gt;=" &amp; P3)</f>
        <v>0</v>
      </c>
      <c r="R2" s="39">
        <f>MIN(Vertices!$Y$3:$Y$3)</f>
        <v>0</v>
      </c>
      <c r="S2" s="45">
        <f>COUNTIF(Vertices!$Y$3:$Y$3, "&gt;= " &amp; R2) - COUNTIF(Vertices!$Y$3:$Y$3, "&gt;=" &amp; R3)</f>
        <v>0</v>
      </c>
      <c r="T2" s="39" t="e">
        <f ca="1">MIN(INDIRECT(DynamicFilterSourceColumnRange))</f>
        <v>#REF!</v>
      </c>
      <c r="U2" s="40" t="e">
        <f t="shared" ref="U2:U45" ca="1" si="0">COUNTIF(INDIRECT(DynamicFilterSourceColumnRange), "&gt;= " &amp; T2) - COUNTIF(INDIRECT(DynamicFilterSourceColumnRange), "&gt;=" &amp; T3)</f>
        <v>#REF!</v>
      </c>
      <c r="W2" t="s">
        <v>125</v>
      </c>
      <c r="X2">
        <f>ROWS('Overall Metrics'!$D$2:$D$45) - 1</f>
        <v>43</v>
      </c>
    </row>
    <row r="3" spans="1:24" x14ac:dyDescent="0.25">
      <c r="A3" s="36"/>
      <c r="B3" s="36"/>
      <c r="D3" s="34">
        <f t="shared" ref="D3:D44" si="1">D2+($D$45-$D$2)/BinDivisor</f>
        <v>0</v>
      </c>
      <c r="E3" s="3">
        <f>COUNTIF(Vertices!$R$3:$R$3, "&gt;= " &amp; D3) - COUNTIF(Vertices!$R$3:$R$3, "&gt;=" &amp; D4)</f>
        <v>0</v>
      </c>
      <c r="F3" s="41">
        <f t="shared" ref="F3:F44" si="2">F2+($F$45-$F$2)/BinDivisor</f>
        <v>0</v>
      </c>
      <c r="G3" s="42">
        <f>COUNTIF(Vertices!$S$3:$S$3, "&gt;= " &amp; F3) - COUNTIF(Vertices!$S$3:$S$3, "&gt;=" &amp; F4)</f>
        <v>0</v>
      </c>
      <c r="H3" s="41">
        <f t="shared" ref="H3:H44" si="3">H2+($H$45-$H$2)/BinDivisor</f>
        <v>0</v>
      </c>
      <c r="I3" s="42">
        <f>COUNTIF(Vertices!$T$3:$T$3, "&gt;= " &amp; H3) - COUNTIF(Vertices!$T$3:$T$3, "&gt;=" &amp; H4)</f>
        <v>0</v>
      </c>
      <c r="J3" s="41">
        <f t="shared" ref="J3:J44" si="4">J2+($J$45-$J$2)/BinDivisor</f>
        <v>0</v>
      </c>
      <c r="K3" s="42">
        <f>COUNTIF(Vertices!$U$3:$U$3, "&gt;= " &amp; J3) - COUNTIF(Vertices!$U$3:$U$3, "&gt;=" &amp; J4)</f>
        <v>0</v>
      </c>
      <c r="L3" s="41">
        <f t="shared" ref="L3:L44" si="5">L2+($L$45-$L$2)/BinDivisor</f>
        <v>0</v>
      </c>
      <c r="M3" s="42">
        <f>COUNTIF(Vertices!$V$3:$V$3, "&gt;= " &amp; L3) - COUNTIF(Vertices!$V$3:$V$3, "&gt;=" &amp; L4)</f>
        <v>0</v>
      </c>
      <c r="N3" s="41">
        <f t="shared" ref="N3:N44" si="6">N2+($N$45-$N$2)/BinDivisor</f>
        <v>0</v>
      </c>
      <c r="O3" s="42">
        <f>COUNTIF(Vertices!$W$3:$W$3, "&gt;= " &amp; N3) - COUNTIF(Vertices!$W$3:$W$3, "&gt;=" &amp; N4)</f>
        <v>0</v>
      </c>
      <c r="P3" s="41">
        <f t="shared" ref="P3:P44" si="7">P2+($P$45-$P$2)/BinDivisor</f>
        <v>0</v>
      </c>
      <c r="Q3" s="42">
        <f>COUNTIF(Vertices!$X$3:$X$3, "&gt;= " &amp; P3) - COUNTIF(Vertices!$X$3:$X$3, "&gt;=" &amp; P4)</f>
        <v>0</v>
      </c>
      <c r="R3" s="41">
        <f t="shared" ref="R3:R44" si="8">R2+($R$45-$R$2)/BinDivisor</f>
        <v>0</v>
      </c>
      <c r="S3" s="46">
        <f>COUNTIF(Vertices!$Y$3:$Y$3, "&gt;= " &amp; R3) - COUNTIF(Vertices!$Y$3:$Y$3, "&gt;=" &amp; R4)</f>
        <v>0</v>
      </c>
      <c r="T3" s="41" t="e">
        <f t="shared" ref="T3:T44" ca="1" si="9">T2+($T$45-$T$2)/BinDivisor</f>
        <v>#REF!</v>
      </c>
      <c r="U3" s="42" t="e">
        <f t="shared" ca="1" si="0"/>
        <v>#REF!</v>
      </c>
      <c r="W3" t="s">
        <v>126</v>
      </c>
      <c r="X3" t="s">
        <v>86</v>
      </c>
    </row>
    <row r="4" spans="1:24" x14ac:dyDescent="0.25">
      <c r="A4" s="36"/>
      <c r="B4" s="36"/>
      <c r="D4" s="34">
        <f t="shared" si="1"/>
        <v>0</v>
      </c>
      <c r="E4" s="3">
        <f>COUNTIF(Vertices!$R$3:$R$3, "&gt;= " &amp; D4) - COUNTIF(Vertices!$R$3:$R$3, "&gt;=" &amp; D5)</f>
        <v>0</v>
      </c>
      <c r="F4" s="39">
        <f t="shared" si="2"/>
        <v>0</v>
      </c>
      <c r="G4" s="40">
        <f>COUNTIF(Vertices!$S$3:$S$3, "&gt;= " &amp; F4) - COUNTIF(Vertices!$S$3:$S$3, "&gt;=" &amp; F5)</f>
        <v>0</v>
      </c>
      <c r="H4" s="39">
        <f t="shared" si="3"/>
        <v>0</v>
      </c>
      <c r="I4" s="40">
        <f>COUNTIF(Vertices!$T$3:$T$3, "&gt;= " &amp; H4) - COUNTIF(Vertices!$T$3:$T$3, "&gt;=" &amp; H5)</f>
        <v>0</v>
      </c>
      <c r="J4" s="39">
        <f t="shared" si="4"/>
        <v>0</v>
      </c>
      <c r="K4" s="40">
        <f>COUNTIF(Vertices!$U$3:$U$3, "&gt;= " &amp; J4) - COUNTIF(Vertices!$U$3:$U$3, "&gt;=" &amp; J5)</f>
        <v>0</v>
      </c>
      <c r="L4" s="39">
        <f t="shared" si="5"/>
        <v>0</v>
      </c>
      <c r="M4" s="40">
        <f>COUNTIF(Vertices!$V$3:$V$3, "&gt;= " &amp; L4) - COUNTIF(Vertices!$V$3:$V$3, "&gt;=" &amp; L5)</f>
        <v>0</v>
      </c>
      <c r="N4" s="39">
        <f t="shared" si="6"/>
        <v>0</v>
      </c>
      <c r="O4" s="40">
        <f>COUNTIF(Vertices!$W$3:$W$3, "&gt;= " &amp; N4) - COUNTIF(Vertices!$W$3:$W$3, "&gt;=" &amp; N5)</f>
        <v>0</v>
      </c>
      <c r="P4" s="39">
        <f t="shared" si="7"/>
        <v>0</v>
      </c>
      <c r="Q4" s="40">
        <f>COUNTIF(Vertices!$X$3:$X$3, "&gt;= " &amp; P4) - COUNTIF(Vertices!$X$3:$X$3, "&gt;=" &amp; P5)</f>
        <v>0</v>
      </c>
      <c r="R4" s="39">
        <f t="shared" si="8"/>
        <v>0</v>
      </c>
      <c r="S4" s="45">
        <f>COUNTIF(Vertices!$Y$3:$Y$3, "&gt;= " &amp; R4) - COUNTIF(Vertices!$Y$3:$Y$3, "&gt;=" &amp; R5)</f>
        <v>0</v>
      </c>
      <c r="T4" s="39" t="e">
        <f t="shared" ca="1" si="9"/>
        <v>#REF!</v>
      </c>
      <c r="U4" s="40" t="e">
        <f t="shared" ca="1" si="0"/>
        <v>#REF!</v>
      </c>
      <c r="W4" s="12" t="s">
        <v>127</v>
      </c>
      <c r="X4" s="12" t="s">
        <v>129</v>
      </c>
    </row>
    <row r="5" spans="1:24" x14ac:dyDescent="0.25">
      <c r="A5" s="36"/>
      <c r="B5" s="36"/>
      <c r="D5" s="34">
        <f t="shared" si="1"/>
        <v>0</v>
      </c>
      <c r="E5" s="3">
        <f>COUNTIF(Vertices!$R$3:$R$3, "&gt;= " &amp; D5) - COUNTIF(Vertices!$R$3:$R$3, "&gt;=" &amp; D6)</f>
        <v>0</v>
      </c>
      <c r="F5" s="41">
        <f t="shared" si="2"/>
        <v>0</v>
      </c>
      <c r="G5" s="42">
        <f>COUNTIF(Vertices!$S$3:$S$3, "&gt;= " &amp; F5) - COUNTIF(Vertices!$S$3:$S$3, "&gt;=" &amp; F6)</f>
        <v>0</v>
      </c>
      <c r="H5" s="41">
        <f t="shared" si="3"/>
        <v>0</v>
      </c>
      <c r="I5" s="42">
        <f>COUNTIF(Vertices!$T$3:$T$3, "&gt;= " &amp; H5) - COUNTIF(Vertices!$T$3:$T$3, "&gt;=" &amp; H6)</f>
        <v>0</v>
      </c>
      <c r="J5" s="41">
        <f t="shared" si="4"/>
        <v>0</v>
      </c>
      <c r="K5" s="42">
        <f>COUNTIF(Vertices!$U$3:$U$3, "&gt;= " &amp; J5) - COUNTIF(Vertices!$U$3:$U$3, "&gt;=" &amp; J6)</f>
        <v>0</v>
      </c>
      <c r="L5" s="41">
        <f t="shared" si="5"/>
        <v>0</v>
      </c>
      <c r="M5" s="42">
        <f>COUNTIF(Vertices!$V$3:$V$3, "&gt;= " &amp; L5) - COUNTIF(Vertices!$V$3:$V$3, "&gt;=" &amp; L6)</f>
        <v>0</v>
      </c>
      <c r="N5" s="41">
        <f t="shared" si="6"/>
        <v>0</v>
      </c>
      <c r="O5" s="42">
        <f>COUNTIF(Vertices!$W$3:$W$3, "&gt;= " &amp; N5) - COUNTIF(Vertices!$W$3:$W$3, "&gt;=" &amp; N6)</f>
        <v>0</v>
      </c>
      <c r="P5" s="41">
        <f t="shared" si="7"/>
        <v>0</v>
      </c>
      <c r="Q5" s="42">
        <f>COUNTIF(Vertices!$X$3:$X$3, "&gt;= " &amp; P5) - COUNTIF(Vertices!$X$3:$X$3, "&gt;=" &amp; P6)</f>
        <v>0</v>
      </c>
      <c r="R5" s="41">
        <f t="shared" si="8"/>
        <v>0</v>
      </c>
      <c r="S5" s="46">
        <f>COUNTIF(Vertices!$Y$3:$Y$3, "&gt;= " &amp; R5) - COUNTIF(Vertices!$Y$3:$Y$3, "&gt;=" &amp; R6)</f>
        <v>0</v>
      </c>
      <c r="T5" s="41" t="e">
        <f t="shared" ca="1" si="9"/>
        <v>#REF!</v>
      </c>
      <c r="U5" s="42" t="e">
        <f t="shared" ca="1" si="0"/>
        <v>#REF!</v>
      </c>
    </row>
    <row r="6" spans="1:24" x14ac:dyDescent="0.25">
      <c r="A6" s="36"/>
      <c r="B6" s="36"/>
      <c r="D6" s="34">
        <f t="shared" si="1"/>
        <v>0</v>
      </c>
      <c r="E6" s="3">
        <f>COUNTIF(Vertices!$R$3:$R$3, "&gt;= " &amp; D6) - COUNTIF(Vertices!$R$3:$R$3, "&gt;=" &amp; D7)</f>
        <v>0</v>
      </c>
      <c r="F6" s="39">
        <f t="shared" si="2"/>
        <v>0</v>
      </c>
      <c r="G6" s="40">
        <f>COUNTIF(Vertices!$S$3:$S$3, "&gt;= " &amp; F6) - COUNTIF(Vertices!$S$3:$S$3, "&gt;=" &amp; F7)</f>
        <v>0</v>
      </c>
      <c r="H6" s="39">
        <f t="shared" si="3"/>
        <v>0</v>
      </c>
      <c r="I6" s="40">
        <f>COUNTIF(Vertices!$T$3:$T$3, "&gt;= " &amp; H6) - COUNTIF(Vertices!$T$3:$T$3, "&gt;=" &amp; H7)</f>
        <v>0</v>
      </c>
      <c r="J6" s="39">
        <f t="shared" si="4"/>
        <v>0</v>
      </c>
      <c r="K6" s="40">
        <f>COUNTIF(Vertices!$U$3:$U$3, "&gt;= " &amp; J6) - COUNTIF(Vertices!$U$3:$U$3, "&gt;=" &amp; J7)</f>
        <v>0</v>
      </c>
      <c r="L6" s="39">
        <f t="shared" si="5"/>
        <v>0</v>
      </c>
      <c r="M6" s="40">
        <f>COUNTIF(Vertices!$V$3:$V$3, "&gt;= " &amp; L6) - COUNTIF(Vertices!$V$3:$V$3, "&gt;=" &amp; L7)</f>
        <v>0</v>
      </c>
      <c r="N6" s="39">
        <f t="shared" si="6"/>
        <v>0</v>
      </c>
      <c r="O6" s="40">
        <f>COUNTIF(Vertices!$W$3:$W$3, "&gt;= " &amp; N6) - COUNTIF(Vertices!$W$3:$W$3, "&gt;=" &amp; N7)</f>
        <v>0</v>
      </c>
      <c r="P6" s="39">
        <f t="shared" si="7"/>
        <v>0</v>
      </c>
      <c r="Q6" s="40">
        <f>COUNTIF(Vertices!$X$3:$X$3, "&gt;= " &amp; P6) - COUNTIF(Vertices!$X$3:$X$3, "&gt;=" &amp; P7)</f>
        <v>0</v>
      </c>
      <c r="R6" s="39">
        <f t="shared" si="8"/>
        <v>0</v>
      </c>
      <c r="S6" s="45">
        <f>COUNTIF(Vertices!$Y$3:$Y$3, "&gt;= " &amp; R6) - COUNTIF(Vertices!$Y$3:$Y$3, "&gt;=" &amp; R7)</f>
        <v>0</v>
      </c>
      <c r="T6" s="39" t="e">
        <f t="shared" ca="1" si="9"/>
        <v>#REF!</v>
      </c>
      <c r="U6" s="40" t="e">
        <f t="shared" ca="1" si="0"/>
        <v>#REF!</v>
      </c>
    </row>
    <row r="7" spans="1:24" x14ac:dyDescent="0.25">
      <c r="A7" s="36"/>
      <c r="B7" s="36"/>
      <c r="D7" s="34">
        <f t="shared" si="1"/>
        <v>0</v>
      </c>
      <c r="E7" s="3">
        <f>COUNTIF(Vertices!$R$3:$R$3, "&gt;= " &amp; D7) - COUNTIF(Vertices!$R$3:$R$3, "&gt;=" &amp; D8)</f>
        <v>0</v>
      </c>
      <c r="F7" s="41">
        <f t="shared" si="2"/>
        <v>0</v>
      </c>
      <c r="G7" s="42">
        <f>COUNTIF(Vertices!$S$3:$S$3, "&gt;= " &amp; F7) - COUNTIF(Vertices!$S$3:$S$3, "&gt;=" &amp; F8)</f>
        <v>0</v>
      </c>
      <c r="H7" s="41">
        <f t="shared" si="3"/>
        <v>0</v>
      </c>
      <c r="I7" s="42">
        <f>COUNTIF(Vertices!$T$3:$T$3, "&gt;= " &amp; H7) - COUNTIF(Vertices!$T$3:$T$3, "&gt;=" &amp; H8)</f>
        <v>0</v>
      </c>
      <c r="J7" s="41">
        <f t="shared" si="4"/>
        <v>0</v>
      </c>
      <c r="K7" s="42">
        <f>COUNTIF(Vertices!$U$3:$U$3, "&gt;= " &amp; J7) - COUNTIF(Vertices!$U$3:$U$3, "&gt;=" &amp; J8)</f>
        <v>0</v>
      </c>
      <c r="L7" s="41">
        <f t="shared" si="5"/>
        <v>0</v>
      </c>
      <c r="M7" s="42">
        <f>COUNTIF(Vertices!$V$3:$V$3, "&gt;= " &amp; L7) - COUNTIF(Vertices!$V$3:$V$3, "&gt;=" &amp; L8)</f>
        <v>0</v>
      </c>
      <c r="N7" s="41">
        <f t="shared" si="6"/>
        <v>0</v>
      </c>
      <c r="O7" s="42">
        <f>COUNTIF(Vertices!$W$3:$W$3, "&gt;= " &amp; N7) - COUNTIF(Vertices!$W$3:$W$3, "&gt;=" &amp; N8)</f>
        <v>0</v>
      </c>
      <c r="P7" s="41">
        <f t="shared" si="7"/>
        <v>0</v>
      </c>
      <c r="Q7" s="42">
        <f>COUNTIF(Vertices!$X$3:$X$3, "&gt;= " &amp; P7) - COUNTIF(Vertices!$X$3:$X$3, "&gt;=" &amp; P8)</f>
        <v>0</v>
      </c>
      <c r="R7" s="41">
        <f t="shared" si="8"/>
        <v>0</v>
      </c>
      <c r="S7" s="46">
        <f>COUNTIF(Vertices!$Y$3:$Y$3, "&gt;= " &amp; R7) - COUNTIF(Vertices!$Y$3:$Y$3, "&gt;=" &amp; R8)</f>
        <v>0</v>
      </c>
      <c r="T7" s="41" t="e">
        <f t="shared" ca="1" si="9"/>
        <v>#REF!</v>
      </c>
      <c r="U7" s="42" t="e">
        <f t="shared" ca="1" si="0"/>
        <v>#REF!</v>
      </c>
    </row>
    <row r="8" spans="1:24" x14ac:dyDescent="0.25">
      <c r="A8" s="36"/>
      <c r="B8" s="36"/>
      <c r="D8" s="34">
        <f t="shared" si="1"/>
        <v>0</v>
      </c>
      <c r="E8" s="3">
        <f>COUNTIF(Vertices!$R$3:$R$3, "&gt;= " &amp; D8) - COUNTIF(Vertices!$R$3:$R$3, "&gt;=" &amp; D9)</f>
        <v>0</v>
      </c>
      <c r="F8" s="39">
        <f t="shared" si="2"/>
        <v>0</v>
      </c>
      <c r="G8" s="40">
        <f>COUNTIF(Vertices!$S$3:$S$3, "&gt;= " &amp; F8) - COUNTIF(Vertices!$S$3:$S$3, "&gt;=" &amp; F9)</f>
        <v>0</v>
      </c>
      <c r="H8" s="39">
        <f t="shared" si="3"/>
        <v>0</v>
      </c>
      <c r="I8" s="40">
        <f>COUNTIF(Vertices!$T$3:$T$3, "&gt;= " &amp; H8) - COUNTIF(Vertices!$T$3:$T$3, "&gt;=" &amp; H9)</f>
        <v>0</v>
      </c>
      <c r="J8" s="39">
        <f t="shared" si="4"/>
        <v>0</v>
      </c>
      <c r="K8" s="40">
        <f>COUNTIF(Vertices!$U$3:$U$3, "&gt;= " &amp; J8) - COUNTIF(Vertices!$U$3:$U$3, "&gt;=" &amp; J9)</f>
        <v>0</v>
      </c>
      <c r="L8" s="39">
        <f t="shared" si="5"/>
        <v>0</v>
      </c>
      <c r="M8" s="40">
        <f>COUNTIF(Vertices!$V$3:$V$3, "&gt;= " &amp; L8) - COUNTIF(Vertices!$V$3:$V$3, "&gt;=" &amp; L9)</f>
        <v>0</v>
      </c>
      <c r="N8" s="39">
        <f t="shared" si="6"/>
        <v>0</v>
      </c>
      <c r="O8" s="40">
        <f>COUNTIF(Vertices!$W$3:$W$3, "&gt;= " &amp; N8) - COUNTIF(Vertices!$W$3:$W$3, "&gt;=" &amp; N9)</f>
        <v>0</v>
      </c>
      <c r="P8" s="39">
        <f t="shared" si="7"/>
        <v>0</v>
      </c>
      <c r="Q8" s="40">
        <f>COUNTIF(Vertices!$X$3:$X$3, "&gt;= " &amp; P8) - COUNTIF(Vertices!$X$3:$X$3, "&gt;=" &amp; P9)</f>
        <v>0</v>
      </c>
      <c r="R8" s="39">
        <f t="shared" si="8"/>
        <v>0</v>
      </c>
      <c r="S8" s="45">
        <f>COUNTIF(Vertices!$Y$3:$Y$3, "&gt;= " &amp; R8) - COUNTIF(Vertices!$Y$3:$Y$3, "&gt;=" &amp; R9)</f>
        <v>0</v>
      </c>
      <c r="T8" s="39" t="e">
        <f t="shared" ca="1" si="9"/>
        <v>#REF!</v>
      </c>
      <c r="U8" s="40" t="e">
        <f t="shared" ca="1" si="0"/>
        <v>#REF!</v>
      </c>
    </row>
    <row r="9" spans="1:24" x14ac:dyDescent="0.25">
      <c r="A9" s="36"/>
      <c r="B9" s="36"/>
      <c r="D9" s="34">
        <f t="shared" si="1"/>
        <v>0</v>
      </c>
      <c r="E9" s="3">
        <f>COUNTIF(Vertices!$R$3:$R$3, "&gt;= " &amp; D9) - COUNTIF(Vertices!$R$3:$R$3, "&gt;=" &amp; D10)</f>
        <v>0</v>
      </c>
      <c r="F9" s="41">
        <f t="shared" si="2"/>
        <v>0</v>
      </c>
      <c r="G9" s="42">
        <f>COUNTIF(Vertices!$S$3:$S$3, "&gt;= " &amp; F9) - COUNTIF(Vertices!$S$3:$S$3, "&gt;=" &amp; F10)</f>
        <v>0</v>
      </c>
      <c r="H9" s="41">
        <f t="shared" si="3"/>
        <v>0</v>
      </c>
      <c r="I9" s="42">
        <f>COUNTIF(Vertices!$T$3:$T$3, "&gt;= " &amp; H9) - COUNTIF(Vertices!$T$3:$T$3, "&gt;=" &amp; H10)</f>
        <v>0</v>
      </c>
      <c r="J9" s="41">
        <f t="shared" si="4"/>
        <v>0</v>
      </c>
      <c r="K9" s="42">
        <f>COUNTIF(Vertices!$U$3:$U$3, "&gt;= " &amp; J9) - COUNTIF(Vertices!$U$3:$U$3, "&gt;=" &amp; J10)</f>
        <v>0</v>
      </c>
      <c r="L9" s="41">
        <f t="shared" si="5"/>
        <v>0</v>
      </c>
      <c r="M9" s="42">
        <f>COUNTIF(Vertices!$V$3:$V$3, "&gt;= " &amp; L9) - COUNTIF(Vertices!$V$3:$V$3, "&gt;=" &amp; L10)</f>
        <v>0</v>
      </c>
      <c r="N9" s="41">
        <f t="shared" si="6"/>
        <v>0</v>
      </c>
      <c r="O9" s="42">
        <f>COUNTIF(Vertices!$W$3:$W$3, "&gt;= " &amp; N9) - COUNTIF(Vertices!$W$3:$W$3, "&gt;=" &amp; N10)</f>
        <v>0</v>
      </c>
      <c r="P9" s="41">
        <f t="shared" si="7"/>
        <v>0</v>
      </c>
      <c r="Q9" s="42">
        <f>COUNTIF(Vertices!$X$3:$X$3, "&gt;= " &amp; P9) - COUNTIF(Vertices!$X$3:$X$3, "&gt;=" &amp; P10)</f>
        <v>0</v>
      </c>
      <c r="R9" s="41">
        <f t="shared" si="8"/>
        <v>0</v>
      </c>
      <c r="S9" s="46">
        <f>COUNTIF(Vertices!$Y$3:$Y$3, "&gt;= " &amp; R9) - COUNTIF(Vertices!$Y$3:$Y$3, "&gt;=" &amp; R10)</f>
        <v>0</v>
      </c>
      <c r="T9" s="41" t="e">
        <f t="shared" ca="1" si="9"/>
        <v>#REF!</v>
      </c>
      <c r="U9" s="42" t="e">
        <f t="shared" ca="1" si="0"/>
        <v>#REF!</v>
      </c>
    </row>
    <row r="10" spans="1:24" x14ac:dyDescent="0.25">
      <c r="A10" s="36"/>
      <c r="B10" s="36"/>
      <c r="D10" s="34">
        <f t="shared" si="1"/>
        <v>0</v>
      </c>
      <c r="E10" s="3">
        <f>COUNTIF(Vertices!$R$3:$R$3, "&gt;= " &amp; D10) - COUNTIF(Vertices!$R$3:$R$3, "&gt;=" &amp; D11)</f>
        <v>0</v>
      </c>
      <c r="F10" s="39">
        <f t="shared" si="2"/>
        <v>0</v>
      </c>
      <c r="G10" s="40">
        <f>COUNTIF(Vertices!$S$3:$S$3, "&gt;= " &amp; F10) - COUNTIF(Vertices!$S$3:$S$3, "&gt;=" &amp; F11)</f>
        <v>0</v>
      </c>
      <c r="H10" s="39">
        <f t="shared" si="3"/>
        <v>0</v>
      </c>
      <c r="I10" s="40">
        <f>COUNTIF(Vertices!$T$3:$T$3, "&gt;= " &amp; H10) - COUNTIF(Vertices!$T$3:$T$3, "&gt;=" &amp; H11)</f>
        <v>0</v>
      </c>
      <c r="J10" s="39">
        <f t="shared" si="4"/>
        <v>0</v>
      </c>
      <c r="K10" s="40">
        <f>COUNTIF(Vertices!$U$3:$U$3, "&gt;= " &amp; J10) - COUNTIF(Vertices!$U$3:$U$3, "&gt;=" &amp; J11)</f>
        <v>0</v>
      </c>
      <c r="L10" s="39">
        <f t="shared" si="5"/>
        <v>0</v>
      </c>
      <c r="M10" s="40">
        <f>COUNTIF(Vertices!$V$3:$V$3, "&gt;= " &amp; L10) - COUNTIF(Vertices!$V$3:$V$3, "&gt;=" &amp; L11)</f>
        <v>0</v>
      </c>
      <c r="N10" s="39">
        <f t="shared" si="6"/>
        <v>0</v>
      </c>
      <c r="O10" s="40">
        <f>COUNTIF(Vertices!$W$3:$W$3, "&gt;= " &amp; N10) - COUNTIF(Vertices!$W$3:$W$3, "&gt;=" &amp; N11)</f>
        <v>0</v>
      </c>
      <c r="P10" s="39">
        <f t="shared" si="7"/>
        <v>0</v>
      </c>
      <c r="Q10" s="40">
        <f>COUNTIF(Vertices!$X$3:$X$3, "&gt;= " &amp; P10) - COUNTIF(Vertices!$X$3:$X$3, "&gt;=" &amp; P11)</f>
        <v>0</v>
      </c>
      <c r="R10" s="39">
        <f t="shared" si="8"/>
        <v>0</v>
      </c>
      <c r="S10" s="45">
        <f>COUNTIF(Vertices!$Y$3:$Y$3, "&gt;= " &amp; R10) - COUNTIF(Vertices!$Y$3:$Y$3, "&gt;=" &amp; R11)</f>
        <v>0</v>
      </c>
      <c r="T10" s="39" t="e">
        <f t="shared" ca="1" si="9"/>
        <v>#REF!</v>
      </c>
      <c r="U10" s="40" t="e">
        <f t="shared" ca="1" si="0"/>
        <v>#REF!</v>
      </c>
    </row>
    <row r="11" spans="1:24" x14ac:dyDescent="0.25">
      <c r="A11" s="36"/>
      <c r="B11" s="36"/>
      <c r="D11" s="34">
        <f t="shared" si="1"/>
        <v>0</v>
      </c>
      <c r="E11" s="3">
        <f>COUNTIF(Vertices!$R$3:$R$3, "&gt;= " &amp; D11) - COUNTIF(Vertices!$R$3:$R$3, "&gt;=" &amp; D12)</f>
        <v>0</v>
      </c>
      <c r="F11" s="41">
        <f t="shared" si="2"/>
        <v>0</v>
      </c>
      <c r="G11" s="42">
        <f>COUNTIF(Vertices!$S$3:$S$3, "&gt;= " &amp; F11) - COUNTIF(Vertices!$S$3:$S$3, "&gt;=" &amp; F12)</f>
        <v>0</v>
      </c>
      <c r="H11" s="41">
        <f t="shared" si="3"/>
        <v>0</v>
      </c>
      <c r="I11" s="42">
        <f>COUNTIF(Vertices!$T$3:$T$3, "&gt;= " &amp; H11) - COUNTIF(Vertices!$T$3:$T$3, "&gt;=" &amp; H12)</f>
        <v>0</v>
      </c>
      <c r="J11" s="41">
        <f t="shared" si="4"/>
        <v>0</v>
      </c>
      <c r="K11" s="42">
        <f>COUNTIF(Vertices!$U$3:$U$3, "&gt;= " &amp; J11) - COUNTIF(Vertices!$U$3:$U$3, "&gt;=" &amp; J12)</f>
        <v>0</v>
      </c>
      <c r="L11" s="41">
        <f t="shared" si="5"/>
        <v>0</v>
      </c>
      <c r="M11" s="42">
        <f>COUNTIF(Vertices!$V$3:$V$3, "&gt;= " &amp; L11) - COUNTIF(Vertices!$V$3:$V$3, "&gt;=" &amp; L12)</f>
        <v>0</v>
      </c>
      <c r="N11" s="41">
        <f t="shared" si="6"/>
        <v>0</v>
      </c>
      <c r="O11" s="42">
        <f>COUNTIF(Vertices!$W$3:$W$3, "&gt;= " &amp; N11) - COUNTIF(Vertices!$W$3:$W$3, "&gt;=" &amp; N12)</f>
        <v>0</v>
      </c>
      <c r="P11" s="41">
        <f t="shared" si="7"/>
        <v>0</v>
      </c>
      <c r="Q11" s="42">
        <f>COUNTIF(Vertices!$X$3:$X$3, "&gt;= " &amp; P11) - COUNTIF(Vertices!$X$3:$X$3, "&gt;=" &amp; P12)</f>
        <v>0</v>
      </c>
      <c r="R11" s="41">
        <f t="shared" si="8"/>
        <v>0</v>
      </c>
      <c r="S11" s="46">
        <f>COUNTIF(Vertices!$Y$3:$Y$3, "&gt;= " &amp; R11) - COUNTIF(Vertices!$Y$3:$Y$3, "&gt;=" &amp; R12)</f>
        <v>0</v>
      </c>
      <c r="T11" s="41" t="e">
        <f t="shared" ca="1" si="9"/>
        <v>#REF!</v>
      </c>
      <c r="U11" s="42" t="e">
        <f t="shared" ca="1" si="0"/>
        <v>#REF!</v>
      </c>
    </row>
    <row r="12" spans="1:24" x14ac:dyDescent="0.25">
      <c r="A12" s="36"/>
      <c r="B12" s="36"/>
      <c r="D12" s="34">
        <f t="shared" si="1"/>
        <v>0</v>
      </c>
      <c r="E12" s="3">
        <f>COUNTIF(Vertices!$R$3:$R$3, "&gt;= " &amp; D12) - COUNTIF(Vertices!$R$3:$R$3, "&gt;=" &amp; D13)</f>
        <v>0</v>
      </c>
      <c r="F12" s="39">
        <f t="shared" si="2"/>
        <v>0</v>
      </c>
      <c r="G12" s="40">
        <f>COUNTIF(Vertices!$S$3:$S$3, "&gt;= " &amp; F12) - COUNTIF(Vertices!$S$3:$S$3, "&gt;=" &amp; F13)</f>
        <v>0</v>
      </c>
      <c r="H12" s="39">
        <f t="shared" si="3"/>
        <v>0</v>
      </c>
      <c r="I12" s="40">
        <f>COUNTIF(Vertices!$T$3:$T$3, "&gt;= " &amp; H12) - COUNTIF(Vertices!$T$3:$T$3, "&gt;=" &amp; H13)</f>
        <v>0</v>
      </c>
      <c r="J12" s="39">
        <f t="shared" si="4"/>
        <v>0</v>
      </c>
      <c r="K12" s="40">
        <f>COUNTIF(Vertices!$U$3:$U$3, "&gt;= " &amp; J12) - COUNTIF(Vertices!$U$3:$U$3, "&gt;=" &amp; J13)</f>
        <v>0</v>
      </c>
      <c r="L12" s="39">
        <f t="shared" si="5"/>
        <v>0</v>
      </c>
      <c r="M12" s="40">
        <f>COUNTIF(Vertices!$V$3:$V$3, "&gt;= " &amp; L12) - COUNTIF(Vertices!$V$3:$V$3, "&gt;=" &amp; L13)</f>
        <v>0</v>
      </c>
      <c r="N12" s="39">
        <f t="shared" si="6"/>
        <v>0</v>
      </c>
      <c r="O12" s="40">
        <f>COUNTIF(Vertices!$W$3:$W$3, "&gt;= " &amp; N12) - COUNTIF(Vertices!$W$3:$W$3, "&gt;=" &amp; N13)</f>
        <v>0</v>
      </c>
      <c r="P12" s="39">
        <f t="shared" si="7"/>
        <v>0</v>
      </c>
      <c r="Q12" s="40">
        <f>COUNTIF(Vertices!$X$3:$X$3, "&gt;= " &amp; P12) - COUNTIF(Vertices!$X$3:$X$3, "&gt;=" &amp; P13)</f>
        <v>0</v>
      </c>
      <c r="R12" s="39">
        <f t="shared" si="8"/>
        <v>0</v>
      </c>
      <c r="S12" s="45">
        <f>COUNTIF(Vertices!$Y$3:$Y$3, "&gt;= " &amp; R12) - COUNTIF(Vertices!$Y$3:$Y$3, "&gt;=" &amp; R13)</f>
        <v>0</v>
      </c>
      <c r="T12" s="39" t="e">
        <f t="shared" ca="1" si="9"/>
        <v>#REF!</v>
      </c>
      <c r="U12" s="40" t="e">
        <f t="shared" ca="1" si="0"/>
        <v>#REF!</v>
      </c>
    </row>
    <row r="13" spans="1:24" x14ac:dyDescent="0.25">
      <c r="A13" s="36"/>
      <c r="B13" s="36"/>
      <c r="D13" s="34">
        <f t="shared" si="1"/>
        <v>0</v>
      </c>
      <c r="E13" s="3">
        <f>COUNTIF(Vertices!$R$3:$R$3, "&gt;= " &amp; D13) - COUNTIF(Vertices!$R$3:$R$3, "&gt;=" &amp; D14)</f>
        <v>0</v>
      </c>
      <c r="F13" s="41">
        <f t="shared" si="2"/>
        <v>0</v>
      </c>
      <c r="G13" s="42">
        <f>COUNTIF(Vertices!$S$3:$S$3, "&gt;= " &amp; F13) - COUNTIF(Vertices!$S$3:$S$3, "&gt;=" &amp; F14)</f>
        <v>0</v>
      </c>
      <c r="H13" s="41">
        <f t="shared" si="3"/>
        <v>0</v>
      </c>
      <c r="I13" s="42">
        <f>COUNTIF(Vertices!$T$3:$T$3, "&gt;= " &amp; H13) - COUNTIF(Vertices!$T$3:$T$3, "&gt;=" &amp; H14)</f>
        <v>0</v>
      </c>
      <c r="J13" s="41">
        <f t="shared" si="4"/>
        <v>0</v>
      </c>
      <c r="K13" s="42">
        <f>COUNTIF(Vertices!$U$3:$U$3, "&gt;= " &amp; J13) - COUNTIF(Vertices!$U$3:$U$3, "&gt;=" &amp; J14)</f>
        <v>0</v>
      </c>
      <c r="L13" s="41">
        <f t="shared" si="5"/>
        <v>0</v>
      </c>
      <c r="M13" s="42">
        <f>COUNTIF(Vertices!$V$3:$V$3, "&gt;= " &amp; L13) - COUNTIF(Vertices!$V$3:$V$3, "&gt;=" &amp; L14)</f>
        <v>0</v>
      </c>
      <c r="N13" s="41">
        <f t="shared" si="6"/>
        <v>0</v>
      </c>
      <c r="O13" s="42">
        <f>COUNTIF(Vertices!$W$3:$W$3, "&gt;= " &amp; N13) - COUNTIF(Vertices!$W$3:$W$3, "&gt;=" &amp; N14)</f>
        <v>0</v>
      </c>
      <c r="P13" s="41">
        <f t="shared" si="7"/>
        <v>0</v>
      </c>
      <c r="Q13" s="42">
        <f>COUNTIF(Vertices!$X$3:$X$3, "&gt;= " &amp; P13) - COUNTIF(Vertices!$X$3:$X$3, "&gt;=" &amp; P14)</f>
        <v>0</v>
      </c>
      <c r="R13" s="41">
        <f t="shared" si="8"/>
        <v>0</v>
      </c>
      <c r="S13" s="46">
        <f>COUNTIF(Vertices!$Y$3:$Y$3, "&gt;= " &amp; R13) - COUNTIF(Vertices!$Y$3:$Y$3, "&gt;=" &amp; R14)</f>
        <v>0</v>
      </c>
      <c r="T13" s="41" t="e">
        <f t="shared" ca="1" si="9"/>
        <v>#REF!</v>
      </c>
      <c r="U13" s="42" t="e">
        <f t="shared" ca="1" si="0"/>
        <v>#REF!</v>
      </c>
    </row>
    <row r="14" spans="1:24" x14ac:dyDescent="0.25">
      <c r="A14" s="36"/>
      <c r="B14" s="36"/>
      <c r="D14" s="34">
        <f t="shared" si="1"/>
        <v>0</v>
      </c>
      <c r="E14" s="3">
        <f>COUNTIF(Vertices!$R$3:$R$3, "&gt;= " &amp; D14) - COUNTIF(Vertices!$R$3:$R$3, "&gt;=" &amp; D15)</f>
        <v>0</v>
      </c>
      <c r="F14" s="39">
        <f t="shared" si="2"/>
        <v>0</v>
      </c>
      <c r="G14" s="40">
        <f>COUNTIF(Vertices!$S$3:$S$3, "&gt;= " &amp; F14) - COUNTIF(Vertices!$S$3:$S$3, "&gt;=" &amp; F15)</f>
        <v>0</v>
      </c>
      <c r="H14" s="39">
        <f t="shared" si="3"/>
        <v>0</v>
      </c>
      <c r="I14" s="40">
        <f>COUNTIF(Vertices!$T$3:$T$3, "&gt;= " &amp; H14) - COUNTIF(Vertices!$T$3:$T$3, "&gt;=" &amp; H15)</f>
        <v>0</v>
      </c>
      <c r="J14" s="39">
        <f t="shared" si="4"/>
        <v>0</v>
      </c>
      <c r="K14" s="40">
        <f>COUNTIF(Vertices!$U$3:$U$3, "&gt;= " &amp; J14) - COUNTIF(Vertices!$U$3:$U$3, "&gt;=" &amp; J15)</f>
        <v>0</v>
      </c>
      <c r="L14" s="39">
        <f t="shared" si="5"/>
        <v>0</v>
      </c>
      <c r="M14" s="40">
        <f>COUNTIF(Vertices!$V$3:$V$3, "&gt;= " &amp; L14) - COUNTIF(Vertices!$V$3:$V$3, "&gt;=" &amp; L15)</f>
        <v>0</v>
      </c>
      <c r="N14" s="39">
        <f t="shared" si="6"/>
        <v>0</v>
      </c>
      <c r="O14" s="40">
        <f>COUNTIF(Vertices!$W$3:$W$3, "&gt;= " &amp; N14) - COUNTIF(Vertices!$W$3:$W$3, "&gt;=" &amp; N15)</f>
        <v>0</v>
      </c>
      <c r="P14" s="39">
        <f t="shared" si="7"/>
        <v>0</v>
      </c>
      <c r="Q14" s="40">
        <f>COUNTIF(Vertices!$X$3:$X$3, "&gt;= " &amp; P14) - COUNTIF(Vertices!$X$3:$X$3, "&gt;=" &amp; P15)</f>
        <v>0</v>
      </c>
      <c r="R14" s="39">
        <f t="shared" si="8"/>
        <v>0</v>
      </c>
      <c r="S14" s="45">
        <f>COUNTIF(Vertices!$Y$3:$Y$3, "&gt;= " &amp; R14) - COUNTIF(Vertices!$Y$3:$Y$3, "&gt;=" &amp; R15)</f>
        <v>0</v>
      </c>
      <c r="T14" s="39" t="e">
        <f t="shared" ca="1" si="9"/>
        <v>#REF!</v>
      </c>
      <c r="U14" s="40" t="e">
        <f t="shared" ca="1" si="0"/>
        <v>#REF!</v>
      </c>
    </row>
    <row r="15" spans="1:24" x14ac:dyDescent="0.25">
      <c r="A15" s="36"/>
      <c r="B15" s="36"/>
      <c r="D15" s="34">
        <f t="shared" si="1"/>
        <v>0</v>
      </c>
      <c r="E15" s="3">
        <f>COUNTIF(Vertices!$R$3:$R$3, "&gt;= " &amp; D15) - COUNTIF(Vertices!$R$3:$R$3, "&gt;=" &amp; D16)</f>
        <v>0</v>
      </c>
      <c r="F15" s="41">
        <f t="shared" si="2"/>
        <v>0</v>
      </c>
      <c r="G15" s="42">
        <f>COUNTIF(Vertices!$S$3:$S$3, "&gt;= " &amp; F15) - COUNTIF(Vertices!$S$3:$S$3, "&gt;=" &amp; F16)</f>
        <v>0</v>
      </c>
      <c r="H15" s="41">
        <f t="shared" si="3"/>
        <v>0</v>
      </c>
      <c r="I15" s="42">
        <f>COUNTIF(Vertices!$T$3:$T$3, "&gt;= " &amp; H15) - COUNTIF(Vertices!$T$3:$T$3, "&gt;=" &amp; H16)</f>
        <v>0</v>
      </c>
      <c r="J15" s="41">
        <f t="shared" si="4"/>
        <v>0</v>
      </c>
      <c r="K15" s="42">
        <f>COUNTIF(Vertices!$U$3:$U$3, "&gt;= " &amp; J15) - COUNTIF(Vertices!$U$3:$U$3, "&gt;=" &amp; J16)</f>
        <v>0</v>
      </c>
      <c r="L15" s="41">
        <f t="shared" si="5"/>
        <v>0</v>
      </c>
      <c r="M15" s="42">
        <f>COUNTIF(Vertices!$V$3:$V$3, "&gt;= " &amp; L15) - COUNTIF(Vertices!$V$3:$V$3, "&gt;=" &amp; L16)</f>
        <v>0</v>
      </c>
      <c r="N15" s="41">
        <f t="shared" si="6"/>
        <v>0</v>
      </c>
      <c r="O15" s="42">
        <f>COUNTIF(Vertices!$W$3:$W$3, "&gt;= " &amp; N15) - COUNTIF(Vertices!$W$3:$W$3, "&gt;=" &amp; N16)</f>
        <v>0</v>
      </c>
      <c r="P15" s="41">
        <f t="shared" si="7"/>
        <v>0</v>
      </c>
      <c r="Q15" s="42">
        <f>COUNTIF(Vertices!$X$3:$X$3, "&gt;= " &amp; P15) - COUNTIF(Vertices!$X$3:$X$3, "&gt;=" &amp; P16)</f>
        <v>0</v>
      </c>
      <c r="R15" s="41">
        <f t="shared" si="8"/>
        <v>0</v>
      </c>
      <c r="S15" s="46">
        <f>COUNTIF(Vertices!$Y$3:$Y$3, "&gt;= " &amp; R15) - COUNTIF(Vertices!$Y$3:$Y$3, "&gt;=" &amp; R16)</f>
        <v>0</v>
      </c>
      <c r="T15" s="41" t="e">
        <f t="shared" ca="1" si="9"/>
        <v>#REF!</v>
      </c>
      <c r="U15" s="42" t="e">
        <f t="shared" ca="1" si="0"/>
        <v>#REF!</v>
      </c>
    </row>
    <row r="16" spans="1:24" x14ac:dyDescent="0.25">
      <c r="A16" s="36"/>
      <c r="B16" s="36"/>
      <c r="D16" s="34">
        <f t="shared" si="1"/>
        <v>0</v>
      </c>
      <c r="E16" s="3">
        <f>COUNTIF(Vertices!$R$3:$R$3, "&gt;= " &amp; D16) - COUNTIF(Vertices!$R$3:$R$3, "&gt;=" &amp; D17)</f>
        <v>0</v>
      </c>
      <c r="F16" s="39">
        <f t="shared" si="2"/>
        <v>0</v>
      </c>
      <c r="G16" s="40">
        <f>COUNTIF(Vertices!$S$3:$S$3, "&gt;= " &amp; F16) - COUNTIF(Vertices!$S$3:$S$3, "&gt;=" &amp; F17)</f>
        <v>0</v>
      </c>
      <c r="H16" s="39">
        <f t="shared" si="3"/>
        <v>0</v>
      </c>
      <c r="I16" s="40">
        <f>COUNTIF(Vertices!$T$3:$T$3, "&gt;= " &amp; H16) - COUNTIF(Vertices!$T$3:$T$3, "&gt;=" &amp; H17)</f>
        <v>0</v>
      </c>
      <c r="J16" s="39">
        <f t="shared" si="4"/>
        <v>0</v>
      </c>
      <c r="K16" s="40">
        <f>COUNTIF(Vertices!$U$3:$U$3, "&gt;= " &amp; J16) - COUNTIF(Vertices!$U$3:$U$3, "&gt;=" &amp; J17)</f>
        <v>0</v>
      </c>
      <c r="L16" s="39">
        <f t="shared" si="5"/>
        <v>0</v>
      </c>
      <c r="M16" s="40">
        <f>COUNTIF(Vertices!$V$3:$V$3, "&gt;= " &amp; L16) - COUNTIF(Vertices!$V$3:$V$3, "&gt;=" &amp; L17)</f>
        <v>0</v>
      </c>
      <c r="N16" s="39">
        <f t="shared" si="6"/>
        <v>0</v>
      </c>
      <c r="O16" s="40">
        <f>COUNTIF(Vertices!$W$3:$W$3, "&gt;= " &amp; N16) - COUNTIF(Vertices!$W$3:$W$3, "&gt;=" &amp; N17)</f>
        <v>0</v>
      </c>
      <c r="P16" s="39">
        <f t="shared" si="7"/>
        <v>0</v>
      </c>
      <c r="Q16" s="40">
        <f>COUNTIF(Vertices!$X$3:$X$3, "&gt;= " &amp; P16) - COUNTIF(Vertices!$X$3:$X$3, "&gt;=" &amp; P17)</f>
        <v>0</v>
      </c>
      <c r="R16" s="39">
        <f t="shared" si="8"/>
        <v>0</v>
      </c>
      <c r="S16" s="45">
        <f>COUNTIF(Vertices!$Y$3:$Y$3, "&gt;= " &amp; R16) - COUNTIF(Vertices!$Y$3:$Y$3, "&gt;=" &amp; R17)</f>
        <v>0</v>
      </c>
      <c r="T16" s="39" t="e">
        <f t="shared" ca="1" si="9"/>
        <v>#REF!</v>
      </c>
      <c r="U16" s="40" t="e">
        <f t="shared" ca="1" si="0"/>
        <v>#REF!</v>
      </c>
    </row>
    <row r="17" spans="1:21" x14ac:dyDescent="0.25">
      <c r="A17" s="36"/>
      <c r="B17" s="36"/>
      <c r="D17" s="34">
        <f t="shared" si="1"/>
        <v>0</v>
      </c>
      <c r="E17" s="3">
        <f>COUNTIF(Vertices!$R$3:$R$3, "&gt;= " &amp; D17) - COUNTIF(Vertices!$R$3:$R$3, "&gt;=" &amp; D18)</f>
        <v>0</v>
      </c>
      <c r="F17" s="41">
        <f t="shared" si="2"/>
        <v>0</v>
      </c>
      <c r="G17" s="42">
        <f>COUNTIF(Vertices!$S$3:$S$3, "&gt;= " &amp; F17) - COUNTIF(Vertices!$S$3:$S$3, "&gt;=" &amp; F18)</f>
        <v>0</v>
      </c>
      <c r="H17" s="41">
        <f t="shared" si="3"/>
        <v>0</v>
      </c>
      <c r="I17" s="42">
        <f>COUNTIF(Vertices!$T$3:$T$3, "&gt;= " &amp; H17) - COUNTIF(Vertices!$T$3:$T$3, "&gt;=" &amp; H18)</f>
        <v>0</v>
      </c>
      <c r="J17" s="41">
        <f t="shared" si="4"/>
        <v>0</v>
      </c>
      <c r="K17" s="42">
        <f>COUNTIF(Vertices!$U$3:$U$3, "&gt;= " &amp; J17) - COUNTIF(Vertices!$U$3:$U$3, "&gt;=" &amp; J18)</f>
        <v>0</v>
      </c>
      <c r="L17" s="41">
        <f t="shared" si="5"/>
        <v>0</v>
      </c>
      <c r="M17" s="42">
        <f>COUNTIF(Vertices!$V$3:$V$3, "&gt;= " &amp; L17) - COUNTIF(Vertices!$V$3:$V$3, "&gt;=" &amp; L18)</f>
        <v>0</v>
      </c>
      <c r="N17" s="41">
        <f t="shared" si="6"/>
        <v>0</v>
      </c>
      <c r="O17" s="42">
        <f>COUNTIF(Vertices!$W$3:$W$3, "&gt;= " &amp; N17) - COUNTIF(Vertices!$W$3:$W$3, "&gt;=" &amp; N18)</f>
        <v>0</v>
      </c>
      <c r="P17" s="41">
        <f t="shared" si="7"/>
        <v>0</v>
      </c>
      <c r="Q17" s="42">
        <f>COUNTIF(Vertices!$X$3:$X$3, "&gt;= " &amp; P17) - COUNTIF(Vertices!$X$3:$X$3, "&gt;=" &amp; P18)</f>
        <v>0</v>
      </c>
      <c r="R17" s="41">
        <f t="shared" si="8"/>
        <v>0</v>
      </c>
      <c r="S17" s="46">
        <f>COUNTIF(Vertices!$Y$3:$Y$3, "&gt;= " &amp; R17) - COUNTIF(Vertices!$Y$3:$Y$3, "&gt;=" &amp; R18)</f>
        <v>0</v>
      </c>
      <c r="T17" s="41" t="e">
        <f t="shared" ca="1" si="9"/>
        <v>#REF!</v>
      </c>
      <c r="U17" s="42" t="e">
        <f t="shared" ca="1" si="0"/>
        <v>#REF!</v>
      </c>
    </row>
    <row r="18" spans="1:21" x14ac:dyDescent="0.25">
      <c r="A18" s="36"/>
      <c r="B18" s="36"/>
      <c r="D18" s="34">
        <f t="shared" si="1"/>
        <v>0</v>
      </c>
      <c r="E18" s="3">
        <f>COUNTIF(Vertices!$R$3:$R$3, "&gt;= " &amp; D18) - COUNTIF(Vertices!$R$3:$R$3, "&gt;=" &amp; D19)</f>
        <v>0</v>
      </c>
      <c r="F18" s="39">
        <f t="shared" si="2"/>
        <v>0</v>
      </c>
      <c r="G18" s="40">
        <f>COUNTIF(Vertices!$S$3:$S$3, "&gt;= " &amp; F18) - COUNTIF(Vertices!$S$3:$S$3, "&gt;=" &amp; F19)</f>
        <v>0</v>
      </c>
      <c r="H18" s="39">
        <f t="shared" si="3"/>
        <v>0</v>
      </c>
      <c r="I18" s="40">
        <f>COUNTIF(Vertices!$T$3:$T$3, "&gt;= " &amp; H18) - COUNTIF(Vertices!$T$3:$T$3, "&gt;=" &amp; H19)</f>
        <v>0</v>
      </c>
      <c r="J18" s="39">
        <f t="shared" si="4"/>
        <v>0</v>
      </c>
      <c r="K18" s="40">
        <f>COUNTIF(Vertices!$U$3:$U$3, "&gt;= " &amp; J18) - COUNTIF(Vertices!$U$3:$U$3, "&gt;=" &amp; J19)</f>
        <v>0</v>
      </c>
      <c r="L18" s="39">
        <f t="shared" si="5"/>
        <v>0</v>
      </c>
      <c r="M18" s="40">
        <f>COUNTIF(Vertices!$V$3:$V$3, "&gt;= " &amp; L18) - COUNTIF(Vertices!$V$3:$V$3, "&gt;=" &amp; L19)</f>
        <v>0</v>
      </c>
      <c r="N18" s="39">
        <f t="shared" si="6"/>
        <v>0</v>
      </c>
      <c r="O18" s="40">
        <f>COUNTIF(Vertices!$W$3:$W$3, "&gt;= " &amp; N18) - COUNTIF(Vertices!$W$3:$W$3, "&gt;=" &amp; N19)</f>
        <v>0</v>
      </c>
      <c r="P18" s="39">
        <f t="shared" si="7"/>
        <v>0</v>
      </c>
      <c r="Q18" s="40">
        <f>COUNTIF(Vertices!$X$3:$X$3, "&gt;= " &amp; P18) - COUNTIF(Vertices!$X$3:$X$3, "&gt;=" &amp; P19)</f>
        <v>0</v>
      </c>
      <c r="R18" s="39">
        <f t="shared" si="8"/>
        <v>0</v>
      </c>
      <c r="S18" s="45">
        <f>COUNTIF(Vertices!$Y$3:$Y$3, "&gt;= " &amp; R18) - COUNTIF(Vertices!$Y$3:$Y$3, "&gt;=" &amp; R19)</f>
        <v>0</v>
      </c>
      <c r="T18" s="39" t="e">
        <f t="shared" ca="1" si="9"/>
        <v>#REF!</v>
      </c>
      <c r="U18" s="40" t="e">
        <f t="shared" ca="1" si="0"/>
        <v>#REF!</v>
      </c>
    </row>
    <row r="19" spans="1:21" x14ac:dyDescent="0.25">
      <c r="A19" s="36"/>
      <c r="B19" s="36"/>
      <c r="D19" s="34">
        <f t="shared" si="1"/>
        <v>0</v>
      </c>
      <c r="E19" s="3">
        <f>COUNTIF(Vertices!$R$3:$R$3, "&gt;= " &amp; D19) - COUNTIF(Vertices!$R$3:$R$3, "&gt;=" &amp; D20)</f>
        <v>0</v>
      </c>
      <c r="F19" s="41">
        <f t="shared" si="2"/>
        <v>0</v>
      </c>
      <c r="G19" s="42">
        <f>COUNTIF(Vertices!$S$3:$S$3, "&gt;= " &amp; F19) - COUNTIF(Vertices!$S$3:$S$3, "&gt;=" &amp; F20)</f>
        <v>0</v>
      </c>
      <c r="H19" s="41">
        <f t="shared" si="3"/>
        <v>0</v>
      </c>
      <c r="I19" s="42">
        <f>COUNTIF(Vertices!$T$3:$T$3, "&gt;= " &amp; H19) - COUNTIF(Vertices!$T$3:$T$3, "&gt;=" &amp; H20)</f>
        <v>0</v>
      </c>
      <c r="J19" s="41">
        <f t="shared" si="4"/>
        <v>0</v>
      </c>
      <c r="K19" s="42">
        <f>COUNTIF(Vertices!$U$3:$U$3, "&gt;= " &amp; J19) - COUNTIF(Vertices!$U$3:$U$3, "&gt;=" &amp; J20)</f>
        <v>0</v>
      </c>
      <c r="L19" s="41">
        <f t="shared" si="5"/>
        <v>0</v>
      </c>
      <c r="M19" s="42">
        <f>COUNTIF(Vertices!$V$3:$V$3, "&gt;= " &amp; L19) - COUNTIF(Vertices!$V$3:$V$3, "&gt;=" &amp; L20)</f>
        <v>0</v>
      </c>
      <c r="N19" s="41">
        <f t="shared" si="6"/>
        <v>0</v>
      </c>
      <c r="O19" s="42">
        <f>COUNTIF(Vertices!$W$3:$W$3, "&gt;= " &amp; N19) - COUNTIF(Vertices!$W$3:$W$3, "&gt;=" &amp; N20)</f>
        <v>0</v>
      </c>
      <c r="P19" s="41">
        <f t="shared" si="7"/>
        <v>0</v>
      </c>
      <c r="Q19" s="42">
        <f>COUNTIF(Vertices!$X$3:$X$3, "&gt;= " &amp; P19) - COUNTIF(Vertices!$X$3:$X$3, "&gt;=" &amp; P20)</f>
        <v>0</v>
      </c>
      <c r="R19" s="41">
        <f t="shared" si="8"/>
        <v>0</v>
      </c>
      <c r="S19" s="46">
        <f>COUNTIF(Vertices!$Y$3:$Y$3, "&gt;= " &amp; R19) - COUNTIF(Vertices!$Y$3:$Y$3, "&gt;=" &amp; R20)</f>
        <v>0</v>
      </c>
      <c r="T19" s="41" t="e">
        <f t="shared" ca="1" si="9"/>
        <v>#REF!</v>
      </c>
      <c r="U19" s="42" t="e">
        <f t="shared" ca="1" si="0"/>
        <v>#REF!</v>
      </c>
    </row>
    <row r="20" spans="1:21" x14ac:dyDescent="0.25">
      <c r="A20" s="36"/>
      <c r="B20" s="36"/>
      <c r="D20" s="34">
        <f t="shared" si="1"/>
        <v>0</v>
      </c>
      <c r="E20" s="3">
        <f>COUNTIF(Vertices!$R$3:$R$3, "&gt;= " &amp; D20) - COUNTIF(Vertices!$R$3:$R$3, "&gt;=" &amp; D21)</f>
        <v>0</v>
      </c>
      <c r="F20" s="39">
        <f t="shared" si="2"/>
        <v>0</v>
      </c>
      <c r="G20" s="40">
        <f>COUNTIF(Vertices!$S$3:$S$3, "&gt;= " &amp; F20) - COUNTIF(Vertices!$S$3:$S$3, "&gt;=" &amp; F21)</f>
        <v>0</v>
      </c>
      <c r="H20" s="39">
        <f t="shared" si="3"/>
        <v>0</v>
      </c>
      <c r="I20" s="40">
        <f>COUNTIF(Vertices!$T$3:$T$3, "&gt;= " &amp; H20) - COUNTIF(Vertices!$T$3:$T$3, "&gt;=" &amp; H21)</f>
        <v>0</v>
      </c>
      <c r="J20" s="39">
        <f t="shared" si="4"/>
        <v>0</v>
      </c>
      <c r="K20" s="40">
        <f>COUNTIF(Vertices!$U$3:$U$3, "&gt;= " &amp; J20) - COUNTIF(Vertices!$U$3:$U$3, "&gt;=" &amp; J21)</f>
        <v>0</v>
      </c>
      <c r="L20" s="39">
        <f t="shared" si="5"/>
        <v>0</v>
      </c>
      <c r="M20" s="40">
        <f>COUNTIF(Vertices!$V$3:$V$3, "&gt;= " &amp; L20) - COUNTIF(Vertices!$V$3:$V$3, "&gt;=" &amp; L21)</f>
        <v>0</v>
      </c>
      <c r="N20" s="39">
        <f t="shared" si="6"/>
        <v>0</v>
      </c>
      <c r="O20" s="40">
        <f>COUNTIF(Vertices!$W$3:$W$3, "&gt;= " &amp; N20) - COUNTIF(Vertices!$W$3:$W$3, "&gt;=" &amp; N21)</f>
        <v>0</v>
      </c>
      <c r="P20" s="39">
        <f t="shared" si="7"/>
        <v>0</v>
      </c>
      <c r="Q20" s="40">
        <f>COUNTIF(Vertices!$X$3:$X$3, "&gt;= " &amp; P20) - COUNTIF(Vertices!$X$3:$X$3, "&gt;=" &amp; P21)</f>
        <v>0</v>
      </c>
      <c r="R20" s="39">
        <f t="shared" si="8"/>
        <v>0</v>
      </c>
      <c r="S20" s="45">
        <f>COUNTIF(Vertices!$Y$3:$Y$3, "&gt;= " &amp; R20) - COUNTIF(Vertices!$Y$3:$Y$3, "&gt;=" &amp; R21)</f>
        <v>0</v>
      </c>
      <c r="T20" s="39" t="e">
        <f t="shared" ca="1" si="9"/>
        <v>#REF!</v>
      </c>
      <c r="U20" s="40" t="e">
        <f t="shared" ca="1" si="0"/>
        <v>#REF!</v>
      </c>
    </row>
    <row r="21" spans="1:21" x14ac:dyDescent="0.25">
      <c r="A21" s="36"/>
      <c r="B21" s="36"/>
      <c r="D21" s="34">
        <f t="shared" si="1"/>
        <v>0</v>
      </c>
      <c r="E21" s="3">
        <f>COUNTIF(Vertices!$R$3:$R$3, "&gt;= " &amp; D21) - COUNTIF(Vertices!$R$3:$R$3, "&gt;=" &amp; D22)</f>
        <v>0</v>
      </c>
      <c r="F21" s="41">
        <f t="shared" si="2"/>
        <v>0</v>
      </c>
      <c r="G21" s="42">
        <f>COUNTIF(Vertices!$S$3:$S$3, "&gt;= " &amp; F21) - COUNTIF(Vertices!$S$3:$S$3, "&gt;=" &amp; F22)</f>
        <v>0</v>
      </c>
      <c r="H21" s="41">
        <f t="shared" si="3"/>
        <v>0</v>
      </c>
      <c r="I21" s="42">
        <f>COUNTIF(Vertices!$T$3:$T$3, "&gt;= " &amp; H21) - COUNTIF(Vertices!$T$3:$T$3, "&gt;=" &amp; H22)</f>
        <v>0</v>
      </c>
      <c r="J21" s="41">
        <f t="shared" si="4"/>
        <v>0</v>
      </c>
      <c r="K21" s="42">
        <f>COUNTIF(Vertices!$U$3:$U$3, "&gt;= " &amp; J21) - COUNTIF(Vertices!$U$3:$U$3, "&gt;=" &amp; J22)</f>
        <v>0</v>
      </c>
      <c r="L21" s="41">
        <f t="shared" si="5"/>
        <v>0</v>
      </c>
      <c r="M21" s="42">
        <f>COUNTIF(Vertices!$V$3:$V$3, "&gt;= " &amp; L21) - COUNTIF(Vertices!$V$3:$V$3, "&gt;=" &amp; L22)</f>
        <v>0</v>
      </c>
      <c r="N21" s="41">
        <f t="shared" si="6"/>
        <v>0</v>
      </c>
      <c r="O21" s="42">
        <f>COUNTIF(Vertices!$W$3:$W$3, "&gt;= " &amp; N21) - COUNTIF(Vertices!$W$3:$W$3, "&gt;=" &amp; N22)</f>
        <v>0</v>
      </c>
      <c r="P21" s="41">
        <f t="shared" si="7"/>
        <v>0</v>
      </c>
      <c r="Q21" s="42">
        <f>COUNTIF(Vertices!$X$3:$X$3, "&gt;= " &amp; P21) - COUNTIF(Vertices!$X$3:$X$3, "&gt;=" &amp; P22)</f>
        <v>0</v>
      </c>
      <c r="R21" s="41">
        <f t="shared" si="8"/>
        <v>0</v>
      </c>
      <c r="S21" s="46">
        <f>COUNTIF(Vertices!$Y$3:$Y$3, "&gt;= " &amp; R21) - COUNTIF(Vertices!$Y$3:$Y$3, "&gt;=" &amp; R22)</f>
        <v>0</v>
      </c>
      <c r="T21" s="41" t="e">
        <f t="shared" ca="1" si="9"/>
        <v>#REF!</v>
      </c>
      <c r="U21" s="42" t="e">
        <f t="shared" ca="1" si="0"/>
        <v>#REF!</v>
      </c>
    </row>
    <row r="22" spans="1:21" x14ac:dyDescent="0.25">
      <c r="A22" s="36"/>
      <c r="B22" s="36"/>
      <c r="D22" s="34">
        <f t="shared" si="1"/>
        <v>0</v>
      </c>
      <c r="E22" s="3">
        <f>COUNTIF(Vertices!$R$3:$R$3, "&gt;= " &amp; D22) - COUNTIF(Vertices!$R$3:$R$3, "&gt;=" &amp; D23)</f>
        <v>0</v>
      </c>
      <c r="F22" s="39">
        <f t="shared" si="2"/>
        <v>0</v>
      </c>
      <c r="G22" s="40">
        <f>COUNTIF(Vertices!$S$3:$S$3, "&gt;= " &amp; F22) - COUNTIF(Vertices!$S$3:$S$3, "&gt;=" &amp; F23)</f>
        <v>0</v>
      </c>
      <c r="H22" s="39">
        <f t="shared" si="3"/>
        <v>0</v>
      </c>
      <c r="I22" s="40">
        <f>COUNTIF(Vertices!$T$3:$T$3, "&gt;= " &amp; H22) - COUNTIF(Vertices!$T$3:$T$3, "&gt;=" &amp; H23)</f>
        <v>0</v>
      </c>
      <c r="J22" s="39">
        <f t="shared" si="4"/>
        <v>0</v>
      </c>
      <c r="K22" s="40">
        <f>COUNTIF(Vertices!$U$3:$U$3, "&gt;= " &amp; J22) - COUNTIF(Vertices!$U$3:$U$3, "&gt;=" &amp; J23)</f>
        <v>0</v>
      </c>
      <c r="L22" s="39">
        <f t="shared" si="5"/>
        <v>0</v>
      </c>
      <c r="M22" s="40">
        <f>COUNTIF(Vertices!$V$3:$V$3, "&gt;= " &amp; L22) - COUNTIF(Vertices!$V$3:$V$3, "&gt;=" &amp; L23)</f>
        <v>0</v>
      </c>
      <c r="N22" s="39">
        <f t="shared" si="6"/>
        <v>0</v>
      </c>
      <c r="O22" s="40">
        <f>COUNTIF(Vertices!$W$3:$W$3, "&gt;= " &amp; N22) - COUNTIF(Vertices!$W$3:$W$3, "&gt;=" &amp; N23)</f>
        <v>0</v>
      </c>
      <c r="P22" s="39">
        <f t="shared" si="7"/>
        <v>0</v>
      </c>
      <c r="Q22" s="40">
        <f>COUNTIF(Vertices!$X$3:$X$3, "&gt;= " &amp; P22) - COUNTIF(Vertices!$X$3:$X$3, "&gt;=" &amp; P23)</f>
        <v>0</v>
      </c>
      <c r="R22" s="39">
        <f t="shared" si="8"/>
        <v>0</v>
      </c>
      <c r="S22" s="45">
        <f>COUNTIF(Vertices!$Y$3:$Y$3, "&gt;= " &amp; R22) - COUNTIF(Vertices!$Y$3:$Y$3, "&gt;=" &amp; R23)</f>
        <v>0</v>
      </c>
      <c r="T22" s="39" t="e">
        <f t="shared" ca="1" si="9"/>
        <v>#REF!</v>
      </c>
      <c r="U22" s="40" t="e">
        <f t="shared" ca="1" si="0"/>
        <v>#REF!</v>
      </c>
    </row>
    <row r="23" spans="1:21" x14ac:dyDescent="0.25">
      <c r="A23" s="36"/>
      <c r="B23" s="36"/>
      <c r="D23" s="34">
        <f t="shared" si="1"/>
        <v>0</v>
      </c>
      <c r="E23" s="3">
        <f>COUNTIF(Vertices!$R$3:$R$3, "&gt;= " &amp; D23) - COUNTIF(Vertices!$R$3:$R$3, "&gt;=" &amp; D24)</f>
        <v>0</v>
      </c>
      <c r="F23" s="41">
        <f t="shared" si="2"/>
        <v>0</v>
      </c>
      <c r="G23" s="42">
        <f>COUNTIF(Vertices!$S$3:$S$3, "&gt;= " &amp; F23) - COUNTIF(Vertices!$S$3:$S$3, "&gt;=" &amp; F24)</f>
        <v>0</v>
      </c>
      <c r="H23" s="41">
        <f t="shared" si="3"/>
        <v>0</v>
      </c>
      <c r="I23" s="42">
        <f>COUNTIF(Vertices!$T$3:$T$3, "&gt;= " &amp; H23) - COUNTIF(Vertices!$T$3:$T$3, "&gt;=" &amp; H24)</f>
        <v>0</v>
      </c>
      <c r="J23" s="41">
        <f t="shared" si="4"/>
        <v>0</v>
      </c>
      <c r="K23" s="42">
        <f>COUNTIF(Vertices!$U$3:$U$3, "&gt;= " &amp; J23) - COUNTIF(Vertices!$U$3:$U$3, "&gt;=" &amp; J24)</f>
        <v>0</v>
      </c>
      <c r="L23" s="41">
        <f t="shared" si="5"/>
        <v>0</v>
      </c>
      <c r="M23" s="42">
        <f>COUNTIF(Vertices!$V$3:$V$3, "&gt;= " &amp; L23) - COUNTIF(Vertices!$V$3:$V$3, "&gt;=" &amp; L24)</f>
        <v>0</v>
      </c>
      <c r="N23" s="41">
        <f t="shared" si="6"/>
        <v>0</v>
      </c>
      <c r="O23" s="42">
        <f>COUNTIF(Vertices!$W$3:$W$3, "&gt;= " &amp; N23) - COUNTIF(Vertices!$W$3:$W$3, "&gt;=" &amp; N24)</f>
        <v>0</v>
      </c>
      <c r="P23" s="41">
        <f t="shared" si="7"/>
        <v>0</v>
      </c>
      <c r="Q23" s="42">
        <f>COUNTIF(Vertices!$X$3:$X$3, "&gt;= " &amp; P23) - COUNTIF(Vertices!$X$3:$X$3, "&gt;=" &amp; P24)</f>
        <v>0</v>
      </c>
      <c r="R23" s="41">
        <f t="shared" si="8"/>
        <v>0</v>
      </c>
      <c r="S23" s="46">
        <f>COUNTIF(Vertices!$Y$3:$Y$3, "&gt;= " &amp; R23) - COUNTIF(Vertices!$Y$3:$Y$3, "&gt;=" &amp; R24)</f>
        <v>0</v>
      </c>
      <c r="T23" s="41" t="e">
        <f t="shared" ca="1" si="9"/>
        <v>#REF!</v>
      </c>
      <c r="U23" s="42" t="e">
        <f t="shared" ca="1" si="0"/>
        <v>#REF!</v>
      </c>
    </row>
    <row r="24" spans="1:21" x14ac:dyDescent="0.25">
      <c r="A24" s="36"/>
      <c r="B24" s="36"/>
      <c r="D24" s="34">
        <f t="shared" si="1"/>
        <v>0</v>
      </c>
      <c r="E24" s="3">
        <f>COUNTIF(Vertices!$R$3:$R$3, "&gt;= " &amp; D24) - COUNTIF(Vertices!$R$3:$R$3, "&gt;=" &amp; D25)</f>
        <v>0</v>
      </c>
      <c r="F24" s="39">
        <f t="shared" si="2"/>
        <v>0</v>
      </c>
      <c r="G24" s="40">
        <f>COUNTIF(Vertices!$S$3:$S$3, "&gt;= " &amp; F24) - COUNTIF(Vertices!$S$3:$S$3, "&gt;=" &amp; F25)</f>
        <v>0</v>
      </c>
      <c r="H24" s="39">
        <f t="shared" si="3"/>
        <v>0</v>
      </c>
      <c r="I24" s="40">
        <f>COUNTIF(Vertices!$T$3:$T$3, "&gt;= " &amp; H24) - COUNTIF(Vertices!$T$3:$T$3, "&gt;=" &amp; H25)</f>
        <v>0</v>
      </c>
      <c r="J24" s="39">
        <f t="shared" si="4"/>
        <v>0</v>
      </c>
      <c r="K24" s="40">
        <f>COUNTIF(Vertices!$U$3:$U$3, "&gt;= " &amp; J24) - COUNTIF(Vertices!$U$3:$U$3, "&gt;=" &amp; J25)</f>
        <v>0</v>
      </c>
      <c r="L24" s="39">
        <f t="shared" si="5"/>
        <v>0</v>
      </c>
      <c r="M24" s="40">
        <f>COUNTIF(Vertices!$V$3:$V$3, "&gt;= " &amp; L24) - COUNTIF(Vertices!$V$3:$V$3, "&gt;=" &amp; L25)</f>
        <v>0</v>
      </c>
      <c r="N24" s="39">
        <f t="shared" si="6"/>
        <v>0</v>
      </c>
      <c r="O24" s="40">
        <f>COUNTIF(Vertices!$W$3:$W$3, "&gt;= " &amp; N24) - COUNTIF(Vertices!$W$3:$W$3, "&gt;=" &amp; N25)</f>
        <v>0</v>
      </c>
      <c r="P24" s="39">
        <f t="shared" si="7"/>
        <v>0</v>
      </c>
      <c r="Q24" s="40">
        <f>COUNTIF(Vertices!$X$3:$X$3, "&gt;= " &amp; P24) - COUNTIF(Vertices!$X$3:$X$3, "&gt;=" &amp; P25)</f>
        <v>0</v>
      </c>
      <c r="R24" s="39">
        <f t="shared" si="8"/>
        <v>0</v>
      </c>
      <c r="S24" s="45">
        <f>COUNTIF(Vertices!$Y$3:$Y$3, "&gt;= " &amp; R24) - COUNTIF(Vertices!$Y$3:$Y$3, "&gt;=" &amp; R25)</f>
        <v>0</v>
      </c>
      <c r="T24" s="39" t="e">
        <f t="shared" ca="1" si="9"/>
        <v>#REF!</v>
      </c>
      <c r="U24" s="40" t="e">
        <f t="shared" ca="1" si="0"/>
        <v>#REF!</v>
      </c>
    </row>
    <row r="25" spans="1:21" x14ac:dyDescent="0.25">
      <c r="A25" s="36"/>
      <c r="B25" s="36"/>
      <c r="D25" s="34">
        <f t="shared" si="1"/>
        <v>0</v>
      </c>
      <c r="E25" s="3">
        <f>COUNTIF(Vertices!$R$3:$R$3, "&gt;= " &amp; D25) - COUNTIF(Vertices!$R$3:$R$3, "&gt;=" &amp; D26)</f>
        <v>0</v>
      </c>
      <c r="F25" s="41">
        <f t="shared" si="2"/>
        <v>0</v>
      </c>
      <c r="G25" s="42">
        <f>COUNTIF(Vertices!$S$3:$S$3, "&gt;= " &amp; F25) - COUNTIF(Vertices!$S$3:$S$3, "&gt;=" &amp; F26)</f>
        <v>0</v>
      </c>
      <c r="H25" s="41">
        <f t="shared" si="3"/>
        <v>0</v>
      </c>
      <c r="I25" s="42">
        <f>COUNTIF(Vertices!$T$3:$T$3, "&gt;= " &amp; H25) - COUNTIF(Vertices!$T$3:$T$3, "&gt;=" &amp; H26)</f>
        <v>0</v>
      </c>
      <c r="J25" s="41">
        <f t="shared" si="4"/>
        <v>0</v>
      </c>
      <c r="K25" s="42">
        <f>COUNTIF(Vertices!$U$3:$U$3, "&gt;= " &amp; J25) - COUNTIF(Vertices!$U$3:$U$3, "&gt;=" &amp; J26)</f>
        <v>0</v>
      </c>
      <c r="L25" s="41">
        <f t="shared" si="5"/>
        <v>0</v>
      </c>
      <c r="M25" s="42">
        <f>COUNTIF(Vertices!$V$3:$V$3, "&gt;= " &amp; L25) - COUNTIF(Vertices!$V$3:$V$3, "&gt;=" &amp; L26)</f>
        <v>0</v>
      </c>
      <c r="N25" s="41">
        <f t="shared" si="6"/>
        <v>0</v>
      </c>
      <c r="O25" s="42">
        <f>COUNTIF(Vertices!$W$3:$W$3, "&gt;= " &amp; N25) - COUNTIF(Vertices!$W$3:$W$3, "&gt;=" &amp; N26)</f>
        <v>0</v>
      </c>
      <c r="P25" s="41">
        <f t="shared" si="7"/>
        <v>0</v>
      </c>
      <c r="Q25" s="42">
        <f>COUNTIF(Vertices!$X$3:$X$3, "&gt;= " &amp; P25) - COUNTIF(Vertices!$X$3:$X$3, "&gt;=" &amp; P26)</f>
        <v>0</v>
      </c>
      <c r="R25" s="41">
        <f t="shared" si="8"/>
        <v>0</v>
      </c>
      <c r="S25" s="46">
        <f>COUNTIF(Vertices!$Y$3:$Y$3, "&gt;= " &amp; R25) - COUNTIF(Vertices!$Y$3:$Y$3, "&gt;=" &amp; R26)</f>
        <v>0</v>
      </c>
      <c r="T25" s="41" t="e">
        <f t="shared" ca="1" si="9"/>
        <v>#REF!</v>
      </c>
      <c r="U25" s="42" t="e">
        <f t="shared" ca="1" si="0"/>
        <v>#REF!</v>
      </c>
    </row>
    <row r="26" spans="1:21" x14ac:dyDescent="0.25">
      <c r="A26" s="36"/>
      <c r="B26" s="36"/>
      <c r="D26" s="34">
        <f t="shared" si="1"/>
        <v>0</v>
      </c>
      <c r="E26" s="3">
        <f>COUNTIF(Vertices!$R$3:$R$3, "&gt;= " &amp; D26) - COUNTIF(Vertices!$R$3:$R$3, "&gt;=" &amp; D27)</f>
        <v>0</v>
      </c>
      <c r="F26" s="39">
        <f t="shared" si="2"/>
        <v>0</v>
      </c>
      <c r="G26" s="40">
        <f>COUNTIF(Vertices!$S$3:$S$3, "&gt;= " &amp; F26) - COUNTIF(Vertices!$S$3:$S$3, "&gt;=" &amp; F27)</f>
        <v>0</v>
      </c>
      <c r="H26" s="39">
        <f t="shared" si="3"/>
        <v>0</v>
      </c>
      <c r="I26" s="40">
        <f>COUNTIF(Vertices!$T$3:$T$3, "&gt;= " &amp; H26) - COUNTIF(Vertices!$T$3:$T$3, "&gt;=" &amp; H27)</f>
        <v>0</v>
      </c>
      <c r="J26" s="39">
        <f t="shared" si="4"/>
        <v>0</v>
      </c>
      <c r="K26" s="40">
        <f>COUNTIF(Vertices!$U$3:$U$3, "&gt;= " &amp; J26) - COUNTIF(Vertices!$U$3:$U$3, "&gt;=" &amp; J27)</f>
        <v>0</v>
      </c>
      <c r="L26" s="39">
        <f t="shared" si="5"/>
        <v>0</v>
      </c>
      <c r="M26" s="40">
        <f>COUNTIF(Vertices!$V$3:$V$3, "&gt;= " &amp; L26) - COUNTIF(Vertices!$V$3:$V$3, "&gt;=" &amp; L27)</f>
        <v>0</v>
      </c>
      <c r="N26" s="39">
        <f t="shared" si="6"/>
        <v>0</v>
      </c>
      <c r="O26" s="40">
        <f>COUNTIF(Vertices!$W$3:$W$3, "&gt;= " &amp; N26) - COUNTIF(Vertices!$W$3:$W$3, "&gt;=" &amp; N27)</f>
        <v>0</v>
      </c>
      <c r="P26" s="39">
        <f t="shared" si="7"/>
        <v>0</v>
      </c>
      <c r="Q26" s="40">
        <f>COUNTIF(Vertices!$X$3:$X$3, "&gt;= " &amp; P26) - COUNTIF(Vertices!$X$3:$X$3, "&gt;=" &amp; P27)</f>
        <v>0</v>
      </c>
      <c r="R26" s="39">
        <f t="shared" si="8"/>
        <v>0</v>
      </c>
      <c r="S26" s="45">
        <f>COUNTIF(Vertices!$Y$3:$Y$3, "&gt;= " &amp; R26) - COUNTIF(Vertices!$Y$3:$Y$3, "&gt;=" &amp; R27)</f>
        <v>0</v>
      </c>
      <c r="T26" s="39" t="e">
        <f t="shared" ca="1" si="9"/>
        <v>#REF!</v>
      </c>
      <c r="U26" s="40" t="e">
        <f t="shared" ca="1" si="0"/>
        <v>#REF!</v>
      </c>
    </row>
    <row r="27" spans="1:21" x14ac:dyDescent="0.25">
      <c r="D27" s="34">
        <f t="shared" si="1"/>
        <v>0</v>
      </c>
      <c r="E27" s="3">
        <f>COUNTIF(Vertices!$R$3:$R$3, "&gt;= " &amp; D27) - COUNTIF(Vertices!$R$3:$R$3, "&gt;=" &amp; D28)</f>
        <v>0</v>
      </c>
      <c r="F27" s="41">
        <f t="shared" si="2"/>
        <v>0</v>
      </c>
      <c r="G27" s="42">
        <f>COUNTIF(Vertices!$S$3:$S$3, "&gt;= " &amp; F27) - COUNTIF(Vertices!$S$3:$S$3, "&gt;=" &amp; F28)</f>
        <v>0</v>
      </c>
      <c r="H27" s="41">
        <f t="shared" si="3"/>
        <v>0</v>
      </c>
      <c r="I27" s="42">
        <f>COUNTIF(Vertices!$T$3:$T$3, "&gt;= " &amp; H27) - COUNTIF(Vertices!$T$3:$T$3, "&gt;=" &amp; H28)</f>
        <v>0</v>
      </c>
      <c r="J27" s="41">
        <f t="shared" si="4"/>
        <v>0</v>
      </c>
      <c r="K27" s="42">
        <f>COUNTIF(Vertices!$U$3:$U$3, "&gt;= " &amp; J27) - COUNTIF(Vertices!$U$3:$U$3, "&gt;=" &amp; J28)</f>
        <v>0</v>
      </c>
      <c r="L27" s="41">
        <f t="shared" si="5"/>
        <v>0</v>
      </c>
      <c r="M27" s="42">
        <f>COUNTIF(Vertices!$V$3:$V$3, "&gt;= " &amp; L27) - COUNTIF(Vertices!$V$3:$V$3, "&gt;=" &amp; L28)</f>
        <v>0</v>
      </c>
      <c r="N27" s="41">
        <f t="shared" si="6"/>
        <v>0</v>
      </c>
      <c r="O27" s="42">
        <f>COUNTIF(Vertices!$W$3:$W$3, "&gt;= " &amp; N27) - COUNTIF(Vertices!$W$3:$W$3, "&gt;=" &amp; N28)</f>
        <v>0</v>
      </c>
      <c r="P27" s="41">
        <f t="shared" si="7"/>
        <v>0</v>
      </c>
      <c r="Q27" s="42">
        <f>COUNTIF(Vertices!$X$3:$X$3, "&gt;= " &amp; P27) - COUNTIF(Vertices!$X$3:$X$3, "&gt;=" &amp; P28)</f>
        <v>0</v>
      </c>
      <c r="R27" s="41">
        <f t="shared" si="8"/>
        <v>0</v>
      </c>
      <c r="S27" s="46">
        <f>COUNTIF(Vertices!$Y$3:$Y$3, "&gt;= " &amp; R27) - COUNTIF(Vertices!$Y$3:$Y$3, "&gt;=" &amp; R28)</f>
        <v>0</v>
      </c>
      <c r="T27" s="41" t="e">
        <f t="shared" ca="1" si="9"/>
        <v>#REF!</v>
      </c>
      <c r="U27" s="42" t="e">
        <f t="shared" ca="1" si="0"/>
        <v>#REF!</v>
      </c>
    </row>
    <row r="28" spans="1:21" x14ac:dyDescent="0.25">
      <c r="D28" s="34">
        <f t="shared" si="1"/>
        <v>0</v>
      </c>
      <c r="E28" s="3">
        <f>COUNTIF(Vertices!$R$3:$R$3, "&gt;= " &amp; D28) - COUNTIF(Vertices!$R$3:$R$3, "&gt;=" &amp; D29)</f>
        <v>0</v>
      </c>
      <c r="F28" s="39">
        <f t="shared" si="2"/>
        <v>0</v>
      </c>
      <c r="G28" s="40">
        <f>COUNTIF(Vertices!$S$3:$S$3, "&gt;= " &amp; F28) - COUNTIF(Vertices!$S$3:$S$3, "&gt;=" &amp; F29)</f>
        <v>0</v>
      </c>
      <c r="H28" s="39">
        <f t="shared" si="3"/>
        <v>0</v>
      </c>
      <c r="I28" s="40">
        <f>COUNTIF(Vertices!$T$3:$T$3, "&gt;= " &amp; H28) - COUNTIF(Vertices!$T$3:$T$3, "&gt;=" &amp; H29)</f>
        <v>0</v>
      </c>
      <c r="J28" s="39">
        <f t="shared" si="4"/>
        <v>0</v>
      </c>
      <c r="K28" s="40">
        <f>COUNTIF(Vertices!$U$3:$U$3, "&gt;= " &amp; J28) - COUNTIF(Vertices!$U$3:$U$3, "&gt;=" &amp; J29)</f>
        <v>0</v>
      </c>
      <c r="L28" s="39">
        <f t="shared" si="5"/>
        <v>0</v>
      </c>
      <c r="M28" s="40">
        <f>COUNTIF(Vertices!$V$3:$V$3, "&gt;= " &amp; L28) - COUNTIF(Vertices!$V$3:$V$3, "&gt;=" &amp; L29)</f>
        <v>0</v>
      </c>
      <c r="N28" s="39">
        <f t="shared" si="6"/>
        <v>0</v>
      </c>
      <c r="O28" s="40">
        <f>COUNTIF(Vertices!$W$3:$W$3, "&gt;= " &amp; N28) - COUNTIF(Vertices!$W$3:$W$3, "&gt;=" &amp; N29)</f>
        <v>0</v>
      </c>
      <c r="P28" s="39">
        <f t="shared" si="7"/>
        <v>0</v>
      </c>
      <c r="Q28" s="40">
        <f>COUNTIF(Vertices!$X$3:$X$3, "&gt;= " &amp; P28) - COUNTIF(Vertices!$X$3:$X$3, "&gt;=" &amp; P29)</f>
        <v>0</v>
      </c>
      <c r="R28" s="39">
        <f t="shared" si="8"/>
        <v>0</v>
      </c>
      <c r="S28" s="45">
        <f>COUNTIF(Vertices!$Y$3:$Y$3, "&gt;= " &amp; R28) - COUNTIF(Vertices!$Y$3:$Y$3, "&gt;=" &amp; R29)</f>
        <v>0</v>
      </c>
      <c r="T28" s="39" t="e">
        <f t="shared" ca="1" si="9"/>
        <v>#REF!</v>
      </c>
      <c r="U28" s="40" t="e">
        <f t="shared" ca="1" si="0"/>
        <v>#REF!</v>
      </c>
    </row>
    <row r="29" spans="1:21" x14ac:dyDescent="0.25">
      <c r="A29" t="s">
        <v>164</v>
      </c>
      <c r="B29" t="s">
        <v>17</v>
      </c>
      <c r="D29" s="34">
        <f t="shared" si="1"/>
        <v>0</v>
      </c>
      <c r="E29" s="3">
        <f>COUNTIF(Vertices!$R$3:$R$3, "&gt;= " &amp; D29) - COUNTIF(Vertices!$R$3:$R$3, "&gt;=" &amp; D30)</f>
        <v>0</v>
      </c>
      <c r="F29" s="41">
        <f t="shared" si="2"/>
        <v>0</v>
      </c>
      <c r="G29" s="42">
        <f>COUNTIF(Vertices!$S$3:$S$3, "&gt;= " &amp; F29) - COUNTIF(Vertices!$S$3:$S$3, "&gt;=" &amp; F30)</f>
        <v>0</v>
      </c>
      <c r="H29" s="41">
        <f t="shared" si="3"/>
        <v>0</v>
      </c>
      <c r="I29" s="42">
        <f>COUNTIF(Vertices!$T$3:$T$3, "&gt;= " &amp; H29) - COUNTIF(Vertices!$T$3:$T$3, "&gt;=" &amp; H30)</f>
        <v>0</v>
      </c>
      <c r="J29" s="41">
        <f t="shared" si="4"/>
        <v>0</v>
      </c>
      <c r="K29" s="42">
        <f>COUNTIF(Vertices!$U$3:$U$3, "&gt;= " &amp; J29) - COUNTIF(Vertices!$U$3:$U$3, "&gt;=" &amp; J30)</f>
        <v>0</v>
      </c>
      <c r="L29" s="41">
        <f t="shared" si="5"/>
        <v>0</v>
      </c>
      <c r="M29" s="42">
        <f>COUNTIF(Vertices!$V$3:$V$3, "&gt;= " &amp; L29) - COUNTIF(Vertices!$V$3:$V$3, "&gt;=" &amp; L30)</f>
        <v>0</v>
      </c>
      <c r="N29" s="41">
        <f t="shared" si="6"/>
        <v>0</v>
      </c>
      <c r="O29" s="42">
        <f>COUNTIF(Vertices!$W$3:$W$3, "&gt;= " &amp; N29) - COUNTIF(Vertices!$W$3:$W$3, "&gt;=" &amp; N30)</f>
        <v>0</v>
      </c>
      <c r="P29" s="41">
        <f t="shared" si="7"/>
        <v>0</v>
      </c>
      <c r="Q29" s="42">
        <f>COUNTIF(Vertices!$X$3:$X$3, "&gt;= " &amp; P29) - COUNTIF(Vertices!$X$3:$X$3, "&gt;=" &amp; P30)</f>
        <v>0</v>
      </c>
      <c r="R29" s="41">
        <f t="shared" si="8"/>
        <v>0</v>
      </c>
      <c r="S29" s="46">
        <f>COUNTIF(Vertices!$Y$3:$Y$3, "&gt;= " &amp; R29) - COUNTIF(Vertices!$Y$3:$Y$3, "&gt;=" &amp; R30)</f>
        <v>0</v>
      </c>
      <c r="T29" s="41" t="e">
        <f t="shared" ca="1" si="9"/>
        <v>#REF!</v>
      </c>
      <c r="U29" s="42" t="e">
        <f t="shared" ca="1" si="0"/>
        <v>#REF!</v>
      </c>
    </row>
    <row r="30" spans="1:21" x14ac:dyDescent="0.25">
      <c r="A30" s="35"/>
      <c r="B30" s="35"/>
      <c r="D30" s="34">
        <f t="shared" si="1"/>
        <v>0</v>
      </c>
      <c r="E30" s="3">
        <f>COUNTIF(Vertices!$R$3:$R$3, "&gt;= " &amp; D30) - COUNTIF(Vertices!$R$3:$R$3, "&gt;=" &amp; D31)</f>
        <v>0</v>
      </c>
      <c r="F30" s="39">
        <f t="shared" si="2"/>
        <v>0</v>
      </c>
      <c r="G30" s="40">
        <f>COUNTIF(Vertices!$S$3:$S$3, "&gt;= " &amp; F30) - COUNTIF(Vertices!$S$3:$S$3, "&gt;=" &amp; F31)</f>
        <v>0</v>
      </c>
      <c r="H30" s="39">
        <f t="shared" si="3"/>
        <v>0</v>
      </c>
      <c r="I30" s="40">
        <f>COUNTIF(Vertices!$T$3:$T$3, "&gt;= " &amp; H30) - COUNTIF(Vertices!$T$3:$T$3, "&gt;=" &amp; H31)</f>
        <v>0</v>
      </c>
      <c r="J30" s="39">
        <f t="shared" si="4"/>
        <v>0</v>
      </c>
      <c r="K30" s="40">
        <f>COUNTIF(Vertices!$U$3:$U$3, "&gt;= " &amp; J30) - COUNTIF(Vertices!$U$3:$U$3, "&gt;=" &amp; J31)</f>
        <v>0</v>
      </c>
      <c r="L30" s="39">
        <f t="shared" si="5"/>
        <v>0</v>
      </c>
      <c r="M30" s="40">
        <f>COUNTIF(Vertices!$V$3:$V$3, "&gt;= " &amp; L30) - COUNTIF(Vertices!$V$3:$V$3, "&gt;=" &amp; L31)</f>
        <v>0</v>
      </c>
      <c r="N30" s="39">
        <f t="shared" si="6"/>
        <v>0</v>
      </c>
      <c r="O30" s="40">
        <f>COUNTIF(Vertices!$W$3:$W$3, "&gt;= " &amp; N30) - COUNTIF(Vertices!$W$3:$W$3, "&gt;=" &amp; N31)</f>
        <v>0</v>
      </c>
      <c r="P30" s="39">
        <f t="shared" si="7"/>
        <v>0</v>
      </c>
      <c r="Q30" s="40">
        <f>COUNTIF(Vertices!$X$3:$X$3, "&gt;= " &amp; P30) - COUNTIF(Vertices!$X$3:$X$3, "&gt;=" &amp; P31)</f>
        <v>0</v>
      </c>
      <c r="R30" s="39">
        <f t="shared" si="8"/>
        <v>0</v>
      </c>
      <c r="S30" s="45">
        <f>COUNTIF(Vertices!$Y$3:$Y$3, "&gt;= " &amp; R30) - COUNTIF(Vertices!$Y$3:$Y$3, "&gt;=" &amp; R31)</f>
        <v>0</v>
      </c>
      <c r="T30" s="39" t="e">
        <f t="shared" ca="1" si="9"/>
        <v>#REF!</v>
      </c>
      <c r="U30" s="40" t="e">
        <f t="shared" ca="1" si="0"/>
        <v>#REF!</v>
      </c>
    </row>
    <row r="31" spans="1:21" x14ac:dyDescent="0.25">
      <c r="A31" s="35"/>
      <c r="B31" s="35"/>
      <c r="D31" s="34">
        <f t="shared" si="1"/>
        <v>0</v>
      </c>
      <c r="E31" s="3">
        <f>COUNTIF(Vertices!$R$3:$R$3, "&gt;= " &amp; D31) - COUNTIF(Vertices!$R$3:$R$3, "&gt;=" &amp; D32)</f>
        <v>0</v>
      </c>
      <c r="F31" s="41">
        <f t="shared" si="2"/>
        <v>0</v>
      </c>
      <c r="G31" s="42">
        <f>COUNTIF(Vertices!$S$3:$S$3, "&gt;= " &amp; F31) - COUNTIF(Vertices!$S$3:$S$3, "&gt;=" &amp; F32)</f>
        <v>0</v>
      </c>
      <c r="H31" s="41">
        <f t="shared" si="3"/>
        <v>0</v>
      </c>
      <c r="I31" s="42">
        <f>COUNTIF(Vertices!$T$3:$T$3, "&gt;= " &amp; H31) - COUNTIF(Vertices!$T$3:$T$3, "&gt;=" &amp; H32)</f>
        <v>0</v>
      </c>
      <c r="J31" s="41">
        <f t="shared" si="4"/>
        <v>0</v>
      </c>
      <c r="K31" s="42">
        <f>COUNTIF(Vertices!$U$3:$U$3, "&gt;= " &amp; J31) - COUNTIF(Vertices!$U$3:$U$3, "&gt;=" &amp; J32)</f>
        <v>0</v>
      </c>
      <c r="L31" s="41">
        <f t="shared" si="5"/>
        <v>0</v>
      </c>
      <c r="M31" s="42">
        <f>COUNTIF(Vertices!$V$3:$V$3, "&gt;= " &amp; L31) - COUNTIF(Vertices!$V$3:$V$3, "&gt;=" &amp; L32)</f>
        <v>0</v>
      </c>
      <c r="N31" s="41">
        <f t="shared" si="6"/>
        <v>0</v>
      </c>
      <c r="O31" s="42">
        <f>COUNTIF(Vertices!$W$3:$W$3, "&gt;= " &amp; N31) - COUNTIF(Vertices!$W$3:$W$3, "&gt;=" &amp; N32)</f>
        <v>0</v>
      </c>
      <c r="P31" s="41">
        <f t="shared" si="7"/>
        <v>0</v>
      </c>
      <c r="Q31" s="42">
        <f>COUNTIF(Vertices!$X$3:$X$3, "&gt;= " &amp; P31) - COUNTIF(Vertices!$X$3:$X$3, "&gt;=" &amp; P32)</f>
        <v>0</v>
      </c>
      <c r="R31" s="41">
        <f t="shared" si="8"/>
        <v>0</v>
      </c>
      <c r="S31" s="46">
        <f>COUNTIF(Vertices!$Y$3:$Y$3, "&gt;= " &amp; R31) - COUNTIF(Vertices!$Y$3:$Y$3, "&gt;=" &amp; R32)</f>
        <v>0</v>
      </c>
      <c r="T31" s="41" t="e">
        <f t="shared" ca="1" si="9"/>
        <v>#REF!</v>
      </c>
      <c r="U31" s="42" t="e">
        <f t="shared" ca="1" si="0"/>
        <v>#REF!</v>
      </c>
    </row>
    <row r="32" spans="1:21" x14ac:dyDescent="0.25">
      <c r="A32" s="35"/>
      <c r="B32" s="35"/>
      <c r="D32" s="34">
        <f t="shared" si="1"/>
        <v>0</v>
      </c>
      <c r="E32" s="3">
        <f>COUNTIF(Vertices!$R$3:$R$3, "&gt;= " &amp; D32) - COUNTIF(Vertices!$R$3:$R$3, "&gt;=" &amp; D33)</f>
        <v>0</v>
      </c>
      <c r="F32" s="39">
        <f t="shared" si="2"/>
        <v>0</v>
      </c>
      <c r="G32" s="40">
        <f>COUNTIF(Vertices!$S$3:$S$3, "&gt;= " &amp; F32) - COUNTIF(Vertices!$S$3:$S$3, "&gt;=" &amp; F33)</f>
        <v>0</v>
      </c>
      <c r="H32" s="39">
        <f t="shared" si="3"/>
        <v>0</v>
      </c>
      <c r="I32" s="40">
        <f>COUNTIF(Vertices!$T$3:$T$3, "&gt;= " &amp; H32) - COUNTIF(Vertices!$T$3:$T$3, "&gt;=" &amp; H33)</f>
        <v>0</v>
      </c>
      <c r="J32" s="39">
        <f t="shared" si="4"/>
        <v>0</v>
      </c>
      <c r="K32" s="40">
        <f>COUNTIF(Vertices!$U$3:$U$3, "&gt;= " &amp; J32) - COUNTIF(Vertices!$U$3:$U$3, "&gt;=" &amp; J33)</f>
        <v>0</v>
      </c>
      <c r="L32" s="39">
        <f t="shared" si="5"/>
        <v>0</v>
      </c>
      <c r="M32" s="40">
        <f>COUNTIF(Vertices!$V$3:$V$3, "&gt;= " &amp; L32) - COUNTIF(Vertices!$V$3:$V$3, "&gt;=" &amp; L33)</f>
        <v>0</v>
      </c>
      <c r="N32" s="39">
        <f t="shared" si="6"/>
        <v>0</v>
      </c>
      <c r="O32" s="40">
        <f>COUNTIF(Vertices!$W$3:$W$3, "&gt;= " &amp; N32) - COUNTIF(Vertices!$W$3:$W$3, "&gt;=" &amp; N33)</f>
        <v>0</v>
      </c>
      <c r="P32" s="39">
        <f t="shared" si="7"/>
        <v>0</v>
      </c>
      <c r="Q32" s="40">
        <f>COUNTIF(Vertices!$X$3:$X$3, "&gt;= " &amp; P32) - COUNTIF(Vertices!$X$3:$X$3, "&gt;=" &amp; P33)</f>
        <v>0</v>
      </c>
      <c r="R32" s="39">
        <f t="shared" si="8"/>
        <v>0</v>
      </c>
      <c r="S32" s="45">
        <f>COUNTIF(Vertices!$Y$3:$Y$3, "&gt;= " &amp; R32) - COUNTIF(Vertices!$Y$3:$Y$3, "&gt;=" &amp; R33)</f>
        <v>0</v>
      </c>
      <c r="T32" s="39" t="e">
        <f t="shared" ca="1" si="9"/>
        <v>#REF!</v>
      </c>
      <c r="U32" s="40" t="e">
        <f t="shared" ca="1" si="0"/>
        <v>#REF!</v>
      </c>
    </row>
    <row r="33" spans="1:21" x14ac:dyDescent="0.25">
      <c r="D33" s="34">
        <f t="shared" si="1"/>
        <v>0</v>
      </c>
      <c r="E33" s="3">
        <f>COUNTIF(Vertices!$R$3:$R$3, "&gt;= " &amp; D33) - COUNTIF(Vertices!$R$3:$R$3, "&gt;=" &amp; D34)</f>
        <v>0</v>
      </c>
      <c r="F33" s="41">
        <f t="shared" si="2"/>
        <v>0</v>
      </c>
      <c r="G33" s="42">
        <f>COUNTIF(Vertices!$S$3:$S$3, "&gt;= " &amp; F33) - COUNTIF(Vertices!$S$3:$S$3, "&gt;=" &amp; F34)</f>
        <v>0</v>
      </c>
      <c r="H33" s="41">
        <f t="shared" si="3"/>
        <v>0</v>
      </c>
      <c r="I33" s="42">
        <f>COUNTIF(Vertices!$T$3:$T$3, "&gt;= " &amp; H33) - COUNTIF(Vertices!$T$3:$T$3, "&gt;=" &amp; H34)</f>
        <v>0</v>
      </c>
      <c r="J33" s="41">
        <f t="shared" si="4"/>
        <v>0</v>
      </c>
      <c r="K33" s="42">
        <f>COUNTIF(Vertices!$U$3:$U$3, "&gt;= " &amp; J33) - COUNTIF(Vertices!$U$3:$U$3, "&gt;=" &amp; J34)</f>
        <v>0</v>
      </c>
      <c r="L33" s="41">
        <f t="shared" si="5"/>
        <v>0</v>
      </c>
      <c r="M33" s="42">
        <f>COUNTIF(Vertices!$V$3:$V$3, "&gt;= " &amp; L33) - COUNTIF(Vertices!$V$3:$V$3, "&gt;=" &amp; L34)</f>
        <v>0</v>
      </c>
      <c r="N33" s="41">
        <f t="shared" si="6"/>
        <v>0</v>
      </c>
      <c r="O33" s="42">
        <f>COUNTIF(Vertices!$W$3:$W$3, "&gt;= " &amp; N33) - COUNTIF(Vertices!$W$3:$W$3, "&gt;=" &amp; N34)</f>
        <v>0</v>
      </c>
      <c r="P33" s="41">
        <f t="shared" si="7"/>
        <v>0</v>
      </c>
      <c r="Q33" s="42">
        <f>COUNTIF(Vertices!$X$3:$X$3, "&gt;= " &amp; P33) - COUNTIF(Vertices!$X$3:$X$3, "&gt;=" &amp; P34)</f>
        <v>0</v>
      </c>
      <c r="R33" s="41">
        <f t="shared" si="8"/>
        <v>0</v>
      </c>
      <c r="S33" s="46">
        <f>COUNTIF(Vertices!$Y$3:$Y$3, "&gt;= " &amp; R33) - COUNTIF(Vertices!$Y$3:$Y$3, "&gt;=" &amp; R34)</f>
        <v>0</v>
      </c>
      <c r="T33" s="41" t="e">
        <f t="shared" ca="1" si="9"/>
        <v>#REF!</v>
      </c>
      <c r="U33" s="42" t="e">
        <f t="shared" ca="1" si="0"/>
        <v>#REF!</v>
      </c>
    </row>
    <row r="34" spans="1:21" x14ac:dyDescent="0.25">
      <c r="D34" s="34">
        <f t="shared" si="1"/>
        <v>0</v>
      </c>
      <c r="E34" s="3">
        <f>COUNTIF(Vertices!$R$3:$R$3, "&gt;= " &amp; D34) - COUNTIF(Vertices!$R$3:$R$3, "&gt;=" &amp; D35)</f>
        <v>0</v>
      </c>
      <c r="F34" s="39">
        <f t="shared" si="2"/>
        <v>0</v>
      </c>
      <c r="G34" s="40">
        <f>COUNTIF(Vertices!$S$3:$S$3, "&gt;= " &amp; F34) - COUNTIF(Vertices!$S$3:$S$3, "&gt;=" &amp; F35)</f>
        <v>0</v>
      </c>
      <c r="H34" s="39">
        <f t="shared" si="3"/>
        <v>0</v>
      </c>
      <c r="I34" s="40">
        <f>COUNTIF(Vertices!$T$3:$T$3, "&gt;= " &amp; H34) - COUNTIF(Vertices!$T$3:$T$3, "&gt;=" &amp; H35)</f>
        <v>0</v>
      </c>
      <c r="J34" s="39">
        <f t="shared" si="4"/>
        <v>0</v>
      </c>
      <c r="K34" s="40">
        <f>COUNTIF(Vertices!$U$3:$U$3, "&gt;= " &amp; J34) - COUNTIF(Vertices!$U$3:$U$3, "&gt;=" &amp; J35)</f>
        <v>0</v>
      </c>
      <c r="L34" s="39">
        <f t="shared" si="5"/>
        <v>0</v>
      </c>
      <c r="M34" s="40">
        <f>COUNTIF(Vertices!$V$3:$V$3, "&gt;= " &amp; L34) - COUNTIF(Vertices!$V$3:$V$3, "&gt;=" &amp; L35)</f>
        <v>0</v>
      </c>
      <c r="N34" s="39">
        <f t="shared" si="6"/>
        <v>0</v>
      </c>
      <c r="O34" s="40">
        <f>COUNTIF(Vertices!$W$3:$W$3, "&gt;= " &amp; N34) - COUNTIF(Vertices!$W$3:$W$3, "&gt;=" &amp; N35)</f>
        <v>0</v>
      </c>
      <c r="P34" s="39">
        <f t="shared" si="7"/>
        <v>0</v>
      </c>
      <c r="Q34" s="40">
        <f>COUNTIF(Vertices!$X$3:$X$3, "&gt;= " &amp; P34) - COUNTIF(Vertices!$X$3:$X$3, "&gt;=" &amp; P35)</f>
        <v>0</v>
      </c>
      <c r="R34" s="39">
        <f t="shared" si="8"/>
        <v>0</v>
      </c>
      <c r="S34" s="45">
        <f>COUNTIF(Vertices!$Y$3:$Y$3, "&gt;= " &amp; R34) - COUNTIF(Vertices!$Y$3:$Y$3, "&gt;=" &amp; R35)</f>
        <v>0</v>
      </c>
      <c r="T34" s="39" t="e">
        <f t="shared" ca="1" si="9"/>
        <v>#REF!</v>
      </c>
      <c r="U34" s="40" t="e">
        <f t="shared" ca="1" si="0"/>
        <v>#REF!</v>
      </c>
    </row>
    <row r="35" spans="1:21" x14ac:dyDescent="0.25">
      <c r="D35" s="34">
        <f t="shared" si="1"/>
        <v>0</v>
      </c>
      <c r="E35" s="3">
        <f>COUNTIF(Vertices!$R$3:$R$3, "&gt;= " &amp; D35) - COUNTIF(Vertices!$R$3:$R$3, "&gt;=" &amp; D36)</f>
        <v>0</v>
      </c>
      <c r="F35" s="41">
        <f t="shared" si="2"/>
        <v>0</v>
      </c>
      <c r="G35" s="42">
        <f>COUNTIF(Vertices!$S$3:$S$3, "&gt;= " &amp; F35) - COUNTIF(Vertices!$S$3:$S$3, "&gt;=" &amp; F36)</f>
        <v>0</v>
      </c>
      <c r="H35" s="41">
        <f t="shared" si="3"/>
        <v>0</v>
      </c>
      <c r="I35" s="42">
        <f>COUNTIF(Vertices!$T$3:$T$3, "&gt;= " &amp; H35) - COUNTIF(Vertices!$T$3:$T$3, "&gt;=" &amp; H36)</f>
        <v>0</v>
      </c>
      <c r="J35" s="41">
        <f t="shared" si="4"/>
        <v>0</v>
      </c>
      <c r="K35" s="42">
        <f>COUNTIF(Vertices!$U$3:$U$3, "&gt;= " &amp; J35) - COUNTIF(Vertices!$U$3:$U$3, "&gt;=" &amp; J36)</f>
        <v>0</v>
      </c>
      <c r="L35" s="41">
        <f t="shared" si="5"/>
        <v>0</v>
      </c>
      <c r="M35" s="42">
        <f>COUNTIF(Vertices!$V$3:$V$3, "&gt;= " &amp; L35) - COUNTIF(Vertices!$V$3:$V$3, "&gt;=" &amp; L36)</f>
        <v>0</v>
      </c>
      <c r="N35" s="41">
        <f t="shared" si="6"/>
        <v>0</v>
      </c>
      <c r="O35" s="42">
        <f>COUNTIF(Vertices!$W$3:$W$3, "&gt;= " &amp; N35) - COUNTIF(Vertices!$W$3:$W$3, "&gt;=" &amp; N36)</f>
        <v>0</v>
      </c>
      <c r="P35" s="41">
        <f t="shared" si="7"/>
        <v>0</v>
      </c>
      <c r="Q35" s="42">
        <f>COUNTIF(Vertices!$X$3:$X$3, "&gt;= " &amp; P35) - COUNTIF(Vertices!$X$3:$X$3, "&gt;=" &amp; P36)</f>
        <v>0</v>
      </c>
      <c r="R35" s="41">
        <f t="shared" si="8"/>
        <v>0</v>
      </c>
      <c r="S35" s="46">
        <f>COUNTIF(Vertices!$Y$3:$Y$3, "&gt;= " &amp; R35) - COUNTIF(Vertices!$Y$3:$Y$3, "&gt;=" &amp; R36)</f>
        <v>0</v>
      </c>
      <c r="T35" s="41" t="e">
        <f t="shared" ca="1" si="9"/>
        <v>#REF!</v>
      </c>
      <c r="U35" s="42" t="e">
        <f t="shared" ca="1" si="0"/>
        <v>#REF!</v>
      </c>
    </row>
    <row r="36" spans="1:21" x14ac:dyDescent="0.25">
      <c r="D36" s="34">
        <f t="shared" si="1"/>
        <v>0</v>
      </c>
      <c r="E36" s="3">
        <f>COUNTIF(Vertices!$R$3:$R$3, "&gt;= " &amp; D36) - COUNTIF(Vertices!$R$3:$R$3, "&gt;=" &amp; D37)</f>
        <v>0</v>
      </c>
      <c r="F36" s="39">
        <f t="shared" si="2"/>
        <v>0</v>
      </c>
      <c r="G36" s="40">
        <f>COUNTIF(Vertices!$S$3:$S$3, "&gt;= " &amp; F36) - COUNTIF(Vertices!$S$3:$S$3, "&gt;=" &amp; F37)</f>
        <v>0</v>
      </c>
      <c r="H36" s="39">
        <f t="shared" si="3"/>
        <v>0</v>
      </c>
      <c r="I36" s="40">
        <f>COUNTIF(Vertices!$T$3:$T$3, "&gt;= " &amp; H36) - COUNTIF(Vertices!$T$3:$T$3, "&gt;=" &amp; H37)</f>
        <v>0</v>
      </c>
      <c r="J36" s="39">
        <f t="shared" si="4"/>
        <v>0</v>
      </c>
      <c r="K36" s="40">
        <f>COUNTIF(Vertices!$U$3:$U$3, "&gt;= " &amp; J36) - COUNTIF(Vertices!$U$3:$U$3, "&gt;=" &amp; J37)</f>
        <v>0</v>
      </c>
      <c r="L36" s="39">
        <f t="shared" si="5"/>
        <v>0</v>
      </c>
      <c r="M36" s="40">
        <f>COUNTIF(Vertices!$V$3:$V$3, "&gt;= " &amp; L36) - COUNTIF(Vertices!$V$3:$V$3, "&gt;=" &amp; L37)</f>
        <v>0</v>
      </c>
      <c r="N36" s="39">
        <f t="shared" si="6"/>
        <v>0</v>
      </c>
      <c r="O36" s="40">
        <f>COUNTIF(Vertices!$W$3:$W$3, "&gt;= " &amp; N36) - COUNTIF(Vertices!$W$3:$W$3, "&gt;=" &amp; N37)</f>
        <v>0</v>
      </c>
      <c r="P36" s="39">
        <f t="shared" si="7"/>
        <v>0</v>
      </c>
      <c r="Q36" s="40">
        <f>COUNTIF(Vertices!$X$3:$X$3, "&gt;= " &amp; P36) - COUNTIF(Vertices!$X$3:$X$3, "&gt;=" &amp; P37)</f>
        <v>0</v>
      </c>
      <c r="R36" s="39">
        <f t="shared" si="8"/>
        <v>0</v>
      </c>
      <c r="S36" s="45">
        <f>COUNTIF(Vertices!$Y$3:$Y$3, "&gt;= " &amp; R36) - COUNTIF(Vertices!$Y$3:$Y$3, "&gt;=" &amp; R37)</f>
        <v>0</v>
      </c>
      <c r="T36" s="39" t="e">
        <f t="shared" ca="1" si="9"/>
        <v>#REF!</v>
      </c>
      <c r="U36" s="40" t="e">
        <f t="shared" ca="1" si="0"/>
        <v>#REF!</v>
      </c>
    </row>
    <row r="37" spans="1:21" x14ac:dyDescent="0.25">
      <c r="D37" s="34">
        <f t="shared" si="1"/>
        <v>0</v>
      </c>
      <c r="E37" s="3">
        <f>COUNTIF(Vertices!$R$3:$R$3, "&gt;= " &amp; D37) - COUNTIF(Vertices!$R$3:$R$3, "&gt;=" &amp; D38)</f>
        <v>0</v>
      </c>
      <c r="F37" s="41">
        <f t="shared" si="2"/>
        <v>0</v>
      </c>
      <c r="G37" s="42">
        <f>COUNTIF(Vertices!$S$3:$S$3, "&gt;= " &amp; F37) - COUNTIF(Vertices!$S$3:$S$3, "&gt;=" &amp; F38)</f>
        <v>0</v>
      </c>
      <c r="H37" s="41">
        <f t="shared" si="3"/>
        <v>0</v>
      </c>
      <c r="I37" s="42">
        <f>COUNTIF(Vertices!$T$3:$T$3, "&gt;= " &amp; H37) - COUNTIF(Vertices!$T$3:$T$3, "&gt;=" &amp; H38)</f>
        <v>0</v>
      </c>
      <c r="J37" s="41">
        <f t="shared" si="4"/>
        <v>0</v>
      </c>
      <c r="K37" s="42">
        <f>COUNTIF(Vertices!$U$3:$U$3, "&gt;= " &amp; J37) - COUNTIF(Vertices!$U$3:$U$3, "&gt;=" &amp; J38)</f>
        <v>0</v>
      </c>
      <c r="L37" s="41">
        <f t="shared" si="5"/>
        <v>0</v>
      </c>
      <c r="M37" s="42">
        <f>COUNTIF(Vertices!$V$3:$V$3, "&gt;= " &amp; L37) - COUNTIF(Vertices!$V$3:$V$3, "&gt;=" &amp; L38)</f>
        <v>0</v>
      </c>
      <c r="N37" s="41">
        <f t="shared" si="6"/>
        <v>0</v>
      </c>
      <c r="O37" s="42">
        <f>COUNTIF(Vertices!$W$3:$W$3, "&gt;= " &amp; N37) - COUNTIF(Vertices!$W$3:$W$3, "&gt;=" &amp; N38)</f>
        <v>0</v>
      </c>
      <c r="P37" s="41">
        <f t="shared" si="7"/>
        <v>0</v>
      </c>
      <c r="Q37" s="42">
        <f>COUNTIF(Vertices!$X$3:$X$3, "&gt;= " &amp; P37) - COUNTIF(Vertices!$X$3:$X$3, "&gt;=" &amp; P38)</f>
        <v>0</v>
      </c>
      <c r="R37" s="41">
        <f t="shared" si="8"/>
        <v>0</v>
      </c>
      <c r="S37" s="46">
        <f>COUNTIF(Vertices!$Y$3:$Y$3, "&gt;= " &amp; R37) - COUNTIF(Vertices!$Y$3:$Y$3, "&gt;=" &amp; R38)</f>
        <v>0</v>
      </c>
      <c r="T37" s="41" t="e">
        <f t="shared" ca="1" si="9"/>
        <v>#REF!</v>
      </c>
      <c r="U37" s="42" t="e">
        <f t="shared" ca="1" si="0"/>
        <v>#REF!</v>
      </c>
    </row>
    <row r="38" spans="1:21" x14ac:dyDescent="0.25">
      <c r="D38" s="34">
        <f t="shared" si="1"/>
        <v>0</v>
      </c>
      <c r="E38" s="3">
        <f>COUNTIF(Vertices!$R$3:$R$3, "&gt;= " &amp; D38) - COUNTIF(Vertices!$R$3:$R$3, "&gt;=" &amp; D39)</f>
        <v>0</v>
      </c>
      <c r="F38" s="39">
        <f t="shared" si="2"/>
        <v>0</v>
      </c>
      <c r="G38" s="40">
        <f>COUNTIF(Vertices!$S$3:$S$3, "&gt;= " &amp; F38) - COUNTIF(Vertices!$S$3:$S$3, "&gt;=" &amp; F39)</f>
        <v>0</v>
      </c>
      <c r="H38" s="39">
        <f t="shared" si="3"/>
        <v>0</v>
      </c>
      <c r="I38" s="40">
        <f>COUNTIF(Vertices!$T$3:$T$3, "&gt;= " &amp; H38) - COUNTIF(Vertices!$T$3:$T$3, "&gt;=" &amp; H39)</f>
        <v>0</v>
      </c>
      <c r="J38" s="39">
        <f t="shared" si="4"/>
        <v>0</v>
      </c>
      <c r="K38" s="40">
        <f>COUNTIF(Vertices!$U$3:$U$3, "&gt;= " &amp; J38) - COUNTIF(Vertices!$U$3:$U$3, "&gt;=" &amp; J39)</f>
        <v>0</v>
      </c>
      <c r="L38" s="39">
        <f t="shared" si="5"/>
        <v>0</v>
      </c>
      <c r="M38" s="40">
        <f>COUNTIF(Vertices!$V$3:$V$3, "&gt;= " &amp; L38) - COUNTIF(Vertices!$V$3:$V$3, "&gt;=" &amp; L39)</f>
        <v>0</v>
      </c>
      <c r="N38" s="39">
        <f t="shared" si="6"/>
        <v>0</v>
      </c>
      <c r="O38" s="40">
        <f>COUNTIF(Vertices!$W$3:$W$3, "&gt;= " &amp; N38) - COUNTIF(Vertices!$W$3:$W$3, "&gt;=" &amp; N39)</f>
        <v>0</v>
      </c>
      <c r="P38" s="39">
        <f t="shared" si="7"/>
        <v>0</v>
      </c>
      <c r="Q38" s="40">
        <f>COUNTIF(Vertices!$X$3:$X$3, "&gt;= " &amp; P38) - COUNTIF(Vertices!$X$3:$X$3, "&gt;=" &amp; P39)</f>
        <v>0</v>
      </c>
      <c r="R38" s="39">
        <f t="shared" si="8"/>
        <v>0</v>
      </c>
      <c r="S38" s="45">
        <f>COUNTIF(Vertices!$Y$3:$Y$3, "&gt;= " &amp; R38) - COUNTIF(Vertices!$Y$3:$Y$3, "&gt;=" &amp; R39)</f>
        <v>0</v>
      </c>
      <c r="T38" s="39" t="e">
        <f t="shared" ca="1" si="9"/>
        <v>#REF!</v>
      </c>
      <c r="U38" s="40" t="e">
        <f t="shared" ca="1" si="0"/>
        <v>#REF!</v>
      </c>
    </row>
    <row r="39" spans="1:21" x14ac:dyDescent="0.25">
      <c r="D39" s="34">
        <f t="shared" si="1"/>
        <v>0</v>
      </c>
      <c r="E39" s="3">
        <f>COUNTIF(Vertices!$R$3:$R$3, "&gt;= " &amp; D39) - COUNTIF(Vertices!$R$3:$R$3, "&gt;=" &amp; D40)</f>
        <v>0</v>
      </c>
      <c r="F39" s="41">
        <f t="shared" si="2"/>
        <v>0</v>
      </c>
      <c r="G39" s="42">
        <f>COUNTIF(Vertices!$S$3:$S$3, "&gt;= " &amp; F39) - COUNTIF(Vertices!$S$3:$S$3, "&gt;=" &amp; F40)</f>
        <v>0</v>
      </c>
      <c r="H39" s="41">
        <f t="shared" si="3"/>
        <v>0</v>
      </c>
      <c r="I39" s="42">
        <f>COUNTIF(Vertices!$T$3:$T$3, "&gt;= " &amp; H39) - COUNTIF(Vertices!$T$3:$T$3, "&gt;=" &amp; H40)</f>
        <v>0</v>
      </c>
      <c r="J39" s="41">
        <f t="shared" si="4"/>
        <v>0</v>
      </c>
      <c r="K39" s="42">
        <f>COUNTIF(Vertices!$U$3:$U$3, "&gt;= " &amp; J39) - COUNTIF(Vertices!$U$3:$U$3, "&gt;=" &amp; J40)</f>
        <v>0</v>
      </c>
      <c r="L39" s="41">
        <f t="shared" si="5"/>
        <v>0</v>
      </c>
      <c r="M39" s="42">
        <f>COUNTIF(Vertices!$V$3:$V$3, "&gt;= " &amp; L39) - COUNTIF(Vertices!$V$3:$V$3, "&gt;=" &amp; L40)</f>
        <v>0</v>
      </c>
      <c r="N39" s="41">
        <f t="shared" si="6"/>
        <v>0</v>
      </c>
      <c r="O39" s="42">
        <f>COUNTIF(Vertices!$W$3:$W$3, "&gt;= " &amp; N39) - COUNTIF(Vertices!$W$3:$W$3, "&gt;=" &amp; N40)</f>
        <v>0</v>
      </c>
      <c r="P39" s="41">
        <f t="shared" si="7"/>
        <v>0</v>
      </c>
      <c r="Q39" s="42">
        <f>COUNTIF(Vertices!$X$3:$X$3, "&gt;= " &amp; P39) - COUNTIF(Vertices!$X$3:$X$3, "&gt;=" &amp; P40)</f>
        <v>0</v>
      </c>
      <c r="R39" s="41">
        <f t="shared" si="8"/>
        <v>0</v>
      </c>
      <c r="S39" s="46">
        <f>COUNTIF(Vertices!$Y$3:$Y$3, "&gt;= " &amp; R39) - COUNTIF(Vertices!$Y$3:$Y$3, "&gt;=" &amp; R40)</f>
        <v>0</v>
      </c>
      <c r="T39" s="41" t="e">
        <f t="shared" ca="1" si="9"/>
        <v>#REF!</v>
      </c>
      <c r="U39" s="42" t="e">
        <f t="shared" ca="1" si="0"/>
        <v>#REF!</v>
      </c>
    </row>
    <row r="40" spans="1:21" x14ac:dyDescent="0.25">
      <c r="D40" s="34">
        <f t="shared" si="1"/>
        <v>0</v>
      </c>
      <c r="E40" s="3">
        <f>COUNTIF(Vertices!$R$3:$R$3, "&gt;= " &amp; D40) - COUNTIF(Vertices!$R$3:$R$3, "&gt;=" &amp; D41)</f>
        <v>0</v>
      </c>
      <c r="F40" s="39">
        <f t="shared" si="2"/>
        <v>0</v>
      </c>
      <c r="G40" s="40">
        <f>COUNTIF(Vertices!$S$3:$S$3, "&gt;= " &amp; F40) - COUNTIF(Vertices!$S$3:$S$3, "&gt;=" &amp; F41)</f>
        <v>0</v>
      </c>
      <c r="H40" s="39">
        <f t="shared" si="3"/>
        <v>0</v>
      </c>
      <c r="I40" s="40">
        <f>COUNTIF(Vertices!$T$3:$T$3, "&gt;= " &amp; H40) - COUNTIF(Vertices!$T$3:$T$3, "&gt;=" &amp; H41)</f>
        <v>0</v>
      </c>
      <c r="J40" s="39">
        <f t="shared" si="4"/>
        <v>0</v>
      </c>
      <c r="K40" s="40">
        <f>COUNTIF(Vertices!$U$3:$U$3, "&gt;= " &amp; J40) - COUNTIF(Vertices!$U$3:$U$3, "&gt;=" &amp; J41)</f>
        <v>0</v>
      </c>
      <c r="L40" s="39">
        <f t="shared" si="5"/>
        <v>0</v>
      </c>
      <c r="M40" s="40">
        <f>COUNTIF(Vertices!$V$3:$V$3, "&gt;= " &amp; L40) - COUNTIF(Vertices!$V$3:$V$3, "&gt;=" &amp; L41)</f>
        <v>0</v>
      </c>
      <c r="N40" s="39">
        <f t="shared" si="6"/>
        <v>0</v>
      </c>
      <c r="O40" s="40">
        <f>COUNTIF(Vertices!$W$3:$W$3, "&gt;= " &amp; N40) - COUNTIF(Vertices!$W$3:$W$3, "&gt;=" &amp; N41)</f>
        <v>0</v>
      </c>
      <c r="P40" s="39">
        <f t="shared" si="7"/>
        <v>0</v>
      </c>
      <c r="Q40" s="40">
        <f>COUNTIF(Vertices!$X$3:$X$3, "&gt;= " &amp; P40) - COUNTIF(Vertices!$X$3:$X$3, "&gt;=" &amp; P41)</f>
        <v>0</v>
      </c>
      <c r="R40" s="39">
        <f t="shared" si="8"/>
        <v>0</v>
      </c>
      <c r="S40" s="45">
        <f>COUNTIF(Vertices!$Y$3:$Y$3, "&gt;= " &amp; R40) - COUNTIF(Vertices!$Y$3:$Y$3, "&gt;=" &amp; R41)</f>
        <v>0</v>
      </c>
      <c r="T40" s="39" t="e">
        <f t="shared" ca="1" si="9"/>
        <v>#REF!</v>
      </c>
      <c r="U40" s="40" t="e">
        <f t="shared" ca="1" si="0"/>
        <v>#REF!</v>
      </c>
    </row>
    <row r="41" spans="1:21" x14ac:dyDescent="0.25">
      <c r="D41" s="34">
        <f t="shared" si="1"/>
        <v>0</v>
      </c>
      <c r="E41" s="3">
        <f>COUNTIF(Vertices!$R$3:$R$3, "&gt;= " &amp; D41) - COUNTIF(Vertices!$R$3:$R$3, "&gt;=" &amp; D42)</f>
        <v>0</v>
      </c>
      <c r="F41" s="41">
        <f t="shared" si="2"/>
        <v>0</v>
      </c>
      <c r="G41" s="42">
        <f>COUNTIF(Vertices!$S$3:$S$3, "&gt;= " &amp; F41) - COUNTIF(Vertices!$S$3:$S$3, "&gt;=" &amp; F42)</f>
        <v>0</v>
      </c>
      <c r="H41" s="41">
        <f t="shared" si="3"/>
        <v>0</v>
      </c>
      <c r="I41" s="42">
        <f>COUNTIF(Vertices!$T$3:$T$3, "&gt;= " &amp; H41) - COUNTIF(Vertices!$T$3:$T$3, "&gt;=" &amp; H42)</f>
        <v>0</v>
      </c>
      <c r="J41" s="41">
        <f t="shared" si="4"/>
        <v>0</v>
      </c>
      <c r="K41" s="42">
        <f>COUNTIF(Vertices!$U$3:$U$3, "&gt;= " &amp; J41) - COUNTIF(Vertices!$U$3:$U$3, "&gt;=" &amp; J42)</f>
        <v>0</v>
      </c>
      <c r="L41" s="41">
        <f t="shared" si="5"/>
        <v>0</v>
      </c>
      <c r="M41" s="42">
        <f>COUNTIF(Vertices!$V$3:$V$3, "&gt;= " &amp; L41) - COUNTIF(Vertices!$V$3:$V$3, "&gt;=" &amp; L42)</f>
        <v>0</v>
      </c>
      <c r="N41" s="41">
        <f t="shared" si="6"/>
        <v>0</v>
      </c>
      <c r="O41" s="42">
        <f>COUNTIF(Vertices!$W$3:$W$3, "&gt;= " &amp; N41) - COUNTIF(Vertices!$W$3:$W$3, "&gt;=" &amp; N42)</f>
        <v>0</v>
      </c>
      <c r="P41" s="41">
        <f t="shared" si="7"/>
        <v>0</v>
      </c>
      <c r="Q41" s="42">
        <f>COUNTIF(Vertices!$X$3:$X$3, "&gt;= " &amp; P41) - COUNTIF(Vertices!$X$3:$X$3, "&gt;=" &amp; P42)</f>
        <v>0</v>
      </c>
      <c r="R41" s="41">
        <f t="shared" si="8"/>
        <v>0</v>
      </c>
      <c r="S41" s="46">
        <f>COUNTIF(Vertices!$Y$3:$Y$3, "&gt;= " &amp; R41) - COUNTIF(Vertices!$Y$3:$Y$3, "&gt;=" &amp; R42)</f>
        <v>0</v>
      </c>
      <c r="T41" s="41" t="e">
        <f t="shared" ca="1" si="9"/>
        <v>#REF!</v>
      </c>
      <c r="U41" s="42" t="e">
        <f t="shared" ca="1" si="0"/>
        <v>#REF!</v>
      </c>
    </row>
    <row r="42" spans="1:21" x14ac:dyDescent="0.25">
      <c r="D42" s="34">
        <f t="shared" si="1"/>
        <v>0</v>
      </c>
      <c r="E42" s="3">
        <f>COUNTIF(Vertices!$R$3:$R$3, "&gt;= " &amp; D42) - COUNTIF(Vertices!$R$3:$R$3, "&gt;=" &amp; D43)</f>
        <v>0</v>
      </c>
      <c r="F42" s="39">
        <f t="shared" si="2"/>
        <v>0</v>
      </c>
      <c r="G42" s="40">
        <f>COUNTIF(Vertices!$S$3:$S$3, "&gt;= " &amp; F42) - COUNTIF(Vertices!$S$3:$S$3, "&gt;=" &amp; F43)</f>
        <v>0</v>
      </c>
      <c r="H42" s="39">
        <f t="shared" si="3"/>
        <v>0</v>
      </c>
      <c r="I42" s="40">
        <f>COUNTIF(Vertices!$T$3:$T$3, "&gt;= " &amp; H42) - COUNTIF(Vertices!$T$3:$T$3, "&gt;=" &amp; H43)</f>
        <v>0</v>
      </c>
      <c r="J42" s="39">
        <f t="shared" si="4"/>
        <v>0</v>
      </c>
      <c r="K42" s="40">
        <f>COUNTIF(Vertices!$U$3:$U$3, "&gt;= " &amp; J42) - COUNTIF(Vertices!$U$3:$U$3, "&gt;=" &amp; J43)</f>
        <v>0</v>
      </c>
      <c r="L42" s="39">
        <f t="shared" si="5"/>
        <v>0</v>
      </c>
      <c r="M42" s="40">
        <f>COUNTIF(Vertices!$V$3:$V$3, "&gt;= " &amp; L42) - COUNTIF(Vertices!$V$3:$V$3, "&gt;=" &amp; L43)</f>
        <v>0</v>
      </c>
      <c r="N42" s="39">
        <f t="shared" si="6"/>
        <v>0</v>
      </c>
      <c r="O42" s="40">
        <f>COUNTIF(Vertices!$W$3:$W$3, "&gt;= " &amp; N42) - COUNTIF(Vertices!$W$3:$W$3, "&gt;=" &amp; N43)</f>
        <v>0</v>
      </c>
      <c r="P42" s="39">
        <f t="shared" si="7"/>
        <v>0</v>
      </c>
      <c r="Q42" s="40">
        <f>COUNTIF(Vertices!$X$3:$X$3, "&gt;= " &amp; P42) - COUNTIF(Vertices!$X$3:$X$3, "&gt;=" &amp; P43)</f>
        <v>0</v>
      </c>
      <c r="R42" s="39">
        <f t="shared" si="8"/>
        <v>0</v>
      </c>
      <c r="S42" s="45">
        <f>COUNTIF(Vertices!$Y$3:$Y$3, "&gt;= " &amp; R42) - COUNTIF(Vertices!$Y$3:$Y$3, "&gt;=" &amp; R43)</f>
        <v>0</v>
      </c>
      <c r="T42" s="39" t="e">
        <f t="shared" ca="1" si="9"/>
        <v>#REF!</v>
      </c>
      <c r="U42" s="40" t="e">
        <f t="shared" ca="1" si="0"/>
        <v>#REF!</v>
      </c>
    </row>
    <row r="43" spans="1:21" x14ac:dyDescent="0.25">
      <c r="A43" s="35" t="s">
        <v>82</v>
      </c>
      <c r="B43" s="48" t="str">
        <f>IF(COUNT(Vertices!$R$3:$R$3)&gt;0, D2, NoMetricMessage)</f>
        <v>Not Available</v>
      </c>
      <c r="D43" s="34">
        <f t="shared" si="1"/>
        <v>0</v>
      </c>
      <c r="E43" s="3">
        <f>COUNTIF(Vertices!$R$3:$R$3, "&gt;= " &amp; D43) - COUNTIF(Vertices!$R$3:$R$3, "&gt;=" &amp; D44)</f>
        <v>0</v>
      </c>
      <c r="F43" s="41">
        <f t="shared" si="2"/>
        <v>0</v>
      </c>
      <c r="G43" s="42">
        <f>COUNTIF(Vertices!$S$3:$S$3, "&gt;= " &amp; F43) - COUNTIF(Vertices!$S$3:$S$3, "&gt;=" &amp; F44)</f>
        <v>0</v>
      </c>
      <c r="H43" s="41">
        <f t="shared" si="3"/>
        <v>0</v>
      </c>
      <c r="I43" s="42">
        <f>COUNTIF(Vertices!$T$3:$T$3, "&gt;= " &amp; H43) - COUNTIF(Vertices!$T$3:$T$3, "&gt;=" &amp; H44)</f>
        <v>0</v>
      </c>
      <c r="J43" s="41">
        <f t="shared" si="4"/>
        <v>0</v>
      </c>
      <c r="K43" s="42">
        <f>COUNTIF(Vertices!$U$3:$U$3, "&gt;= " &amp; J43) - COUNTIF(Vertices!$U$3:$U$3, "&gt;=" &amp; J44)</f>
        <v>0</v>
      </c>
      <c r="L43" s="41">
        <f t="shared" si="5"/>
        <v>0</v>
      </c>
      <c r="M43" s="42">
        <f>COUNTIF(Vertices!$V$3:$V$3, "&gt;= " &amp; L43) - COUNTIF(Vertices!$V$3:$V$3, "&gt;=" &amp; L44)</f>
        <v>0</v>
      </c>
      <c r="N43" s="41">
        <f t="shared" si="6"/>
        <v>0</v>
      </c>
      <c r="O43" s="42">
        <f>COUNTIF(Vertices!$W$3:$W$3, "&gt;= " &amp; N43) - COUNTIF(Vertices!$W$3:$W$3, "&gt;=" &amp; N44)</f>
        <v>0</v>
      </c>
      <c r="P43" s="41">
        <f t="shared" si="7"/>
        <v>0</v>
      </c>
      <c r="Q43" s="42">
        <f>COUNTIF(Vertices!$X$3:$X$3, "&gt;= " &amp; P43) - COUNTIF(Vertices!$X$3:$X$3, "&gt;=" &amp; P44)</f>
        <v>0</v>
      </c>
      <c r="R43" s="41">
        <f t="shared" si="8"/>
        <v>0</v>
      </c>
      <c r="S43" s="46">
        <f>COUNTIF(Vertices!$Y$3:$Y$3, "&gt;= " &amp; R43) - COUNTIF(Vertices!$Y$3:$Y$3, "&gt;=" &amp; R44)</f>
        <v>0</v>
      </c>
      <c r="T43" s="41" t="e">
        <f t="shared" ca="1" si="9"/>
        <v>#REF!</v>
      </c>
      <c r="U43" s="42" t="e">
        <f t="shared" ca="1" si="0"/>
        <v>#REF!</v>
      </c>
    </row>
    <row r="44" spans="1:21" x14ac:dyDescent="0.25">
      <c r="A44" s="35" t="s">
        <v>83</v>
      </c>
      <c r="B44" s="48" t="str">
        <f>IF(COUNT(Vertices!$R$3:$R$3)&gt;0, D45, NoMetricMessage)</f>
        <v>Not Available</v>
      </c>
      <c r="D44" s="34">
        <f t="shared" si="1"/>
        <v>0</v>
      </c>
      <c r="E44" s="3">
        <f>COUNTIF(Vertices!$R$3:$R$3, "&gt;= " &amp; D44) - COUNTIF(Vertices!$R$3:$R$3, "&gt;=" &amp; D45)</f>
        <v>0</v>
      </c>
      <c r="F44" s="39">
        <f t="shared" si="2"/>
        <v>0</v>
      </c>
      <c r="G44" s="40">
        <f>COUNTIF(Vertices!$S$3:$S$3, "&gt;= " &amp; F44) - COUNTIF(Vertices!$S$3:$S$3, "&gt;=" &amp; F45)</f>
        <v>0</v>
      </c>
      <c r="H44" s="39">
        <f t="shared" si="3"/>
        <v>0</v>
      </c>
      <c r="I44" s="40">
        <f>COUNTIF(Vertices!$T$3:$T$3, "&gt;= " &amp; H44) - COUNTIF(Vertices!$T$3:$T$3, "&gt;=" &amp; H45)</f>
        <v>0</v>
      </c>
      <c r="J44" s="39">
        <f t="shared" si="4"/>
        <v>0</v>
      </c>
      <c r="K44" s="40">
        <f>COUNTIF(Vertices!$U$3:$U$3, "&gt;= " &amp; J44) - COUNTIF(Vertices!$U$3:$U$3, "&gt;=" &amp; J45)</f>
        <v>0</v>
      </c>
      <c r="L44" s="39">
        <f t="shared" si="5"/>
        <v>0</v>
      </c>
      <c r="M44" s="40">
        <f>COUNTIF(Vertices!$V$3:$V$3, "&gt;= " &amp; L44) - COUNTIF(Vertices!$V$3:$V$3, "&gt;=" &amp; L45)</f>
        <v>0</v>
      </c>
      <c r="N44" s="39">
        <f t="shared" si="6"/>
        <v>0</v>
      </c>
      <c r="O44" s="40">
        <f>COUNTIF(Vertices!$W$3:$W$3, "&gt;= " &amp; N44) - COUNTIF(Vertices!$W$3:$W$3, "&gt;=" &amp; N45)</f>
        <v>0</v>
      </c>
      <c r="P44" s="39">
        <f t="shared" si="7"/>
        <v>0</v>
      </c>
      <c r="Q44" s="40">
        <f>COUNTIF(Vertices!$X$3:$X$3, "&gt;= " &amp; P44) - COUNTIF(Vertices!$X$3:$X$3, "&gt;=" &amp; P45)</f>
        <v>0</v>
      </c>
      <c r="R44" s="39">
        <f t="shared" si="8"/>
        <v>0</v>
      </c>
      <c r="S44" s="45">
        <f>COUNTIF(Vertices!$Y$3:$Y$3, "&gt;= " &amp; R44) - COUNTIF(Vertices!$Y$3:$Y$3, "&gt;=" &amp; R45)</f>
        <v>0</v>
      </c>
      <c r="T44" s="39" t="e">
        <f t="shared" ca="1" si="9"/>
        <v>#REF!</v>
      </c>
      <c r="U44" s="40" t="e">
        <f t="shared" ca="1" si="0"/>
        <v>#REF!</v>
      </c>
    </row>
    <row r="45" spans="1:21" x14ac:dyDescent="0.25">
      <c r="A45" s="35" t="s">
        <v>84</v>
      </c>
      <c r="B45" s="49" t="str">
        <f>IFERROR(AVERAGE(Vertices!$R$3:$R$3),NoMetricMessage)</f>
        <v>Not Available</v>
      </c>
      <c r="D45" s="34">
        <f>MAX(Vertices!$R$3:$R$3)</f>
        <v>0</v>
      </c>
      <c r="E45" s="3">
        <f>COUNTIF(Vertices!$R$3:$R$3, "&gt;= " &amp; D45) - COUNTIF(Vertices!$R$3:$R$3, "&gt;=" &amp; D46)</f>
        <v>0</v>
      </c>
      <c r="F45" s="43">
        <f>MAX(Vertices!$S$3:$S$3)</f>
        <v>0</v>
      </c>
      <c r="G45" s="44">
        <f>COUNTIF(Vertices!$S$3:$S$3, "&gt;= " &amp; F45) - COUNTIF(Vertices!$S$3:$S$3, "&gt;=" &amp; F46)</f>
        <v>0</v>
      </c>
      <c r="H45" s="43">
        <f>MAX(Vertices!$T$3:$T$3)</f>
        <v>0</v>
      </c>
      <c r="I45" s="44">
        <f>COUNTIF(Vertices!$T$3:$T$3, "&gt;= " &amp; H45) - COUNTIF(Vertices!$T$3:$T$3, "&gt;=" &amp; H46)</f>
        <v>0</v>
      </c>
      <c r="J45" s="43">
        <f>MAX(Vertices!$U$3:$U$3)</f>
        <v>0</v>
      </c>
      <c r="K45" s="44">
        <f>COUNTIF(Vertices!$U$3:$U$3, "&gt;= " &amp; J45) - COUNTIF(Vertices!$U$3:$U$3, "&gt;=" &amp; J46)</f>
        <v>0</v>
      </c>
      <c r="L45" s="43">
        <f>MAX(Vertices!$V$3:$V$3)</f>
        <v>0</v>
      </c>
      <c r="M45" s="44">
        <f>COUNTIF(Vertices!$V$3:$V$3, "&gt;= " &amp; L45) - COUNTIF(Vertices!$V$3:$V$3, "&gt;=" &amp; L46)</f>
        <v>0</v>
      </c>
      <c r="N45" s="43">
        <f>MAX(Vertices!$W$3:$W$3)</f>
        <v>0</v>
      </c>
      <c r="O45" s="44">
        <f>COUNTIF(Vertices!$W$3:$W$3, "&gt;= " &amp; N45) - COUNTIF(Vertices!$W$3:$W$3, "&gt;=" &amp; N46)</f>
        <v>0</v>
      </c>
      <c r="P45" s="43">
        <f>MAX(Vertices!$X$3:$X$77)</f>
        <v>0</v>
      </c>
      <c r="Q45" s="44">
        <f>COUNTIF(Vertices!$X$3:$X$77, "&gt;= " &amp; P45) - COUNTIF(Vertices!$X$3:$X$77, "&gt;=" &amp; P46)</f>
        <v>0</v>
      </c>
      <c r="R45" s="43">
        <f>MAX(Vertices!$Y$3:$Y$3)</f>
        <v>0</v>
      </c>
      <c r="S45" s="47">
        <f>COUNTIF(Vertices!$Y$3:$Y$3, "&gt;= " &amp; R45) - COUNTIF(Vertices!$Y$3:$Y$3, "&gt;=" &amp; R46)</f>
        <v>0</v>
      </c>
      <c r="T45" s="43" t="e">
        <f ca="1">MAX(INDIRECT(DynamicFilterSourceColumnRange))</f>
        <v>#REF!</v>
      </c>
      <c r="U45" s="44" t="e">
        <f t="shared" ca="1" si="0"/>
        <v>#REF!</v>
      </c>
    </row>
    <row r="46" spans="1:21" x14ac:dyDescent="0.25">
      <c r="A46" s="35" t="s">
        <v>85</v>
      </c>
      <c r="B46" s="49" t="str">
        <f>IFERROR(MEDIAN(Vertices!$R$3:$R$3),NoMetricMessage)</f>
        <v>Not Available</v>
      </c>
    </row>
    <row r="57" spans="1:2" x14ac:dyDescent="0.25">
      <c r="A57" s="35" t="s">
        <v>89</v>
      </c>
      <c r="B57" s="48" t="str">
        <f>IF(COUNT(Vertices!$S$3:$S$3)&gt;0, F2, NoMetricMessage)</f>
        <v>Not Available</v>
      </c>
    </row>
    <row r="58" spans="1:2" x14ac:dyDescent="0.25">
      <c r="A58" s="35" t="s">
        <v>90</v>
      </c>
      <c r="B58" s="48" t="str">
        <f>IF(COUNT(Vertices!$S$3:$S$3)&gt;0, F45, NoMetricMessage)</f>
        <v>Not Available</v>
      </c>
    </row>
    <row r="59" spans="1:2" x14ac:dyDescent="0.25">
      <c r="A59" s="35" t="s">
        <v>91</v>
      </c>
      <c r="B59" s="49" t="str">
        <f>IFERROR(AVERAGE(Vertices!$S$3:$S$3),NoMetricMessage)</f>
        <v>Not Available</v>
      </c>
    </row>
    <row r="60" spans="1:2" x14ac:dyDescent="0.25">
      <c r="A60" s="35" t="s">
        <v>92</v>
      </c>
      <c r="B60" s="49" t="str">
        <f>IFERROR(MEDIAN(Vertices!$S$3:$S$3),NoMetricMessage)</f>
        <v>Not Available</v>
      </c>
    </row>
    <row r="71" spans="1:2" x14ac:dyDescent="0.25">
      <c r="A71" s="35" t="s">
        <v>95</v>
      </c>
      <c r="B71" s="48" t="str">
        <f>IF(COUNT(Vertices!$T$3:$T$3)&gt;0, H2, NoMetricMessage)</f>
        <v>Not Available</v>
      </c>
    </row>
    <row r="72" spans="1:2" x14ac:dyDescent="0.25">
      <c r="A72" s="35" t="s">
        <v>96</v>
      </c>
      <c r="B72" s="48" t="str">
        <f>IF(COUNT(Vertices!$T$3:$T$3)&gt;0, H45, NoMetricMessage)</f>
        <v>Not Available</v>
      </c>
    </row>
    <row r="73" spans="1:2" x14ac:dyDescent="0.25">
      <c r="A73" s="35" t="s">
        <v>97</v>
      </c>
      <c r="B73" s="49" t="str">
        <f>IFERROR(AVERAGE(Vertices!$T$3:$T$3),NoMetricMessage)</f>
        <v>Not Available</v>
      </c>
    </row>
    <row r="74" spans="1:2" x14ac:dyDescent="0.25">
      <c r="A74" s="35" t="s">
        <v>98</v>
      </c>
      <c r="B74" s="49" t="str">
        <f>IFERROR(MEDIAN(Vertices!$T$3:$T$3),NoMetricMessage)</f>
        <v>Not Available</v>
      </c>
    </row>
    <row r="85" spans="1:2" x14ac:dyDescent="0.25">
      <c r="A85" s="35" t="s">
        <v>101</v>
      </c>
      <c r="B85" s="49" t="str">
        <f>IF(COUNT(Vertices!$U$3:$U$3)&gt;0, J2, NoMetricMessage)</f>
        <v>Not Available</v>
      </c>
    </row>
    <row r="86" spans="1:2" x14ac:dyDescent="0.25">
      <c r="A86" s="35" t="s">
        <v>102</v>
      </c>
      <c r="B86" s="49" t="str">
        <f>IF(COUNT(Vertices!$U$3:$U$3)&gt;0, J45, NoMetricMessage)</f>
        <v>Not Available</v>
      </c>
    </row>
    <row r="87" spans="1:2" x14ac:dyDescent="0.25">
      <c r="A87" s="35" t="s">
        <v>103</v>
      </c>
      <c r="B87" s="49" t="str">
        <f>IFERROR(AVERAGE(Vertices!$U$3:$U$3),NoMetricMessage)</f>
        <v>Not Available</v>
      </c>
    </row>
    <row r="88" spans="1:2" x14ac:dyDescent="0.25">
      <c r="A88" s="35" t="s">
        <v>104</v>
      </c>
      <c r="B88" s="49" t="str">
        <f>IFERROR(MEDIAN(Vertices!$U$3:$U$3),NoMetricMessage)</f>
        <v>Not Available</v>
      </c>
    </row>
    <row r="99" spans="1:2" x14ac:dyDescent="0.25">
      <c r="A99" s="35" t="s">
        <v>107</v>
      </c>
      <c r="B99" s="49" t="str">
        <f>IF(COUNT(Vertices!$V$3:$V$3)&gt;0, L2, NoMetricMessage)</f>
        <v>Not Available</v>
      </c>
    </row>
    <row r="100" spans="1:2" x14ac:dyDescent="0.25">
      <c r="A100" s="35" t="s">
        <v>108</v>
      </c>
      <c r="B100" s="49" t="str">
        <f>IF(COUNT(Vertices!$V$3:$V$3)&gt;0, L45, NoMetricMessage)</f>
        <v>Not Available</v>
      </c>
    </row>
    <row r="101" spans="1:2" x14ac:dyDescent="0.25">
      <c r="A101" s="35" t="s">
        <v>109</v>
      </c>
      <c r="B101" s="49" t="str">
        <f>IFERROR(AVERAGE(Vertices!$V$3:$V$3),NoMetricMessage)</f>
        <v>Not Available</v>
      </c>
    </row>
    <row r="102" spans="1:2" x14ac:dyDescent="0.25">
      <c r="A102" s="35" t="s">
        <v>110</v>
      </c>
      <c r="B102" s="49" t="str">
        <f>IFERROR(MEDIAN(Vertices!$V$3:$V$3),NoMetricMessage)</f>
        <v>Not Available</v>
      </c>
    </row>
    <row r="113" spans="1:2" x14ac:dyDescent="0.25">
      <c r="A113" s="35" t="s">
        <v>113</v>
      </c>
      <c r="B113" s="49" t="str">
        <f>IF(COUNT(Vertices!$W$3:$W$3)&gt;0, N2, NoMetricMessage)</f>
        <v>Not Available</v>
      </c>
    </row>
    <row r="114" spans="1:2" x14ac:dyDescent="0.25">
      <c r="A114" s="35" t="s">
        <v>114</v>
      </c>
      <c r="B114" s="49" t="str">
        <f>IF(COUNT(Vertices!$W$3:$W$3)&gt;0, N45, NoMetricMessage)</f>
        <v>Not Available</v>
      </c>
    </row>
    <row r="115" spans="1:2" x14ac:dyDescent="0.25">
      <c r="A115" s="35" t="s">
        <v>115</v>
      </c>
      <c r="B115" s="49" t="str">
        <f>IFERROR(AVERAGE(Vertices!$W$3:$W$3),NoMetricMessage)</f>
        <v>Not Available</v>
      </c>
    </row>
    <row r="116" spans="1:2" x14ac:dyDescent="0.25">
      <c r="A116" s="35" t="s">
        <v>116</v>
      </c>
      <c r="B116" s="49" t="str">
        <f>IFERROR(MEDIAN(Vertices!$W$3:$W$3),NoMetricMessage)</f>
        <v>Not Available</v>
      </c>
    </row>
    <row r="127" spans="1:2" x14ac:dyDescent="0.25">
      <c r="A127" s="35" t="s">
        <v>141</v>
      </c>
      <c r="B127" s="92" t="str">
        <f>IF(COUNT(Vertices!$X$3:$X$77)&gt;0, P2, NoMetricMessage)</f>
        <v>Not Available</v>
      </c>
    </row>
    <row r="128" spans="1:2" x14ac:dyDescent="0.25">
      <c r="A128" s="35" t="s">
        <v>142</v>
      </c>
      <c r="B128" s="92" t="str">
        <f>IF(COUNT(Vertices!$X$3:$X$77)&gt;0, P45, NoMetricMessage)</f>
        <v>Not Available</v>
      </c>
    </row>
    <row r="129" spans="1:2" x14ac:dyDescent="0.25">
      <c r="A129" s="35" t="s">
        <v>143</v>
      </c>
      <c r="B129" s="92" t="str">
        <f>IFERROR(AVERAGE(Vertices!$X$3:$X$77),NoMetricMessage)</f>
        <v>Not Available</v>
      </c>
    </row>
    <row r="130" spans="1:2" x14ac:dyDescent="0.25">
      <c r="A130" s="35" t="s">
        <v>144</v>
      </c>
      <c r="B130" s="92" t="str">
        <f>IFERROR(MEDIAN(Vertices!$X$3:$X$77),NoMetricMessage)</f>
        <v>Not Available</v>
      </c>
    </row>
    <row r="141" spans="1:2" x14ac:dyDescent="0.25">
      <c r="A141" s="35" t="s">
        <v>119</v>
      </c>
      <c r="B141" s="49" t="str">
        <f>IF(COUNT(Vertices!$Y$3:$Y$3)&gt;0, R2, NoMetricMessage)</f>
        <v>Not Available</v>
      </c>
    </row>
    <row r="142" spans="1:2" x14ac:dyDescent="0.25">
      <c r="A142" s="35" t="s">
        <v>120</v>
      </c>
      <c r="B142" s="49" t="str">
        <f>IF(COUNT(Vertices!$Y$3:$Y$3)&gt;0, R45, NoMetricMessage)</f>
        <v>Not Available</v>
      </c>
    </row>
    <row r="143" spans="1:2" x14ac:dyDescent="0.25">
      <c r="A143" s="35" t="s">
        <v>121</v>
      </c>
      <c r="B143" s="49" t="str">
        <f>IFERROR(AVERAGE(Vertices!$Y$3:$Y$3),NoMetricMessage)</f>
        <v>Not Available</v>
      </c>
    </row>
    <row r="144" spans="1:2" x14ac:dyDescent="0.25">
      <c r="A144" s="35" t="s">
        <v>122</v>
      </c>
      <c r="B144" s="49" t="str">
        <f>IFERROR(MEDIAN(Vertices!$Y$3:$Y$3),NoMetricMessage)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25">
      <c r="A2" s="1" t="s">
        <v>52</v>
      </c>
      <c r="B2" s="1" t="s">
        <v>133</v>
      </c>
      <c r="C2" t="s">
        <v>55</v>
      </c>
      <c r="D2" t="s">
        <v>56</v>
      </c>
      <c r="E2" t="s">
        <v>56</v>
      </c>
      <c r="F2" s="1" t="s">
        <v>52</v>
      </c>
      <c r="G2" t="s">
        <v>66</v>
      </c>
      <c r="H2" t="s">
        <v>160</v>
      </c>
      <c r="J2" t="s">
        <v>19</v>
      </c>
      <c r="K2">
        <v>108</v>
      </c>
    </row>
    <row r="3" spans="1:18" x14ac:dyDescent="0.25">
      <c r="A3" s="1" t="s">
        <v>53</v>
      </c>
      <c r="B3" s="1" t="s">
        <v>134</v>
      </c>
      <c r="C3" t="s">
        <v>53</v>
      </c>
      <c r="D3" t="s">
        <v>57</v>
      </c>
      <c r="E3" t="s">
        <v>57</v>
      </c>
      <c r="F3" s="1" t="s">
        <v>53</v>
      </c>
      <c r="G3" t="s">
        <v>67</v>
      </c>
      <c r="H3" t="s">
        <v>69</v>
      </c>
      <c r="J3" t="s">
        <v>30</v>
      </c>
      <c r="K3" t="s">
        <v>31</v>
      </c>
    </row>
    <row r="4" spans="1:18" x14ac:dyDescent="0.25">
      <c r="A4" s="1" t="s">
        <v>54</v>
      </c>
      <c r="B4" s="1" t="s">
        <v>135</v>
      </c>
      <c r="C4" t="s">
        <v>54</v>
      </c>
      <c r="D4" t="s">
        <v>58</v>
      </c>
      <c r="E4" t="s">
        <v>58</v>
      </c>
      <c r="F4" s="1" t="s">
        <v>54</v>
      </c>
      <c r="G4">
        <v>0</v>
      </c>
      <c r="H4" t="s">
        <v>70</v>
      </c>
      <c r="J4" s="12" t="s">
        <v>79</v>
      </c>
      <c r="K4" s="12"/>
    </row>
    <row r="5" spans="1:18" ht="409.5" x14ac:dyDescent="0.25">
      <c r="A5">
        <v>1</v>
      </c>
      <c r="B5" s="1" t="s">
        <v>136</v>
      </c>
      <c r="C5" t="s">
        <v>52</v>
      </c>
      <c r="D5" t="s">
        <v>59</v>
      </c>
      <c r="E5" t="s">
        <v>59</v>
      </c>
      <c r="F5">
        <v>1</v>
      </c>
      <c r="G5">
        <v>1</v>
      </c>
      <c r="H5" t="s">
        <v>71</v>
      </c>
      <c r="J5" t="s">
        <v>173</v>
      </c>
      <c r="K5" s="13" t="s">
        <v>273</v>
      </c>
    </row>
    <row r="6" spans="1:18" x14ac:dyDescent="0.25">
      <c r="A6">
        <v>0</v>
      </c>
      <c r="B6" s="1" t="s">
        <v>137</v>
      </c>
      <c r="C6">
        <v>1</v>
      </c>
      <c r="D6" t="s">
        <v>60</v>
      </c>
      <c r="E6" t="s">
        <v>60</v>
      </c>
      <c r="F6">
        <v>0</v>
      </c>
      <c r="H6" t="s">
        <v>72</v>
      </c>
      <c r="J6" t="s">
        <v>174</v>
      </c>
      <c r="K6">
        <v>1</v>
      </c>
      <c r="R6" t="s">
        <v>130</v>
      </c>
    </row>
    <row r="7" spans="1:18" x14ac:dyDescent="0.25">
      <c r="A7">
        <v>2</v>
      </c>
      <c r="B7">
        <v>1</v>
      </c>
      <c r="C7">
        <v>0</v>
      </c>
      <c r="D7" t="s">
        <v>61</v>
      </c>
      <c r="E7" t="s">
        <v>61</v>
      </c>
      <c r="F7">
        <v>2</v>
      </c>
      <c r="H7" t="s">
        <v>73</v>
      </c>
      <c r="J7" t="s">
        <v>246</v>
      </c>
      <c r="K7" t="s">
        <v>251</v>
      </c>
    </row>
    <row r="8" spans="1:18" x14ac:dyDescent="0.25">
      <c r="A8"/>
      <c r="B8">
        <v>2</v>
      </c>
      <c r="C8">
        <v>2</v>
      </c>
      <c r="D8" t="s">
        <v>62</v>
      </c>
      <c r="E8" t="s">
        <v>62</v>
      </c>
      <c r="H8" t="s">
        <v>74</v>
      </c>
    </row>
    <row r="9" spans="1:18" x14ac:dyDescent="0.25">
      <c r="A9"/>
      <c r="B9">
        <v>3</v>
      </c>
      <c r="C9">
        <v>4</v>
      </c>
      <c r="D9" t="s">
        <v>63</v>
      </c>
      <c r="E9" t="s">
        <v>63</v>
      </c>
      <c r="H9" t="s">
        <v>75</v>
      </c>
    </row>
    <row r="10" spans="1:18" x14ac:dyDescent="0.25">
      <c r="A10"/>
      <c r="B10">
        <v>4</v>
      </c>
      <c r="D10" t="s">
        <v>64</v>
      </c>
      <c r="E10" t="s">
        <v>64</v>
      </c>
      <c r="H10" t="s">
        <v>76</v>
      </c>
    </row>
    <row r="11" spans="1:18" x14ac:dyDescent="0.25">
      <c r="A11"/>
      <c r="B11">
        <v>5</v>
      </c>
      <c r="D11" t="s">
        <v>47</v>
      </c>
      <c r="E11">
        <v>1</v>
      </c>
      <c r="H11" t="s">
        <v>77</v>
      </c>
    </row>
    <row r="12" spans="1:18" x14ac:dyDescent="0.25">
      <c r="A12"/>
      <c r="B12"/>
      <c r="D12" t="s">
        <v>65</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8074AB9-7AAC-46ED-A14A-8981EC6909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Don Billa</cp:lastModifiedBy>
  <dcterms:created xsi:type="dcterms:W3CDTF">2008-01-30T00:41:58Z</dcterms:created>
  <dcterms:modified xsi:type="dcterms:W3CDTF">2016-12-03T05:52:03Z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