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hang\Downloads\"/>
    </mc:Choice>
  </mc:AlternateContent>
  <xr:revisionPtr revIDLastSave="0" documentId="13_ncr:1_{967D98FD-9379-47DC-9CF6-899EEE6FF29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odel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N2" i="1" s="1"/>
  <c r="J3" i="1"/>
  <c r="N3" i="1" s="1"/>
  <c r="J4" i="1"/>
  <c r="N4" i="1" s="1"/>
  <c r="J5" i="1"/>
  <c r="N5" i="1" s="1"/>
  <c r="J6" i="1"/>
  <c r="J7" i="1"/>
  <c r="N7" i="1" s="1"/>
  <c r="J8" i="1"/>
  <c r="N8" i="1" s="1"/>
  <c r="J9" i="1"/>
  <c r="N9" i="1" s="1"/>
  <c r="D3" i="1"/>
  <c r="D4" i="1"/>
  <c r="D5" i="1"/>
  <c r="D6" i="1"/>
  <c r="D7" i="1"/>
  <c r="D8" i="1"/>
  <c r="D9" i="1"/>
  <c r="E3" i="1"/>
  <c r="E4" i="1"/>
  <c r="E5" i="1"/>
  <c r="E6" i="1"/>
  <c r="E7" i="1"/>
  <c r="E8" i="1"/>
  <c r="E9" i="1"/>
  <c r="K6" i="1" l="1"/>
  <c r="N6" i="1"/>
  <c r="K9" i="1"/>
  <c r="K3" i="1"/>
  <c r="K7" i="1"/>
  <c r="K5" i="1"/>
  <c r="K8" i="1"/>
  <c r="K4" i="1"/>
  <c r="K2" i="1"/>
  <c r="L5" i="1"/>
  <c r="L9" i="1"/>
  <c r="L8" i="1"/>
  <c r="L7" i="1"/>
  <c r="L6" i="1"/>
  <c r="L4" i="1"/>
  <c r="L3" i="1"/>
  <c r="L2" i="1"/>
</calcChain>
</file>

<file path=xl/sharedStrings.xml><?xml version="1.0" encoding="utf-8"?>
<sst xmlns="http://schemas.openxmlformats.org/spreadsheetml/2006/main" count="24" uniqueCount="23">
  <si>
    <t>Avg Time (s)</t>
  </si>
  <si>
    <t>Total Playouts</t>
  </si>
  <si>
    <t>Rank</t>
    <phoneticPr fontId="2" type="noConversion"/>
  </si>
  <si>
    <t>KW13-b28c512nbt-0926</t>
    <phoneticPr fontId="2" type="noConversion"/>
  </si>
  <si>
    <t>Samples</t>
    <phoneticPr fontId="2" type="noConversion"/>
  </si>
  <si>
    <t>KW14-b28c512nbt-0927</t>
    <phoneticPr fontId="2" type="noConversion"/>
  </si>
  <si>
    <t xml:space="preserve">Baseline (FMGo7) </t>
    <phoneticPr fontId="2" type="noConversion"/>
  </si>
  <si>
    <t>Models</t>
    <phoneticPr fontId="2" type="noConversion"/>
  </si>
  <si>
    <t>Games</t>
    <phoneticPr fontId="2" type="noConversion"/>
  </si>
  <si>
    <t>Wins</t>
    <phoneticPr fontId="2" type="noConversion"/>
  </si>
  <si>
    <t>Loses</t>
    <phoneticPr fontId="2" type="noConversion"/>
  </si>
  <si>
    <t>Win rate(%)</t>
    <phoneticPr fontId="2" type="noConversion"/>
  </si>
  <si>
    <t>KW10-b28c512nbt-0926</t>
    <phoneticPr fontId="2" type="noConversion"/>
  </si>
  <si>
    <t>KW11-b28c512nbt-0926</t>
    <phoneticPr fontId="2" type="noConversion"/>
  </si>
  <si>
    <t>KW12-b28c512nbt-0926</t>
    <phoneticPr fontId="2" type="noConversion"/>
  </si>
  <si>
    <t>KW15-b28c512nbt-0928</t>
    <phoneticPr fontId="2" type="noConversion"/>
  </si>
  <si>
    <t>KW16-b28c512nbt-0928</t>
    <phoneticPr fontId="2" type="noConversion"/>
  </si>
  <si>
    <t xml:space="preserve"> </t>
  </si>
  <si>
    <t>Baseline ELO</t>
    <phoneticPr fontId="2" type="noConversion"/>
  </si>
  <si>
    <t>ELO Difference</t>
    <phoneticPr fontId="2" type="noConversion"/>
  </si>
  <si>
    <t>Calculated Elo</t>
    <phoneticPr fontId="2" type="noConversion"/>
  </si>
  <si>
    <t>Elo Realistic</t>
    <phoneticPr fontId="2" type="noConversion"/>
  </si>
  <si>
    <t>Weighted Elo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</si>
</sst>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/>
    <xf numFmtId="3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3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</cellXfs>
  <cellStyles count="1">
    <cellStyle name="常规" xfId="0" builtinId="0"/>
  </cellStyles>
  <dxfs count="1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CD6C-6843-47E1-8F99-E28CA56DB791}" name="表1" displayName="表1" ref="A1:N9" totalsRowShown="0" headerRowDxfId="13">
  <autoFilter ref="A1:N9" xr:uid="{0520CD6C-6843-47E1-8F99-E28CA56DB791}"/>
  <sortState xmlns:xlrd2="http://schemas.microsoft.com/office/spreadsheetml/2017/richdata2" ref="A2:N9">
    <sortCondition ref="A1:A9"/>
  </sortState>
  <tableColumns count="14">
    <tableColumn id="1" xr3:uid="{7154B60C-CF6A-4D88-8F3E-007DE45BC89A}" name="Models"/>
    <tableColumn id="2" xr3:uid="{F2A2DB7C-840C-4448-B40E-35F65890A53C}" name="Games" dataDxfId="12"/>
    <tableColumn id="3" xr3:uid="{BFC77EFC-1820-4569-AEE7-28D609B9458C}" name="Wins" dataDxfId="11"/>
    <tableColumn id="4" xr3:uid="{7D642EFE-1053-4065-AEF3-FFA00B04180C}" name="Loses" dataDxfId="10">
      <calculatedColumnFormula>表1[[#This Row],[Games]]-表1[[#This Row],[Wins]]</calculatedColumnFormula>
    </tableColumn>
    <tableColumn id="5" xr3:uid="{760698C7-84F6-4F03-81AD-D0441F8F7BA5}" name="Win rate(%)" dataDxfId="9">
      <calculatedColumnFormula>表1[[#This Row],[Wins]]/表1[[#This Row],[Games]]*100</calculatedColumnFormula>
    </tableColumn>
    <tableColumn id="6" xr3:uid="{04E67552-E20F-4A88-94D9-98C35E3C7E4E}" name="Avg Time (s)" dataDxfId="8"/>
    <tableColumn id="7" xr3:uid="{636A4BF6-66B4-4114-965B-508AA369EC34}" name="Total Playouts" dataDxfId="7"/>
    <tableColumn id="8" xr3:uid="{C9D17E01-7BE2-4714-8912-75FD6493DB1B}" name="Baseline ELO" dataDxfId="6"/>
    <tableColumn id="9" xr3:uid="{3EC0D664-2047-42F4-923D-59D918EFF6E0}" name="ELO Difference" dataDxfId="5"/>
    <tableColumn id="10" xr3:uid="{E6AC9C94-2A27-4D7D-8E75-25B5F03AAF48}" name="Calculated Elo" dataDxfId="4">
      <calculatedColumnFormula>表1[[#This Row],[Baseline ELO]] + 表1[[#This Row],[ELO Difference]]</calculatedColumnFormula>
    </tableColumn>
    <tableColumn id="11" xr3:uid="{69468EA2-E6AA-4317-99B0-7EE03E7F1D74}" name="Rank" dataDxfId="0">
      <calculatedColumnFormula>_xlfn.RANK.EQ(J2, $J$2:$J$10, 0)</calculatedColumnFormula>
    </tableColumn>
    <tableColumn id="12" xr3:uid="{7A29C0B7-CF79-4CAD-8A54-F99D468FAC31}" name="Weighted Elo" dataDxfId="3">
      <calculatedColumnFormula xml:space="preserve"> 表1[[#This Row],[Calculated Elo]] * 0.7 + ( 表1[[#This Row],[Calculated Elo]] / (表1[[#This Row],[Total Playouts]] + 表1[[#This Row],[Avg Time (s)]] * 1000) * 100000 ) * 0.3</calculatedColumnFormula>
    </tableColumn>
    <tableColumn id="13" xr3:uid="{5545508D-38B5-44B8-8DFA-711A05E197FD}" name="Samples" dataDxfId="2"/>
    <tableColumn id="17" xr3:uid="{2200399E-ADD7-4B7A-BD06-CA49505DC8EA}" name="Elo Realistic" dataDxfId="1">
      <calculatedColumnFormula>ROUND( 3000 + 500 *LOG10(表1[[#This Row],[Calculated Elo]] - 11999), 0 )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Table 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F18" sqref="F18"/>
    </sheetView>
  </sheetViews>
  <sheetFormatPr defaultRowHeight="14" x14ac:dyDescent="0.25"/>
  <cols>
    <col min="1" max="6" width="18" customWidth="1"/>
    <col min="7" max="7" width="18.08984375" customWidth="1"/>
    <col min="8" max="8" width="18" customWidth="1"/>
    <col min="9" max="10" width="18.08984375" customWidth="1"/>
  </cols>
  <sheetData>
    <row r="1" spans="1:14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7" t="s">
        <v>0</v>
      </c>
      <c r="G1" s="13" t="s">
        <v>1</v>
      </c>
      <c r="H1" s="14" t="s">
        <v>18</v>
      </c>
      <c r="I1" s="14" t="s">
        <v>19</v>
      </c>
      <c r="J1" s="15" t="s">
        <v>20</v>
      </c>
      <c r="K1" s="15" t="s">
        <v>2</v>
      </c>
      <c r="L1" s="4" t="s">
        <v>22</v>
      </c>
      <c r="M1" s="4" t="s">
        <v>4</v>
      </c>
      <c r="N1" s="4" t="s">
        <v>21</v>
      </c>
    </row>
    <row r="2" spans="1:14" x14ac:dyDescent="0.25">
      <c r="A2" s="5" t="s">
        <v>6</v>
      </c>
      <c r="B2" s="8"/>
      <c r="D2" s="8"/>
      <c r="E2" s="8"/>
      <c r="F2" s="8" t="s">
        <v>17</v>
      </c>
      <c r="G2" s="8" t="s">
        <v>17</v>
      </c>
      <c r="H2" s="8">
        <v>14085</v>
      </c>
      <c r="I2" s="8">
        <v>0</v>
      </c>
      <c r="J2">
        <f>表1[[#This Row],[Baseline ELO]] + 表1[[#This Row],[ELO Difference]]</f>
        <v>14085</v>
      </c>
      <c r="K2">
        <f>_xlfn.RANK.EQ(J2, $J$2:$J$10, 0)</f>
        <v>1</v>
      </c>
      <c r="L2" t="e">
        <f xml:space="preserve"> 表1[[#This Row],[Calculated Elo]] * 0.7 + ( 表1[[#This Row],[Calculated Elo]] / (表1[[#This Row],[Total Playouts]] + 表1[[#This Row],[Avg Time (s)]] * 1000) * 100000 ) * 0.3</f>
        <v>#VALUE!</v>
      </c>
      <c r="N2">
        <f>ROUND( 3000 + 500 *LOG10(表1[[#This Row],[Calculated Elo]] - 11999), 0 )</f>
        <v>4660</v>
      </c>
    </row>
    <row r="3" spans="1:14" x14ac:dyDescent="0.25">
      <c r="A3" s="5" t="s">
        <v>12</v>
      </c>
      <c r="B3" s="8">
        <v>20</v>
      </c>
      <c r="C3" s="8">
        <v>6</v>
      </c>
      <c r="D3" s="8">
        <f>表1[[#This Row],[Games]]-表1[[#This Row],[Wins]]</f>
        <v>14</v>
      </c>
      <c r="E3" s="8">
        <f>表1[[#This Row],[Wins]]/表1[[#This Row],[Games]]*100</f>
        <v>30</v>
      </c>
      <c r="F3" s="8">
        <v>341.18200000000002</v>
      </c>
      <c r="G3" s="9">
        <v>192826</v>
      </c>
      <c r="H3" s="8">
        <v>14085</v>
      </c>
      <c r="I3" s="8">
        <v>-155.63</v>
      </c>
      <c r="J3">
        <f>表1[[#This Row],[Baseline ELO]] + 表1[[#This Row],[ELO Difference]]</f>
        <v>13929.37</v>
      </c>
      <c r="K3">
        <f>_xlfn.RANK.EQ(J3, $J$2:$J$10, 0)</f>
        <v>6</v>
      </c>
      <c r="L3" s="16">
        <f xml:space="preserve"> 表1[[#This Row],[Calculated Elo]] * 0.7 + ( 表1[[#This Row],[Calculated Elo]] / (表1[[#This Row],[Total Playouts]] + 表1[[#This Row],[Avg Time (s)]] * 1000) * 100000 ) * 0.3</f>
        <v>10533.096153001452</v>
      </c>
      <c r="M3">
        <v>50000</v>
      </c>
      <c r="N3">
        <f>ROUND( 3000 + 500 *LOG10(表1[[#This Row],[Calculated Elo]] - 11999), 0 )</f>
        <v>4643</v>
      </c>
    </row>
    <row r="4" spans="1:14" x14ac:dyDescent="0.25">
      <c r="A4" s="5" t="s">
        <v>13</v>
      </c>
      <c r="B4" s="10">
        <v>20</v>
      </c>
      <c r="C4" s="8">
        <v>9</v>
      </c>
      <c r="D4" s="10">
        <f>表1[[#This Row],[Games]]-表1[[#This Row],[Wins]]</f>
        <v>11</v>
      </c>
      <c r="E4" s="10">
        <f>表1[[#This Row],[Wins]]/表1[[#This Row],[Games]]*100</f>
        <v>45</v>
      </c>
      <c r="F4" s="8">
        <v>351.03699999999998</v>
      </c>
      <c r="G4" s="11">
        <v>195286</v>
      </c>
      <c r="H4" s="10">
        <v>14085</v>
      </c>
      <c r="I4" s="10">
        <v>-35.22</v>
      </c>
      <c r="J4">
        <f>表1[[#This Row],[Baseline ELO]] + 表1[[#This Row],[ELO Difference]]</f>
        <v>14049.78</v>
      </c>
      <c r="K4">
        <f>_xlfn.RANK.EQ(J4, $J$2:$J$10, 0)</f>
        <v>2</v>
      </c>
      <c r="L4">
        <f xml:space="preserve"> 表1[[#This Row],[Calculated Elo]] * 0.7 + ( 表1[[#This Row],[Calculated Elo]] / (表1[[#This Row],[Total Playouts]] + 表1[[#This Row],[Avg Time (s)]] * 1000) * 100000 ) * 0.3</f>
        <v>10606.355528246111</v>
      </c>
      <c r="M4">
        <v>200000</v>
      </c>
      <c r="N4">
        <f>ROUND( 3000 + 500 *LOG10(表1[[#This Row],[Calculated Elo]] - 11999), 0 )</f>
        <v>4656</v>
      </c>
    </row>
    <row r="5" spans="1:14" x14ac:dyDescent="0.25">
      <c r="A5" s="5" t="s">
        <v>14</v>
      </c>
      <c r="B5" s="10">
        <v>20</v>
      </c>
      <c r="C5" s="10">
        <v>8</v>
      </c>
      <c r="D5" s="10">
        <f>表1[[#This Row],[Games]]-表1[[#This Row],[Wins]]</f>
        <v>12</v>
      </c>
      <c r="E5" s="10">
        <f>表1[[#This Row],[Wins]]/表1[[#This Row],[Games]]*100</f>
        <v>40</v>
      </c>
      <c r="F5" s="10">
        <v>369.678</v>
      </c>
      <c r="G5" s="9">
        <v>207036</v>
      </c>
      <c r="H5" s="10">
        <v>14085</v>
      </c>
      <c r="I5" s="10">
        <v>-70.44</v>
      </c>
      <c r="J5">
        <f>表1[[#This Row],[Baseline ELO]] + 表1[[#This Row],[ELO Difference]]</f>
        <v>14014.56</v>
      </c>
      <c r="K5">
        <f>_xlfn.RANK.EQ(J5, $J$2:$J$10, 0)</f>
        <v>4</v>
      </c>
      <c r="L5">
        <f xml:space="preserve"> 表1[[#This Row],[Calculated Elo]] * 0.7 + ( 表1[[#This Row],[Calculated Elo]] / (表1[[#This Row],[Total Playouts]] + 表1[[#This Row],[Avg Time (s)]] * 1000) * 100000 ) * 0.3</f>
        <v>10539.213317325397</v>
      </c>
      <c r="M5">
        <v>400000</v>
      </c>
      <c r="N5">
        <f>ROUND( 3000 + 500 *LOG10(表1[[#This Row],[Calculated Elo]] - 11999), 0 )</f>
        <v>4652</v>
      </c>
    </row>
    <row r="6" spans="1:14" x14ac:dyDescent="0.25">
      <c r="A6" s="5" t="s">
        <v>3</v>
      </c>
      <c r="B6">
        <v>20</v>
      </c>
      <c r="C6" s="10">
        <v>5</v>
      </c>
      <c r="D6">
        <f>表1[[#This Row],[Games]]-表1[[#This Row],[Wins]]</f>
        <v>15</v>
      </c>
      <c r="E6">
        <f>表1[[#This Row],[Wins]]/表1[[#This Row],[Games]]*100</f>
        <v>25</v>
      </c>
      <c r="F6">
        <v>369.541</v>
      </c>
      <c r="G6" s="12">
        <v>210117</v>
      </c>
      <c r="H6">
        <v>14085</v>
      </c>
      <c r="I6">
        <v>-226.07</v>
      </c>
      <c r="J6">
        <f>表1[[#This Row],[Baseline ELO]] + 表1[[#This Row],[ELO Difference]]</f>
        <v>13858.93</v>
      </c>
      <c r="K6">
        <f>_xlfn.RANK.EQ(J6, $J$2:$J$10, 0)</f>
        <v>8</v>
      </c>
      <c r="L6">
        <f xml:space="preserve"> 表1[[#This Row],[Calculated Elo]] * 0.7 + ( 表1[[#This Row],[Calculated Elo]] / (表1[[#This Row],[Total Playouts]] + 表1[[#This Row],[Avg Time (s)]] * 1000) * 100000 ) * 0.3</f>
        <v>10418.51514540988</v>
      </c>
      <c r="M6">
        <v>600000</v>
      </c>
      <c r="N6">
        <f>ROUND( 3000 + 500 *LOG10(表1[[#This Row],[Calculated Elo]] - 11999), 0 )</f>
        <v>4635</v>
      </c>
    </row>
    <row r="7" spans="1:14" x14ac:dyDescent="0.25">
      <c r="A7" s="5" t="s">
        <v>5</v>
      </c>
      <c r="B7">
        <v>20</v>
      </c>
      <c r="C7">
        <v>7</v>
      </c>
      <c r="D7">
        <f>表1[[#This Row],[Games]]-表1[[#This Row],[Wins]]</f>
        <v>13</v>
      </c>
      <c r="E7">
        <f>表1[[#This Row],[Wins]]/表1[[#This Row],[Games]]*100</f>
        <v>35</v>
      </c>
      <c r="F7">
        <v>361.964</v>
      </c>
      <c r="G7" s="9">
        <v>202978</v>
      </c>
      <c r="H7">
        <v>14085</v>
      </c>
      <c r="I7">
        <v>-120.41</v>
      </c>
      <c r="J7">
        <f>表1[[#This Row],[Baseline ELO]] + 表1[[#This Row],[ELO Difference]]</f>
        <v>13964.59</v>
      </c>
      <c r="K7">
        <f>_xlfn.RANK.EQ(J7, $J$2:$J$10, 0)</f>
        <v>5</v>
      </c>
      <c r="L7">
        <f xml:space="preserve"> 表1[[#This Row],[Calculated Elo]] * 0.7 + ( 表1[[#This Row],[Calculated Elo]] / (表1[[#This Row],[Total Playouts]] + 表1[[#This Row],[Avg Time (s)]] * 1000) * 100000 ) * 0.3</f>
        <v>10516.771779485327</v>
      </c>
      <c r="M7">
        <v>1240000</v>
      </c>
      <c r="N7">
        <f>ROUND( 3000 + 500 *LOG10(表1[[#This Row],[Calculated Elo]] - 11999), 0 )</f>
        <v>4647</v>
      </c>
    </row>
    <row r="8" spans="1:14" x14ac:dyDescent="0.25">
      <c r="A8" s="6" t="s">
        <v>15</v>
      </c>
      <c r="B8">
        <v>20</v>
      </c>
      <c r="C8">
        <v>9</v>
      </c>
      <c r="D8">
        <f>表1[[#This Row],[Games]]-表1[[#This Row],[Wins]]</f>
        <v>11</v>
      </c>
      <c r="E8">
        <f>表1[[#This Row],[Wins]]/表1[[#This Row],[Games]]*100</f>
        <v>45</v>
      </c>
      <c r="F8">
        <v>333.46499999999997</v>
      </c>
      <c r="G8" s="12">
        <v>186586</v>
      </c>
      <c r="H8">
        <v>14085</v>
      </c>
      <c r="I8">
        <v>-38.380000000000003</v>
      </c>
      <c r="J8">
        <f>表1[[#This Row],[Baseline ELO]] + 表1[[#This Row],[ELO Difference]]</f>
        <v>14046.62</v>
      </c>
      <c r="K8">
        <f>_xlfn.RANK.EQ(J8, $J$2:$J$10, 0)</f>
        <v>3</v>
      </c>
      <c r="L8">
        <f xml:space="preserve"> 表1[[#This Row],[Calculated Elo]] * 0.7 + ( 表1[[#This Row],[Calculated Elo]] / (表1[[#This Row],[Total Playouts]] + 表1[[#This Row],[Avg Time (s)]] * 1000) * 100000 ) * 0.3</f>
        <v>10642.936451105757</v>
      </c>
      <c r="M8">
        <v>1940000</v>
      </c>
      <c r="N8">
        <f>ROUND( 3000 + 500 *LOG10(表1[[#This Row],[Calculated Elo]] - 11999), 0 )</f>
        <v>4656</v>
      </c>
    </row>
    <row r="9" spans="1:14" x14ac:dyDescent="0.25">
      <c r="A9" s="6" t="s">
        <v>16</v>
      </c>
      <c r="B9" s="1">
        <v>20</v>
      </c>
      <c r="C9" s="1">
        <v>7</v>
      </c>
      <c r="D9" s="1">
        <f>表1[[#This Row],[Games]]-表1[[#This Row],[Wins]]</f>
        <v>13</v>
      </c>
      <c r="E9" s="1">
        <f>表1[[#This Row],[Wins]]/表1[[#This Row],[Games]]*100</f>
        <v>35</v>
      </c>
      <c r="F9" s="1">
        <v>364.02600000000001</v>
      </c>
      <c r="G9" s="3">
        <v>207507</v>
      </c>
      <c r="H9" s="1">
        <v>14085</v>
      </c>
      <c r="I9" s="1">
        <v>-155.63</v>
      </c>
      <c r="J9">
        <f>表1[[#This Row],[Baseline ELO]] + 表1[[#This Row],[ELO Difference]]</f>
        <v>13929.37</v>
      </c>
      <c r="K9">
        <f>_xlfn.RANK.EQ(J9, $J$2:$J$10, 0)</f>
        <v>6</v>
      </c>
      <c r="L9">
        <f xml:space="preserve"> 表1[[#This Row],[Calculated Elo]] * 0.7 + ( 表1[[#This Row],[Calculated Elo]] / (表1[[#This Row],[Total Playouts]] + 表1[[#This Row],[Avg Time (s)]] * 1000) * 100000 ) * 0.3</f>
        <v>10481.717305819611</v>
      </c>
      <c r="M9">
        <v>2640000</v>
      </c>
      <c r="N9">
        <f>ROUND( 3000 + 500 *LOG10(表1[[#This Row],[Calculated Elo]] - 11999), 0 )</f>
        <v>4643</v>
      </c>
    </row>
    <row r="10" spans="1:14" x14ac:dyDescent="0.25">
      <c r="J10" s="1"/>
      <c r="K10" s="1"/>
    </row>
    <row r="15" spans="1:14" x14ac:dyDescent="0.25">
      <c r="J15" s="1"/>
      <c r="K15" s="1"/>
    </row>
  </sheetData>
  <phoneticPr fontId="2" type="noConversion"/>
  <pageMargins left="0.75" right="0.75" top="1" bottom="1" header="0.5" footer="0.5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I U 8 W 9 q Z K 5 2 l A A A A 9 g A A A B I A H A B D b 2 5 m a W c v U G F j a 2 F n Z S 5 4 b W w g o h g A K K A U A A A A A A A A A A A A A A A A A A A A A A A A A A A A h Y 9 N D o I w G E S v Q r q n P 2 i U k F J i 2 E p i Y m L c N r V C I 3 w Y W i x 3 c + G R v I I Y R d 2 5 n D d v M X O / 3 n g 2 N H V w 0 Z 0 1 L a S I Y Y o C D a o 9 G C h T 1 L t j G K N M 8 I 1 U J 1 n q Y J T B J o M 9 p K h y 7 p w Q 4 r 3 H f o b b r i Q R p Y z s i / V W V b q R 6 C O b / 3 J o w D o J S i P B d 6 8 x I s J s v s B s G W P K y Q R 5 Y e A r R O P e Z / s D e d 7 X r u + 0 0 B D m K 0 6 m y M n 7 g 3 g A U E s D B B Q A A g A I A A y F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h T x b K I p H u A 4 A A A A R A A A A E w A c A E Z v c m 1 1 b G F z L 1 N l Y 3 R p b 2 4 x L m 0 g o h g A K K A U A A A A A A A A A A A A A A A A A A A A A A A A A A A A K 0 5 N L s n M z 1 M I h t C G 1 g B Q S w E C L Q A U A A I A C A A M h T x b 2 p k r n a U A A A D 2 A A A A E g A A A A A A A A A A A A A A A A A A A A A A Q 2 9 u Z m l n L 1 B h Y 2 t h Z 2 U u e G 1 s U E s B A i 0 A F A A C A A g A D I U 8 W w / K 6 a u k A A A A 6 Q A A A B M A A A A A A A A A A A A A A A A A 8 Q A A A F t D b 2 5 0 Z W 5 0 X 1 R 5 c G V z X S 5 4 b W x Q S w E C L Q A U A A I A C A A M h T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i U I f 0 a 2 j k O 1 X i s r E u 4 6 n g A A A A A C A A A A A A A Q Z g A A A A E A A C A A A A D s e D m N k X 0 A 8 M H y l M p C V d A z 4 S i Z F 2 J t M M F x R O S v l + y 9 J w A A A A A O g A A A A A I A A C A A A A A S e / n R N R + R K a 1 n 3 5 5 w d J t T b Z f C 8 O 0 D o 2 l 2 C 6 G 4 D U E s V 1 A A A A B t n Z / S e D 0 U E m Y 1 4 + F r B M 3 1 J q Z O n 3 k m c 5 5 h p e I 6 8 r W l E + M W a 3 W 0 3 1 O 5 2 6 g n R g l d l L k M f r y P / c U 7 Y E t h j G f 6 u 9 F H 5 R k 6 M J D R 9 i D T 3 / U Q G / / X m E A A A A A x Q y d w o 8 K d c o o O M v B l m g W n d L P P W N O S P H H y + c U z X y 3 i B E 7 x V W 6 Z O v 0 u L i 5 e F N v v 9 v R + + V 7 f L o q x + F V S f e z K 4 9 + x < / D a t a M a s h u p > 
</file>

<file path=customXml/itemProps1.xml><?xml version="1.0" encoding="utf-8"?>
<ds:datastoreItem xmlns:ds="http://schemas.openxmlformats.org/officeDocument/2006/customXml" ds:itemID="{F6546BB5-34C3-485C-9743-049A4BF6B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 Chang</cp:lastModifiedBy>
  <dcterms:created xsi:type="dcterms:W3CDTF">2025-09-26T18:41:02Z</dcterms:created>
  <dcterms:modified xsi:type="dcterms:W3CDTF">2025-09-28T23:25:29Z</dcterms:modified>
</cp:coreProperties>
</file>