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Feuil1" sheetId="1" state="visible" r:id="rId1"/>
    <sheet name="Feuil2" sheetId="2" state="visible" r:id="rId2"/>
  </sheets>
  <externalReferences>
    <externalReference r:id="rId3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\ _€"/>
    <numFmt numFmtId="165" formatCode="_-* #,##0.00\ &quot;€&quot;_-;\-* #,##0.00\ &quot;€&quot;_-;_-* &quot;-&quot;??\ &quot;€&quot;_-;_-@_-"/>
    <numFmt numFmtId="166" formatCode="#,##0\ _€"/>
    <numFmt numFmtId="167" formatCode="_-* #,##0.00_-;\-* #,##0.00_-;_-* &quot;-&quot;??_-;_-@_-"/>
    <numFmt numFmtId="168" formatCode="_-* #,##0.00\ _€_-;\-* #,##0.00\ _€_-;_-* &quot;-&quot;??\ _€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4"/>
      <scheme val="minor"/>
    </font>
    <font>
      <name val="Arial"/>
      <family val="2"/>
      <color rgb="FF040C28"/>
      <sz val="10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b val="1"/>
      <strike val="1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trike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44" fontId="1" fillId="0" borderId="0"/>
    <xf numFmtId="9" fontId="1" fillId="0" borderId="0"/>
    <xf numFmtId="0" fontId="7" fillId="0" borderId="0"/>
  </cellStyleXfs>
  <cellXfs count="168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4" borderId="6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left" vertical="center"/>
    </xf>
    <xf numFmtId="9" fontId="0" fillId="5" borderId="6" applyAlignment="1" applyProtection="1" pivotButton="0" quotePrefix="0" xfId="3">
      <alignment horizontal="center" vertical="center" wrapText="1"/>
      <protection locked="0" hidden="0"/>
    </xf>
    <xf numFmtId="9" fontId="0" fillId="4" borderId="6" applyAlignment="1" applyProtection="1" pivotButton="0" quotePrefix="0" xfId="3">
      <alignment horizontal="center" vertical="center" wrapText="1"/>
      <protection locked="0" hidden="0"/>
    </xf>
    <xf numFmtId="9" fontId="0" fillId="0" borderId="0" applyAlignment="1" pivotButton="0" quotePrefix="0" xfId="3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0" fillId="5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6" borderId="5" pivotButton="0" quotePrefix="0" xfId="0"/>
    <xf numFmtId="0" fontId="8" fillId="0" borderId="0" applyAlignment="1" pivotButton="0" quotePrefix="0" xfId="0">
      <alignment horizontal="center" vertical="center" wrapText="1"/>
    </xf>
    <xf numFmtId="0" fontId="0" fillId="7" borderId="6" applyAlignment="1" pivotButton="0" quotePrefix="0" xfId="0">
      <alignment horizontal="center" vertical="center" wrapText="1"/>
    </xf>
    <xf numFmtId="0" fontId="0" fillId="0" borderId="6" applyAlignment="1" pivotButton="0" quotePrefix="1" xfId="0">
      <alignment horizontal="center" vertical="center" wrapText="1"/>
    </xf>
    <xf numFmtId="0" fontId="3" fillId="10" borderId="6" applyAlignment="1" pivotButton="0" quotePrefix="0" xfId="0">
      <alignment vertical="center"/>
    </xf>
    <xf numFmtId="0" fontId="3" fillId="10" borderId="6" applyAlignment="1" pivotButton="0" quotePrefix="0" xfId="0">
      <alignment vertical="center" wrapText="1"/>
    </xf>
    <xf numFmtId="0" fontId="10" fillId="0" borderId="6" applyAlignment="1" pivotButton="0" quotePrefix="0" xfId="4">
      <alignment horizontal="center"/>
    </xf>
    <xf numFmtId="0" fontId="0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 vertical="center" wrapText="1"/>
    </xf>
    <xf numFmtId="165" fontId="0" fillId="0" borderId="6" applyAlignment="1" pivotButton="0" quotePrefix="0" xfId="2">
      <alignment horizontal="center" vertical="center" wrapText="1"/>
    </xf>
    <xf numFmtId="164" fontId="8" fillId="0" borderId="6" applyAlignment="1" pivotButton="0" quotePrefix="0" xfId="0">
      <alignment horizontal="center" vertical="center" wrapText="1"/>
    </xf>
    <xf numFmtId="166" fontId="8" fillId="0" borderId="6" applyAlignment="1" pivotButton="0" quotePrefix="0" xfId="0">
      <alignment horizontal="center" vertical="center" wrapText="1"/>
    </xf>
    <xf numFmtId="166" fontId="8" fillId="0" borderId="6" applyAlignment="1" pivotButton="0" quotePrefix="1" xfId="0">
      <alignment horizontal="center" vertical="center" wrapText="1"/>
    </xf>
    <xf numFmtId="0" fontId="3" fillId="11" borderId="5" applyAlignment="1" pivotButton="0" quotePrefix="0" xfId="0">
      <alignment horizontal="center" vertical="center" wrapText="1"/>
    </xf>
    <xf numFmtId="0" fontId="3" fillId="11" borderId="6" applyAlignment="1" pivotButton="0" quotePrefix="0" xfId="0">
      <alignment horizontal="left" vertical="center" wrapText="1"/>
    </xf>
    <xf numFmtId="0" fontId="3" fillId="11" borderId="6" applyAlignment="1" pivotButton="0" quotePrefix="0" xfId="2">
      <alignment horizontal="center" vertical="center" wrapText="1"/>
    </xf>
    <xf numFmtId="0" fontId="3" fillId="11" borderId="6" applyAlignment="1" pivotButton="0" quotePrefix="0" xfId="0">
      <alignment horizontal="center" vertical="center" wrapText="1"/>
    </xf>
    <xf numFmtId="165" fontId="3" fillId="11" borderId="6" applyAlignment="1" pivotButton="0" quotePrefix="0" xfId="2">
      <alignment horizontal="left" vertical="center" wrapText="1"/>
    </xf>
    <xf numFmtId="0" fontId="3" fillId="9" borderId="6" applyAlignment="1" pivotButton="0" quotePrefix="0" xfId="0">
      <alignment vertical="center"/>
    </xf>
    <xf numFmtId="0" fontId="3" fillId="9" borderId="6" applyAlignment="1" pivotButton="0" quotePrefix="1" xfId="0">
      <alignment vertical="center" wrapText="1"/>
    </xf>
    <xf numFmtId="167" fontId="0" fillId="0" borderId="6" applyAlignment="1" pivotButton="0" quotePrefix="0" xfId="1">
      <alignment horizontal="center" vertical="center" wrapText="1"/>
    </xf>
    <xf numFmtId="168" fontId="0" fillId="0" borderId="6" applyAlignment="1" pivotButton="0" quotePrefix="0" xfId="0">
      <alignment horizontal="center" vertical="center" wrapText="1"/>
    </xf>
    <xf numFmtId="0" fontId="10" fillId="11" borderId="6" applyAlignment="1" pivotButton="0" quotePrefix="0" xfId="4">
      <alignment horizontal="center"/>
    </xf>
    <xf numFmtId="0" fontId="3" fillId="11" borderId="6" applyAlignment="1" pivotButton="0" quotePrefix="0" xfId="0">
      <alignment horizontal="center"/>
    </xf>
    <xf numFmtId="164" fontId="11" fillId="11" borderId="6" applyAlignment="1" pivotButton="0" quotePrefix="0" xfId="0">
      <alignment horizontal="center" vertical="center" wrapText="1"/>
    </xf>
    <xf numFmtId="166" fontId="11" fillId="11" borderId="6" applyAlignment="1" pivotButton="0" quotePrefix="0" xfId="0">
      <alignment horizontal="center" vertical="center" wrapText="1"/>
    </xf>
    <xf numFmtId="166" fontId="11" fillId="11" borderId="6" applyAlignment="1" pivotButton="0" quotePrefix="1" xfId="0">
      <alignment horizontal="center" vertical="center" wrapText="1"/>
    </xf>
    <xf numFmtId="164" fontId="8" fillId="8" borderId="6" applyAlignment="1" pivotButton="0" quotePrefix="0" xfId="0">
      <alignment horizontal="center" vertical="center" wrapText="1"/>
    </xf>
    <xf numFmtId="0" fontId="3" fillId="11" borderId="6" applyAlignment="1" pivotButton="0" quotePrefix="0" xfId="0">
      <alignment horizontal="center" wrapText="1"/>
    </xf>
    <xf numFmtId="0" fontId="3" fillId="11" borderId="6" applyAlignment="1" pivotButton="0" quotePrefix="0" xfId="0">
      <alignment horizontal="left" wrapText="1"/>
    </xf>
    <xf numFmtId="164" fontId="11" fillId="11" borderId="6" applyAlignment="1" pivotButton="0" quotePrefix="0" xfId="0">
      <alignment horizontal="left" wrapText="1"/>
    </xf>
    <xf numFmtId="166" fontId="11" fillId="11" borderId="6" applyAlignment="1" pivotButton="0" quotePrefix="0" xfId="0">
      <alignment horizontal="left" wrapText="1"/>
    </xf>
    <xf numFmtId="166" fontId="11" fillId="11" borderId="6" applyAlignment="1" pivotButton="0" quotePrefix="1" xfId="0">
      <alignment horizontal="left" wrapText="1"/>
    </xf>
    <xf numFmtId="0" fontId="0" fillId="6" borderId="6" pivotButton="0" quotePrefix="0" xfId="0"/>
    <xf numFmtId="0" fontId="0" fillId="6" borderId="6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6" pivotButton="0" quotePrefix="0" xfId="0"/>
    <xf numFmtId="0" fontId="3" fillId="11" borderId="4" applyAlignment="1" pivotButton="0" quotePrefix="0" xfId="0">
      <alignment horizontal="center" vertical="center" wrapText="1"/>
    </xf>
    <xf numFmtId="0" fontId="10" fillId="11" borderId="4" applyAlignment="1" pivotButton="0" quotePrefix="0" xfId="4">
      <alignment horizontal="center"/>
    </xf>
    <xf numFmtId="0" fontId="3" fillId="11" borderId="4" applyAlignment="1" pivotButton="0" quotePrefix="0" xfId="0">
      <alignment horizontal="center"/>
    </xf>
    <xf numFmtId="164" fontId="11" fillId="11" borderId="4" applyAlignment="1" pivotButton="0" quotePrefix="0" xfId="0">
      <alignment horizontal="center" vertical="center" wrapText="1"/>
    </xf>
    <xf numFmtId="166" fontId="11" fillId="11" borderId="4" applyAlignment="1" pivotButton="0" quotePrefix="0" xfId="0">
      <alignment horizontal="center" vertical="center" wrapText="1"/>
    </xf>
    <xf numFmtId="166" fontId="11" fillId="11" borderId="4" applyAlignment="1" pivotButton="0" quotePrefix="1" xfId="0">
      <alignment horizontal="center" vertical="center" wrapText="1"/>
    </xf>
    <xf numFmtId="166" fontId="11" fillId="11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/>
    </xf>
    <xf numFmtId="0" fontId="3" fillId="11" borderId="6" pivotButton="0" quotePrefix="0" xfId="0"/>
    <xf numFmtId="0" fontId="3" fillId="11" borderId="6" applyAlignment="1" pivotButton="0" quotePrefix="1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164" fontId="8" fillId="0" borderId="16" applyAlignment="1" pivotButton="0" quotePrefix="0" xfId="0">
      <alignment horizontal="center" vertical="center" wrapText="1"/>
    </xf>
    <xf numFmtId="164" fontId="8" fillId="0" borderId="4" applyAlignment="1" pivotButton="0" quotePrefix="0" xfId="0">
      <alignment horizontal="center" vertical="center" wrapText="1"/>
    </xf>
    <xf numFmtId="0" fontId="3" fillId="9" borderId="6" applyAlignment="1" pivotButton="0" quotePrefix="1" xfId="0">
      <alignment vertical="center"/>
    </xf>
    <xf numFmtId="0" fontId="0" fillId="0" borderId="16" applyAlignment="1" pivotButton="0" quotePrefix="0" xfId="0">
      <alignment horizontal="center"/>
    </xf>
    <xf numFmtId="0" fontId="0" fillId="0" borderId="6" applyAlignment="1" pivotButton="0" quotePrefix="0" xfId="0">
      <alignment vertical="center"/>
    </xf>
    <xf numFmtId="0" fontId="10" fillId="0" borderId="6" applyAlignment="1" pivotButton="0" quotePrefix="0" xfId="4">
      <alignment horizontal="center" vertical="center"/>
    </xf>
    <xf numFmtId="0" fontId="3" fillId="9" borderId="16" applyAlignment="1" pivotButton="0" quotePrefix="0" xfId="0">
      <alignment vertical="center"/>
    </xf>
    <xf numFmtId="0" fontId="3" fillId="9" borderId="4" applyAlignment="1" pivotButton="0" quotePrefix="0" xfId="0">
      <alignment vertical="center"/>
    </xf>
    <xf numFmtId="0" fontId="3" fillId="9" borderId="4" applyAlignment="1" pivotButton="0" quotePrefix="0" xfId="0">
      <alignment horizontal="center" vertical="center" wrapText="1"/>
    </xf>
    <xf numFmtId="0" fontId="3" fillId="9" borderId="4" applyAlignment="1" pivotButton="0" quotePrefix="0" xfId="0">
      <alignment vertical="center" wrapText="1"/>
    </xf>
    <xf numFmtId="0" fontId="3" fillId="9" borderId="5" applyAlignment="1" pivotButton="0" quotePrefix="0" xfId="0">
      <alignment vertical="center" wrapText="1"/>
    </xf>
    <xf numFmtId="0" fontId="0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3" pivotButton="0" quotePrefix="0" xfId="0"/>
    <xf numFmtId="0" fontId="3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2" fontId="3" fillId="11" borderId="6" applyAlignment="1" pivotButton="0" quotePrefix="0" xfId="2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0" fontId="4" fillId="2" borderId="15" applyAlignment="1" pivotButton="0" quotePrefix="0" xfId="0">
      <alignment horizontal="center" vertical="center" wrapText="1"/>
    </xf>
    <xf numFmtId="0" fontId="3" fillId="11" borderId="16" applyAlignment="1" pivotButton="0" quotePrefix="0" xfId="0">
      <alignment horizontal="left" wrapText="1"/>
    </xf>
    <xf numFmtId="0" fontId="3" fillId="11" borderId="5" applyAlignment="1" pivotButton="0" quotePrefix="0" xfId="0">
      <alignment horizontal="left" wrapText="1"/>
    </xf>
    <xf numFmtId="0" fontId="3" fillId="11" borderId="4" applyAlignment="1" pivotButton="0" quotePrefix="0" xfId="0">
      <alignment horizontal="left" vertical="center" wrapText="1"/>
    </xf>
    <xf numFmtId="0" fontId="3" fillId="11" borderId="4" applyAlignment="1" pivotButton="0" quotePrefix="0" xfId="0">
      <alignment horizontal="left" wrapText="1"/>
    </xf>
    <xf numFmtId="0" fontId="9" fillId="2" borderId="17" applyAlignment="1" pivotButton="0" quotePrefix="0" xfId="0">
      <alignment horizontal="center" vertical="center" wrapText="1"/>
    </xf>
    <xf numFmtId="0" fontId="9" fillId="2" borderId="18" applyAlignment="1" pivotButton="0" quotePrefix="0" xfId="0">
      <alignment horizontal="center" vertical="center" wrapText="1"/>
    </xf>
    <xf numFmtId="0" fontId="9" fillId="2" borderId="19" applyAlignment="1" pivotButton="0" quotePrefix="0" xfId="0">
      <alignment horizontal="center" vertical="center" wrapText="1"/>
    </xf>
    <xf numFmtId="0" fontId="9" fillId="2" borderId="20" applyAlignment="1" pivotButton="0" quotePrefix="0" xfId="0">
      <alignment horizontal="center" vertical="center" wrapText="1"/>
    </xf>
    <xf numFmtId="0" fontId="3" fillId="9" borderId="6" applyAlignment="1" pivotButton="0" quotePrefix="0" xfId="0">
      <alignment horizontal="center" vertical="center" wrapText="1"/>
    </xf>
    <xf numFmtId="0" fontId="3" fillId="9" borderId="6" applyAlignment="1" pivotButton="0" quotePrefix="1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2" fillId="2" borderId="17" applyAlignment="1" pivotButton="0" quotePrefix="0" xfId="0">
      <alignment horizontal="center" vertical="center" wrapText="1"/>
    </xf>
    <xf numFmtId="0" fontId="2" fillId="2" borderId="19" applyAlignment="1" pivotButton="0" quotePrefix="0" xfId="0">
      <alignment horizontal="center" vertical="center" wrapText="1"/>
    </xf>
    <xf numFmtId="164" fontId="8" fillId="0" borderId="16" applyAlignment="1" pivotButton="0" quotePrefix="0" xfId="0">
      <alignment horizontal="center" vertical="center" wrapText="1"/>
    </xf>
    <xf numFmtId="164" fontId="8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left" vertical="center" wrapText="1"/>
    </xf>
    <xf numFmtId="0" fontId="0" fillId="0" borderId="16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 vertical="center" wrapText="1"/>
      <protection locked="0" hidden="0"/>
    </xf>
    <xf numFmtId="0" fontId="0" fillId="0" borderId="5" applyAlignment="1" applyProtection="1" pivotButton="0" quotePrefix="0" xfId="0">
      <alignment horizontal="left" vertical="center" wrapText="1"/>
      <protection locked="0" hidden="0"/>
    </xf>
    <xf numFmtId="0" fontId="0" fillId="0" borderId="21" applyAlignment="1" pivotButton="0" quotePrefix="0" xfId="0">
      <alignment horizontal="left" vertical="center" wrapText="1"/>
    </xf>
    <xf numFmtId="0" fontId="0" fillId="0" borderId="20" applyAlignment="1" pivotButton="0" quotePrefix="0" xfId="0">
      <alignment horizontal="left" vertical="center" wrapText="1"/>
    </xf>
    <xf numFmtId="0" fontId="2" fillId="3" borderId="0" applyAlignment="1" pivotButton="0" quotePrefix="0" xfId="0">
      <alignment horizontal="center" vertical="center" wrapText="1"/>
    </xf>
    <xf numFmtId="0" fontId="12" fillId="0" borderId="22" applyAlignment="1" pivotButton="0" quotePrefix="0" xfId="0">
      <alignment horizontal="left" vertical="center"/>
    </xf>
    <xf numFmtId="0" fontId="12" fillId="0" borderId="23" applyAlignment="1" pivotButton="0" quotePrefix="0" xfId="0">
      <alignment horizontal="left" vertical="center"/>
    </xf>
    <xf numFmtId="0" fontId="12" fillId="0" borderId="24" applyAlignment="1" pivotButton="0" quotePrefix="0" xfId="0">
      <alignment horizontal="left" vertical="center"/>
    </xf>
    <xf numFmtId="0" fontId="12" fillId="0" borderId="25" applyAlignment="1" pivotButton="0" quotePrefix="0" xfId="0">
      <alignment horizontal="left" vertical="center"/>
    </xf>
    <xf numFmtId="0" fontId="12" fillId="0" borderId="26" applyAlignment="1" pivotButton="0" quotePrefix="0" xfId="0">
      <alignment horizontal="left" vertical="center"/>
    </xf>
    <xf numFmtId="0" fontId="12" fillId="0" borderId="27" applyAlignment="1" pivotButton="0" quotePrefix="0" xfId="0">
      <alignment horizontal="left" vertical="center"/>
    </xf>
    <xf numFmtId="0" fontId="12" fillId="0" borderId="7" applyAlignment="1" pivotButton="0" quotePrefix="0" xfId="0">
      <alignment horizontal="left" vertical="center"/>
    </xf>
    <xf numFmtId="0" fontId="12" fillId="0" borderId="8" applyAlignment="1" pivotButton="0" quotePrefix="0" xfId="0">
      <alignment horizontal="left" vertical="center"/>
    </xf>
    <xf numFmtId="0" fontId="12" fillId="0" borderId="9" applyAlignment="1" pivotButton="0" quotePrefix="0" xfId="0">
      <alignment horizontal="left" vertical="center"/>
    </xf>
    <xf numFmtId="0" fontId="12" fillId="0" borderId="10" applyAlignment="1" pivotButton="0" quotePrefix="0" xfId="0">
      <alignment horizontal="left" vertical="center"/>
    </xf>
    <xf numFmtId="0" fontId="12" fillId="0" borderId="11" applyAlignment="1" pivotButton="0" quotePrefix="0" xfId="0">
      <alignment horizontal="left" vertical="center"/>
    </xf>
    <xf numFmtId="0" fontId="12" fillId="0" borderId="12" applyAlignment="1" pivotButton="0" quotePrefix="0" xfId="0">
      <alignment horizontal="left" vertical="center"/>
    </xf>
    <xf numFmtId="165" fontId="0" fillId="0" borderId="7" applyAlignment="1" pivotButton="0" quotePrefix="0" xfId="2">
      <alignment horizontal="center" vertical="center" wrapText="1"/>
    </xf>
    <xf numFmtId="165" fontId="0" fillId="0" borderId="8" applyAlignment="1" pivotButton="0" quotePrefix="0" xfId="2">
      <alignment horizontal="center" vertical="center" wrapText="1"/>
    </xf>
    <xf numFmtId="165" fontId="0" fillId="0" borderId="9" applyAlignment="1" pivotButton="0" quotePrefix="0" xfId="2">
      <alignment horizontal="center" vertical="center" wrapText="1"/>
    </xf>
    <xf numFmtId="165" fontId="0" fillId="0" borderId="3" applyAlignment="1" pivotButton="0" quotePrefix="0" xfId="2">
      <alignment horizontal="center" vertical="center" wrapText="1"/>
    </xf>
    <xf numFmtId="165" fontId="0" fillId="0" borderId="0" applyAlignment="1" pivotButton="0" quotePrefix="0" xfId="2">
      <alignment horizontal="center" vertical="center" wrapText="1"/>
    </xf>
    <xf numFmtId="165" fontId="0" fillId="0" borderId="1" applyAlignment="1" pivotButton="0" quotePrefix="0" xfId="2">
      <alignment horizontal="center" vertical="center" wrapText="1"/>
    </xf>
    <xf numFmtId="165" fontId="0" fillId="0" borderId="10" applyAlignment="1" pivotButton="0" quotePrefix="0" xfId="2">
      <alignment horizontal="center" vertical="center" wrapText="1"/>
    </xf>
    <xf numFmtId="165" fontId="0" fillId="0" borderId="11" applyAlignment="1" pivotButton="0" quotePrefix="0" xfId="2">
      <alignment horizontal="center" vertical="center" wrapText="1"/>
    </xf>
    <xf numFmtId="165" fontId="0" fillId="0" borderId="12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13" applyAlignment="1" pivotButton="0" quotePrefix="0" xfId="0">
      <alignment horizontal="left" vertical="center" wrapText="1"/>
    </xf>
    <xf numFmtId="0" fontId="0" fillId="0" borderId="20" pivotButton="0" quotePrefix="0" xfId="0"/>
    <xf numFmtId="0" fontId="4" fillId="2" borderId="31" applyAlignment="1" pivotButton="0" quotePrefix="0" xfId="0">
      <alignment horizontal="center" vertical="center" wrapText="1"/>
    </xf>
    <xf numFmtId="0" fontId="0" fillId="0" borderId="15" pivotButton="0" quotePrefix="0" xfId="0"/>
    <xf numFmtId="0" fontId="2" fillId="2" borderId="4" applyAlignment="1" pivotButton="0" quotePrefix="0" xfId="0">
      <alignment horizontal="center" vertical="center" wrapText="1"/>
    </xf>
    <xf numFmtId="0" fontId="9" fillId="2" borderId="5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13" pivotButton="0" quotePrefix="0" xfId="0"/>
    <xf numFmtId="0" fontId="0" fillId="0" borderId="4" pivotButton="0" quotePrefix="0" xfId="0"/>
    <xf numFmtId="165" fontId="0" fillId="0" borderId="6" applyAlignment="1" pivotButton="0" quotePrefix="0" xfId="2">
      <alignment horizontal="center" vertical="center" wrapText="1"/>
    </xf>
    <xf numFmtId="166" fontId="8" fillId="0" borderId="6" applyAlignment="1" pivotButton="0" quotePrefix="0" xfId="0">
      <alignment horizontal="center" vertical="center" wrapText="1"/>
    </xf>
    <xf numFmtId="166" fontId="8" fillId="0" borderId="6" applyAlignment="1" pivotButton="0" quotePrefix="1" xfId="0">
      <alignment horizontal="center" vertical="center" wrapText="1"/>
    </xf>
    <xf numFmtId="165" fontId="3" fillId="11" borderId="6" applyAlignment="1" pivotButton="0" quotePrefix="0" xfId="2">
      <alignment horizontal="left" vertical="center" wrapText="1"/>
    </xf>
    <xf numFmtId="167" fontId="0" fillId="0" borderId="6" applyAlignment="1" pivotButton="0" quotePrefix="0" xfId="1">
      <alignment horizontal="center" vertical="center" wrapText="1"/>
    </xf>
    <xf numFmtId="168" fontId="0" fillId="0" borderId="6" applyAlignment="1" pivotButton="0" quotePrefix="0" xfId="0">
      <alignment horizontal="center" vertical="center" wrapText="1"/>
    </xf>
    <xf numFmtId="166" fontId="11" fillId="11" borderId="6" applyAlignment="1" pivotButton="0" quotePrefix="0" xfId="0">
      <alignment horizontal="center" vertical="center" wrapText="1"/>
    </xf>
    <xf numFmtId="166" fontId="11" fillId="11" borderId="6" applyAlignment="1" pivotButton="0" quotePrefix="1" xfId="0">
      <alignment horizontal="center" vertical="center" wrapText="1"/>
    </xf>
    <xf numFmtId="166" fontId="11" fillId="11" borderId="6" applyAlignment="1" pivotButton="0" quotePrefix="0" xfId="0">
      <alignment horizontal="left" wrapText="1"/>
    </xf>
    <xf numFmtId="166" fontId="11" fillId="11" borderId="6" applyAlignment="1" pivotButton="0" quotePrefix="1" xfId="0">
      <alignment horizontal="left" wrapText="1"/>
    </xf>
    <xf numFmtId="166" fontId="11" fillId="11" borderId="4" applyAlignment="1" pivotButton="0" quotePrefix="0" xfId="0">
      <alignment horizontal="center" vertical="center" wrapText="1"/>
    </xf>
    <xf numFmtId="166" fontId="11" fillId="11" borderId="4" applyAlignment="1" pivotButton="0" quotePrefix="1" xfId="0">
      <alignment horizontal="center" vertical="center" wrapText="1"/>
    </xf>
    <xf numFmtId="166" fontId="11" fillId="11" borderId="5" applyAlignment="1" pivotButton="0" quotePrefix="0" xfId="0">
      <alignment horizontal="center" vertical="center" wrapText="1"/>
    </xf>
    <xf numFmtId="0" fontId="0" fillId="0" borderId="6" applyAlignment="1" applyProtection="1" pivotButton="0" quotePrefix="0" xfId="0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165" fontId="0" fillId="0" borderId="31" applyAlignment="1" pivotButton="0" quotePrefix="0" xfId="2">
      <alignment horizontal="center" vertical="center" wrapText="1"/>
    </xf>
    <xf numFmtId="0" fontId="0" fillId="0" borderId="32" pivotButton="0" quotePrefix="0" xfId="0"/>
    <xf numFmtId="0" fontId="0" fillId="0" borderId="33" pivotButton="0" quotePrefix="0" xfId="0"/>
    <xf numFmtId="0" fontId="12" fillId="0" borderId="31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5">
    <cellStyle name="Normal" xfId="0" builtinId="0"/>
    <cellStyle name="Milliers" xfId="1" builtinId="3"/>
    <cellStyle name="Monétaire" xfId="2" builtinId="4"/>
    <cellStyle name="Pourcentage" xfId="3" builtinId="5"/>
    <cellStyle name="Lien hypertexte" xfId="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ingenieur2\Desktop\Python\Outil%20ACV%20V12.xlsm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xplication de l'outil1"/>
      <sheetName val="Outil"/>
      <sheetName val="Résultat"/>
      <sheetName val="Feuille de calcul"/>
      <sheetName val="Feuille de calcul 3"/>
      <sheetName val="Feuille de calcul 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base-inies.fr/iniesV4/dist/consultation.html?id=28090" TargetMode="External" Id="rId1" /><Relationship Type="http://schemas.openxmlformats.org/officeDocument/2006/relationships/hyperlink" Target="https://www.base-inies.fr/iniesV4/dist/consultation.html?id=8979" TargetMode="External" Id="rId2" /><Relationship Type="http://schemas.openxmlformats.org/officeDocument/2006/relationships/hyperlink" Target="https://www.base-inies.fr/iniesV4/dist/consultation.html?id=26629" TargetMode="External" Id="rId3" /><Relationship Type="http://schemas.openxmlformats.org/officeDocument/2006/relationships/hyperlink" Target="https://www.base-inies.fr/iniesV4/dist/consultation.html?id=31949" TargetMode="External" Id="rId4" /><Relationship Type="http://schemas.openxmlformats.org/officeDocument/2006/relationships/hyperlink" Target="https://www.base-inies.fr/iniesV4/dist/consultation.html?id=27250" TargetMode="External" Id="rId5" /><Relationship Type="http://schemas.openxmlformats.org/officeDocument/2006/relationships/hyperlink" Target="https://www.base-inies.fr/iniesV4/dist/consultation.html?id=28969" TargetMode="External" Id="rId6" /><Relationship Type="http://schemas.openxmlformats.org/officeDocument/2006/relationships/hyperlink" Target="https://www.base-inies.fr/iniesV4/dist/consultation.html?id=22908" TargetMode="External" Id="rId7" /><Relationship Type="http://schemas.openxmlformats.org/officeDocument/2006/relationships/hyperlink" Target="https://www.base-inies.fr/iniesV4/dist/consultation.html?id=22908" TargetMode="External" Id="rId8" /><Relationship Type="http://schemas.openxmlformats.org/officeDocument/2006/relationships/hyperlink" Target="https://www.base-inies.fr/iniesV4/dist/consultation.html?id=16382" TargetMode="External" Id="rId9" /><Relationship Type="http://schemas.openxmlformats.org/officeDocument/2006/relationships/hyperlink" Target="https://www.base-inies.fr/iniesV4/dist/consultation.html?id=27250" TargetMode="External" Id="rId10" /><Relationship Type="http://schemas.openxmlformats.org/officeDocument/2006/relationships/hyperlink" Target="https://www.base-inies.fr/iniesV4/dist/consultation.html?id=16380" TargetMode="External" Id="rId11" /><Relationship Type="http://schemas.openxmlformats.org/officeDocument/2006/relationships/hyperlink" Target="https://www.base-inies.fr/iniesV4/dist/consultation.html?id=27237" TargetMode="External" Id="rId12" /><Relationship Type="http://schemas.openxmlformats.org/officeDocument/2006/relationships/hyperlink" Target="https://www.base-inies.fr/iniesV4/dist/consultation.html?id=27250" TargetMode="External" Id="rId13" /><Relationship Type="http://schemas.openxmlformats.org/officeDocument/2006/relationships/hyperlink" Target="https://www.base-inies.fr/iniesV4/dist/consultation.html?id=27249" TargetMode="External" Id="rId14" /><Relationship Type="http://schemas.openxmlformats.org/officeDocument/2006/relationships/hyperlink" Target="https://www.base-inies.fr/iniesV4/dist/consultation.html?id=26902" TargetMode="External" Id="rId15" /><Relationship Type="http://schemas.openxmlformats.org/officeDocument/2006/relationships/hyperlink" Target="https://www.base-inies.fr/iniesV4/dist/consultation.html?id=16422" TargetMode="External" Id="rId16" /><Relationship Type="http://schemas.openxmlformats.org/officeDocument/2006/relationships/hyperlink" Target="https://www.base-inies.fr/iniesV4/dist/consultation.html?id=29821" TargetMode="External" Id="rId17" /><Relationship Type="http://schemas.openxmlformats.org/officeDocument/2006/relationships/hyperlink" Target="https://www.base-inies.fr/iniesV4/dist/consultation.html?id=27250" TargetMode="External" Id="rId18" /><Relationship Type="http://schemas.openxmlformats.org/officeDocument/2006/relationships/hyperlink" Target="https://www.base-inies.fr/iniesV4/dist/consultation.html?id=27237" TargetMode="External" Id="rId19" /><Relationship Type="http://schemas.openxmlformats.org/officeDocument/2006/relationships/hyperlink" Target="https://www.base-inies.fr/iniesV4/dist/consultation.html?id=12512" TargetMode="External" Id="rId20" /><Relationship Type="http://schemas.openxmlformats.org/officeDocument/2006/relationships/hyperlink" Target="https://www.base-inies.fr/iniesV4/dist/consultation.html?id=18614" TargetMode="External" Id="rId21" /><Relationship Type="http://schemas.openxmlformats.org/officeDocument/2006/relationships/hyperlink" Target="https://www.base-inies.fr/iniesV4/dist/consultation.html?id=16495" TargetMode="External" Id="rId22" /><Relationship Type="http://schemas.openxmlformats.org/officeDocument/2006/relationships/hyperlink" Target="https://www.base-inies.fr/iniesV4/dist/consultation.html?id=26919" TargetMode="External" Id="rId23" /><Relationship Type="http://schemas.openxmlformats.org/officeDocument/2006/relationships/hyperlink" Target="https://www.base-inies.fr/iniesV4/dist/consultation.html?id=28031" TargetMode="External" Id="rId24" /><Relationship Type="http://schemas.openxmlformats.org/officeDocument/2006/relationships/hyperlink" Target="https://www.base-inies.fr/iniesV4/dist/consultation.html?id=26536" TargetMode="External" Id="rId25" /><Relationship Type="http://schemas.openxmlformats.org/officeDocument/2006/relationships/hyperlink" Target="https://www.base-inies.fr/iniesV4/dist/consultation.html?id=26536" TargetMode="External" Id="rId26" /><Relationship Type="http://schemas.openxmlformats.org/officeDocument/2006/relationships/hyperlink" Target="https://www.base-inies.fr/iniesV4/dist/consultation.html?id=27250" TargetMode="External" Id="rId27" /><Relationship Type="http://schemas.openxmlformats.org/officeDocument/2006/relationships/hyperlink" Target="https://www.base-inies.fr/iniesV4/dist/consultation.html?id=28969" TargetMode="External" Id="rId28" /><Relationship Type="http://schemas.openxmlformats.org/officeDocument/2006/relationships/hyperlink" Target="https://www.base-inies.fr/iniesV4/dist/consultation.html?id=22908" TargetMode="External" Id="rId29" /><Relationship Type="http://schemas.openxmlformats.org/officeDocument/2006/relationships/hyperlink" Target="https://www.base-inies.fr/iniesV4/dist/consultation.html?id=22908" TargetMode="External" Id="rId30" /><Relationship Type="http://schemas.openxmlformats.org/officeDocument/2006/relationships/hyperlink" Target="https://www.base-inies.fr/iniesV4/dist/consultation.html?id=27237" TargetMode="External" Id="rId31" /><Relationship Type="http://schemas.openxmlformats.org/officeDocument/2006/relationships/hyperlink" Target="https://www.base-inies.fr/iniesV4/dist/consultation.html?id=28092" TargetMode="External" Id="rId32" /><Relationship Type="http://schemas.openxmlformats.org/officeDocument/2006/relationships/hyperlink" Target="https://www.base-inies.fr/iniesV4/dist/consultation.html?id=31935" TargetMode="External" Id="rId33" /><Relationship Type="http://schemas.openxmlformats.org/officeDocument/2006/relationships/hyperlink" Target="https://www.base-inies.fr/iniesV4/dist/consultation.html?id=30129" TargetMode="External" Id="rId34" /><Relationship Type="http://schemas.openxmlformats.org/officeDocument/2006/relationships/hyperlink" Target="https://www.base-inies.fr/iniesV4/dist/consultation.html?id=30448" TargetMode="External" Id="rId35" /><Relationship Type="http://schemas.openxmlformats.org/officeDocument/2006/relationships/hyperlink" Target="https://www.base-inies.fr/iniesV4/dist/consultation.html?id=27237" TargetMode="External" Id="rId36" /><Relationship Type="http://schemas.openxmlformats.org/officeDocument/2006/relationships/hyperlink" Target="https://www.base-inies.fr/iniesV4/dist/consultation.html?id=27248" TargetMode="External" Id="rId37" /><Relationship Type="http://schemas.openxmlformats.org/officeDocument/2006/relationships/hyperlink" Target="https://www.base-inies.fr/iniesV4/dist/consultation.html?id=10949" TargetMode="External" Id="rId38" /><Relationship Type="http://schemas.openxmlformats.org/officeDocument/2006/relationships/hyperlink" Target="https://www.base-inies.fr/iniesV4/dist/consultation.html?id=29819" TargetMode="External" Id="rId39" /><Relationship Type="http://schemas.openxmlformats.org/officeDocument/2006/relationships/hyperlink" Target="https://www.base-inies.fr/iniesV4/dist/consultation.html?id=27117" TargetMode="External" Id="rId40" /><Relationship Type="http://schemas.openxmlformats.org/officeDocument/2006/relationships/hyperlink" Target="https://www.base-inies.fr/iniesV4/dist/consultation.html?id=31478" TargetMode="External" Id="rId41" /><Relationship Type="http://schemas.openxmlformats.org/officeDocument/2006/relationships/hyperlink" Target="https://www.base-inies.fr/iniesV4/dist/consultation.html?id=32043" TargetMode="External" Id="rId42" /><Relationship Type="http://schemas.openxmlformats.org/officeDocument/2006/relationships/hyperlink" Target="https://www.base-inies.fr/iniesV4/dist/consultation.html?id=32006" TargetMode="External" Id="rId43" /><Relationship Type="http://schemas.openxmlformats.org/officeDocument/2006/relationships/hyperlink" Target="https://www.base-inies.fr/iniesV4/dist/consultation.html?id=31701" TargetMode="External" Id="rId44" /><Relationship Type="http://schemas.openxmlformats.org/officeDocument/2006/relationships/hyperlink" Target="https://www.base-inies.fr/iniesV4/dist/consultation.html?id=31497" TargetMode="External" Id="rId45" /><Relationship Type="http://schemas.openxmlformats.org/officeDocument/2006/relationships/hyperlink" Target="https://www.base-inies.fr/iniesV4/dist/consultation.html?id=31579" TargetMode="External" Id="rId46" /><Relationship Type="http://schemas.openxmlformats.org/officeDocument/2006/relationships/hyperlink" Target="https://www.base-inies.fr/iniesV4/dist/consultation.html?id=14170" TargetMode="External" Id="rId47" /><Relationship Type="http://schemas.openxmlformats.org/officeDocument/2006/relationships/hyperlink" Target="https://www.base-inies.fr/iniesV4/dist/consultation.html?id=28633" TargetMode="External" Id="rId48" /><Relationship Type="http://schemas.openxmlformats.org/officeDocument/2006/relationships/hyperlink" Target="https://www.base-inies.fr/iniesV4/dist/consultation.html?id=28764" TargetMode="External" Id="rId49" /><Relationship Type="http://schemas.openxmlformats.org/officeDocument/2006/relationships/hyperlink" Target="https://www.base-inies.fr/iniesV4/dist/consultation.html?id=32962" TargetMode="External" Id="rId50" /><Relationship Type="http://schemas.openxmlformats.org/officeDocument/2006/relationships/hyperlink" Target="https://www.base-inies.fr/iniesV4/dist/consultation.html?id=31383" TargetMode="External" Id="rId51" /><Relationship Type="http://schemas.openxmlformats.org/officeDocument/2006/relationships/hyperlink" Target="https://www.base-inies.fr/iniesV4/dist/consultation.html?id=29144" TargetMode="External" Id="rId52" /><Relationship Type="http://schemas.openxmlformats.org/officeDocument/2006/relationships/hyperlink" Target="https://www.base-inies.fr/iniesV4/dist/consultation.html?id=29142" TargetMode="External" Id="rId53" /><Relationship Type="http://schemas.openxmlformats.org/officeDocument/2006/relationships/hyperlink" Target="https://www.base-inies.fr/iniesV4/dist/consultation.html?id=29143" TargetMode="External" Id="rId54" /><Relationship Type="http://schemas.openxmlformats.org/officeDocument/2006/relationships/hyperlink" Target="https://www.base-inies.fr/iniesV4/dist/consultation.html?id=31383" TargetMode="External" Id="rId55" /><Relationship Type="http://schemas.openxmlformats.org/officeDocument/2006/relationships/hyperlink" Target="https://www.base-inies.fr/iniesV4/dist/consultation.html?id=29144" TargetMode="External" Id="rId56" /><Relationship Type="http://schemas.openxmlformats.org/officeDocument/2006/relationships/hyperlink" Target="https://www.base-inies.fr/iniesV4/dist/consultation.html?id=32718" TargetMode="External" Id="rId57" /><Relationship Type="http://schemas.openxmlformats.org/officeDocument/2006/relationships/hyperlink" Target="https://www.base-inies.fr/iniesV4/dist/consultation.html?id=32352" TargetMode="External" Id="rId58" /><Relationship Type="http://schemas.openxmlformats.org/officeDocument/2006/relationships/hyperlink" Target="https://www.base-inies.fr/iniesV4/dist/consultation.html?id=28036" TargetMode="External" Id="rId59" /><Relationship Type="http://schemas.openxmlformats.org/officeDocument/2006/relationships/hyperlink" Target="https://www.base-inies.fr/iniesV4/dist/consultation.html?id=31476" TargetMode="External" Id="rId60" /><Relationship Type="http://schemas.openxmlformats.org/officeDocument/2006/relationships/hyperlink" Target="https://www.base-inies.fr/iniesV4/dist/consultation.html?id=32732" TargetMode="External" Id="rId61" /><Relationship Type="http://schemas.openxmlformats.org/officeDocument/2006/relationships/hyperlink" Target="https://www.base-inies.fr/iniesV4/dist/consultation.html?id=32737" TargetMode="External" Id="rId62" /><Relationship Type="http://schemas.openxmlformats.org/officeDocument/2006/relationships/hyperlink" Target="https://www.base-inies.fr/iniesV4/dist/consultation.html?id=31783" TargetMode="External" Id="rId63" /><Relationship Type="http://schemas.openxmlformats.org/officeDocument/2006/relationships/hyperlink" Target="https://www.base-inies.fr/iniesV4/dist/consultation.html?id=28647" TargetMode="External" Id="rId64" /><Relationship Type="http://schemas.openxmlformats.org/officeDocument/2006/relationships/hyperlink" Target="https://www.base-inies.fr/iniesV4/dist/consultation.html?id=32089" TargetMode="External" Id="rId65" /><Relationship Type="http://schemas.openxmlformats.org/officeDocument/2006/relationships/hyperlink" Target="https://www.base-inies.fr/iniesV4/dist/consultation.html?id=30583" TargetMode="External" Id="rId66" /><Relationship Type="http://schemas.openxmlformats.org/officeDocument/2006/relationships/hyperlink" Target="https://www.base-inies.fr/iniesV4/dist/consultation.html?id=27157" TargetMode="External" Id="rId67" /><Relationship Type="http://schemas.openxmlformats.org/officeDocument/2006/relationships/hyperlink" Target="https://www.base-inies.fr/iniesV4/dist/consultation.html?id=10880" TargetMode="External" Id="rId68" /><Relationship Type="http://schemas.openxmlformats.org/officeDocument/2006/relationships/hyperlink" Target="https://www.base-inies.fr/iniesV4/dist/consultation.html?id=31656" TargetMode="External" Id="rId69" /><Relationship Type="http://schemas.openxmlformats.org/officeDocument/2006/relationships/hyperlink" Target="https://www.base-inies.fr/iniesV4/dist/consultation.html?id=33360" TargetMode="External" Id="rId70" /><Relationship Type="http://schemas.openxmlformats.org/officeDocument/2006/relationships/hyperlink" Target="https://www.base-inies.fr/iniesV4/dist/consultation.html?id=12996" TargetMode="External" Id="rId71" /><Relationship Type="http://schemas.openxmlformats.org/officeDocument/2006/relationships/hyperlink" Target="https://www.base-inies.fr/iniesV4/dist/consultation.html?id=28272" TargetMode="External" Id="rId72" /><Relationship Type="http://schemas.openxmlformats.org/officeDocument/2006/relationships/hyperlink" Target="https://www.base-inies.fr/iniesV4/dist/consultation.html?id=26740" TargetMode="External" Id="rId73" /><Relationship Type="http://schemas.openxmlformats.org/officeDocument/2006/relationships/hyperlink" Target="https://www.base-inies.fr/iniesV4/dist/consultation.html?id=27009" TargetMode="External" Id="rId74" /><Relationship Type="http://schemas.openxmlformats.org/officeDocument/2006/relationships/hyperlink" Target="https://www.base-inies.fr/iniesV4/dist/consultation.html?id=27016" TargetMode="External" Id="rId75" /><Relationship Type="http://schemas.openxmlformats.org/officeDocument/2006/relationships/hyperlink" Target="https://www.base-inies.fr/iniesV4/dist/consultation.html?id=27011" TargetMode="External" Id="rId76" /><Relationship Type="http://schemas.openxmlformats.org/officeDocument/2006/relationships/hyperlink" Target="https://www.base-inies.fr/iniesV4/dist/consultation.html?id=27015" TargetMode="External" Id="rId77" /><Relationship Type="http://schemas.openxmlformats.org/officeDocument/2006/relationships/hyperlink" Target="https://www.base-inies.fr/iniesV4/dist/consultation.html?id=27007" TargetMode="External" Id="rId78" /><Relationship Type="http://schemas.openxmlformats.org/officeDocument/2006/relationships/hyperlink" Target="https://www.base-inies.fr/iniesV4/dist/consultation.html?id=27013" TargetMode="External" Id="rId79" /><Relationship Type="http://schemas.openxmlformats.org/officeDocument/2006/relationships/hyperlink" Target="https://www.base-inies.fr/iniesV4/dist/consultation.html?id=26745" TargetMode="External" Id="rId80" /><Relationship Type="http://schemas.openxmlformats.org/officeDocument/2006/relationships/hyperlink" Target="https://www.base-inies.fr/iniesV4/dist/consultation.html?id=27016" TargetMode="External" Id="rId81" /><Relationship Type="http://schemas.openxmlformats.org/officeDocument/2006/relationships/hyperlink" Target="https://www.base-inies.fr/iniesV4/dist/consultation.html?id=27014" TargetMode="External" Id="rId82" /><Relationship Type="http://schemas.openxmlformats.org/officeDocument/2006/relationships/hyperlink" Target="https://www.base-inies.fr/iniesV4/dist/consultation.html?id=31835" TargetMode="External" Id="rId83" /><Relationship Type="http://schemas.openxmlformats.org/officeDocument/2006/relationships/hyperlink" Target="https://www.base-inies.fr/iniesV4/dist/consultation.html?id=28542" TargetMode="External" Id="rId84" /><Relationship Type="http://schemas.openxmlformats.org/officeDocument/2006/relationships/hyperlink" Target="https://www.base-inies.fr/iniesV4/dist/consultation.html?id=31746" TargetMode="External" Id="rId85" /><Relationship Type="http://schemas.openxmlformats.org/officeDocument/2006/relationships/hyperlink" Target="https://www.base-inies.fr/iniesV4/dist/consultation.html?id=28734" TargetMode="External" Id="rId86" /><Relationship Type="http://schemas.openxmlformats.org/officeDocument/2006/relationships/hyperlink" Target="https://www.base-inies.fr/iniesV4/dist/consultation.html?id=10890" TargetMode="External" Id="rId87" /><Relationship Type="http://schemas.openxmlformats.org/officeDocument/2006/relationships/hyperlink" Target="https://www.base-inies.fr/iniesV4/dist/consultation.html?id=10892" TargetMode="External" Id="rId88" /><Relationship Type="http://schemas.openxmlformats.org/officeDocument/2006/relationships/hyperlink" Target="https://www.base-inies.fr/iniesV4/dist/consultation.html?id=10889" TargetMode="External" Id="rId89" /><Relationship Type="http://schemas.openxmlformats.org/officeDocument/2006/relationships/hyperlink" Target="https://www.base-inies.fr/iniesV4/dist/consultation.html?id=31506" TargetMode="External" Id="rId90" /><Relationship Type="http://schemas.openxmlformats.org/officeDocument/2006/relationships/hyperlink" Target="https://www.base-inies.fr/iniesV4/dist/consultation.html?id=30156" TargetMode="External" Id="rId91" /><Relationship Type="http://schemas.openxmlformats.org/officeDocument/2006/relationships/hyperlink" Target="https://www.base-inies.fr/iniesV4/dist/consultation.html?id=29830" TargetMode="External" Id="rId92" /><Relationship Type="http://schemas.openxmlformats.org/officeDocument/2006/relationships/hyperlink" Target="https://www.base-inies.fr/iniesV4/dist/consultation.html?id=28069" TargetMode="External" Id="rId93" /><Relationship Type="http://schemas.openxmlformats.org/officeDocument/2006/relationships/hyperlink" Target="https://www.base-inies.fr/iniesV4/dist/consultation.html?id=29830" TargetMode="External" Id="rId94" /><Relationship Type="http://schemas.openxmlformats.org/officeDocument/2006/relationships/hyperlink" Target="https://www.base-inies.fr/iniesV4/dist/consultation.html?id=28069" TargetMode="External" Id="rId95" /><Relationship Type="http://schemas.openxmlformats.org/officeDocument/2006/relationships/hyperlink" Target="https://www.base-inies.fr/iniesV4/dist/consultation.html?id=30961" TargetMode="External" Id="rId96" /><Relationship Type="http://schemas.openxmlformats.org/officeDocument/2006/relationships/hyperlink" Target="https://www.base-inies.fr/iniesV4/dist/consultation.html?id=29172" TargetMode="External" Id="rId97" /><Relationship Type="http://schemas.openxmlformats.org/officeDocument/2006/relationships/hyperlink" Target="https://www.base-inies.fr/iniesV4/dist/consultation.html?id=30458" TargetMode="External" Id="rId98" /><Relationship Type="http://schemas.openxmlformats.org/officeDocument/2006/relationships/hyperlink" Target="https://www.base-inies.fr/iniesV4/dist/consultation.html?id=32392" TargetMode="External" Id="rId99" /><Relationship Type="http://schemas.openxmlformats.org/officeDocument/2006/relationships/hyperlink" Target="https://www.base-inies.fr/iniesV4/dist/consultation.html?id=13245" TargetMode="External" Id="rId100" /><Relationship Type="http://schemas.openxmlformats.org/officeDocument/2006/relationships/hyperlink" Target="https://www.base-inies.fr/iniesV4/dist/consultation.html?id=29172" TargetMode="External" Id="rId101" /><Relationship Type="http://schemas.openxmlformats.org/officeDocument/2006/relationships/hyperlink" Target="https://www.base-inies.fr/iniesV4/dist/consultation.html?id=30129" TargetMode="External" Id="rId102" /><Relationship Type="http://schemas.openxmlformats.org/officeDocument/2006/relationships/hyperlink" Target="https://www.base-inies.fr/iniesV4/dist/consultation.html?id=31688" TargetMode="External" Id="rId103" /><Relationship Type="http://schemas.openxmlformats.org/officeDocument/2006/relationships/hyperlink" Target="https://www.base-inies.fr/iniesV4/dist/consultation.html?id=32064" TargetMode="External" Id="rId104" /><Relationship Type="http://schemas.openxmlformats.org/officeDocument/2006/relationships/hyperlink" Target="https://www.base-inies.fr/iniesV4/dist/consultation.html?id=12450" TargetMode="External" Id="rId105" /><Relationship Type="http://schemas.openxmlformats.org/officeDocument/2006/relationships/hyperlink" Target="https://www.base-inies.fr/iniesV4/dist/consultation.html?id=31480" TargetMode="External" Id="rId106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outlinePr summaryBelow="1" summaryRight="1"/>
    <pageSetUpPr/>
  </sheetPr>
  <dimension ref="A1:BM280"/>
  <sheetViews>
    <sheetView tabSelected="1" workbookViewId="0">
      <selection activeCell="F7" sqref="F7"/>
    </sheetView>
  </sheetViews>
  <sheetFormatPr baseColWidth="10" defaultRowHeight="14.4" outlineLevelRow="1"/>
  <cols>
    <col width="12.109375" customWidth="1" min="1" max="1"/>
    <col width="61.33203125" customWidth="1" min="2" max="2"/>
    <col width="16.21875" bestFit="1" customWidth="1" min="3" max="3"/>
    <col width="12.44140625" bestFit="1" customWidth="1" min="4" max="4"/>
    <col width="20.44140625" customWidth="1" min="8" max="8"/>
    <col width="22.77734375" customWidth="1" min="9" max="9"/>
    <col width="21" customWidth="1" min="10" max="10"/>
    <col width="13.88671875" customWidth="1" min="12" max="12"/>
    <col width="12.21875" bestFit="1" customWidth="1" min="13" max="13"/>
  </cols>
  <sheetData>
    <row r="1" ht="42" customFormat="1" customHeight="1" s="2" thickBot="1">
      <c r="A1" s="1" t="n"/>
      <c r="B1" s="86" t="inlineStr">
        <is>
          <t>Outil d'évaluation de l'impact financier de solutions ou objectifs environnementaux
sur les projets de logements individuels ou collectifs</t>
        </is>
      </c>
      <c r="C1" s="133" t="n"/>
      <c r="D1" s="133" t="n"/>
      <c r="E1" s="133" t="n"/>
      <c r="F1" s="133" t="n"/>
      <c r="G1" s="133" t="n"/>
      <c r="H1" s="133" t="n"/>
      <c r="I1" s="133" t="n"/>
      <c r="J1" s="133" t="n"/>
      <c r="K1" s="133" t="n"/>
      <c r="L1" s="133" t="n"/>
      <c r="M1" s="133" t="n"/>
      <c r="N1" s="133" t="n"/>
      <c r="O1" s="133" t="n"/>
    </row>
    <row r="2" customFormat="1" s="2">
      <c r="B2" s="3" t="n"/>
    </row>
    <row r="3" ht="30" customFormat="1" customHeight="1" s="2">
      <c r="A3" s="111" t="inlineStr">
        <is>
          <t>Données d'entrées</t>
        </is>
      </c>
    </row>
    <row r="4" ht="30" customFormat="1" customHeight="1" s="2">
      <c r="B4" s="3" t="n"/>
    </row>
    <row r="5" ht="14.4" customFormat="1" customHeight="1" s="2">
      <c r="A5" s="105" t="inlineStr">
        <is>
          <t>Type du bâtiment</t>
        </is>
      </c>
      <c r="B5" s="13" t="n"/>
      <c r="C5" s="4" t="inlineStr">
        <is>
          <t>Logement collectif</t>
        </is>
      </c>
      <c r="F5" s="2" t="inlineStr">
        <is>
          <t>carbone bas</t>
        </is>
      </c>
      <c r="BH5" s="2" t="inlineStr">
        <is>
          <t>Maison individuelle</t>
        </is>
      </c>
      <c r="BI5" s="2" t="inlineStr">
        <is>
          <t>Logement collectif</t>
        </is>
      </c>
    </row>
    <row r="6" customFormat="1" s="2">
      <c r="A6" s="105" t="inlineStr">
        <is>
          <t>Nombre de logements</t>
        </is>
      </c>
      <c r="B6" s="13" t="n"/>
      <c r="C6" s="4" t="n"/>
    </row>
    <row r="7" customFormat="1" s="2">
      <c r="A7" s="105" t="inlineStr">
        <is>
          <t>SDP</t>
        </is>
      </c>
      <c r="B7" s="13" t="n"/>
      <c r="C7" s="4" t="n"/>
    </row>
    <row r="8" customFormat="1" s="2">
      <c r="A8" s="105" t="inlineStr">
        <is>
          <t>SHAB</t>
        </is>
      </c>
      <c r="B8" s="13" t="n"/>
      <c r="C8" s="4" t="n"/>
    </row>
    <row r="9" customFormat="1" s="2">
      <c r="A9" s="105" t="inlineStr">
        <is>
          <t>Périmètre du bâtiment</t>
        </is>
      </c>
      <c r="B9" s="13" t="n"/>
      <c r="C9" s="4" t="n"/>
      <c r="D9" s="5" t="inlineStr">
        <is>
          <t>(L + l) × 2</t>
        </is>
      </c>
    </row>
    <row r="10" customFormat="1" s="2">
      <c r="A10" s="105" t="inlineStr">
        <is>
          <t>Nombre d'étages (incl. RDC)</t>
        </is>
      </c>
      <c r="B10" s="13" t="n"/>
      <c r="C10" s="4" t="n"/>
    </row>
    <row r="11" ht="14.4" customFormat="1" customHeight="1" s="2">
      <c r="A11" s="105" t="inlineStr">
        <is>
          <t>Nombre de places de parking en sous sol</t>
        </is>
      </c>
      <c r="B11" s="13" t="n"/>
      <c r="C11" s="4" t="n"/>
    </row>
    <row r="12" ht="14.4" customFormat="1" customHeight="1" s="2">
      <c r="A12" s="105" t="inlineStr">
        <is>
          <t>Nombre de places de parking extérieures</t>
        </is>
      </c>
      <c r="B12" s="13" t="n"/>
      <c r="C12" s="4" t="n"/>
    </row>
    <row r="13" ht="14.4" customFormat="1" customHeight="1" s="2">
      <c r="A13" s="105" t="inlineStr">
        <is>
          <t>Proportion de logement par type</t>
        </is>
      </c>
      <c r="B13" s="13" t="n"/>
      <c r="C13" s="6" t="n"/>
    </row>
    <row r="14" outlineLevel="1" ht="14.4" customFormat="1" customHeight="1" s="2">
      <c r="A14" s="105" t="inlineStr">
        <is>
          <t>T1</t>
        </is>
      </c>
      <c r="B14" s="13" t="n"/>
      <c r="C14" s="7" t="n"/>
      <c r="E14" s="8" t="n"/>
    </row>
    <row r="15" outlineLevel="1" ht="14.4" customFormat="1" customHeight="1" s="2">
      <c r="A15" s="105" t="inlineStr">
        <is>
          <t>T2</t>
        </is>
      </c>
      <c r="B15" s="13" t="n"/>
      <c r="C15" s="7" t="n"/>
      <c r="E15" s="8" t="n"/>
    </row>
    <row r="16" outlineLevel="1" ht="14.4" customFormat="1" customHeight="1" s="2">
      <c r="A16" s="105" t="inlineStr">
        <is>
          <t>T3</t>
        </is>
      </c>
      <c r="B16" s="13" t="n"/>
      <c r="C16" s="7" t="n"/>
      <c r="E16" s="8" t="n"/>
    </row>
    <row r="17" outlineLevel="1" ht="14.4" customFormat="1" customHeight="1" s="2">
      <c r="A17" s="105" t="inlineStr">
        <is>
          <t>T4</t>
        </is>
      </c>
      <c r="B17" s="13" t="n"/>
      <c r="C17" s="7" t="n"/>
      <c r="E17" s="8" t="n"/>
    </row>
    <row r="18" outlineLevel="1" ht="14.4" customFormat="1" customHeight="1" s="2">
      <c r="A18" s="105" t="inlineStr">
        <is>
          <t>T5</t>
        </is>
      </c>
      <c r="B18" s="13" t="n"/>
      <c r="C18" s="7" t="n"/>
    </row>
    <row r="19" customFormat="1" s="2">
      <c r="B19" s="3" t="n"/>
    </row>
    <row r="20" ht="18.6" customFormat="1" customHeight="1" s="2">
      <c r="A20" s="9" t="inlineStr">
        <is>
          <t xml:space="preserve">Chantier : </t>
        </is>
      </c>
    </row>
    <row r="21" customFormat="1" s="2">
      <c r="A21" s="134" t="inlineStr">
        <is>
          <t>Nombre de mois de travaux</t>
        </is>
      </c>
      <c r="B21" s="135" t="n"/>
      <c r="C21" s="10" t="n"/>
      <c r="H21" s="2" t="inlineStr">
        <is>
          <t> </t>
        </is>
      </c>
    </row>
    <row r="22" outlineLevel="1" ht="14.4" customFormat="1" customHeight="1" s="2">
      <c r="A22" s="134" t="inlineStr">
        <is>
          <t>Nombre de mois d'été sans grue (avril-septembre)</t>
        </is>
      </c>
      <c r="B22" s="135" t="n"/>
      <c r="C22" s="11" t="n"/>
    </row>
    <row r="23" outlineLevel="1" ht="14.4" customFormat="1" customHeight="1" s="2">
      <c r="A23" s="134" t="inlineStr">
        <is>
          <t>Nombre de mois d'hiver sans grue (octobre-mars)</t>
        </is>
      </c>
      <c r="B23" s="135" t="n"/>
      <c r="C23" s="11" t="n"/>
    </row>
    <row r="24" outlineLevel="1" ht="14.4" customFormat="1" customHeight="1" s="2">
      <c r="A24" s="134" t="inlineStr">
        <is>
          <t>Nombre de mois d'été avec grue (avril-septembre)</t>
        </is>
      </c>
      <c r="B24" s="135" t="n"/>
      <c r="C24" s="11" t="n"/>
    </row>
    <row r="25" outlineLevel="1" ht="14.4" customFormat="1" customHeight="1" s="2">
      <c r="A25" s="134" t="inlineStr">
        <is>
          <t>Nombre de mois d'hiver avec grue (octobre-mars)</t>
        </is>
      </c>
      <c r="B25" s="135" t="n"/>
      <c r="C25" s="11" t="n"/>
    </row>
    <row r="26" customFormat="1" s="2"/>
    <row r="27" ht="17.4" customFormat="1" customHeight="1" s="2">
      <c r="A27" s="84" t="inlineStr">
        <is>
          <t xml:space="preserve">Terrassement : </t>
        </is>
      </c>
    </row>
    <row r="28" customFormat="1" s="2">
      <c r="A28" s="105" t="inlineStr">
        <is>
          <t>Terrassement (m3)</t>
        </is>
      </c>
      <c r="B28" s="13" t="n"/>
      <c r="C28" s="10" t="n"/>
    </row>
    <row r="29" outlineLevel="1" customFormat="1" s="2">
      <c r="A29" s="105" t="inlineStr">
        <is>
          <t>Quantité de terre importée</t>
        </is>
      </c>
      <c r="B29" s="13" t="n"/>
      <c r="C29" s="12" t="n"/>
    </row>
    <row r="30" outlineLevel="1" customFormat="1" s="2">
      <c r="A30" s="105" t="inlineStr">
        <is>
          <t>Quantité de terre exportée</t>
        </is>
      </c>
      <c r="B30" s="13" t="n"/>
      <c r="C30" s="11" t="n"/>
    </row>
    <row r="31" outlineLevel="1" customFormat="1" s="2">
      <c r="A31" s="105" t="inlineStr">
        <is>
          <t>Distance d'import de terre</t>
        </is>
      </c>
      <c r="B31" s="13" t="n"/>
      <c r="C31" s="11" t="n"/>
    </row>
    <row r="32" outlineLevel="1" customFormat="1" s="2">
      <c r="A32" s="105" t="inlineStr">
        <is>
          <t>Quantité de terre excavée</t>
        </is>
      </c>
      <c r="B32" s="13" t="n"/>
      <c r="C32" s="11" t="n"/>
    </row>
    <row r="33" outlineLevel="1" customFormat="1" s="2">
      <c r="A33" s="105" t="inlineStr">
        <is>
          <t>Distance d'export de terre</t>
        </is>
      </c>
      <c r="B33" s="13" t="n"/>
      <c r="C33" s="11" t="n"/>
      <c r="BH33" s="13" t="inlineStr">
        <is>
          <t>Panneaux massifs bois CLT</t>
        </is>
      </c>
      <c r="BI33" s="13" t="inlineStr">
        <is>
          <t>Mur Ossature Bois porteur</t>
        </is>
      </c>
      <c r="BJ33" s="13" t="inlineStr">
        <is>
          <t>Blocs béton à joints minces</t>
        </is>
      </c>
      <c r="BK33" s="14" t="inlineStr">
        <is>
          <t>Béton bas carbone Hoffmann</t>
        </is>
      </c>
      <c r="BL33" s="13" t="inlineStr">
        <is>
          <t>Béton armé</t>
        </is>
      </c>
      <c r="BM33" s="13" t="inlineStr">
        <is>
          <t>Briques de terre cuite</t>
        </is>
      </c>
    </row>
    <row r="35" ht="15" customHeight="1" thickBot="1"/>
    <row r="36" ht="18.6" customHeight="1" thickBot="1">
      <c r="A36" s="136" t="inlineStr">
        <is>
          <t>Outil d'évaluation de l'impact financier de solutions ou objectifs environnementaux 
sur les projets de logements individuels et collectifs</t>
        </is>
      </c>
      <c r="B36" s="133" t="n"/>
      <c r="C36" s="133" t="n"/>
      <c r="D36" s="133" t="n"/>
      <c r="E36" s="133" t="n"/>
      <c r="F36" s="133" t="n"/>
      <c r="G36" s="133" t="n"/>
      <c r="H36" s="133" t="n"/>
      <c r="I36" s="133" t="n"/>
      <c r="J36" s="133" t="n"/>
      <c r="K36" s="133" t="n"/>
      <c r="L36" s="133" t="n"/>
      <c r="M36" s="133" t="n"/>
      <c r="N36" s="133" t="n"/>
      <c r="O36" s="133" t="n"/>
      <c r="P36" s="133" t="n"/>
      <c r="Q36" s="137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15" t="n"/>
      <c r="O37" s="15" t="n"/>
      <c r="P37" s="15" t="n"/>
      <c r="Q37" s="15" t="n"/>
      <c r="R37" s="15" t="n"/>
    </row>
    <row r="38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15" t="n"/>
      <c r="O38" s="15" t="n"/>
      <c r="P38" s="15" t="n"/>
      <c r="Q38" s="15" t="n"/>
      <c r="R38" s="15" t="n"/>
    </row>
    <row r="39">
      <c r="A39" s="138" t="inlineStr">
        <is>
          <t>Intérêt sur le projet</t>
        </is>
      </c>
      <c r="B39" s="100" t="inlineStr">
        <is>
          <t>Solution environnementale</t>
        </is>
      </c>
      <c r="C39" s="100" t="inlineStr">
        <is>
          <t>Oui / Non</t>
        </is>
      </c>
      <c r="D39" s="100" t="inlineStr">
        <is>
          <t>Numéro FDES</t>
        </is>
      </c>
      <c r="E39" s="100" t="inlineStr">
        <is>
          <t>Unité</t>
        </is>
      </c>
      <c r="F39" s="100" t="inlineStr">
        <is>
          <t>Coef de conversion</t>
        </is>
      </c>
      <c r="G39" s="100" t="inlineStr">
        <is>
          <t>Poids carbone statique / m2</t>
        </is>
      </c>
      <c r="H39" s="100" t="inlineStr">
        <is>
          <t>Poids carbone dynamique / m2</t>
        </is>
      </c>
      <c r="I39" s="100" t="inlineStr">
        <is>
          <t>Impact carbone en € HT par m² de SHAB</t>
        </is>
      </c>
      <c r="J39" s="100" t="inlineStr">
        <is>
          <t>Quantité</t>
        </is>
      </c>
      <c r="K39" s="100" t="inlineStr">
        <is>
          <t>Impact carbone total</t>
        </is>
      </c>
      <c r="L39" s="100" t="inlineStr">
        <is>
          <t>Type de fiche</t>
        </is>
      </c>
      <c r="M39" s="99" t="inlineStr">
        <is>
          <t>Prix de référence au m² de solution</t>
        </is>
      </c>
      <c r="N39" s="100" t="inlineStr">
        <is>
          <t>Prix Total</t>
        </is>
      </c>
      <c r="O39" s="139" t="inlineStr">
        <is>
          <t>Fourchette d'impact financier 
en € HT par m² de surface de plancher</t>
        </is>
      </c>
      <c r="P39" s="140" t="n"/>
      <c r="Q39" s="141" t="n"/>
    </row>
    <row r="40">
      <c r="A40" s="142" t="n"/>
      <c r="B40" s="143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2" t="n"/>
      <c r="P40" s="142" t="n"/>
      <c r="Q40" s="135" t="n"/>
    </row>
    <row r="41">
      <c r="A41" s="97" t="inlineStr">
        <is>
          <t>VRD</t>
        </is>
      </c>
      <c r="B41" s="144" t="n"/>
      <c r="C41" s="144" t="n"/>
      <c r="D41" s="144" t="n"/>
      <c r="E41" s="144" t="n"/>
      <c r="F41" s="144" t="n"/>
      <c r="G41" s="144" t="n"/>
      <c r="H41" s="144" t="n"/>
      <c r="I41" s="144" t="n"/>
      <c r="J41" s="144" t="n"/>
      <c r="K41" s="144" t="n"/>
      <c r="L41" s="144" t="n"/>
      <c r="M41" s="144" t="n"/>
      <c r="N41" s="144" t="n"/>
      <c r="O41" s="144" t="n"/>
      <c r="P41" s="144" t="n"/>
      <c r="Q41" s="13" t="n"/>
    </row>
    <row r="42">
      <c r="A42" s="18" t="inlineStr">
        <is>
          <t>Voirie (stationnement aérien)</t>
        </is>
      </c>
      <c r="B42" s="19" t="n"/>
      <c r="C42" s="19" t="n"/>
      <c r="D42" s="19" t="n"/>
      <c r="E42" s="19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</row>
    <row r="43">
      <c r="A43" s="16" t="inlineStr">
        <is>
          <t>FC01G0001</t>
        </is>
      </c>
      <c r="B43" s="13" t="inlineStr">
        <is>
          <t>Voirie - Enrobé bitumineux</t>
        </is>
      </c>
      <c r="C43" s="11" t="n">
        <v>1</v>
      </c>
      <c r="D43" s="20" t="n">
        <v>28090</v>
      </c>
      <c r="E43" s="21" t="inlineStr">
        <is>
          <t>m²</t>
        </is>
      </c>
      <c r="F43" s="22" t="n">
        <v>1</v>
      </c>
      <c r="G43" s="21" t="n">
        <v>16.9</v>
      </c>
      <c r="H43" s="23" t="n">
        <v>12.12147620445952</v>
      </c>
      <c r="I43" s="11" t="n"/>
      <c r="J43" s="11" t="n"/>
      <c r="K43" s="11" t="n"/>
      <c r="L43" s="11" t="inlineStr">
        <is>
          <t>Collective</t>
        </is>
      </c>
      <c r="M43" s="24" t="n"/>
      <c r="N43" s="145" t="n"/>
      <c r="O43" s="146" t="n"/>
      <c r="P43" s="147" t="n"/>
      <c r="Q43" s="146" t="n"/>
    </row>
    <row r="44">
      <c r="A44" s="16" t="inlineStr">
        <is>
          <t>FC01G0002</t>
        </is>
      </c>
      <c r="B44" s="13" t="inlineStr">
        <is>
          <t>Voirie - Béton</t>
        </is>
      </c>
      <c r="C44" s="11" t="n">
        <v>0</v>
      </c>
      <c r="D44" s="20" t="n">
        <v>8979</v>
      </c>
      <c r="E44" s="21" t="inlineStr">
        <is>
          <t>m²</t>
        </is>
      </c>
      <c r="F44" s="22" t="n">
        <v>1</v>
      </c>
      <c r="G44" s="21" t="n">
        <v>58.1</v>
      </c>
      <c r="H44" s="23" t="n">
        <v>58.50511939599999</v>
      </c>
      <c r="I44" s="11" t="n"/>
      <c r="J44" s="11" t="n"/>
      <c r="K44" s="11" t="n"/>
      <c r="L44" s="11" t="inlineStr">
        <is>
          <t>Collective</t>
        </is>
      </c>
      <c r="M44" s="24" t="n"/>
      <c r="N44" s="145" t="n"/>
      <c r="O44" s="146" t="n"/>
      <c r="P44" s="147" t="n"/>
      <c r="Q44" s="146" t="n"/>
    </row>
    <row r="45">
      <c r="A45" s="16" t="inlineStr">
        <is>
          <t>FC01G0003</t>
        </is>
      </c>
      <c r="B45" s="13" t="inlineStr">
        <is>
          <t>Voirie - Pierre</t>
        </is>
      </c>
      <c r="C45" s="11" t="n">
        <v>0</v>
      </c>
      <c r="D45" s="20" t="n">
        <v>26629</v>
      </c>
      <c r="E45" s="21" t="inlineStr">
        <is>
          <t>m²</t>
        </is>
      </c>
      <c r="F45" s="22" t="n">
        <v>1</v>
      </c>
      <c r="G45" s="21" t="n">
        <v>66.40000000000001</v>
      </c>
      <c r="H45" s="23" t="n">
        <v>64.57333400368225</v>
      </c>
      <c r="I45" s="11" t="n"/>
      <c r="J45" s="11" t="n"/>
      <c r="K45" s="11" t="n"/>
      <c r="L45" s="11" t="inlineStr">
        <is>
          <t>Par défaut</t>
        </is>
      </c>
      <c r="M45" s="24" t="n"/>
      <c r="N45" s="145" t="n"/>
      <c r="O45" s="146" t="n"/>
      <c r="P45" s="147" t="n"/>
      <c r="Q45" s="146" t="n"/>
    </row>
    <row r="46">
      <c r="A46" s="16" t="inlineStr">
        <is>
          <t>FD01G0004</t>
        </is>
      </c>
      <c r="B46" s="13" t="inlineStr">
        <is>
          <t>Voirie - Stabilisé</t>
        </is>
      </c>
      <c r="C46" s="11" t="n">
        <v>0</v>
      </c>
      <c r="D46" s="20" t="n">
        <v>31949</v>
      </c>
      <c r="E46" s="21" t="inlineStr">
        <is>
          <t>m²</t>
        </is>
      </c>
      <c r="F46" s="22" t="n">
        <v>1</v>
      </c>
      <c r="G46" s="21" t="n">
        <v>155</v>
      </c>
      <c r="H46" s="23" t="n">
        <v>316.50959485145</v>
      </c>
      <c r="I46" s="11" t="n"/>
      <c r="J46" s="11" t="n"/>
      <c r="K46" s="11" t="n"/>
      <c r="L46" s="11" t="inlineStr">
        <is>
          <t>Par défaut</t>
        </is>
      </c>
      <c r="M46" s="24" t="n"/>
      <c r="N46" s="145" t="n"/>
      <c r="O46" s="146" t="n"/>
      <c r="P46" s="147" t="n"/>
      <c r="Q46" s="146" t="n"/>
    </row>
    <row r="47">
      <c r="A47" s="91" t="inlineStr">
        <is>
          <t>Solution retenue LOT 1</t>
        </is>
      </c>
      <c r="B47" s="144" t="n"/>
      <c r="C47" s="29">
        <f>SUM(C43:C46)</f>
        <v/>
      </c>
      <c r="D47" s="30" t="n"/>
      <c r="E47" s="30" t="n"/>
      <c r="F47" s="30" t="n"/>
      <c r="G47" s="31" t="n"/>
      <c r="H47" s="85" t="n">
        <v>12.12147620445952</v>
      </c>
      <c r="I47" s="30" t="n"/>
      <c r="J47" s="32">
        <f>[1]Outil!#REF!</f>
        <v/>
      </c>
      <c r="K47" s="32">
        <f>J47*G47</f>
        <v/>
      </c>
      <c r="L47" s="32" t="n"/>
      <c r="M47" s="30" t="n"/>
      <c r="N47" s="148" t="n"/>
      <c r="O47" s="30" t="n"/>
      <c r="P47" s="30" t="n"/>
      <c r="Q47" s="30" t="n"/>
    </row>
    <row r="48">
      <c r="A48" s="34" t="inlineStr">
        <is>
          <t>Superstructure</t>
        </is>
      </c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</row>
    <row r="49">
      <c r="A49" s="18" t="inlineStr">
        <is>
          <t>Dalle de plancher intermédiaire</t>
        </is>
      </c>
      <c r="B49" s="19" t="n"/>
      <c r="C49" s="19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</row>
    <row r="50">
      <c r="A50" s="16" t="inlineStr">
        <is>
          <t>FC02G0001</t>
        </is>
      </c>
      <c r="B50" s="13" t="inlineStr">
        <is>
          <t>Dalle de plancher intermédiaire - Bois CLT</t>
        </is>
      </c>
      <c r="C50" s="11" t="n">
        <v>0</v>
      </c>
      <c r="D50" s="20" t="n">
        <v>27250</v>
      </c>
      <c r="E50" s="21" t="inlineStr">
        <is>
          <t>m³</t>
        </is>
      </c>
      <c r="F50" s="11" t="n"/>
      <c r="G50" s="21" t="n">
        <v>99.2</v>
      </c>
      <c r="H50" s="23" t="n">
        <v>-252.1060000000001</v>
      </c>
      <c r="I50" s="11" t="n"/>
      <c r="J50" s="11" t="n"/>
      <c r="K50" s="11" t="n"/>
      <c r="L50" s="11" t="inlineStr">
        <is>
          <t>Collective</t>
        </is>
      </c>
      <c r="M50" s="26" t="n"/>
      <c r="N50" s="26" t="n"/>
      <c r="O50" s="146" t="n"/>
      <c r="P50" s="147" t="n"/>
      <c r="Q50" s="146" t="n"/>
    </row>
    <row r="51">
      <c r="A51" s="16" t="inlineStr">
        <is>
          <t>FC02G0002</t>
        </is>
      </c>
      <c r="B51" s="13" t="inlineStr">
        <is>
          <t>Dalle de plancher intermédiaire - Mixte bois béton - Panneaux de lamelles de bois minces orientées OSB</t>
        </is>
      </c>
      <c r="C51" s="11" t="n">
        <v>0</v>
      </c>
      <c r="D51" s="20" t="n">
        <v>28969</v>
      </c>
      <c r="E51" s="21" t="inlineStr">
        <is>
          <t>m²</t>
        </is>
      </c>
      <c r="F51" s="11" t="n"/>
      <c r="G51" s="21" t="n">
        <v>1.69</v>
      </c>
      <c r="H51" s="23" t="n">
        <v>-4.42452</v>
      </c>
      <c r="I51" s="149" t="n"/>
      <c r="J51" s="11" t="n"/>
      <c r="K51" s="11" t="n"/>
      <c r="L51" s="11" t="inlineStr">
        <is>
          <t>Collective</t>
        </is>
      </c>
      <c r="M51" s="26" t="n"/>
      <c r="N51" s="26" t="n"/>
      <c r="O51" s="146" t="n"/>
      <c r="P51" s="147" t="n"/>
      <c r="Q51" s="146" t="n"/>
    </row>
    <row r="52">
      <c r="A52" s="16" t="inlineStr">
        <is>
          <t>FC02G0003</t>
        </is>
      </c>
      <c r="B52" s="13" t="inlineStr">
        <is>
          <t>Dalle de plancher intermédiaire - Mixte bois béton - Béton armé pour dalle</t>
        </is>
      </c>
      <c r="C52" s="11" t="n">
        <v>0</v>
      </c>
      <c r="D52" s="20" t="n">
        <v>22908</v>
      </c>
      <c r="E52" s="21" t="inlineStr">
        <is>
          <t>m³</t>
        </is>
      </c>
      <c r="F52" s="11" t="n"/>
      <c r="G52" s="21" t="n">
        <v>274.4</v>
      </c>
      <c r="H52" s="23" t="n">
        <v>271.235528915</v>
      </c>
      <c r="I52" s="149" t="n"/>
      <c r="J52" s="150" t="n"/>
      <c r="K52" s="11" t="n"/>
      <c r="L52" s="11" t="inlineStr">
        <is>
          <t>Collective</t>
        </is>
      </c>
      <c r="M52" s="26" t="n"/>
      <c r="N52" s="26" t="n"/>
      <c r="O52" s="146" t="n"/>
      <c r="P52" s="147" t="n"/>
      <c r="Q52" s="146" t="n"/>
    </row>
    <row r="53">
      <c r="A53" s="16" t="inlineStr">
        <is>
          <t>FC02G0004</t>
        </is>
      </c>
      <c r="B53" s="13" t="inlineStr">
        <is>
          <t>Dalle de plancher intermédiaire - Poutrelle hourdis entrevous bois</t>
        </is>
      </c>
      <c r="C53" s="11" t="n">
        <v>0</v>
      </c>
      <c r="D53" s="2" t="n"/>
      <c r="E53" s="11" t="n"/>
      <c r="F53" s="11" t="n"/>
      <c r="G53" s="11" t="n"/>
      <c r="H53" s="23" t="e">
        <v>#N/A</v>
      </c>
      <c r="I53" s="11" t="n"/>
      <c r="J53" s="150" t="n"/>
      <c r="K53" s="11" t="n"/>
      <c r="L53" s="11" t="n"/>
      <c r="M53" s="26" t="n"/>
      <c r="N53" s="26" t="n"/>
      <c r="O53" s="146" t="n"/>
      <c r="P53" s="147" t="n"/>
      <c r="Q53" s="146" t="n"/>
    </row>
    <row r="54">
      <c r="A54" s="16" t="inlineStr">
        <is>
          <t>FC02G0005</t>
        </is>
      </c>
      <c r="B54" s="13" t="inlineStr">
        <is>
          <t>Dalle de plancher intermédiaire - Plancher béton armé</t>
        </is>
      </c>
      <c r="C54" s="11" t="n">
        <v>0</v>
      </c>
      <c r="D54" s="20" t="n">
        <v>22908</v>
      </c>
      <c r="E54" s="21" t="inlineStr">
        <is>
          <t>m³</t>
        </is>
      </c>
      <c r="F54" s="11" t="n"/>
      <c r="G54" s="21" t="n">
        <v>274.4</v>
      </c>
      <c r="H54" s="23" t="n">
        <v>271.235528915</v>
      </c>
      <c r="I54" s="11" t="n"/>
      <c r="J54" s="11" t="n"/>
      <c r="K54" s="11" t="n"/>
      <c r="L54" s="11" t="inlineStr">
        <is>
          <t>Collective</t>
        </is>
      </c>
      <c r="M54" s="26" t="n"/>
      <c r="N54" s="26" t="n"/>
      <c r="O54" s="146" t="n"/>
      <c r="P54" s="147" t="n"/>
      <c r="Q54" s="146" t="n"/>
    </row>
    <row r="55">
      <c r="A55" s="16" t="inlineStr">
        <is>
          <t>FC02G0006</t>
        </is>
      </c>
      <c r="B55" s="13" t="inlineStr">
        <is>
          <t>Dalle de plancher intermédiaire - Plancher collaborant acier/béton</t>
        </is>
      </c>
      <c r="C55" s="11" t="n">
        <v>0</v>
      </c>
      <c r="D55" s="20" t="n">
        <v>16382</v>
      </c>
      <c r="E55" s="21" t="inlineStr">
        <is>
          <t>m²</t>
        </is>
      </c>
      <c r="F55" s="11" t="n"/>
      <c r="G55" s="21" t="n">
        <v>187</v>
      </c>
      <c r="H55" s="23" t="n">
        <v>155.7158</v>
      </c>
      <c r="I55" s="11" t="n"/>
      <c r="J55" s="11" t="n"/>
      <c r="K55" s="11" t="n"/>
      <c r="L55" s="11" t="inlineStr">
        <is>
          <t>Collective</t>
        </is>
      </c>
      <c r="M55" s="26" t="n"/>
      <c r="N55" s="26" t="n"/>
      <c r="O55" s="146" t="n"/>
      <c r="P55" s="147" t="n"/>
      <c r="Q55" s="146" t="n"/>
    </row>
    <row r="56">
      <c r="A56" s="45" t="inlineStr">
        <is>
          <t>Solution retenue LOT 2</t>
        </is>
      </c>
      <c r="B56" s="13" t="n"/>
      <c r="C56" s="32">
        <f>SUM(C50:C55)</f>
        <v/>
      </c>
      <c r="D56" s="38" t="n"/>
      <c r="E56" s="39" t="n"/>
      <c r="F56" s="32" t="n"/>
      <c r="G56" s="39">
        <f>C50*G50+C51*G51+C52*G52+C53*G53+C54*G54+C55*G55</f>
        <v/>
      </c>
      <c r="H56" s="39" t="n"/>
      <c r="I56" s="32" t="n"/>
      <c r="J56" s="32" t="n">
        <v>100</v>
      </c>
      <c r="K56" s="32">
        <f>J56*G56</f>
        <v/>
      </c>
      <c r="L56" s="32" t="n"/>
      <c r="M56" s="40" t="n"/>
      <c r="N56" s="40" t="n"/>
      <c r="O56" s="151" t="n"/>
      <c r="P56" s="152" t="n"/>
      <c r="Q56" s="151" t="n"/>
    </row>
    <row r="57">
      <c r="A57" s="18" t="inlineStr">
        <is>
          <t>Dalle de balcons</t>
        </is>
      </c>
      <c r="B57" s="19" t="n"/>
      <c r="C57" s="19" t="n"/>
      <c r="D57" s="19" t="n"/>
      <c r="E57" s="19" t="n"/>
      <c r="F57" s="19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</row>
    <row r="58">
      <c r="A58" s="16" t="inlineStr">
        <is>
          <t>FC02G0001</t>
        </is>
      </c>
      <c r="B58" s="13" t="inlineStr">
        <is>
          <t>Dalle de balcons - Bois</t>
        </is>
      </c>
      <c r="C58" s="11" t="n">
        <v>0</v>
      </c>
      <c r="D58" s="20" t="n">
        <v>27250</v>
      </c>
      <c r="E58" s="21" t="inlineStr">
        <is>
          <t>m³</t>
        </is>
      </c>
      <c r="F58" s="11" t="n"/>
      <c r="G58" s="21" t="n">
        <v>99.2</v>
      </c>
      <c r="H58" s="23" t="n">
        <v>-252.1060000000001</v>
      </c>
      <c r="I58" s="11" t="n"/>
      <c r="J58" s="11" t="n"/>
      <c r="K58" s="11" t="n"/>
      <c r="L58" s="11" t="inlineStr">
        <is>
          <t>Collective</t>
        </is>
      </c>
      <c r="M58" s="26" t="n"/>
      <c r="N58" s="43" t="n"/>
      <c r="O58" s="146" t="n"/>
      <c r="P58" s="147" t="n"/>
      <c r="Q58" s="146" t="n"/>
    </row>
    <row r="59">
      <c r="A59" s="16" t="inlineStr">
        <is>
          <t>FC02G0002</t>
        </is>
      </c>
      <c r="B59" s="13" t="inlineStr">
        <is>
          <t>Dalle de balcons - Béton armé</t>
        </is>
      </c>
      <c r="C59" s="11" t="n">
        <v>0</v>
      </c>
      <c r="D59" s="20" t="n">
        <v>18545</v>
      </c>
      <c r="E59" s="21" t="inlineStr">
        <is>
          <t>m²</t>
        </is>
      </c>
      <c r="F59" s="11" t="n"/>
      <c r="G59" s="21" t="n">
        <v>60.3</v>
      </c>
      <c r="H59" s="23" t="n">
        <v>59.357120454</v>
      </c>
      <c r="I59" s="11" t="n"/>
      <c r="J59" s="11" t="n"/>
      <c r="K59" s="11" t="n"/>
      <c r="L59" s="11" t="inlineStr">
        <is>
          <t>Collective</t>
        </is>
      </c>
      <c r="M59" s="26" t="n"/>
      <c r="N59" s="43" t="n"/>
      <c r="O59" s="146" t="n"/>
      <c r="P59" s="147" t="n"/>
      <c r="Q59" s="146" t="n"/>
    </row>
    <row r="60">
      <c r="A60" s="16" t="inlineStr">
        <is>
          <t>FC02G0003</t>
        </is>
      </c>
      <c r="B60" s="13" t="inlineStr">
        <is>
          <t>Dalle de balcons - Plancher collaborant acier-béton</t>
        </is>
      </c>
      <c r="C60" s="11" t="n">
        <v>0</v>
      </c>
      <c r="D60" s="20" t="n">
        <v>16380</v>
      </c>
      <c r="E60" s="21" t="inlineStr">
        <is>
          <t>m²</t>
        </is>
      </c>
      <c r="F60" s="11" t="n"/>
      <c r="G60" s="21" t="n">
        <v>155</v>
      </c>
      <c r="H60" s="23" t="n">
        <v>124.7176</v>
      </c>
      <c r="I60" s="11" t="n"/>
      <c r="J60" s="11" t="n"/>
      <c r="K60" s="11" t="n"/>
      <c r="L60" s="11" t="inlineStr">
        <is>
          <t>Collective</t>
        </is>
      </c>
      <c r="M60" s="26" t="n"/>
      <c r="N60" s="43" t="n"/>
      <c r="O60" s="146" t="n"/>
      <c r="P60" s="147" t="n"/>
      <c r="Q60" s="146" t="n"/>
    </row>
    <row r="61">
      <c r="A61" s="45" t="inlineStr">
        <is>
          <t>Solution retenue LOT 3</t>
        </is>
      </c>
      <c r="B61" s="13" t="n"/>
      <c r="C61" s="44">
        <f>SUM(C58:C60)</f>
        <v/>
      </c>
      <c r="D61" s="38" t="n"/>
      <c r="E61" s="39" t="n"/>
      <c r="F61" s="44" t="n"/>
      <c r="G61" s="39">
        <f>C58*G58+C59*G59+G60*C60</f>
        <v/>
      </c>
      <c r="H61" s="39" t="n"/>
      <c r="I61" s="45" t="n"/>
      <c r="J61" s="32" t="n">
        <v>100</v>
      </c>
      <c r="K61" s="32">
        <f>J61*G61</f>
        <v/>
      </c>
      <c r="L61" s="45" t="n"/>
      <c r="M61" s="46" t="n"/>
      <c r="N61" s="46" t="n"/>
      <c r="O61" s="153" t="n"/>
      <c r="P61" s="154" t="n"/>
      <c r="Q61" s="153" t="n"/>
    </row>
    <row r="62">
      <c r="A62" s="18" t="inlineStr">
        <is>
          <t>Façade à structure poteaux-poutres porteurs</t>
        </is>
      </c>
      <c r="B62" s="19" t="n"/>
      <c r="C62" s="19" t="n"/>
      <c r="D62" s="19" t="n"/>
      <c r="E62" s="19" t="n"/>
      <c r="F62" s="19" t="n"/>
      <c r="G62" s="19" t="n"/>
      <c r="H62" s="19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</row>
    <row r="63">
      <c r="A63" s="16" t="n"/>
      <c r="B63" s="13" t="inlineStr">
        <is>
          <t>Façade à structure poteaux-poutres porteurs - Bois lamellé</t>
        </is>
      </c>
      <c r="C63" s="11" t="n">
        <v>0</v>
      </c>
      <c r="D63" s="20" t="n">
        <v>27237</v>
      </c>
      <c r="E63" s="11" t="n"/>
      <c r="F63" s="11" t="n"/>
      <c r="G63" s="21" t="n">
        <v>104</v>
      </c>
      <c r="H63" s="21" t="n">
        <v>-239.5200000000001</v>
      </c>
      <c r="I63" s="11" t="n"/>
      <c r="J63" s="11" t="n"/>
      <c r="K63" s="11" t="n"/>
      <c r="L63" s="11" t="inlineStr">
        <is>
          <t>Collective</t>
        </is>
      </c>
      <c r="M63" s="26" t="n"/>
      <c r="N63" s="43" t="n"/>
      <c r="O63" s="146" t="n"/>
      <c r="P63" s="147" t="n"/>
      <c r="Q63" s="146" t="n"/>
    </row>
    <row r="64">
      <c r="A64" s="16" t="n"/>
      <c r="B64" s="13" t="inlineStr">
        <is>
          <t>Façade à structure poteaux-poutres porteurs - Béton armé</t>
        </is>
      </c>
      <c r="C64" s="11" t="n">
        <v>0</v>
      </c>
      <c r="D64" s="11" t="n"/>
      <c r="E64" s="11" t="n"/>
      <c r="F64" s="11" t="n"/>
      <c r="G64" s="11" t="n"/>
      <c r="H64" s="21" t="e">
        <v>#N/A</v>
      </c>
      <c r="I64" s="11" t="n"/>
      <c r="J64" s="11" t="n"/>
      <c r="K64" s="11" t="n"/>
      <c r="L64" s="11" t="n"/>
      <c r="M64" s="26" t="n"/>
      <c r="N64" s="43" t="n"/>
      <c r="O64" s="146" t="n"/>
      <c r="P64" s="147" t="n"/>
      <c r="Q64" s="146" t="n"/>
    </row>
    <row r="65">
      <c r="A65" s="16" t="n"/>
      <c r="B65" s="13" t="inlineStr">
        <is>
          <t>Façade à structure poteaux-poutres porteurs - Acier</t>
        </is>
      </c>
      <c r="C65" s="11" t="n">
        <v>0</v>
      </c>
      <c r="D65" s="11" t="n"/>
      <c r="E65" s="11" t="n"/>
      <c r="F65" s="11" t="n"/>
      <c r="G65" s="11" t="n"/>
      <c r="H65" s="21" t="e">
        <v>#N/A</v>
      </c>
      <c r="I65" s="11" t="n"/>
      <c r="J65" s="11" t="n"/>
      <c r="K65" s="11" t="n"/>
      <c r="L65" s="11" t="n"/>
      <c r="M65" s="26" t="n"/>
      <c r="N65" s="43" t="n"/>
      <c r="O65" s="146" t="n"/>
      <c r="P65" s="147" t="n"/>
      <c r="Q65" s="146" t="n"/>
    </row>
    <row r="66">
      <c r="A66" s="45" t="inlineStr">
        <is>
          <t>Solution retenue LOT 4</t>
        </is>
      </c>
      <c r="B66" s="13" t="n"/>
      <c r="C66" s="32">
        <f>SUM(C63:C65)</f>
        <v/>
      </c>
      <c r="D66" s="32" t="n"/>
      <c r="E66" s="32" t="n"/>
      <c r="F66" s="32" t="n"/>
      <c r="G66" s="32">
        <f>C63*G63+C64*G64+C65*G65</f>
        <v/>
      </c>
      <c r="H66" s="32" t="n"/>
      <c r="I66" s="32" t="n"/>
      <c r="J66" s="32" t="n">
        <v>100</v>
      </c>
      <c r="K66" s="32">
        <f>J66*G66</f>
        <v/>
      </c>
      <c r="L66" s="32" t="n"/>
      <c r="M66" s="40" t="n"/>
      <c r="N66" s="40" t="n"/>
      <c r="O66" s="151" t="n"/>
      <c r="P66" s="152" t="n"/>
      <c r="Q66" s="151" t="n"/>
    </row>
    <row r="67">
      <c r="A67" s="18" t="inlineStr">
        <is>
          <t>Façade pleine porteuse</t>
        </is>
      </c>
      <c r="B67" s="19" t="n"/>
      <c r="C67" s="19" t="n"/>
      <c r="D67" s="19" t="n"/>
      <c r="E67" s="19" t="n"/>
      <c r="F67" s="19" t="n"/>
      <c r="G67" s="19" t="n"/>
      <c r="H67" s="19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</row>
    <row r="68">
      <c r="A68" s="16" t="n"/>
      <c r="B68" s="13" t="inlineStr">
        <is>
          <t>Façade pleine porteuse - Panneaux massifs bois CLT</t>
        </is>
      </c>
      <c r="C68" s="20" t="n">
        <v>0</v>
      </c>
      <c r="D68" s="20" t="n">
        <v>27250</v>
      </c>
      <c r="E68" s="21" t="inlineStr">
        <is>
          <t>m³</t>
        </is>
      </c>
      <c r="F68" s="11" t="n"/>
      <c r="G68" s="21" t="n">
        <v>99.2</v>
      </c>
      <c r="H68" s="23" t="n">
        <v>-252.1060000000001</v>
      </c>
      <c r="I68" s="11" t="n"/>
      <c r="J68" s="11" t="n"/>
      <c r="K68" s="11" t="n"/>
      <c r="L68" s="11" t="inlineStr">
        <is>
          <t>Collective</t>
        </is>
      </c>
      <c r="M68" s="26" t="n"/>
      <c r="N68" s="26" t="n"/>
      <c r="O68" s="146" t="n"/>
      <c r="P68" s="147" t="n"/>
      <c r="Q68" s="146" t="n"/>
    </row>
    <row r="69">
      <c r="A69" s="16" t="n"/>
      <c r="B69" s="13" t="inlineStr">
        <is>
          <t>Façade pleine porteuse - Mur Ossature Bois porteur</t>
        </is>
      </c>
      <c r="C69" s="20" t="n">
        <v>0</v>
      </c>
      <c r="D69" s="20" t="n">
        <v>27249</v>
      </c>
      <c r="E69" s="21" t="inlineStr">
        <is>
          <t>m²</t>
        </is>
      </c>
      <c r="F69" s="11" t="n"/>
      <c r="G69" s="21" t="n">
        <v>8.83</v>
      </c>
      <c r="H69" s="23" t="n">
        <v>-1.29944</v>
      </c>
      <c r="I69" s="11" t="n"/>
      <c r="J69" s="11" t="n"/>
      <c r="K69" s="11" t="n"/>
      <c r="L69" s="11" t="inlineStr">
        <is>
          <t xml:space="preserve"> Changer  FDES</t>
        </is>
      </c>
      <c r="M69" s="26" t="n"/>
      <c r="N69" s="26" t="n"/>
      <c r="O69" s="146" t="n"/>
      <c r="P69" s="147" t="n"/>
      <c r="Q69" s="146" t="n"/>
    </row>
    <row r="70">
      <c r="A70" s="16" t="n"/>
      <c r="B70" s="13" t="inlineStr">
        <is>
          <t>Façade pleine porteuse - Blocs béton à joints minces</t>
        </is>
      </c>
      <c r="C70" s="20" t="n">
        <v>0</v>
      </c>
      <c r="D70" s="20" t="n">
        <v>26902</v>
      </c>
      <c r="E70" s="21" t="inlineStr">
        <is>
          <t>m²</t>
        </is>
      </c>
      <c r="F70" s="11" t="n"/>
      <c r="G70" s="21" t="n">
        <v>9.92</v>
      </c>
      <c r="H70" s="23" t="n">
        <v>10.7764576</v>
      </c>
      <c r="I70" s="11" t="n"/>
      <c r="J70" s="11" t="n"/>
      <c r="K70" s="11" t="n"/>
      <c r="L70" s="11" t="inlineStr">
        <is>
          <t xml:space="preserve"> Changer  FDES</t>
        </is>
      </c>
      <c r="M70" s="26" t="n"/>
      <c r="N70" s="26" t="n"/>
      <c r="O70" s="146" t="n"/>
      <c r="P70" s="147" t="n"/>
      <c r="Q70" s="146" t="n"/>
    </row>
    <row r="71">
      <c r="A71" s="16" t="n"/>
      <c r="B71" s="14" t="inlineStr">
        <is>
          <t>Façade pleine porteuse - Béton bas carbone Hoffmann</t>
        </is>
      </c>
      <c r="C71" s="20" t="n">
        <v>0</v>
      </c>
      <c r="D71" s="49" t="n"/>
      <c r="E71" s="49" t="n"/>
      <c r="F71" s="11" t="n"/>
      <c r="G71" s="50" t="n"/>
      <c r="H71" s="23" t="e">
        <v>#N/A</v>
      </c>
      <c r="I71" s="11" t="n"/>
      <c r="J71" s="11" t="n"/>
      <c r="K71" s="11" t="n"/>
      <c r="L71" s="11" t="inlineStr">
        <is>
          <t>Collective</t>
        </is>
      </c>
      <c r="M71" s="26" t="n"/>
      <c r="N71" s="26" t="n"/>
      <c r="O71" s="146" t="n"/>
      <c r="P71" s="147" t="n"/>
      <c r="Q71" s="146" t="n"/>
    </row>
    <row r="72">
      <c r="A72" s="16" t="n"/>
      <c r="B72" s="13" t="inlineStr">
        <is>
          <t>Façade pleine porteuse - Béton armé</t>
        </is>
      </c>
      <c r="C72" s="20" t="n">
        <v>0</v>
      </c>
      <c r="D72" s="20" t="n">
        <v>16422</v>
      </c>
      <c r="E72" s="21" t="inlineStr">
        <is>
          <t>m²</t>
        </is>
      </c>
      <c r="F72" s="11" t="n"/>
      <c r="G72" s="21" t="n">
        <v>51.3</v>
      </c>
      <c r="H72" s="23" t="n">
        <v>51.623097517</v>
      </c>
      <c r="I72" s="11" t="n"/>
      <c r="J72" s="11" t="n"/>
      <c r="K72" s="11" t="n"/>
      <c r="L72" s="11" t="inlineStr">
        <is>
          <t>Collective</t>
        </is>
      </c>
      <c r="M72" s="26" t="n"/>
      <c r="N72" s="26" t="n"/>
      <c r="O72" s="146" t="n"/>
      <c r="P72" s="147" t="n"/>
      <c r="Q72" s="146" t="n"/>
    </row>
    <row r="73">
      <c r="A73" s="16" t="n"/>
      <c r="B73" s="13" t="inlineStr">
        <is>
          <t>Façade pleine porteuse - Briques de terre cuite</t>
        </is>
      </c>
      <c r="C73" s="20" t="n">
        <v>0</v>
      </c>
      <c r="D73" s="20" t="n">
        <v>29821</v>
      </c>
      <c r="E73" s="21" t="inlineStr">
        <is>
          <t>m²</t>
        </is>
      </c>
      <c r="F73" s="11" t="n"/>
      <c r="G73" s="21" t="n">
        <v>76.59999999999999</v>
      </c>
      <c r="H73" s="23" t="n">
        <v>75.01212846749999</v>
      </c>
      <c r="I73" s="11" t="n"/>
      <c r="J73" s="11" t="n"/>
      <c r="K73" s="11" t="n"/>
      <c r="L73" s="11" t="inlineStr">
        <is>
          <t>Collective</t>
        </is>
      </c>
      <c r="M73" s="26" t="n"/>
      <c r="N73" s="26" t="n"/>
      <c r="O73" s="146" t="n"/>
      <c r="P73" s="147" t="n"/>
      <c r="Q73" s="146" t="n"/>
    </row>
    <row r="74">
      <c r="A74" s="45" t="inlineStr">
        <is>
          <t>Solution retenue LOT 5</t>
        </is>
      </c>
      <c r="B74" s="13" t="n"/>
      <c r="C74" s="38">
        <f>SUM(C68:C73)</f>
        <v/>
      </c>
      <c r="D74" s="38" t="n"/>
      <c r="E74" s="39" t="n"/>
      <c r="F74" s="32" t="n"/>
      <c r="G74" s="39">
        <f>C68*G68+C69*G69+C70*G70+C71*G71+C72*G72+C73*G73</f>
        <v/>
      </c>
      <c r="H74" s="39" t="n"/>
      <c r="I74" s="32" t="n"/>
      <c r="J74" s="32" t="n">
        <v>100</v>
      </c>
      <c r="K74" s="32">
        <f>J74*G74</f>
        <v/>
      </c>
      <c r="L74" s="32" t="n"/>
      <c r="M74" s="40" t="n"/>
      <c r="N74" s="40" t="n"/>
      <c r="O74" s="151" t="n"/>
      <c r="P74" s="152" t="n"/>
      <c r="Q74" s="151" t="n"/>
    </row>
    <row r="75">
      <c r="A75" s="18" t="inlineStr">
        <is>
          <t>Elévations intérieures : refends et poteaux-poutres</t>
        </is>
      </c>
      <c r="B75" s="19" t="n"/>
      <c r="C75" s="19" t="n"/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</row>
    <row r="76">
      <c r="A76" s="16" t="n"/>
      <c r="B76" s="13" t="inlineStr">
        <is>
          <t>Elévations intérieures - Panneau bois CLT</t>
        </is>
      </c>
      <c r="C76" s="11" t="n"/>
      <c r="D76" s="20" t="n">
        <v>27250</v>
      </c>
      <c r="E76" s="21" t="inlineStr">
        <is>
          <t>m³</t>
        </is>
      </c>
      <c r="F76" s="11" t="n"/>
      <c r="G76" s="21" t="n">
        <v>99.2</v>
      </c>
      <c r="H76" s="23" t="n">
        <v>-252.1060000000001</v>
      </c>
      <c r="I76" s="11" t="n"/>
      <c r="J76" s="11" t="n"/>
      <c r="K76" s="11" t="n"/>
      <c r="L76" s="11" t="inlineStr">
        <is>
          <t>Collective</t>
        </is>
      </c>
      <c r="M76" s="26" t="n"/>
      <c r="N76" s="26" t="n"/>
      <c r="O76" s="146" t="n"/>
      <c r="P76" s="147" t="n"/>
      <c r="Q76" s="146" t="n"/>
    </row>
    <row r="77">
      <c r="A77" s="16" t="n"/>
      <c r="B77" s="13" t="inlineStr">
        <is>
          <t>Elévations intérieures - Poteau-poutre bois lamellé</t>
        </is>
      </c>
      <c r="C77" s="11" t="n"/>
      <c r="D77" s="20" t="n">
        <v>27237</v>
      </c>
      <c r="E77" s="21" t="inlineStr">
        <is>
          <t>m³</t>
        </is>
      </c>
      <c r="F77" s="11" t="n"/>
      <c r="G77" s="21" t="n">
        <v>104</v>
      </c>
      <c r="H77" s="23" t="n">
        <v>-239.5200000000001</v>
      </c>
      <c r="I77" s="11" t="n"/>
      <c r="J77" s="11" t="n"/>
      <c r="K77" s="11" t="n"/>
      <c r="L77" s="11" t="inlineStr">
        <is>
          <t>Collective</t>
        </is>
      </c>
      <c r="M77" s="26" t="n"/>
      <c r="N77" s="26" t="n"/>
      <c r="O77" s="146" t="n"/>
      <c r="P77" s="147" t="n"/>
      <c r="Q77" s="146" t="n"/>
    </row>
    <row r="78">
      <c r="A78" s="16" t="n"/>
      <c r="B78" s="13" t="inlineStr">
        <is>
          <t>Elévations intérieures - Poteau-poutre acier</t>
        </is>
      </c>
      <c r="C78" s="11" t="n"/>
      <c r="D78" s="20" t="n">
        <v>32987</v>
      </c>
      <c r="E78" s="21" t="inlineStr">
        <is>
          <t>kg</t>
        </is>
      </c>
      <c r="F78" s="11" t="n"/>
      <c r="G78" s="21" t="n">
        <v>1.57</v>
      </c>
      <c r="H78" s="23" t="n">
        <v>1.400828739942</v>
      </c>
      <c r="I78" s="11" t="n"/>
      <c r="J78" s="11" t="n"/>
      <c r="K78" s="11" t="n"/>
      <c r="L78" s="11" t="inlineStr">
        <is>
          <t>Changer FDES</t>
        </is>
      </c>
      <c r="M78" s="26" t="n"/>
      <c r="N78" s="26" t="n"/>
      <c r="O78" s="146" t="n"/>
      <c r="P78" s="147" t="n"/>
      <c r="Q78" s="146" t="n"/>
    </row>
    <row r="79">
      <c r="A79" s="16" t="n"/>
      <c r="B79" s="13" t="inlineStr">
        <is>
          <t>Elévations intérieures - Poteau-poutre béton</t>
        </is>
      </c>
      <c r="C79" s="11" t="n"/>
      <c r="D79" s="20" t="n">
        <v>12512</v>
      </c>
      <c r="E79" s="21" t="inlineStr">
        <is>
          <t>m³</t>
        </is>
      </c>
      <c r="F79" s="11" t="n"/>
      <c r="G79" s="51" t="n">
        <v>315</v>
      </c>
      <c r="H79" s="23" t="n">
        <v>307.50393956</v>
      </c>
      <c r="I79" s="11" t="n"/>
      <c r="J79" s="11" t="n"/>
      <c r="K79" s="11" t="n"/>
      <c r="L79" s="11" t="inlineStr">
        <is>
          <t>Collective</t>
        </is>
      </c>
      <c r="M79" s="26" t="n"/>
      <c r="N79" s="26" t="n"/>
      <c r="O79" s="146" t="n"/>
      <c r="P79" s="147" t="n"/>
      <c r="Q79" s="146" t="n"/>
    </row>
    <row r="80">
      <c r="A80" s="16" t="n"/>
      <c r="B80" s="13" t="inlineStr">
        <is>
          <t>Elévations intérieures - Refend béton armé</t>
        </is>
      </c>
      <c r="C80" s="11" t="n"/>
      <c r="D80" s="20" t="n">
        <v>18614</v>
      </c>
      <c r="E80" s="21" t="inlineStr">
        <is>
          <t>m²</t>
        </is>
      </c>
      <c r="F80" s="11" t="n"/>
      <c r="G80" s="21" t="n">
        <v>41</v>
      </c>
      <c r="H80" s="23" t="n">
        <v>42.968270947</v>
      </c>
      <c r="I80" s="11" t="n"/>
      <c r="J80" s="11" t="n"/>
      <c r="K80" s="11" t="n"/>
      <c r="L80" s="11" t="inlineStr">
        <is>
          <t>Collective</t>
        </is>
      </c>
      <c r="M80" s="26" t="n"/>
      <c r="N80" s="26" t="n"/>
      <c r="O80" s="146" t="n"/>
      <c r="P80" s="147" t="n"/>
      <c r="Q80" s="146" t="n"/>
    </row>
    <row r="81">
      <c r="A81" s="45" t="inlineStr">
        <is>
          <t>Solution retenue LOT 6</t>
        </is>
      </c>
      <c r="B81" s="13" t="n"/>
      <c r="C81" s="32">
        <f>SUM(C76:C80)</f>
        <v/>
      </c>
      <c r="D81" s="38" t="n"/>
      <c r="E81" s="39" t="n"/>
      <c r="F81" s="32" t="n"/>
      <c r="G81" s="39">
        <f>C76*G76+C77*G77+C78*G78+C79*G79+C80*G80</f>
        <v/>
      </c>
      <c r="H81" s="39" t="n"/>
      <c r="I81" s="32" t="n"/>
      <c r="J81" s="32" t="n"/>
      <c r="K81" s="32">
        <f>J81*G81</f>
        <v/>
      </c>
      <c r="L81" s="32" t="n"/>
      <c r="M81" s="40" t="n"/>
      <c r="N81" s="40" t="n"/>
      <c r="O81" s="151" t="n"/>
      <c r="P81" s="152" t="n"/>
      <c r="Q81" s="151" t="n"/>
    </row>
    <row r="82">
      <c r="A82" s="18" t="inlineStr">
        <is>
          <t>Escalier</t>
        </is>
      </c>
      <c r="B82" s="19" t="n"/>
      <c r="C82" s="19" t="n"/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</row>
    <row r="83">
      <c r="A83" s="16" t="n"/>
      <c r="B83" s="13" t="inlineStr">
        <is>
          <t>Escalier - Bois</t>
        </is>
      </c>
      <c r="C83" s="11" t="n"/>
      <c r="D83" s="52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26" t="n"/>
      <c r="N83" s="26" t="n"/>
      <c r="O83" s="146" t="n"/>
      <c r="P83" s="147" t="n"/>
      <c r="Q83" s="146" t="n"/>
    </row>
    <row r="84">
      <c r="A84" s="16" t="n"/>
      <c r="B84" s="13" t="inlineStr">
        <is>
          <t>Escalier - Acier</t>
        </is>
      </c>
      <c r="C84" s="11" t="n"/>
      <c r="D84" s="20" t="n">
        <v>16495</v>
      </c>
      <c r="E84" s="21" t="inlineStr">
        <is>
          <t>m</t>
        </is>
      </c>
      <c r="F84" s="11" t="n"/>
      <c r="G84" s="21" t="n">
        <v>381</v>
      </c>
      <c r="H84" s="23" t="n">
        <v>219.1480425</v>
      </c>
      <c r="I84" s="11" t="n"/>
      <c r="J84" s="11" t="n"/>
      <c r="K84" s="11" t="n"/>
      <c r="L84" s="11" t="inlineStr">
        <is>
          <t>Collective</t>
        </is>
      </c>
      <c r="M84" s="26" t="n"/>
      <c r="N84" s="26" t="n"/>
      <c r="O84" s="146" t="n"/>
      <c r="P84" s="147" t="n"/>
      <c r="Q84" s="146" t="n"/>
    </row>
    <row r="85">
      <c r="A85" s="16" t="n"/>
      <c r="B85" s="13" t="inlineStr">
        <is>
          <t>Escalier - Béton</t>
        </is>
      </c>
      <c r="C85" s="11" t="n"/>
      <c r="D85" s="20" t="n">
        <v>26919</v>
      </c>
      <c r="E85" s="21" t="inlineStr">
        <is>
          <t>m</t>
        </is>
      </c>
      <c r="F85" s="11" t="n"/>
      <c r="G85" s="21" t="n">
        <v>334</v>
      </c>
      <c r="H85" s="23" t="n">
        <v>342.657842</v>
      </c>
      <c r="I85" s="11" t="n"/>
      <c r="J85" s="11" t="n"/>
      <c r="K85" s="11" t="n"/>
      <c r="L85" s="11" t="n"/>
      <c r="M85" s="26" t="n"/>
      <c r="N85" s="26" t="n"/>
      <c r="O85" s="146" t="n"/>
      <c r="P85" s="147" t="n"/>
      <c r="Q85" s="146" t="n"/>
    </row>
    <row r="86">
      <c r="A86" s="91" t="inlineStr">
        <is>
          <t>Solution retenue LOT 7</t>
        </is>
      </c>
      <c r="B86" s="144" t="n"/>
      <c r="C86" s="32">
        <f>SUM(C83:C85)</f>
        <v/>
      </c>
      <c r="D86" s="30" t="n"/>
      <c r="E86" s="30" t="n"/>
      <c r="F86" s="30" t="n"/>
      <c r="G86" s="39">
        <f>+C83*G83+C84*G84+C85*G85</f>
        <v/>
      </c>
      <c r="H86" s="39" t="n"/>
      <c r="I86" s="30" t="n"/>
      <c r="J86" s="32">
        <f>[1]Outil!#REF!</f>
        <v/>
      </c>
      <c r="K86" s="32">
        <f>J86*G86</f>
        <v/>
      </c>
      <c r="L86" s="32" t="n"/>
      <c r="M86" s="30" t="n"/>
      <c r="N86" s="148" t="n"/>
      <c r="O86" s="30" t="n"/>
      <c r="P86" s="30" t="n"/>
      <c r="Q86" s="30" t="n"/>
    </row>
    <row r="87">
      <c r="A87" s="34" t="inlineStr">
        <is>
          <t>Couverture</t>
        </is>
      </c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</row>
    <row r="88">
      <c r="A88" s="18" t="inlineStr">
        <is>
          <t>Toiture terrasse - Etanchéité de toiture</t>
        </is>
      </c>
      <c r="B88" s="19" t="n"/>
      <c r="C88" s="19" t="n"/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</row>
    <row r="89">
      <c r="A89" s="16" t="n"/>
      <c r="B89" s="13" t="inlineStr">
        <is>
          <t>Toiture terrasse - Etanchéité de toiture - Monocouche non isolé</t>
        </is>
      </c>
      <c r="C89" s="11" t="n"/>
      <c r="D89" s="49" t="n"/>
      <c r="E89" s="52" t="n"/>
      <c r="F89" s="11" t="n"/>
      <c r="G89" s="21" t="n"/>
      <c r="H89" s="21" t="e">
        <v>#N/A</v>
      </c>
      <c r="I89" s="11" t="n"/>
      <c r="J89" s="11" t="n"/>
      <c r="K89" s="11" t="n"/>
      <c r="L89" s="11" t="n"/>
      <c r="M89" s="26" t="n"/>
      <c r="N89" s="26" t="n"/>
      <c r="O89" s="146" t="n"/>
      <c r="P89" s="147" t="n"/>
      <c r="Q89" s="146" t="n"/>
    </row>
    <row r="90">
      <c r="A90" s="16" t="n"/>
      <c r="B90" s="13" t="inlineStr">
        <is>
          <t>Toiture terrasse - Etanchéité de toiture - Asphalte non isolé</t>
        </is>
      </c>
      <c r="C90" s="11" t="n"/>
      <c r="D90" s="20" t="n">
        <v>28031</v>
      </c>
      <c r="E90" s="21" t="inlineStr">
        <is>
          <t>m²</t>
        </is>
      </c>
      <c r="F90" s="11" t="n"/>
      <c r="G90" s="21" t="n">
        <v>19.1</v>
      </c>
      <c r="H90" s="23" t="n">
        <v>17.40162641176471</v>
      </c>
      <c r="I90" s="11" t="n"/>
      <c r="J90" s="11" t="n"/>
      <c r="K90" s="11" t="n"/>
      <c r="L90" s="11" t="inlineStr">
        <is>
          <t>Par défaut</t>
        </is>
      </c>
      <c r="M90" s="26" t="n"/>
      <c r="N90" s="26" t="n"/>
      <c r="O90" s="146" t="n"/>
      <c r="P90" s="147" t="n"/>
      <c r="Q90" s="146" t="n"/>
    </row>
    <row r="91">
      <c r="A91" s="16" t="n"/>
      <c r="B91" s="13" t="inlineStr">
        <is>
          <t>Toiture terrasse - Etanchéité de toiture - Monocouche recyclé et PSE</t>
        </is>
      </c>
      <c r="C91" s="11" t="n"/>
      <c r="D91" s="20" t="n">
        <v>26536</v>
      </c>
      <c r="E91" s="21" t="inlineStr">
        <is>
          <t>m²</t>
        </is>
      </c>
      <c r="F91" s="11" t="n"/>
      <c r="G91" s="21" t="n">
        <v>5.8</v>
      </c>
      <c r="H91" s="23" t="n">
        <v>4.98265474077775</v>
      </c>
      <c r="I91" s="11" t="n"/>
      <c r="J91" s="11" t="n"/>
      <c r="K91" s="11" t="n"/>
      <c r="L91" s="11" t="inlineStr">
        <is>
          <t>Individuelle</t>
        </is>
      </c>
      <c r="M91" s="26" t="n"/>
      <c r="N91" s="26" t="n"/>
      <c r="O91" s="146" t="n"/>
      <c r="P91" s="147" t="n"/>
      <c r="Q91" s="146" t="n"/>
    </row>
    <row r="92">
      <c r="A92" s="16" t="n"/>
      <c r="B92" s="13" t="inlineStr">
        <is>
          <t>Toiture terrasse - Etanchéité de toiture - Monocouche recyclé et PU</t>
        </is>
      </c>
      <c r="C92" s="11" t="n"/>
      <c r="D92" s="20" t="n">
        <v>26536</v>
      </c>
      <c r="E92" s="21" t="inlineStr">
        <is>
          <t>m²</t>
        </is>
      </c>
      <c r="F92" s="11" t="n"/>
      <c r="G92" s="21" t="n">
        <v>5.8</v>
      </c>
      <c r="H92" s="23" t="n">
        <v>4.98265474077775</v>
      </c>
      <c r="I92" s="11" t="n"/>
      <c r="J92" s="11" t="n"/>
      <c r="K92" s="11" t="n"/>
      <c r="L92" s="11" t="inlineStr">
        <is>
          <t>Individuelle</t>
        </is>
      </c>
      <c r="M92" s="26" t="n"/>
      <c r="N92" s="26" t="n"/>
      <c r="O92" s="146" t="n"/>
      <c r="P92" s="147" t="n"/>
      <c r="Q92" s="146" t="n"/>
    </row>
    <row r="93">
      <c r="A93" s="16" t="n"/>
      <c r="B93" s="13" t="inlineStr">
        <is>
          <t>Toiture terrasse - Etanchéité de toiture - Bicouche et PU</t>
        </is>
      </c>
      <c r="C93" s="11" t="n"/>
      <c r="D93" s="49" t="n"/>
      <c r="E93" s="52" t="n"/>
      <c r="F93" s="11" t="n"/>
      <c r="G93" s="21" t="n"/>
      <c r="H93" s="21" t="e">
        <v>#N/A</v>
      </c>
      <c r="I93" s="11" t="n"/>
      <c r="J93" s="11" t="n"/>
      <c r="K93" s="11" t="n"/>
      <c r="L93" s="11" t="n"/>
      <c r="M93" s="26" t="n"/>
      <c r="N93" s="26" t="n"/>
      <c r="O93" s="146" t="n"/>
      <c r="P93" s="147" t="n"/>
      <c r="Q93" s="146" t="n"/>
    </row>
    <row r="94">
      <c r="A94" s="16" t="n"/>
      <c r="B94" s="13" t="inlineStr">
        <is>
          <t>Toiture terrasse - Etanchéité de toiture - Bicouche, PU avec écran thermique</t>
        </is>
      </c>
      <c r="C94" s="11" t="n"/>
      <c r="D94" s="49" t="n"/>
      <c r="E94" s="52" t="n"/>
      <c r="F94" s="11" t="n"/>
      <c r="G94" s="21" t="n"/>
      <c r="H94" s="21" t="e">
        <v>#N/A</v>
      </c>
      <c r="I94" s="11" t="n"/>
      <c r="J94" s="11" t="n"/>
      <c r="K94" s="11" t="n"/>
      <c r="L94" s="11" t="n"/>
      <c r="M94" s="26" t="n"/>
      <c r="N94" s="26" t="n"/>
      <c r="O94" s="146" t="n"/>
      <c r="P94" s="147" t="n"/>
      <c r="Q94" s="146" t="n"/>
    </row>
    <row r="95">
      <c r="A95" s="16" t="n"/>
      <c r="B95" s="13" t="inlineStr">
        <is>
          <t>Toiture terrasse - Etanchéité de toiture - Bicouche, Verre cellulaire</t>
        </is>
      </c>
      <c r="C95" s="11" t="n"/>
      <c r="D95" s="49" t="n"/>
      <c r="E95" s="52" t="n"/>
      <c r="F95" s="11" t="n"/>
      <c r="G95" s="21" t="n"/>
      <c r="H95" s="21" t="e">
        <v>#N/A</v>
      </c>
      <c r="I95" s="11" t="n"/>
      <c r="J95" s="11" t="n"/>
      <c r="K95" s="11" t="n"/>
      <c r="L95" s="11" t="n"/>
      <c r="M95" s="26" t="n"/>
      <c r="N95" s="26" t="n"/>
      <c r="O95" s="146" t="n"/>
      <c r="P95" s="147" t="n"/>
      <c r="Q95" s="146" t="n"/>
    </row>
    <row r="96">
      <c r="A96" s="16" t="n"/>
      <c r="B96" s="13" t="inlineStr">
        <is>
          <t>Toiture terrasse - Etanchéité de toiture - Bicouche et laine de roche</t>
        </is>
      </c>
      <c r="C96" s="11" t="n"/>
      <c r="D96" s="49" t="n"/>
      <c r="E96" s="52" t="n"/>
      <c r="F96" s="11" t="n"/>
      <c r="G96" s="21" t="n"/>
      <c r="H96" s="21" t="e">
        <v>#N/A</v>
      </c>
      <c r="I96" s="11" t="n"/>
      <c r="J96" s="11" t="n"/>
      <c r="K96" s="11" t="n"/>
      <c r="L96" s="11" t="n"/>
      <c r="M96" s="26" t="n"/>
      <c r="N96" s="26" t="n"/>
      <c r="O96" s="146" t="n"/>
      <c r="P96" s="147" t="n"/>
      <c r="Q96" s="146" t="n"/>
    </row>
    <row r="97">
      <c r="A97" s="16" t="n"/>
      <c r="B97" s="13" t="inlineStr">
        <is>
          <t>Toiture terrasse - Etanchéité de toiture - Étanchéité liquide non isolée</t>
        </is>
      </c>
      <c r="C97" s="11" t="n"/>
      <c r="D97" s="20" t="n">
        <v>28645</v>
      </c>
      <c r="E97" s="21" t="inlineStr">
        <is>
          <t>m²</t>
        </is>
      </c>
      <c r="F97" s="11" t="n"/>
      <c r="G97" s="21" t="n">
        <v>71.09999999999999</v>
      </c>
      <c r="H97" s="23" t="n">
        <v>101.0362747292486</v>
      </c>
      <c r="I97" s="11" t="n"/>
      <c r="J97" s="11" t="n"/>
      <c r="K97" s="11" t="n"/>
      <c r="L97" s="11" t="inlineStr">
        <is>
          <t>Changer FDES</t>
        </is>
      </c>
      <c r="M97" s="26" t="n"/>
      <c r="N97" s="26" t="n"/>
      <c r="O97" s="146" t="n"/>
      <c r="P97" s="147" t="n"/>
      <c r="Q97" s="146" t="n"/>
    </row>
    <row r="98">
      <c r="A98" s="89" t="inlineStr">
        <is>
          <t>Solution retenue LOT 8</t>
        </is>
      </c>
      <c r="B98" s="144" t="n"/>
      <c r="C98" s="53">
        <f>SUM(C89:C97)</f>
        <v/>
      </c>
      <c r="D98" s="54" t="n"/>
      <c r="E98" s="55" t="n"/>
      <c r="F98" s="53" t="n"/>
      <c r="G98" s="55">
        <f>C89*G89+C90*G90+C91*G91+C92*G92+C93*G93+C94*G94+C95*G95+C96*G96+C97*G97</f>
        <v/>
      </c>
      <c r="H98" s="55" t="n"/>
      <c r="I98" s="53" t="n"/>
      <c r="J98" s="53" t="n"/>
      <c r="K98" s="32">
        <f>J98*G98</f>
        <v/>
      </c>
      <c r="L98" s="53" t="n"/>
      <c r="M98" s="56" t="n"/>
      <c r="N98" s="56" t="n"/>
      <c r="O98" s="155" t="n"/>
      <c r="P98" s="156" t="n"/>
      <c r="Q98" s="157" t="n"/>
    </row>
    <row r="99">
      <c r="A99" s="18" t="inlineStr">
        <is>
          <t>Toiture terrasse - Structure toiture-terrasse</t>
        </is>
      </c>
      <c r="B99" s="19" t="n"/>
      <c r="C99" s="19" t="n"/>
      <c r="D99" s="19" t="n"/>
      <c r="E99" s="19" t="n"/>
      <c r="F99" s="19" t="n"/>
      <c r="G99" s="19" t="n"/>
      <c r="H99" s="19" t="n"/>
      <c r="I99" s="19" t="n"/>
      <c r="J99" s="19" t="n"/>
      <c r="K99" s="19" t="n"/>
      <c r="L99" s="19" t="n"/>
      <c r="M99" s="19" t="n"/>
      <c r="N99" s="19" t="n"/>
      <c r="O99" s="19" t="n"/>
      <c r="P99" s="19" t="n"/>
      <c r="Q99" s="19" t="n"/>
    </row>
    <row r="100">
      <c r="A100" s="16" t="n"/>
      <c r="B100" s="13" t="inlineStr">
        <is>
          <t>Toiture terrasse - Structure toiture-terrasse - Bois CLT</t>
        </is>
      </c>
      <c r="C100" s="11" t="n"/>
      <c r="D100" s="20" t="n">
        <v>27250</v>
      </c>
      <c r="E100" s="21" t="inlineStr">
        <is>
          <t>m³</t>
        </is>
      </c>
      <c r="F100" s="52" t="n"/>
      <c r="G100" s="21" t="n">
        <v>99.2</v>
      </c>
      <c r="H100" s="23" t="n">
        <v>-252.1060000000001</v>
      </c>
      <c r="I100" s="11" t="n"/>
      <c r="J100" s="11" t="n"/>
      <c r="K100" s="11" t="n"/>
      <c r="L100" s="11" t="inlineStr">
        <is>
          <t>Collective</t>
        </is>
      </c>
      <c r="M100" s="26" t="n"/>
      <c r="N100" s="26" t="n"/>
      <c r="O100" s="146" t="n"/>
      <c r="P100" s="147" t="n"/>
      <c r="Q100" s="146" t="n"/>
    </row>
    <row r="101">
      <c r="A101" s="16" t="n"/>
      <c r="B101" s="13" t="inlineStr">
        <is>
          <t>Toiture terrasse - Structure toiture-terrasse - Charpente bois lamellé support OSB</t>
        </is>
      </c>
      <c r="C101" s="11" t="n"/>
      <c r="D101" s="20" t="n">
        <v>27237</v>
      </c>
      <c r="E101" s="21" t="inlineStr">
        <is>
          <t>m³</t>
        </is>
      </c>
      <c r="F101" s="52" t="n"/>
      <c r="G101" s="21" t="n">
        <v>104.2</v>
      </c>
      <c r="H101" s="23" t="n">
        <v>-239.5200000000001</v>
      </c>
      <c r="I101" s="11" t="n"/>
      <c r="J101" s="11" t="n"/>
      <c r="K101" s="11" t="n"/>
      <c r="L101" s="11" t="inlineStr">
        <is>
          <t>Changer FDES</t>
        </is>
      </c>
      <c r="M101" s="26" t="n"/>
      <c r="N101" s="26" t="n"/>
      <c r="O101" s="146" t="n"/>
      <c r="P101" s="147" t="n"/>
      <c r="Q101" s="146" t="n"/>
    </row>
    <row r="102">
      <c r="A102" s="16" t="n"/>
      <c r="B102" s="13" t="inlineStr">
        <is>
          <t>Toiture terrasse - Structure toiture-terrasse - Mixte bois béton - Panneaux de lamelles de bois minces orientées OSB</t>
        </is>
      </c>
      <c r="C102" s="11" t="n"/>
      <c r="D102" s="20" t="n">
        <v>28969</v>
      </c>
      <c r="E102" s="21" t="inlineStr">
        <is>
          <t>m²</t>
        </is>
      </c>
      <c r="F102" s="11" t="n"/>
      <c r="G102" s="21" t="n">
        <v>1.69</v>
      </c>
      <c r="H102" s="23" t="n">
        <v>-4.42452</v>
      </c>
      <c r="I102" s="11" t="n"/>
      <c r="J102" s="11" t="n"/>
      <c r="K102" s="11" t="n"/>
      <c r="L102" s="11" t="inlineStr">
        <is>
          <t>Collective</t>
        </is>
      </c>
      <c r="M102" s="26" t="n"/>
      <c r="N102" s="26" t="n"/>
      <c r="O102" s="146" t="n"/>
      <c r="P102" s="147" t="n"/>
      <c r="Q102" s="146" t="n"/>
    </row>
    <row r="103">
      <c r="A103" s="16" t="n"/>
      <c r="B103" s="83" t="inlineStr">
        <is>
          <t>Toiture terrasse - Structure toiture-terrasse - Mixte bois béton - Béton armé pour dalle</t>
        </is>
      </c>
      <c r="C103" s="11" t="n"/>
      <c r="D103" s="20" t="n">
        <v>22908</v>
      </c>
      <c r="E103" s="21" t="inlineStr">
        <is>
          <t>m³</t>
        </is>
      </c>
      <c r="F103" s="11" t="n"/>
      <c r="G103" s="21" t="n">
        <v>274.4</v>
      </c>
      <c r="H103" s="23" t="n">
        <v>271.235528915</v>
      </c>
      <c r="I103" s="11" t="n"/>
      <c r="J103" s="11" t="n"/>
      <c r="K103" s="11" t="n"/>
      <c r="L103" s="11" t="inlineStr">
        <is>
          <t>Collective</t>
        </is>
      </c>
      <c r="M103" s="26" t="n"/>
      <c r="N103" s="26" t="n"/>
      <c r="O103" s="146" t="n"/>
      <c r="P103" s="147" t="n"/>
      <c r="Q103" s="146" t="n"/>
    </row>
    <row r="104">
      <c r="A104" s="16" t="n"/>
      <c r="B104" s="13" t="inlineStr">
        <is>
          <t>Toiture terrasse - Structure toiture-terrasse - Poutrelle hourdis entrevous bois</t>
        </is>
      </c>
      <c r="C104" s="11" t="n"/>
      <c r="D104" s="49" t="n"/>
      <c r="E104" s="52" t="n"/>
      <c r="F104" s="11" t="n"/>
      <c r="G104" s="11" t="n"/>
      <c r="H104" s="21" t="e">
        <v>#N/A</v>
      </c>
      <c r="I104" s="11" t="n"/>
      <c r="J104" s="11" t="n"/>
      <c r="K104" s="11" t="n"/>
      <c r="L104" s="11" t="n"/>
      <c r="M104" s="26" t="n"/>
      <c r="N104" s="26" t="n"/>
      <c r="O104" s="146" t="n"/>
      <c r="P104" s="147" t="n"/>
      <c r="Q104" s="146" t="n"/>
    </row>
    <row r="105">
      <c r="A105" s="16" t="n"/>
      <c r="B105" s="13" t="inlineStr">
        <is>
          <t>Toiture terrasse - Structure toiture-terrasse - Charpente métal support OSB</t>
        </is>
      </c>
      <c r="C105" s="11" t="n"/>
      <c r="D105" s="49" t="n"/>
      <c r="E105" s="52" t="n"/>
      <c r="F105" s="11" t="n"/>
      <c r="G105" s="11" t="n"/>
      <c r="H105" s="21" t="e">
        <v>#N/A</v>
      </c>
      <c r="I105" s="11" t="n"/>
      <c r="J105" s="11" t="n"/>
      <c r="K105" s="11" t="n"/>
      <c r="L105" s="11" t="n"/>
      <c r="M105" s="26" t="n"/>
      <c r="N105" s="26" t="n"/>
      <c r="O105" s="146" t="n"/>
      <c r="P105" s="147" t="n"/>
      <c r="Q105" s="146" t="n"/>
    </row>
    <row r="106">
      <c r="A106" s="16" t="n"/>
      <c r="B106" s="13" t="inlineStr">
        <is>
          <t>Toiture terrasse - Structure toiture-terrasse - Plancher béton armé</t>
        </is>
      </c>
      <c r="C106" s="11" t="n"/>
      <c r="D106" s="20" t="n">
        <v>22908</v>
      </c>
      <c r="E106" s="21" t="inlineStr">
        <is>
          <t>m³</t>
        </is>
      </c>
      <c r="F106" s="11" t="n"/>
      <c r="G106" s="21" t="n">
        <v>274.4</v>
      </c>
      <c r="H106" s="23" t="n">
        <v>271.235528915</v>
      </c>
      <c r="I106" s="11" t="n"/>
      <c r="J106" s="11" t="n"/>
      <c r="K106" s="11" t="n"/>
      <c r="L106" s="11" t="inlineStr">
        <is>
          <t>Collective</t>
        </is>
      </c>
      <c r="M106" s="26" t="n"/>
      <c r="N106" s="26" t="n"/>
      <c r="O106" s="146" t="n"/>
      <c r="P106" s="147" t="n"/>
      <c r="Q106" s="146" t="n"/>
    </row>
    <row r="107">
      <c r="A107" s="16" t="n"/>
      <c r="B107" s="13" t="inlineStr">
        <is>
          <t>Toiture terrasse - Structure toiture-terrasse - Charpente bois lamellé support tôle nervurée</t>
        </is>
      </c>
      <c r="C107" s="11" t="n"/>
      <c r="D107" s="20" t="n">
        <v>27237</v>
      </c>
      <c r="E107" s="52" t="n"/>
      <c r="F107" s="11" t="n"/>
      <c r="G107" s="11" t="n"/>
      <c r="H107" s="23" t="n">
        <v>-239.5200000000001</v>
      </c>
      <c r="I107" s="11" t="n"/>
      <c r="J107" s="11" t="n"/>
      <c r="K107" s="11" t="n"/>
      <c r="L107" s="11" t="inlineStr">
        <is>
          <t>Collective</t>
        </is>
      </c>
      <c r="M107" s="26" t="n"/>
      <c r="N107" s="26" t="n"/>
      <c r="O107" s="146" t="n"/>
      <c r="P107" s="147" t="n"/>
      <c r="Q107" s="146" t="n"/>
    </row>
    <row r="108">
      <c r="A108" s="16" t="n"/>
      <c r="B108" s="13" t="inlineStr">
        <is>
          <t>Toiture terrasse - Structure toiture-terrasse - Plancher collaborant acier/béton</t>
        </is>
      </c>
      <c r="C108" s="11" t="n"/>
      <c r="D108" s="20" t="n"/>
      <c r="E108" s="52" t="n"/>
      <c r="F108" s="11" t="n"/>
      <c r="G108" s="11" t="n"/>
      <c r="H108" s="21" t="e">
        <v>#N/A</v>
      </c>
      <c r="I108" s="11" t="n"/>
      <c r="J108" s="11" t="n"/>
      <c r="K108" s="11" t="n"/>
      <c r="L108" s="11" t="n"/>
      <c r="M108" s="26" t="n"/>
      <c r="N108" s="26" t="n"/>
      <c r="O108" s="146" t="n"/>
      <c r="P108" s="147" t="n"/>
      <c r="Q108" s="146" t="n"/>
    </row>
    <row r="109">
      <c r="A109" s="16" t="n"/>
      <c r="B109" s="13" t="inlineStr">
        <is>
          <t>Toiture terrasse - Structure toiture-terrasse - Charpente métal support tôle nervurée</t>
        </is>
      </c>
      <c r="C109" s="11" t="n"/>
      <c r="D109" s="49" t="n"/>
      <c r="E109" s="52" t="n"/>
      <c r="F109" s="11" t="n"/>
      <c r="G109" s="60" t="n"/>
      <c r="H109" s="21" t="e">
        <v>#N/A</v>
      </c>
      <c r="I109" s="11" t="n"/>
      <c r="J109" s="11" t="n"/>
      <c r="K109" s="11" t="n"/>
      <c r="L109" s="11" t="n"/>
      <c r="M109" s="26" t="n"/>
      <c r="N109" s="26" t="n"/>
      <c r="O109" s="146" t="n"/>
      <c r="P109" s="147" t="n"/>
      <c r="Q109" s="146" t="n"/>
    </row>
    <row r="110">
      <c r="A110" s="45" t="inlineStr">
        <is>
          <t>Solution retenue LOT 9</t>
        </is>
      </c>
      <c r="B110" s="13" t="n"/>
      <c r="C110" s="32">
        <f>SUM(C100:C109)</f>
        <v/>
      </c>
      <c r="D110" s="61" t="n"/>
      <c r="E110" s="61" t="n"/>
      <c r="F110" s="32" t="n"/>
      <c r="G110" s="55">
        <f>C101*G101+C102*G102+C103*G103+C104*G104+C105*G105+C106*G106+C107*G107+C108*G108+C109*G109+C100*G100</f>
        <v/>
      </c>
      <c r="H110" s="55" t="n"/>
      <c r="I110" s="32" t="n"/>
      <c r="J110" s="32" t="n"/>
      <c r="K110" s="32">
        <f>J110*G110</f>
        <v/>
      </c>
      <c r="L110" s="32" t="n"/>
      <c r="M110" s="40" t="n"/>
      <c r="N110" s="40" t="n"/>
      <c r="O110" s="151" t="n"/>
      <c r="P110" s="152" t="n"/>
      <c r="Q110" s="151" t="n"/>
    </row>
    <row r="111">
      <c r="A111" s="18" t="inlineStr">
        <is>
          <t>Toiture terrasse - Protection des toitures terrasses</t>
        </is>
      </c>
      <c r="B111" s="19" t="n"/>
      <c r="C111" s="19" t="n"/>
      <c r="D111" s="19" t="n"/>
      <c r="E111" s="19" t="n"/>
      <c r="F111" s="19" t="n"/>
      <c r="G111" s="19" t="n"/>
      <c r="H111" s="19" t="n"/>
      <c r="I111" s="19" t="n"/>
      <c r="J111" s="19" t="n"/>
      <c r="K111" s="19" t="n"/>
      <c r="L111" s="19" t="n"/>
      <c r="M111" s="19" t="n"/>
      <c r="N111" s="19" t="n"/>
      <c r="O111" s="19" t="n"/>
      <c r="P111" s="19" t="n"/>
      <c r="Q111" s="19" t="n"/>
    </row>
    <row r="112">
      <c r="A112" s="16" t="n"/>
      <c r="B112" s="13" t="inlineStr">
        <is>
          <t>Toiture terrasse - Protection des toitures terrasses - Platelage bois</t>
        </is>
      </c>
      <c r="C112" s="11" t="n"/>
      <c r="D112" s="11" t="n"/>
      <c r="E112" s="2" t="n"/>
      <c r="F112" s="52" t="n"/>
      <c r="G112" s="21" t="n"/>
      <c r="H112" s="21" t="n"/>
      <c r="I112" s="11" t="n"/>
      <c r="J112" s="11" t="n"/>
      <c r="K112" s="11" t="n"/>
      <c r="L112" s="11" t="n"/>
      <c r="M112" s="26" t="n"/>
      <c r="N112" s="26" t="n"/>
      <c r="O112" s="146" t="n"/>
      <c r="P112" s="147" t="n"/>
      <c r="Q112" s="146" t="n"/>
    </row>
    <row r="113">
      <c r="A113" s="16" t="n"/>
      <c r="B113" s="52" t="inlineStr">
        <is>
          <t>Toiture terrasse - Protection des toitures terrasses - Enrobé</t>
        </is>
      </c>
      <c r="C113" s="11" t="n"/>
      <c r="D113" s="20" t="n">
        <v>28092</v>
      </c>
      <c r="E113" s="21" t="inlineStr">
        <is>
          <t>m²</t>
        </is>
      </c>
      <c r="F113" s="52" t="n"/>
      <c r="G113" s="21" t="n">
        <v>14.1</v>
      </c>
      <c r="H113" s="23" t="n">
        <v>10.43705025435988</v>
      </c>
      <c r="I113" s="11" t="n"/>
      <c r="J113" s="11" t="n"/>
      <c r="K113" s="11" t="n"/>
      <c r="L113" s="11" t="inlineStr">
        <is>
          <t>Collective</t>
        </is>
      </c>
      <c r="M113" s="26" t="n"/>
      <c r="N113" s="26" t="n"/>
      <c r="O113" s="146" t="n"/>
      <c r="P113" s="147" t="n"/>
      <c r="Q113" s="146" t="n"/>
    </row>
    <row r="114">
      <c r="A114" s="16" t="n"/>
      <c r="B114" s="52" t="inlineStr">
        <is>
          <t>Toiture terrasse - Protection des toitures terrasses - Graviers</t>
        </is>
      </c>
      <c r="C114" s="11" t="n"/>
      <c r="D114" s="20" t="n">
        <v>31935</v>
      </c>
      <c r="E114" s="21" t="inlineStr">
        <is>
          <t>m³</t>
        </is>
      </c>
      <c r="F114" s="11" t="n"/>
      <c r="G114" s="21" t="n">
        <v>30.5</v>
      </c>
      <c r="H114" s="23" t="n">
        <v>27.03525297468997</v>
      </c>
      <c r="I114" s="11" t="n"/>
      <c r="J114" s="11" t="n"/>
      <c r="K114" s="11" t="n"/>
      <c r="L114" s="11" t="inlineStr">
        <is>
          <t>Par défaut</t>
        </is>
      </c>
      <c r="M114" s="26" t="n"/>
      <c r="N114" s="26" t="n"/>
      <c r="O114" s="146" t="n"/>
      <c r="P114" s="147" t="n"/>
      <c r="Q114" s="146" t="n"/>
    </row>
    <row r="115">
      <c r="A115" s="16" t="n"/>
      <c r="B115" s="13" t="inlineStr">
        <is>
          <t>Toiture terrasse - Protection des toitures terrasses - Dalle béton sur plot</t>
        </is>
      </c>
      <c r="C115" s="11" t="n"/>
      <c r="D115" s="20" t="n">
        <v>30129</v>
      </c>
      <c r="E115" s="21" t="inlineStr">
        <is>
          <t>m²</t>
        </is>
      </c>
      <c r="F115" s="11" t="n"/>
      <c r="G115" s="21" t="n">
        <v>43.7</v>
      </c>
      <c r="H115" s="23" t="n">
        <v>43.52617624000001</v>
      </c>
      <c r="I115" s="11" t="n"/>
      <c r="J115" s="11" t="n"/>
      <c r="K115" s="11" t="n"/>
      <c r="L115" s="11" t="inlineStr">
        <is>
          <t>Par défaut</t>
        </is>
      </c>
      <c r="M115" s="26" t="n"/>
      <c r="N115" s="26" t="n"/>
      <c r="O115" s="146" t="n"/>
      <c r="P115" s="147" t="n"/>
      <c r="Q115" s="146" t="n"/>
    </row>
    <row r="116">
      <c r="A116" s="45" t="inlineStr">
        <is>
          <t xml:space="preserve">Solutton retenue </t>
        </is>
      </c>
      <c r="B116" s="13" t="n"/>
      <c r="C116" s="32">
        <f>SUM(C112:C115)</f>
        <v/>
      </c>
      <c r="D116" s="38" t="n"/>
      <c r="E116" s="39" t="n"/>
      <c r="F116" s="32" t="n"/>
      <c r="G116" s="39">
        <f>C112*G112+C113*G113+C114*G114+C115*G115</f>
        <v/>
      </c>
      <c r="H116" s="39" t="n"/>
      <c r="I116" s="32" t="n"/>
      <c r="J116" s="32" t="n"/>
      <c r="K116" s="32">
        <f>J116*G116</f>
        <v/>
      </c>
      <c r="L116" s="32" t="n"/>
      <c r="M116" s="40" t="n"/>
      <c r="N116" s="40" t="n"/>
      <c r="O116" s="151" t="n"/>
      <c r="P116" s="152" t="n"/>
      <c r="Q116" s="151" t="n"/>
    </row>
    <row r="117">
      <c r="A117" s="18" t="inlineStr">
        <is>
          <t>Toiture en pente - Charpente toiture en pente</t>
        </is>
      </c>
      <c r="B117" s="19" t="n"/>
      <c r="C117" s="19" t="n"/>
      <c r="D117" s="19" t="n"/>
      <c r="E117" s="19" t="n"/>
      <c r="F117" s="19" t="n"/>
      <c r="G117" s="19" t="n"/>
      <c r="H117" s="19" t="n"/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</row>
    <row r="118">
      <c r="A118" s="16" t="n"/>
      <c r="B118" s="13" t="inlineStr">
        <is>
          <t>Toiture en pente - Charpente toiture en pente - Bois, traditionnelle</t>
        </is>
      </c>
      <c r="C118" s="11" t="n"/>
      <c r="D118" s="20" t="n">
        <v>30448</v>
      </c>
      <c r="E118" s="21" t="inlineStr">
        <is>
          <t>m³</t>
        </is>
      </c>
      <c r="F118" s="11" t="n"/>
      <c r="G118" s="21" t="n">
        <v>63.3</v>
      </c>
      <c r="H118" s="23" t="n">
        <v>-313.0899850828393</v>
      </c>
      <c r="I118" s="11" t="n"/>
      <c r="J118" s="11" t="n"/>
      <c r="K118" s="11" t="n"/>
      <c r="L118" s="11" t="inlineStr">
        <is>
          <t>Collective</t>
        </is>
      </c>
      <c r="M118" s="26" t="n"/>
      <c r="N118" s="26" t="n"/>
      <c r="O118" s="146" t="n"/>
      <c r="P118" s="147" t="n"/>
      <c r="Q118" s="146" t="n"/>
    </row>
    <row r="119">
      <c r="A119" s="16" t="n"/>
      <c r="B119" s="13" t="inlineStr">
        <is>
          <t>Toiture en pente - Charpente toiture en pente - Bois, lamellé</t>
        </is>
      </c>
      <c r="C119" s="11" t="n"/>
      <c r="D119" s="20" t="n">
        <v>27237</v>
      </c>
      <c r="E119" s="21" t="inlineStr">
        <is>
          <t>m³</t>
        </is>
      </c>
      <c r="F119" s="11" t="n"/>
      <c r="G119" s="21" t="n">
        <v>104</v>
      </c>
      <c r="H119" s="23" t="n">
        <v>-239.5200000000001</v>
      </c>
      <c r="I119" s="11" t="n"/>
      <c r="J119" s="11" t="n"/>
      <c r="K119" s="11" t="n"/>
      <c r="L119" s="11" t="inlineStr">
        <is>
          <t>Collective</t>
        </is>
      </c>
      <c r="M119" s="26" t="n"/>
      <c r="N119" s="26" t="n"/>
      <c r="O119" s="146" t="n"/>
      <c r="P119" s="147" t="n"/>
      <c r="Q119" s="146" t="n"/>
    </row>
    <row r="120">
      <c r="A120" s="16" t="n"/>
      <c r="B120" s="13" t="inlineStr">
        <is>
          <t>Toiture en pente - Charpente toiture en pente - Bois, industrielle</t>
        </is>
      </c>
      <c r="C120" s="11" t="n"/>
      <c r="D120" s="20" t="n">
        <v>27248</v>
      </c>
      <c r="E120" s="21" t="inlineStr">
        <is>
          <t>m³</t>
        </is>
      </c>
      <c r="F120" s="11" t="n"/>
      <c r="G120" s="21" t="n">
        <v>11.42</v>
      </c>
      <c r="H120" s="23" t="n">
        <v>-232.054</v>
      </c>
      <c r="I120" s="11" t="n"/>
      <c r="J120" s="11" t="n"/>
      <c r="K120" s="11" t="n"/>
      <c r="L120" s="11" t="inlineStr">
        <is>
          <t>Collective</t>
        </is>
      </c>
      <c r="M120" s="26" t="n"/>
      <c r="N120" s="26" t="n"/>
      <c r="O120" s="146" t="n"/>
      <c r="P120" s="147" t="n"/>
      <c r="Q120" s="146" t="n"/>
    </row>
    <row r="121">
      <c r="A121" s="16" t="n"/>
      <c r="B121" s="13" t="inlineStr">
        <is>
          <t>Toiture en pente - Charpente toiture en pente - Métal</t>
        </is>
      </c>
      <c r="C121" s="11" t="n"/>
      <c r="D121" s="49" t="n"/>
      <c r="E121" s="52" t="n"/>
      <c r="F121" s="11" t="n"/>
      <c r="G121" s="11" t="n"/>
      <c r="H121" s="21" t="e">
        <v>#N/A</v>
      </c>
      <c r="I121" s="11" t="n"/>
      <c r="J121" s="11" t="n"/>
      <c r="K121" s="11" t="n"/>
      <c r="L121" s="11" t="n"/>
      <c r="M121" s="26" t="n"/>
      <c r="N121" s="26" t="n"/>
      <c r="O121" s="146" t="n"/>
      <c r="P121" s="147" t="n"/>
      <c r="Q121" s="146" t="n"/>
    </row>
    <row r="122">
      <c r="A122" s="45" t="inlineStr">
        <is>
          <t xml:space="preserve">Solutton retenue </t>
        </is>
      </c>
      <c r="B122" s="13" t="n"/>
      <c r="C122" s="32">
        <f>SUM(C118:C121)</f>
        <v/>
      </c>
      <c r="D122" s="61" t="n"/>
      <c r="E122" s="61" t="n"/>
      <c r="F122" s="32" t="n"/>
      <c r="G122" s="32">
        <f>C118*G118+C119*G119+C120*G120+C121*G121</f>
        <v/>
      </c>
      <c r="H122" s="32" t="n"/>
      <c r="I122" s="32" t="n"/>
      <c r="J122" s="32" t="n"/>
      <c r="K122" s="32">
        <f>J122*G122</f>
        <v/>
      </c>
      <c r="L122" s="32" t="n"/>
      <c r="M122" s="40" t="n"/>
      <c r="N122" s="40" t="n"/>
      <c r="O122" s="151" t="n"/>
      <c r="P122" s="152" t="n"/>
      <c r="Q122" s="151" t="n"/>
    </row>
    <row r="123">
      <c r="A123" s="18" t="inlineStr">
        <is>
          <t>Toiture en pente - Couverture</t>
        </is>
      </c>
      <c r="B123" s="19" t="n"/>
      <c r="C123" s="19" t="n"/>
      <c r="D123" s="19" t="n"/>
      <c r="E123" s="19" t="n"/>
      <c r="F123" s="19" t="n"/>
      <c r="G123" s="19" t="n"/>
      <c r="H123" s="19" t="n"/>
      <c r="I123" s="19" t="n"/>
      <c r="J123" s="19" t="n"/>
      <c r="K123" s="19" t="n"/>
      <c r="L123" s="19" t="n"/>
      <c r="M123" s="19" t="n"/>
      <c r="N123" s="19" t="n"/>
      <c r="O123" s="19" t="n"/>
      <c r="P123" s="19" t="n"/>
      <c r="Q123" s="19" t="n"/>
    </row>
    <row r="124">
      <c r="A124" s="16" t="n"/>
      <c r="B124" s="13" t="inlineStr">
        <is>
          <t>Toiture en pente - Couverture - Ardoise</t>
        </is>
      </c>
      <c r="C124" s="11" t="n"/>
      <c r="D124" s="20" t="n">
        <v>10949</v>
      </c>
      <c r="E124" s="21" t="inlineStr">
        <is>
          <t>m²</t>
        </is>
      </c>
      <c r="F124" s="11" t="n"/>
      <c r="G124" s="21" t="n">
        <v>11.01</v>
      </c>
      <c r="H124" s="23" t="e">
        <v>#N/A</v>
      </c>
      <c r="I124" s="11" t="n"/>
      <c r="J124" s="11" t="n"/>
      <c r="K124" s="11" t="n"/>
      <c r="L124" s="11" t="inlineStr">
        <is>
          <t>Individuelle</t>
        </is>
      </c>
      <c r="M124" s="26" t="n"/>
      <c r="N124" s="26" t="n"/>
      <c r="O124" s="146" t="n"/>
      <c r="P124" s="147" t="n"/>
      <c r="Q124" s="146" t="n"/>
    </row>
    <row r="125">
      <c r="A125" s="16" t="n"/>
      <c r="B125" s="13" t="inlineStr">
        <is>
          <t>Toiture en pente - Couverture - Terre cuite</t>
        </is>
      </c>
      <c r="C125" s="17" t="n"/>
      <c r="D125" s="20" t="n">
        <v>29819</v>
      </c>
      <c r="E125" s="21" t="inlineStr">
        <is>
          <t>m²</t>
        </is>
      </c>
      <c r="F125" s="17" t="n"/>
      <c r="G125" s="21" t="n">
        <v>21.1</v>
      </c>
      <c r="H125" s="23" t="n">
        <v>18.880748</v>
      </c>
      <c r="I125" s="17" t="n"/>
      <c r="J125" s="17" t="n"/>
      <c r="K125" s="17" t="n"/>
      <c r="L125" s="17" t="inlineStr">
        <is>
          <t>Collective</t>
        </is>
      </c>
      <c r="M125" s="26" t="n"/>
      <c r="N125" s="26" t="n"/>
      <c r="O125" s="146" t="n"/>
      <c r="P125" s="147" t="n"/>
      <c r="Q125" s="146" t="n"/>
    </row>
    <row r="126">
      <c r="A126" s="16" t="n"/>
      <c r="B126" s="13" t="inlineStr">
        <is>
          <t>Toiture en pente - Couverture - Acier</t>
        </is>
      </c>
      <c r="C126" s="11" t="n"/>
      <c r="D126" s="20" t="n">
        <v>27117</v>
      </c>
      <c r="E126" s="21" t="inlineStr">
        <is>
          <t>m²</t>
        </is>
      </c>
      <c r="F126" s="11" t="n"/>
      <c r="G126" s="21" t="n">
        <v>27.9</v>
      </c>
      <c r="H126" s="23" t="n">
        <v>20.8477321438</v>
      </c>
      <c r="I126" s="11" t="n"/>
      <c r="J126" s="11" t="n"/>
      <c r="K126" s="11" t="n"/>
      <c r="L126" s="11" t="inlineStr">
        <is>
          <t>Colllective</t>
        </is>
      </c>
      <c r="M126" s="26" t="n"/>
      <c r="N126" s="26" t="n"/>
      <c r="O126" s="146" t="n"/>
      <c r="P126" s="147" t="n"/>
      <c r="Q126" s="146" t="n"/>
    </row>
    <row r="127">
      <c r="A127" s="16" t="n"/>
      <c r="B127" s="13" t="inlineStr">
        <is>
          <t>Toiture en pente - Couverture - Aluminium</t>
        </is>
      </c>
      <c r="C127" s="17" t="n"/>
      <c r="D127" s="20" t="n">
        <v>31478</v>
      </c>
      <c r="E127" s="21" t="inlineStr">
        <is>
          <t>m²</t>
        </is>
      </c>
      <c r="F127" s="17" t="n"/>
      <c r="G127" s="21" t="n">
        <v>40.2</v>
      </c>
      <c r="H127" s="23" t="n">
        <v>84.83716934675654</v>
      </c>
      <c r="I127" s="17" t="n"/>
      <c r="J127" s="17" t="n"/>
      <c r="K127" s="17" t="n"/>
      <c r="L127" s="17" t="inlineStr">
        <is>
          <t>Par défaut</t>
        </is>
      </c>
      <c r="M127" s="26" t="n"/>
      <c r="N127" s="26" t="n"/>
      <c r="O127" s="146" t="n"/>
      <c r="P127" s="147" t="n"/>
      <c r="Q127" s="146" t="n"/>
    </row>
    <row r="128">
      <c r="A128" s="45" t="inlineStr">
        <is>
          <t xml:space="preserve">Solution retenue </t>
        </is>
      </c>
      <c r="B128" s="13" t="n"/>
      <c r="C128" s="62">
        <f>SUM(C124:C127)</f>
        <v/>
      </c>
      <c r="D128" s="38" t="n"/>
      <c r="E128" s="39" t="n"/>
      <c r="F128" s="62" t="n"/>
      <c r="G128" s="39">
        <f>C124*G124+C125*G125+C126*G126+C127*G127</f>
        <v/>
      </c>
      <c r="H128" s="39" t="n"/>
      <c r="I128" s="62" t="n"/>
      <c r="J128" s="62" t="n"/>
      <c r="K128" s="32">
        <f>J128*G128</f>
        <v/>
      </c>
      <c r="L128" s="62" t="n"/>
      <c r="M128" s="40" t="n"/>
      <c r="N128" s="40" t="n"/>
      <c r="O128" s="151" t="n"/>
      <c r="P128" s="152" t="n"/>
      <c r="Q128" s="151" t="n"/>
    </row>
    <row r="129">
      <c r="A129" s="18" t="inlineStr">
        <is>
          <t>Toiture en pente - Gouttières</t>
        </is>
      </c>
      <c r="B129" s="19" t="n"/>
      <c r="C129" s="19" t="n"/>
      <c r="D129" s="19" t="n"/>
      <c r="E129" s="19" t="n"/>
      <c r="F129" s="19" t="n"/>
      <c r="G129" s="19" t="n"/>
      <c r="H129" s="19" t="n"/>
      <c r="I129" s="19" t="n"/>
      <c r="J129" s="19" t="n"/>
      <c r="K129" s="19" t="n"/>
      <c r="L129" s="19" t="n"/>
      <c r="M129" s="19" t="n"/>
      <c r="N129" s="19" t="n"/>
      <c r="O129" s="19" t="n"/>
      <c r="P129" s="19" t="n"/>
      <c r="Q129" s="19" t="n"/>
    </row>
    <row r="130">
      <c r="A130" s="16" t="n"/>
      <c r="B130" s="13" t="inlineStr">
        <is>
          <t>Toiture en pente - Gouttières - PVC</t>
        </is>
      </c>
      <c r="C130" s="11" t="n"/>
      <c r="D130" s="20" t="n">
        <v>32043</v>
      </c>
      <c r="E130" s="21" t="inlineStr">
        <is>
          <t>m</t>
        </is>
      </c>
      <c r="F130" s="63" t="n"/>
      <c r="G130" s="21" t="n">
        <v>2.68</v>
      </c>
      <c r="H130" s="23" t="n">
        <v>5.775936319855</v>
      </c>
      <c r="I130" s="63" t="n"/>
      <c r="J130" s="63" t="n"/>
      <c r="K130" s="63" t="n"/>
      <c r="L130" s="63" t="inlineStr">
        <is>
          <t>Par défaut</t>
        </is>
      </c>
      <c r="M130" s="103" t="n"/>
      <c r="N130" s="144" t="n"/>
      <c r="O130" s="146" t="n"/>
      <c r="P130" s="147" t="n"/>
      <c r="Q130" s="146" t="n"/>
    </row>
    <row r="131">
      <c r="A131" s="16" t="n"/>
      <c r="B131" s="52" t="inlineStr">
        <is>
          <t>Toiture en pente - Gouttières - Zinc</t>
        </is>
      </c>
      <c r="C131" s="11" t="n"/>
      <c r="D131" s="20" t="n">
        <v>32006</v>
      </c>
      <c r="E131" s="21" t="inlineStr">
        <is>
          <t>m</t>
        </is>
      </c>
      <c r="F131" s="63" t="n"/>
      <c r="G131" s="21" t="n">
        <v>8.859999999999999</v>
      </c>
      <c r="H131" s="23" t="n">
        <v>8.811456368</v>
      </c>
      <c r="I131" s="63" t="n"/>
      <c r="J131" s="63" t="n"/>
      <c r="K131" s="63" t="n"/>
      <c r="L131" s="63" t="inlineStr">
        <is>
          <t>Par défaut</t>
        </is>
      </c>
      <c r="M131" s="103" t="n"/>
      <c r="N131" s="144" t="n"/>
      <c r="O131" s="146" t="n"/>
      <c r="P131" s="147" t="n"/>
      <c r="Q131" s="146" t="n"/>
    </row>
    <row r="132">
      <c r="A132" s="16" t="n"/>
      <c r="B132" s="52" t="inlineStr">
        <is>
          <t>Toiture en pente - Gouttières - Acier</t>
        </is>
      </c>
      <c r="C132" s="11" t="n"/>
      <c r="D132" s="20" t="n">
        <v>31701</v>
      </c>
      <c r="E132" s="21" t="inlineStr">
        <is>
          <t>m</t>
        </is>
      </c>
      <c r="F132" s="63" t="n"/>
      <c r="G132" s="21" t="n">
        <v>17.3</v>
      </c>
      <c r="H132" s="23" t="n">
        <v>17.105281666278</v>
      </c>
      <c r="I132" s="63" t="n"/>
      <c r="J132" s="63" t="n"/>
      <c r="K132" s="63" t="n"/>
      <c r="L132" s="63" t="inlineStr">
        <is>
          <t>Par défaut</t>
        </is>
      </c>
      <c r="M132" s="103" t="n"/>
      <c r="N132" s="144" t="n"/>
      <c r="O132" s="146" t="n"/>
      <c r="P132" s="147" t="n"/>
      <c r="Q132" s="146" t="n"/>
    </row>
    <row r="133">
      <c r="A133" s="16" t="n"/>
      <c r="B133" s="52" t="inlineStr">
        <is>
          <t>Toiture en pente - Gouttières - Aluminium</t>
        </is>
      </c>
      <c r="C133" s="11" t="n"/>
      <c r="D133" s="20" t="n">
        <v>31497</v>
      </c>
      <c r="E133" s="21" t="inlineStr">
        <is>
          <t>m</t>
        </is>
      </c>
      <c r="F133" s="63" t="n"/>
      <c r="G133" s="21" t="n">
        <v>18.2</v>
      </c>
      <c r="H133" s="23" t="n">
        <v>18.089391681738</v>
      </c>
      <c r="I133" s="63" t="n"/>
      <c r="J133" s="63" t="n"/>
      <c r="K133" s="63" t="n"/>
      <c r="L133" s="63" t="inlineStr">
        <is>
          <t>Par défaut</t>
        </is>
      </c>
      <c r="M133" s="103" t="n"/>
      <c r="N133" s="144" t="n"/>
      <c r="O133" s="146" t="n"/>
      <c r="P133" s="147" t="n"/>
      <c r="Q133" s="146" t="n"/>
    </row>
    <row r="134">
      <c r="A134" s="91" t="inlineStr">
        <is>
          <t xml:space="preserve">Solution retenue </t>
        </is>
      </c>
      <c r="B134" s="144" t="n"/>
      <c r="C134" s="62">
        <f>SUM(C130:C133)</f>
        <v/>
      </c>
      <c r="D134" s="30" t="n"/>
      <c r="E134" s="30" t="n"/>
      <c r="F134" s="30" t="n"/>
      <c r="G134" s="39">
        <f>C131*G131+C132*G132+C133*G133+#REF!*#REF!+C130*G130</f>
        <v/>
      </c>
      <c r="H134" s="39" t="n"/>
      <c r="I134" s="30" t="n"/>
      <c r="J134" s="32">
        <f>[1]Outil!#REF!</f>
        <v/>
      </c>
      <c r="K134" s="32">
        <f>J134*G134</f>
        <v/>
      </c>
      <c r="L134" s="32" t="n"/>
      <c r="M134" s="30" t="n"/>
      <c r="N134" s="148" t="n"/>
      <c r="O134" s="30" t="n"/>
      <c r="P134" s="30" t="n"/>
      <c r="Q134" s="30" t="n"/>
    </row>
    <row r="135">
      <c r="A135" s="34" t="inlineStr">
        <is>
          <t>Aménagements Intérieurs</t>
        </is>
      </c>
      <c r="B135" s="66" t="n"/>
      <c r="C135" s="66" t="n"/>
      <c r="D135" s="66" t="n"/>
      <c r="E135" s="66" t="n"/>
      <c r="F135" s="66" t="n"/>
      <c r="G135" s="66" t="n"/>
      <c r="H135" s="66" t="n"/>
      <c r="I135" s="66" t="n"/>
      <c r="J135" s="66" t="n"/>
      <c r="K135" s="66" t="n"/>
      <c r="L135" s="66" t="n"/>
      <c r="M135" s="66" t="n"/>
      <c r="N135" s="66" t="n"/>
      <c r="O135" s="66" t="n"/>
      <c r="P135" s="66" t="n"/>
      <c r="Q135" s="66" t="n"/>
    </row>
    <row r="136">
      <c r="A136" s="18" t="inlineStr">
        <is>
          <t>Cloisons distribution</t>
        </is>
      </c>
      <c r="B136" s="19" t="n"/>
      <c r="C136" s="19" t="n"/>
      <c r="D136" s="19" t="n"/>
      <c r="E136" s="19" t="n"/>
      <c r="F136" s="19" t="n"/>
      <c r="G136" s="19" t="n"/>
      <c r="H136" s="19" t="n"/>
      <c r="I136" s="19" t="n"/>
      <c r="J136" s="19" t="n"/>
      <c r="K136" s="19" t="n"/>
      <c r="L136" s="19" t="n"/>
      <c r="M136" s="19" t="n"/>
      <c r="N136" s="19" t="n"/>
      <c r="O136" s="19" t="n"/>
      <c r="P136" s="19" t="n"/>
      <c r="Q136" s="19" t="n"/>
    </row>
    <row r="137">
      <c r="A137" s="16" t="n"/>
      <c r="B137" s="13" t="inlineStr">
        <is>
          <t>Cloisons distribution - Cloisonnement en plaque de plâtre</t>
        </is>
      </c>
      <c r="C137" s="11" t="n"/>
      <c r="D137" s="20" t="n">
        <v>28800</v>
      </c>
      <c r="E137" s="21" t="inlineStr">
        <is>
          <t>m²</t>
        </is>
      </c>
      <c r="F137" s="11" t="n"/>
      <c r="G137" s="21" t="n">
        <v>14.5</v>
      </c>
      <c r="H137" s="23" t="n">
        <v>14.07784580110041</v>
      </c>
      <c r="I137" s="11" t="n"/>
      <c r="J137" s="11" t="n"/>
      <c r="K137" s="11" t="n"/>
      <c r="L137" s="11" t="inlineStr">
        <is>
          <t>Changer FDES</t>
        </is>
      </c>
      <c r="M137" s="26" t="n"/>
      <c r="N137" s="26" t="n"/>
      <c r="O137" s="146" t="n"/>
      <c r="P137" s="147" t="n"/>
      <c r="Q137" s="146" t="n"/>
    </row>
    <row r="138">
      <c r="A138" s="16" t="n"/>
      <c r="B138" s="13" t="inlineStr">
        <is>
          <t>Cloisons distribution - Âme alvéolaire</t>
        </is>
      </c>
      <c r="C138" s="11" t="n"/>
      <c r="D138" s="20" t="n">
        <v>31579</v>
      </c>
      <c r="E138" s="21" t="inlineStr">
        <is>
          <t>m²</t>
        </is>
      </c>
      <c r="F138" s="11" t="n"/>
      <c r="G138" s="21" t="n">
        <v>6.82</v>
      </c>
      <c r="H138" s="23" t="n">
        <v>6.74562811</v>
      </c>
      <c r="I138" s="11" t="n"/>
      <c r="J138" s="11" t="n"/>
      <c r="K138" s="11" t="n"/>
      <c r="L138" s="11" t="inlineStr">
        <is>
          <t>Par défaut</t>
        </is>
      </c>
      <c r="M138" s="26" t="n"/>
      <c r="N138" s="26" t="n"/>
      <c r="O138" s="146" t="n"/>
      <c r="P138" s="147" t="n"/>
      <c r="Q138" s="146" t="n"/>
    </row>
    <row r="139">
      <c r="A139" s="16" t="n"/>
      <c r="B139" s="13" t="inlineStr">
        <is>
          <t>Cloisons distribution - Cloisons démontables alu vitrées</t>
        </is>
      </c>
      <c r="C139" s="11" t="n"/>
      <c r="D139" s="20" t="n">
        <v>14170</v>
      </c>
      <c r="E139" s="21" t="inlineStr">
        <is>
          <t>m²</t>
        </is>
      </c>
      <c r="F139" s="11" t="n"/>
      <c r="G139" s="21" t="n">
        <v>65.09999999999999</v>
      </c>
      <c r="H139" s="23" t="n">
        <v>56.3548047728</v>
      </c>
      <c r="I139" s="11" t="n"/>
      <c r="J139" s="11" t="n"/>
      <c r="K139" s="11" t="n"/>
      <c r="L139" s="11" t="inlineStr">
        <is>
          <t>Collective</t>
        </is>
      </c>
      <c r="M139" s="26" t="n"/>
      <c r="N139" s="26" t="n"/>
      <c r="O139" s="146" t="n"/>
      <c r="P139" s="147" t="n"/>
      <c r="Q139" s="146" t="n"/>
    </row>
    <row r="140">
      <c r="A140" s="45" t="inlineStr">
        <is>
          <t>Solution retenue</t>
        </is>
      </c>
      <c r="B140" s="13" t="n"/>
      <c r="C140" s="32">
        <f>SUM(C137:C139)</f>
        <v/>
      </c>
      <c r="D140" s="38" t="n"/>
      <c r="E140" s="39" t="n"/>
      <c r="F140" s="32" t="n"/>
      <c r="G140" s="39">
        <f>C137*G137+C138*G138+C139*G139</f>
        <v/>
      </c>
      <c r="H140" s="39" t="n"/>
      <c r="I140" s="32" t="n"/>
      <c r="J140" s="32" t="n"/>
      <c r="K140" s="32">
        <f>J140*G140</f>
        <v/>
      </c>
      <c r="L140" s="32" t="n"/>
      <c r="M140" s="40" t="n"/>
      <c r="N140" s="40" t="n"/>
      <c r="O140" s="151" t="n"/>
      <c r="P140" s="152" t="n"/>
      <c r="Q140" s="151" t="n"/>
    </row>
    <row r="141">
      <c r="A141" s="18" t="inlineStr">
        <is>
          <t>Faux plafond</t>
        </is>
      </c>
      <c r="B141" s="19" t="n"/>
      <c r="C141" s="19" t="n"/>
      <c r="D141" s="19" t="n"/>
      <c r="E141" s="19" t="n"/>
      <c r="F141" s="19" t="n"/>
      <c r="G141" s="19" t="n"/>
      <c r="H141" s="19" t="n"/>
      <c r="I141" s="19" t="n"/>
      <c r="J141" s="19" t="n"/>
      <c r="K141" s="19" t="n"/>
      <c r="L141" s="19" t="n"/>
      <c r="M141" s="19" t="n"/>
      <c r="N141" s="19" t="n"/>
      <c r="O141" s="19" t="n"/>
      <c r="P141" s="19" t="n"/>
      <c r="Q141" s="19" t="n"/>
    </row>
    <row r="142">
      <c r="A142" s="16" t="n"/>
      <c r="B142" s="52" t="inlineStr">
        <is>
          <t>Faux plafond - Plafond suspendu en plaque de plâtre</t>
        </is>
      </c>
      <c r="C142" s="11" t="n"/>
      <c r="D142" s="20" t="n">
        <v>28633</v>
      </c>
      <c r="E142" s="21" t="inlineStr">
        <is>
          <t>m²</t>
        </is>
      </c>
      <c r="F142" s="11" t="n"/>
      <c r="G142" s="21" t="n">
        <v>14.7</v>
      </c>
      <c r="H142" s="23" t="n">
        <v>14.09249809754918</v>
      </c>
      <c r="I142" s="11" t="n"/>
      <c r="J142" s="11" t="n"/>
      <c r="K142" s="11" t="n"/>
      <c r="L142" s="11" t="inlineStr">
        <is>
          <t>Par défaut</t>
        </is>
      </c>
      <c r="M142" s="26" t="n"/>
      <c r="N142" s="26" t="n"/>
      <c r="O142" s="146" t="n"/>
      <c r="P142" s="147" t="n"/>
      <c r="Q142" s="146" t="n"/>
    </row>
    <row r="143">
      <c r="A143" s="16" t="n"/>
      <c r="B143" s="52" t="inlineStr">
        <is>
          <t>Faux plafond - Faux-plafond métallique</t>
        </is>
      </c>
      <c r="C143" s="11" t="n"/>
      <c r="D143" s="20" t="n"/>
      <c r="E143" s="52" t="n"/>
      <c r="F143" s="11" t="n"/>
      <c r="G143" s="21" t="n"/>
      <c r="H143" s="23" t="e">
        <v>#N/A</v>
      </c>
      <c r="I143" s="11" t="n"/>
      <c r="J143" s="11" t="n"/>
      <c r="K143" s="11" t="n"/>
      <c r="L143" s="11" t="n"/>
      <c r="M143" s="26" t="n"/>
      <c r="N143" s="26" t="n"/>
      <c r="O143" s="146" t="n"/>
      <c r="P143" s="147" t="n"/>
      <c r="Q143" s="146" t="n"/>
    </row>
    <row r="144">
      <c r="A144" s="16" t="n"/>
      <c r="B144" s="13" t="inlineStr">
        <is>
          <t>Faux plafond - Plafond plâtre feu</t>
        </is>
      </c>
      <c r="C144" s="11" t="n"/>
      <c r="D144" s="20" t="n"/>
      <c r="E144" s="52" t="n"/>
      <c r="F144" s="11" t="n"/>
      <c r="G144" s="21" t="n"/>
      <c r="H144" s="23" t="e">
        <v>#N/A</v>
      </c>
      <c r="I144" s="11" t="n"/>
      <c r="J144" s="11" t="n"/>
      <c r="K144" s="11" t="n"/>
      <c r="L144" s="11" t="n"/>
      <c r="M144" s="26" t="n"/>
      <c r="N144" s="26" t="n"/>
      <c r="O144" s="146" t="n"/>
      <c r="P144" s="147" t="n"/>
      <c r="Q144" s="146" t="n"/>
    </row>
    <row r="145">
      <c r="A145" s="16" t="n"/>
      <c r="B145" s="13" t="inlineStr">
        <is>
          <t>Faux plafond - Bois</t>
        </is>
      </c>
      <c r="C145" s="11" t="n"/>
      <c r="D145" s="20" t="n">
        <v>28764</v>
      </c>
      <c r="E145" s="21" t="inlineStr">
        <is>
          <t>m²</t>
        </is>
      </c>
      <c r="F145" s="11" t="n"/>
      <c r="G145" s="21" t="n">
        <v>21.4</v>
      </c>
      <c r="H145" s="23" t="n">
        <v>40.85363010167136</v>
      </c>
      <c r="I145" s="11" t="n"/>
      <c r="J145" s="11" t="n"/>
      <c r="K145" s="11" t="n"/>
      <c r="L145" s="11" t="inlineStr">
        <is>
          <t>Par défaut</t>
        </is>
      </c>
      <c r="M145" s="26" t="n"/>
      <c r="N145" s="26" t="n"/>
      <c r="O145" s="146" t="n"/>
      <c r="P145" s="147" t="n"/>
      <c r="Q145" s="146" t="n"/>
    </row>
    <row r="146">
      <c r="A146" s="16" t="n"/>
      <c r="B146" s="13" t="n"/>
      <c r="C146" s="11" t="n"/>
      <c r="D146" s="20" t="n"/>
      <c r="E146" s="21" t="n"/>
      <c r="F146" s="11" t="n"/>
      <c r="G146" s="21" t="n"/>
      <c r="H146" s="21" t="n"/>
      <c r="I146" s="11" t="n"/>
      <c r="J146" s="11" t="n"/>
      <c r="K146" s="11" t="n"/>
      <c r="L146" s="11" t="n"/>
      <c r="M146" s="26" t="n"/>
      <c r="N146" s="26" t="n"/>
      <c r="O146" s="146" t="n"/>
      <c r="P146" s="147" t="n"/>
      <c r="Q146" s="146" t="n"/>
    </row>
    <row r="147">
      <c r="A147" s="45" t="inlineStr">
        <is>
          <t>Solution retenue</t>
        </is>
      </c>
      <c r="B147" s="13" t="n"/>
      <c r="C147" s="32">
        <f>SUM(C142:C146)</f>
        <v/>
      </c>
      <c r="D147" s="38" t="n"/>
      <c r="E147" s="39" t="n"/>
      <c r="F147" s="32" t="n"/>
      <c r="G147" s="39">
        <f>C144*G144+C145*G145+C146*G146+C143*G143+C142*G142</f>
        <v/>
      </c>
      <c r="H147" s="39" t="n"/>
      <c r="I147" s="32" t="n"/>
      <c r="J147" s="32" t="n"/>
      <c r="K147" s="32">
        <f>J147*G147</f>
        <v/>
      </c>
      <c r="L147" s="32" t="n"/>
      <c r="M147" s="40" t="n"/>
      <c r="N147" s="40" t="n"/>
      <c r="O147" s="151" t="n"/>
      <c r="P147" s="152" t="n"/>
      <c r="Q147" s="151" t="n"/>
    </row>
    <row r="148">
      <c r="A148" s="18" t="inlineStr">
        <is>
          <t>Trappe de visite</t>
        </is>
      </c>
      <c r="B148" s="19" t="n"/>
      <c r="C148" s="19" t="n"/>
      <c r="D148" s="19" t="n"/>
      <c r="E148" s="19" t="n"/>
      <c r="F148" s="19" t="n"/>
      <c r="G148" s="19" t="n"/>
      <c r="H148" s="19" t="n"/>
      <c r="I148" s="19" t="n"/>
      <c r="J148" s="19" t="n"/>
      <c r="K148" s="19" t="n"/>
      <c r="L148" s="19" t="n"/>
      <c r="M148" s="19" t="n"/>
      <c r="N148" s="19" t="n"/>
      <c r="O148" s="19" t="n"/>
      <c r="P148" s="19" t="n"/>
      <c r="Q148" s="19" t="n"/>
    </row>
    <row r="149">
      <c r="A149" s="16" t="n"/>
      <c r="B149" s="13" t="inlineStr">
        <is>
          <t>Trappe de visite - Bois</t>
        </is>
      </c>
      <c r="C149" s="11" t="n"/>
      <c r="D149" s="20" t="n">
        <v>32962</v>
      </c>
      <c r="E149" s="21" t="inlineStr">
        <is>
          <t>m²</t>
        </is>
      </c>
      <c r="F149" s="11" t="n"/>
      <c r="G149" s="21" t="n">
        <v>112</v>
      </c>
      <c r="H149" s="23" t="n">
        <v>158.1807342524014</v>
      </c>
      <c r="I149" s="11" t="n"/>
      <c r="J149" s="11" t="n"/>
      <c r="K149" s="11" t="n"/>
      <c r="L149" s="11" t="inlineStr">
        <is>
          <t>Collective</t>
        </is>
      </c>
      <c r="M149" s="26" t="n"/>
      <c r="N149" s="26" t="n"/>
      <c r="O149" s="146" t="n"/>
      <c r="P149" s="147" t="n"/>
      <c r="Q149" s="146" t="n"/>
    </row>
    <row r="150">
      <c r="A150" s="16" t="n"/>
      <c r="B150" s="13" t="inlineStr">
        <is>
          <t>Trappe de visite - Acier</t>
        </is>
      </c>
      <c r="C150" s="17" t="n"/>
      <c r="D150" s="20" t="n">
        <v>31974</v>
      </c>
      <c r="E150" s="21" t="inlineStr">
        <is>
          <t>m²</t>
        </is>
      </c>
      <c r="F150" s="17" t="n"/>
      <c r="G150" s="21" t="n">
        <v>114</v>
      </c>
      <c r="H150" s="23" t="n">
        <v>168.82024</v>
      </c>
      <c r="I150" s="17" t="n"/>
      <c r="J150" s="17" t="n"/>
      <c r="K150" s="17" t="n"/>
      <c r="L150" s="17" t="inlineStr">
        <is>
          <t>Changer FDES</t>
        </is>
      </c>
      <c r="M150" s="26" t="n"/>
      <c r="N150" s="26" t="n"/>
      <c r="O150" s="146" t="n"/>
      <c r="P150" s="147" t="n"/>
      <c r="Q150" s="146" t="n"/>
    </row>
    <row r="151">
      <c r="A151" s="16" t="n"/>
      <c r="B151" s="13" t="n"/>
      <c r="C151" s="17" t="n"/>
      <c r="D151" s="20" t="n"/>
      <c r="E151" s="21" t="n"/>
      <c r="F151" s="17" t="n"/>
      <c r="G151" s="21" t="n"/>
      <c r="H151" s="21" t="n"/>
      <c r="I151" s="17" t="n"/>
      <c r="J151" s="17" t="n"/>
      <c r="K151" s="17" t="n"/>
      <c r="L151" s="17" t="n"/>
      <c r="M151" s="26" t="n"/>
      <c r="N151" s="26" t="n"/>
      <c r="O151" s="146" t="n"/>
      <c r="P151" s="147" t="n"/>
      <c r="Q151" s="146" t="n"/>
    </row>
    <row r="152">
      <c r="A152" s="45" t="inlineStr">
        <is>
          <t>Solution retenue</t>
        </is>
      </c>
      <c r="B152" s="13" t="n"/>
      <c r="C152" s="32">
        <f>SUM(C149:C151)</f>
        <v/>
      </c>
      <c r="D152" s="38" t="n"/>
      <c r="E152" s="39" t="n"/>
      <c r="F152" s="32" t="n"/>
      <c r="G152" s="39">
        <f>C149*G149+C150*G150+C151*G151</f>
        <v/>
      </c>
      <c r="H152" s="39" t="n"/>
      <c r="I152" s="32" t="n"/>
      <c r="J152" s="32" t="n"/>
      <c r="K152" s="32">
        <f>J152*G152</f>
        <v/>
      </c>
      <c r="L152" s="32" t="n"/>
      <c r="M152" s="40" t="n"/>
      <c r="N152" s="40" t="n"/>
      <c r="O152" s="151" t="n"/>
      <c r="P152" s="152" t="n"/>
      <c r="Q152" s="151" t="n"/>
    </row>
    <row r="153">
      <c r="A153" s="18" t="inlineStr">
        <is>
          <t>Porte palière</t>
        </is>
      </c>
      <c r="B153" s="19" t="n"/>
      <c r="C153" s="19" t="n"/>
      <c r="D153" s="19" t="n"/>
      <c r="E153" s="19" t="n"/>
      <c r="F153" s="19" t="n"/>
      <c r="G153" s="19" t="n"/>
      <c r="H153" s="19" t="n"/>
      <c r="I153" s="19" t="n"/>
      <c r="J153" s="19" t="n"/>
      <c r="K153" s="19" t="n"/>
      <c r="L153" s="19" t="n"/>
      <c r="M153" s="19" t="n"/>
      <c r="N153" s="19" t="n"/>
      <c r="O153" s="19" t="n"/>
      <c r="P153" s="19" t="n"/>
      <c r="Q153" s="19" t="n"/>
    </row>
    <row r="154">
      <c r="A154" s="16" t="n"/>
      <c r="B154" s="13" t="inlineStr">
        <is>
          <t>Porte palière - PVC</t>
        </is>
      </c>
      <c r="C154" s="11" t="n"/>
      <c r="D154" s="20" t="n">
        <v>31383</v>
      </c>
      <c r="E154" s="21" t="inlineStr">
        <is>
          <t>m²</t>
        </is>
      </c>
      <c r="F154" s="63" t="n"/>
      <c r="G154" s="21" t="n">
        <v>151</v>
      </c>
      <c r="H154" s="23" t="n">
        <v>144.4008619355035</v>
      </c>
      <c r="I154" s="63" t="n"/>
      <c r="J154" s="63" t="n"/>
      <c r="K154" s="63" t="n"/>
      <c r="L154" s="63" t="inlineStr">
        <is>
          <t>Par défaut</t>
        </is>
      </c>
      <c r="M154" s="103" t="n"/>
      <c r="N154" s="144" t="n"/>
      <c r="O154" s="146" t="n"/>
      <c r="P154" s="147" t="n"/>
      <c r="Q154" s="146" t="n"/>
    </row>
    <row r="155">
      <c r="A155" s="16" t="n"/>
      <c r="B155" s="13" t="inlineStr">
        <is>
          <t>Porte palière - Bois</t>
        </is>
      </c>
      <c r="C155" s="11" t="n"/>
      <c r="D155" s="20" t="n">
        <v>29144</v>
      </c>
      <c r="E155" s="21" t="inlineStr">
        <is>
          <t>m²</t>
        </is>
      </c>
      <c r="F155" s="63" t="n"/>
      <c r="G155" s="21" t="n">
        <v>150</v>
      </c>
      <c r="H155" s="23" t="n">
        <v>215.171233618098</v>
      </c>
      <c r="I155" s="63" t="n"/>
      <c r="J155" s="63" t="n"/>
      <c r="K155" s="63" t="n"/>
      <c r="L155" s="63" t="inlineStr">
        <is>
          <t>Collective</t>
        </is>
      </c>
      <c r="M155" s="103" t="n"/>
      <c r="N155" s="144" t="n"/>
      <c r="O155" s="146" t="n"/>
      <c r="P155" s="147" t="n"/>
      <c r="Q155" s="146" t="n"/>
    </row>
    <row r="156">
      <c r="A156" s="16" t="n"/>
      <c r="B156" s="13" t="inlineStr">
        <is>
          <t>Porte palière - Acier</t>
        </is>
      </c>
      <c r="C156" s="11" t="n"/>
      <c r="D156" s="20" t="n">
        <v>31495</v>
      </c>
      <c r="E156" s="21" t="inlineStr">
        <is>
          <t>m²</t>
        </is>
      </c>
      <c r="F156" s="63" t="n"/>
      <c r="G156" s="21" t="n">
        <v>122</v>
      </c>
      <c r="H156" s="23" t="n">
        <v>217.69028302268</v>
      </c>
      <c r="I156" s="63" t="n"/>
      <c r="J156" s="63" t="n"/>
      <c r="K156" s="63" t="n"/>
      <c r="L156" s="63" t="inlineStr">
        <is>
          <t>Changer FDES</t>
        </is>
      </c>
      <c r="M156" s="103" t="n"/>
      <c r="N156" s="144" t="n"/>
      <c r="O156" s="146" t="n"/>
      <c r="P156" s="147" t="n"/>
      <c r="Q156" s="146" t="n"/>
    </row>
    <row r="157">
      <c r="A157" s="16" t="n"/>
      <c r="B157" s="13" t="n"/>
      <c r="C157" s="11" t="n"/>
      <c r="D157" s="20" t="n"/>
      <c r="E157" s="21" t="n"/>
      <c r="F157" s="63" t="n"/>
      <c r="G157" s="21" t="n"/>
      <c r="H157" s="67" t="n"/>
      <c r="I157" s="63" t="n"/>
      <c r="J157" s="63" t="n"/>
      <c r="K157" s="63" t="n"/>
      <c r="L157" s="63" t="n"/>
      <c r="M157" s="103" t="n"/>
      <c r="N157" s="104" t="n"/>
      <c r="O157" s="146" t="n"/>
      <c r="P157" s="147" t="n"/>
      <c r="Q157" s="146" t="n"/>
    </row>
    <row r="158">
      <c r="A158" s="45" t="inlineStr">
        <is>
          <t>Solution retenue</t>
        </is>
      </c>
      <c r="B158" s="13" t="n"/>
      <c r="C158" s="32">
        <f>SUM(C154:C157)</f>
        <v/>
      </c>
      <c r="D158" s="38" t="n"/>
      <c r="E158" s="39" t="n"/>
      <c r="F158" s="32" t="n"/>
      <c r="G158" s="39">
        <f>C155*G155+C156*G156+C157*G157+C154*G154</f>
        <v/>
      </c>
      <c r="H158" s="39" t="n"/>
      <c r="I158" s="32" t="n"/>
      <c r="J158" s="32" t="n"/>
      <c r="K158" s="32">
        <f>J158*G158</f>
        <v/>
      </c>
      <c r="L158" s="32" t="n"/>
      <c r="M158" s="40" t="n"/>
      <c r="N158" s="40" t="n"/>
      <c r="O158" s="151" t="n"/>
      <c r="P158" s="152" t="n"/>
      <c r="Q158" s="151" t="n"/>
    </row>
    <row r="159">
      <c r="A159" s="18" t="inlineStr">
        <is>
          <t>Porte intérieure</t>
        </is>
      </c>
      <c r="B159" s="19" t="n"/>
      <c r="C159" s="19" t="n"/>
      <c r="D159" s="19" t="n"/>
      <c r="E159" s="19" t="n"/>
      <c r="F159" s="19" t="n"/>
      <c r="G159" s="19" t="n"/>
      <c r="H159" s="19" t="n"/>
      <c r="I159" s="19" t="n"/>
      <c r="J159" s="19" t="n"/>
      <c r="K159" s="19" t="n"/>
      <c r="L159" s="19" t="n"/>
      <c r="M159" s="19" t="n"/>
      <c r="N159" s="19" t="n"/>
      <c r="O159" s="19" t="n"/>
      <c r="P159" s="19" t="n"/>
      <c r="Q159" s="19" t="n"/>
    </row>
    <row r="160">
      <c r="A160" s="16" t="n"/>
      <c r="B160" s="13" t="inlineStr">
        <is>
          <t>Porte intérieure - Bloc-porte de communication bois</t>
        </is>
      </c>
      <c r="C160" s="11" t="n"/>
      <c r="D160" s="20" t="n">
        <v>29142</v>
      </c>
      <c r="E160" s="21" t="inlineStr">
        <is>
          <t>m²</t>
        </is>
      </c>
      <c r="F160" s="11" t="n"/>
      <c r="G160" s="21" t="n">
        <v>11.4</v>
      </c>
      <c r="H160" s="23" t="n">
        <v>11.92780141635622</v>
      </c>
      <c r="I160" s="11" t="n"/>
      <c r="J160" s="11" t="n"/>
      <c r="K160" s="11" t="n"/>
      <c r="L160" s="11" t="inlineStr">
        <is>
          <t>Collective</t>
        </is>
      </c>
      <c r="M160" s="26" t="n"/>
      <c r="N160" s="26" t="n"/>
      <c r="O160" s="146" t="n"/>
      <c r="P160" s="147" t="n"/>
      <c r="Q160" s="146" t="n"/>
    </row>
    <row r="161">
      <c r="A161" s="16" t="n"/>
      <c r="B161" s="52" t="inlineStr">
        <is>
          <t>Porte intérieure - Bloc-porte de communication acier</t>
        </is>
      </c>
      <c r="C161" s="11" t="n"/>
      <c r="D161" s="20" t="n">
        <v>29143</v>
      </c>
      <c r="E161" s="21" t="inlineStr">
        <is>
          <t>m²</t>
        </is>
      </c>
      <c r="F161" s="11" t="n"/>
      <c r="G161" s="21" t="n">
        <v>35.6</v>
      </c>
      <c r="H161" s="23" t="n">
        <v>51.24224871249083</v>
      </c>
      <c r="I161" s="11" t="n"/>
      <c r="J161" s="11" t="n"/>
      <c r="K161" s="11" t="n"/>
      <c r="L161" s="11" t="inlineStr">
        <is>
          <t>Collective</t>
        </is>
      </c>
      <c r="M161" s="26" t="n"/>
      <c r="N161" s="26" t="n"/>
      <c r="O161" s="146" t="n"/>
      <c r="P161" s="147" t="n"/>
      <c r="Q161" s="146" t="n"/>
    </row>
    <row r="162">
      <c r="A162" s="16" t="n"/>
      <c r="B162" s="52" t="inlineStr">
        <is>
          <t>Porte intérieure - PVC</t>
        </is>
      </c>
      <c r="C162" s="11" t="n"/>
      <c r="D162" s="20" t="n">
        <v>31383</v>
      </c>
      <c r="E162" s="21" t="inlineStr">
        <is>
          <t>m²</t>
        </is>
      </c>
      <c r="F162" s="11" t="n"/>
      <c r="G162" s="21" t="n">
        <v>151</v>
      </c>
      <c r="H162" s="23" t="n">
        <v>144.4008619355035</v>
      </c>
      <c r="I162" s="11" t="n"/>
      <c r="J162" s="11" t="n"/>
      <c r="K162" s="11" t="n"/>
      <c r="L162" s="11" t="inlineStr">
        <is>
          <t>Par défaut</t>
        </is>
      </c>
      <c r="M162" s="26" t="n"/>
      <c r="N162" s="26" t="n"/>
      <c r="O162" s="146" t="n"/>
      <c r="P162" s="147" t="n"/>
      <c r="Q162" s="146" t="n"/>
    </row>
    <row r="163">
      <c r="A163" s="16" t="n"/>
      <c r="B163" s="52" t="inlineStr">
        <is>
          <t>Porte intérieure - Bloc-porte technique</t>
        </is>
      </c>
      <c r="C163" s="17" t="n"/>
      <c r="D163" s="20" t="n">
        <v>29144</v>
      </c>
      <c r="E163" s="21" t="inlineStr">
        <is>
          <t>m²</t>
        </is>
      </c>
      <c r="F163" s="17" t="n"/>
      <c r="G163" s="21" t="n">
        <v>150</v>
      </c>
      <c r="H163" s="23" t="n">
        <v>215.171233618098</v>
      </c>
      <c r="I163" s="17" t="n"/>
      <c r="J163" s="17" t="n"/>
      <c r="K163" s="17" t="n"/>
      <c r="L163" s="17" t="inlineStr">
        <is>
          <t>Collective</t>
        </is>
      </c>
      <c r="M163" s="26" t="n"/>
      <c r="N163" s="26" t="n"/>
      <c r="O163" s="146" t="n"/>
      <c r="P163" s="147" t="n"/>
      <c r="Q163" s="146" t="n"/>
    </row>
    <row r="164">
      <c r="A164" s="16" t="n"/>
      <c r="B164" s="52" t="n"/>
      <c r="C164" s="17" t="n"/>
      <c r="D164" s="20" t="n"/>
      <c r="E164" s="21" t="n"/>
      <c r="F164" s="17" t="n"/>
      <c r="G164" s="21" t="n"/>
      <c r="H164" s="21" t="n"/>
      <c r="I164" s="17" t="n"/>
      <c r="J164" s="17" t="n"/>
      <c r="K164" s="17" t="n"/>
      <c r="L164" s="17" t="n"/>
      <c r="M164" s="26" t="n"/>
      <c r="N164" s="26" t="n"/>
      <c r="O164" s="146" t="n"/>
      <c r="P164" s="147" t="n"/>
      <c r="Q164" s="146" t="n"/>
    </row>
    <row r="165">
      <c r="A165" s="45" t="inlineStr">
        <is>
          <t>Solution retenue</t>
        </is>
      </c>
      <c r="B165" s="13" t="n"/>
      <c r="C165" s="32">
        <f>SUM(C160:C164)</f>
        <v/>
      </c>
      <c r="D165" s="38" t="n"/>
      <c r="E165" s="39" t="n"/>
      <c r="F165" s="32" t="n"/>
      <c r="G165" s="39">
        <f>C162*G162+C163*G163+C164*G164+C161*G161+C160*G160</f>
        <v/>
      </c>
      <c r="H165" s="39" t="n"/>
      <c r="I165" s="32" t="n"/>
      <c r="J165" s="32" t="n"/>
      <c r="K165" s="32">
        <f>J165*G165</f>
        <v/>
      </c>
      <c r="L165" s="32" t="n"/>
      <c r="M165" s="40" t="n"/>
      <c r="N165" s="40" t="n"/>
      <c r="O165" s="151" t="n"/>
      <c r="P165" s="152" t="n"/>
      <c r="Q165" s="151" t="n"/>
    </row>
    <row r="166">
      <c r="A166" s="34" t="inlineStr">
        <is>
          <t>Façade</t>
        </is>
      </c>
      <c r="B166" s="66" t="n"/>
      <c r="C166" s="66" t="n"/>
      <c r="D166" s="66" t="n"/>
      <c r="E166" s="66" t="n"/>
      <c r="F166" s="66" t="n"/>
      <c r="G166" s="66" t="n"/>
      <c r="H166" s="66" t="n"/>
      <c r="I166" s="66" t="n"/>
      <c r="J166" s="66" t="n"/>
      <c r="K166" s="66" t="n"/>
      <c r="L166" s="66" t="n"/>
      <c r="M166" s="66" t="n"/>
      <c r="N166" s="66" t="n"/>
      <c r="O166" s="66" t="n"/>
      <c r="P166" s="66" t="n"/>
      <c r="Q166" s="66" t="n"/>
    </row>
    <row r="167">
      <c r="A167" s="18" t="inlineStr">
        <is>
          <t>Doublage intérieur</t>
        </is>
      </c>
      <c r="B167" s="19" t="n"/>
      <c r="C167" s="19" t="n"/>
      <c r="D167" s="19" t="n"/>
      <c r="E167" s="19" t="n"/>
      <c r="F167" s="19" t="n"/>
      <c r="G167" s="19" t="n"/>
      <c r="H167" s="19" t="n"/>
      <c r="I167" s="19" t="n"/>
      <c r="J167" s="19" t="n"/>
      <c r="K167" s="19" t="n"/>
      <c r="L167" s="19" t="n"/>
    </row>
    <row r="168">
      <c r="A168" s="16" t="n"/>
      <c r="B168" s="52" t="inlineStr">
        <is>
          <t>Doublage intérieur - Simple peinture</t>
        </is>
      </c>
      <c r="C168" s="11" t="n"/>
      <c r="D168" s="20" t="n">
        <v>32718</v>
      </c>
      <c r="E168" s="21" t="inlineStr">
        <is>
          <t>m²</t>
        </is>
      </c>
      <c r="F168" s="63" t="n"/>
      <c r="G168" s="21" t="n">
        <v>1.31</v>
      </c>
      <c r="H168" s="23" t="n">
        <v>5.4665226719</v>
      </c>
      <c r="I168" s="63" t="n"/>
      <c r="J168" s="63" t="n"/>
      <c r="K168" s="63" t="n"/>
      <c r="L168" s="63" t="inlineStr">
        <is>
          <t>Changer FDES</t>
        </is>
      </c>
      <c r="M168" s="103" t="n"/>
      <c r="N168" s="144" t="n"/>
      <c r="O168" s="146" t="n"/>
      <c r="P168" s="147" t="n"/>
      <c r="Q168" s="146" t="n"/>
    </row>
    <row r="169">
      <c r="A169" s="16" t="n"/>
      <c r="B169" s="52" t="inlineStr">
        <is>
          <t xml:space="preserve">Doublage intérieur - BA13 </t>
        </is>
      </c>
      <c r="C169" s="11" t="n"/>
      <c r="D169" s="20" t="n">
        <v>28800</v>
      </c>
      <c r="E169" s="21" t="inlineStr">
        <is>
          <t>m²</t>
        </is>
      </c>
      <c r="F169" s="63" t="n"/>
      <c r="G169" s="21" t="n">
        <v>14.5</v>
      </c>
      <c r="H169" s="23" t="n">
        <v>14.07784580110041</v>
      </c>
      <c r="I169" s="63" t="n"/>
      <c r="J169" s="63" t="n"/>
      <c r="K169" s="63" t="n"/>
      <c r="L169" s="63" t="inlineStr">
        <is>
          <t>Changer FDES</t>
        </is>
      </c>
      <c r="M169" s="103" t="n"/>
      <c r="N169" s="144" t="n"/>
      <c r="O169" s="146" t="n"/>
      <c r="P169" s="147" t="n"/>
      <c r="Q169" s="146" t="n"/>
    </row>
    <row r="170">
      <c r="A170" s="16" t="n"/>
      <c r="B170" s="52" t="inlineStr">
        <is>
          <t>Doublage intérieur - Laine de verre intérieure</t>
        </is>
      </c>
      <c r="C170" s="11" t="n"/>
      <c r="D170" s="63" t="n"/>
      <c r="E170" s="63" t="n"/>
      <c r="F170" s="63" t="n"/>
      <c r="G170" s="63" t="n"/>
      <c r="H170" s="21" t="e">
        <v>#N/A</v>
      </c>
      <c r="I170" s="63" t="n"/>
      <c r="J170" s="63" t="n"/>
      <c r="K170" s="63" t="n"/>
      <c r="L170" s="63" t="n"/>
      <c r="M170" s="103" t="n"/>
      <c r="N170" s="144" t="n"/>
      <c r="O170" s="146" t="n"/>
      <c r="P170" s="147" t="n"/>
      <c r="Q170" s="146" t="n"/>
    </row>
    <row r="171">
      <c r="A171" s="16" t="n"/>
      <c r="B171" s="52" t="inlineStr">
        <is>
          <t>Doublage intérieur - Doublage biosourcé pour MOB</t>
        </is>
      </c>
      <c r="C171" s="11" t="n"/>
      <c r="D171" s="63" t="n"/>
      <c r="E171" s="63" t="n"/>
      <c r="F171" s="63" t="n"/>
      <c r="G171" s="63" t="n"/>
      <c r="H171" s="21" t="e">
        <v>#N/A</v>
      </c>
      <c r="I171" s="63" t="n"/>
      <c r="J171" s="63" t="n"/>
      <c r="K171" s="63" t="n"/>
      <c r="L171" s="63" t="n"/>
      <c r="M171" s="103" t="n"/>
      <c r="N171" s="144" t="n"/>
      <c r="O171" s="146" t="n"/>
      <c r="P171" s="147" t="n"/>
      <c r="Q171" s="146" t="n"/>
    </row>
    <row r="172">
      <c r="A172" s="16" t="n"/>
      <c r="B172" s="52" t="inlineStr">
        <is>
          <t>Doublage intérieur - Doublage laine de verre pour MOB</t>
        </is>
      </c>
      <c r="C172" s="11" t="n"/>
      <c r="D172" s="63" t="n"/>
      <c r="E172" s="63" t="n"/>
      <c r="F172" s="63" t="n"/>
      <c r="G172" s="63" t="n"/>
      <c r="H172" s="21" t="e">
        <v>#N/A</v>
      </c>
      <c r="I172" s="63" t="n"/>
      <c r="J172" s="63" t="n"/>
      <c r="K172" s="63" t="n"/>
      <c r="L172" s="63" t="n"/>
      <c r="M172" s="103" t="n"/>
      <c r="N172" s="144" t="n"/>
      <c r="O172" s="146" t="n"/>
      <c r="P172" s="147" t="n"/>
      <c r="Q172" s="146" t="n"/>
    </row>
    <row r="173">
      <c r="A173" s="16" t="n"/>
      <c r="B173" s="52" t="inlineStr">
        <is>
          <t>Doublage intérieur - Doublage plâtre et polystyrène 97 mm</t>
        </is>
      </c>
      <c r="C173" s="11" t="n"/>
      <c r="D173" s="63" t="n"/>
      <c r="E173" s="63" t="n"/>
      <c r="F173" s="63" t="n"/>
      <c r="G173" s="63" t="n"/>
      <c r="H173" s="21" t="e">
        <v>#N/A</v>
      </c>
      <c r="I173" s="63" t="n"/>
      <c r="J173" s="63" t="n"/>
      <c r="K173" s="63" t="n"/>
      <c r="L173" s="63" t="n"/>
      <c r="M173" s="103" t="n"/>
      <c r="N173" s="144" t="n"/>
      <c r="O173" s="146" t="n"/>
      <c r="P173" s="147" t="n"/>
      <c r="Q173" s="146" t="n"/>
    </row>
    <row r="174">
      <c r="A174" s="16" t="n"/>
      <c r="B174" s="52" t="inlineStr">
        <is>
          <t>Doublage intérieur - Doublage plâtre et polystyrène 13+140</t>
        </is>
      </c>
      <c r="C174" s="11" t="n"/>
      <c r="D174" s="63" t="n"/>
      <c r="E174" s="63" t="n"/>
      <c r="F174" s="63" t="n"/>
      <c r="G174" s="63" t="n"/>
      <c r="H174" s="21" t="e">
        <v>#N/A</v>
      </c>
      <c r="I174" s="63" t="n"/>
      <c r="J174" s="63" t="n"/>
      <c r="K174" s="63" t="n"/>
      <c r="L174" s="63" t="n"/>
      <c r="M174" s="103" t="n"/>
      <c r="N174" s="144" t="n"/>
      <c r="O174" s="146" t="n"/>
      <c r="P174" s="147" t="n"/>
      <c r="Q174" s="146" t="n"/>
    </row>
    <row r="175">
      <c r="A175" s="16" t="n"/>
      <c r="B175" s="52" t="n"/>
      <c r="C175" s="11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103" t="n"/>
      <c r="N175" s="104" t="n"/>
      <c r="O175" s="146" t="n"/>
      <c r="P175" s="147" t="n"/>
      <c r="Q175" s="146" t="n"/>
    </row>
    <row r="176">
      <c r="A176" s="18" t="inlineStr">
        <is>
          <t>Isolation de façade ITE</t>
        </is>
      </c>
      <c r="B176" s="19" t="n"/>
      <c r="C176" s="19" t="n"/>
      <c r="D176" s="19" t="n"/>
      <c r="E176" s="19" t="n"/>
      <c r="F176" s="19" t="n"/>
      <c r="G176" s="19" t="n"/>
      <c r="H176" s="19" t="n"/>
      <c r="I176" s="19" t="n"/>
      <c r="J176" s="19" t="n"/>
      <c r="K176" s="19" t="n"/>
      <c r="L176" s="19" t="n"/>
      <c r="M176" s="19" t="n"/>
      <c r="N176" s="19" t="n"/>
      <c r="O176" s="19" t="n"/>
      <c r="P176" s="19" t="n"/>
      <c r="Q176" s="19" t="n"/>
    </row>
    <row r="177">
      <c r="A177" s="16" t="n"/>
      <c r="B177" s="52" t="inlineStr">
        <is>
          <t>Isolants thermiques et acoustiques pour murs (ITE) en laine et fibre de bois</t>
        </is>
      </c>
      <c r="C177" s="11" t="n"/>
      <c r="D177" s="20" t="n">
        <v>32352</v>
      </c>
      <c r="E177" s="21" t="inlineStr">
        <is>
          <t>m²</t>
        </is>
      </c>
      <c r="F177" s="63" t="n"/>
      <c r="G177" s="21" t="n">
        <v>71.3</v>
      </c>
      <c r="H177" s="23" t="n">
        <v>49.88965356049084</v>
      </c>
      <c r="I177" s="63" t="n"/>
      <c r="J177" s="63" t="n"/>
      <c r="K177" s="63" t="n"/>
      <c r="L177" s="63" t="inlineStr">
        <is>
          <t>Changer FDES</t>
        </is>
      </c>
      <c r="M177" s="103" t="n"/>
      <c r="N177" s="144" t="n"/>
      <c r="O177" s="146" t="n"/>
      <c r="P177" s="147" t="n"/>
      <c r="Q177" s="146" t="n"/>
    </row>
    <row r="178">
      <c r="A178" s="16" t="n"/>
      <c r="B178" s="52" t="n"/>
      <c r="C178" s="11" t="n"/>
      <c r="D178" s="20" t="n"/>
      <c r="E178" s="21" t="n"/>
      <c r="F178" s="63" t="n"/>
      <c r="G178" s="21" t="n"/>
      <c r="H178" s="67" t="n"/>
      <c r="I178" s="63" t="n"/>
      <c r="J178" s="63" t="n"/>
      <c r="K178" s="63" t="n"/>
      <c r="L178" s="63" t="n"/>
      <c r="M178" s="103" t="n"/>
      <c r="N178" s="104" t="n"/>
      <c r="O178" s="146" t="n"/>
      <c r="P178" s="147" t="n"/>
      <c r="Q178" s="146" t="n"/>
    </row>
    <row r="179">
      <c r="A179" s="18" t="inlineStr">
        <is>
          <t>Revêtement de façade extérieur</t>
        </is>
      </c>
      <c r="B179" s="19" t="n"/>
      <c r="C179" s="19" t="n"/>
      <c r="D179" s="19" t="n"/>
      <c r="E179" s="19" t="n"/>
      <c r="F179" s="19" t="n"/>
      <c r="G179" s="19" t="n"/>
      <c r="H179" s="19" t="n"/>
      <c r="I179" s="19" t="n"/>
      <c r="J179" s="19" t="n"/>
      <c r="K179" s="19" t="n"/>
      <c r="L179" s="19" t="n"/>
      <c r="M179" s="19" t="n"/>
      <c r="N179" s="19" t="n"/>
      <c r="O179" s="19" t="n"/>
      <c r="P179" s="19" t="n"/>
      <c r="Q179" s="19" t="n"/>
    </row>
    <row r="180">
      <c r="A180" s="16" t="n"/>
      <c r="B180" s="52" t="inlineStr">
        <is>
          <t>Revêtement de façade extérieur - Bardage bois</t>
        </is>
      </c>
      <c r="C180" s="11" t="n"/>
      <c r="D180" s="20" t="n">
        <v>28036</v>
      </c>
      <c r="E180" s="21" t="inlineStr">
        <is>
          <t>m²</t>
        </is>
      </c>
      <c r="F180" s="63" t="n"/>
      <c r="G180" s="21" t="n">
        <v>7.07</v>
      </c>
      <c r="H180" s="23" t="n">
        <v>0.3275391296514181</v>
      </c>
      <c r="I180" s="63" t="n"/>
      <c r="J180" s="63" t="n"/>
      <c r="K180" s="63" t="n"/>
      <c r="L180" s="63" t="inlineStr">
        <is>
          <t>Par défaut</t>
        </is>
      </c>
      <c r="M180" s="103" t="n"/>
      <c r="N180" s="144" t="n"/>
      <c r="O180" s="146" t="n"/>
      <c r="P180" s="147" t="n"/>
      <c r="Q180" s="146" t="n"/>
    </row>
    <row r="181">
      <c r="A181" s="16" t="n"/>
      <c r="B181" s="52" t="inlineStr">
        <is>
          <t>Revêtement de façade extérieur - Mortier d'enduit organique</t>
        </is>
      </c>
      <c r="C181" s="11" t="n"/>
      <c r="D181" s="20" t="n">
        <v>31476</v>
      </c>
      <c r="E181" s="21" t="inlineStr">
        <is>
          <t>m²</t>
        </is>
      </c>
      <c r="F181" s="63" t="n"/>
      <c r="G181" s="21" t="n">
        <v>2.64</v>
      </c>
      <c r="H181" s="23" t="n">
        <v>3.970785056</v>
      </c>
      <c r="I181" s="63" t="n"/>
      <c r="J181" s="63" t="n"/>
      <c r="K181" s="63" t="n"/>
      <c r="L181" s="63" t="inlineStr">
        <is>
          <t>Par défaut</t>
        </is>
      </c>
      <c r="M181" s="103" t="n"/>
      <c r="N181" s="144" t="n"/>
      <c r="O181" s="146" t="n"/>
      <c r="P181" s="147" t="n"/>
      <c r="Q181" s="146" t="n"/>
    </row>
    <row r="182">
      <c r="A182" s="16" t="n"/>
      <c r="B182" s="52" t="inlineStr">
        <is>
          <t>Revêtement de façade extérieur - Lasure en phase aqueuse</t>
        </is>
      </c>
      <c r="C182" s="11" t="n"/>
      <c r="D182" s="20" t="n">
        <v>32732</v>
      </c>
      <c r="E182" s="21" t="inlineStr">
        <is>
          <t>m²</t>
        </is>
      </c>
      <c r="F182" s="63" t="n"/>
      <c r="G182" s="21" t="n">
        <v>0.833</v>
      </c>
      <c r="H182" s="23" t="n">
        <v>4.29734804323775</v>
      </c>
      <c r="I182" s="63" t="n"/>
      <c r="J182" s="63" t="n"/>
      <c r="K182" s="63" t="n"/>
      <c r="L182" s="63" t="inlineStr">
        <is>
          <t>Changer FDES</t>
        </is>
      </c>
      <c r="M182" s="103" t="n"/>
      <c r="N182" s="144" t="n"/>
      <c r="O182" s="146" t="n"/>
      <c r="P182" s="147" t="n"/>
      <c r="Q182" s="146" t="n"/>
    </row>
    <row r="183">
      <c r="A183" s="16" t="n"/>
      <c r="B183" s="52" t="inlineStr">
        <is>
          <t>Revêtement de façade extérieur - Mortier d'enduit minéral pour façade</t>
        </is>
      </c>
      <c r="C183" s="11" t="n"/>
      <c r="D183" s="20" t="n">
        <v>32984</v>
      </c>
      <c r="E183" s="21" t="inlineStr">
        <is>
          <t>m²</t>
        </is>
      </c>
      <c r="F183" s="63" t="n"/>
      <c r="G183" s="21" t="n">
        <v>5.65</v>
      </c>
      <c r="H183" s="23" t="n">
        <v>5.546436</v>
      </c>
      <c r="I183" s="63" t="n"/>
      <c r="J183" s="63" t="n"/>
      <c r="K183" s="63" t="n"/>
      <c r="L183" s="63" t="inlineStr">
        <is>
          <t>Changer FDES</t>
        </is>
      </c>
      <c r="M183" s="103" t="n"/>
      <c r="N183" s="144" t="n"/>
      <c r="O183" s="146" t="n"/>
      <c r="P183" s="147" t="n"/>
      <c r="Q183" s="146" t="n"/>
    </row>
    <row r="184">
      <c r="A184" s="16" t="n"/>
      <c r="B184" s="52" t="inlineStr">
        <is>
          <t>Revêtement de façade extérieur - Enduit des systèmes ITE (hors MOB)</t>
        </is>
      </c>
      <c r="C184" s="11" t="n"/>
      <c r="D184" s="20" t="n">
        <v>32737</v>
      </c>
      <c r="E184" s="21" t="inlineStr">
        <is>
          <t>m²</t>
        </is>
      </c>
      <c r="F184" s="63" t="n"/>
      <c r="G184" s="21" t="n">
        <v>10.2</v>
      </c>
      <c r="H184" s="23" t="n">
        <v>10.060678813174</v>
      </c>
      <c r="I184" s="63" t="n"/>
      <c r="J184" s="63" t="n"/>
      <c r="K184" s="63" t="n"/>
      <c r="L184" s="63" t="inlineStr">
        <is>
          <t>Changer FDES</t>
        </is>
      </c>
      <c r="M184" s="103" t="n"/>
      <c r="N184" s="144" t="n"/>
      <c r="O184" s="146" t="n"/>
      <c r="P184" s="147" t="n"/>
      <c r="Q184" s="146" t="n"/>
    </row>
    <row r="185">
      <c r="A185" s="16" t="n"/>
      <c r="B185" s="52" t="inlineStr">
        <is>
          <t>Revêtement de façade extérieur - Mortier d'imperméabilisation</t>
        </is>
      </c>
      <c r="C185" s="11" t="n"/>
      <c r="D185" s="20" t="n">
        <v>32029</v>
      </c>
      <c r="E185" s="21" t="inlineStr">
        <is>
          <t>m²</t>
        </is>
      </c>
      <c r="F185" s="63" t="n"/>
      <c r="G185" s="21" t="n">
        <v>18.1</v>
      </c>
      <c r="H185" s="23" t="n">
        <v>12.14884188977985</v>
      </c>
      <c r="I185" s="63" t="n"/>
      <c r="J185" s="63" t="n"/>
      <c r="K185" s="63" t="n"/>
      <c r="L185" s="63" t="inlineStr">
        <is>
          <t>Changer FDES</t>
        </is>
      </c>
      <c r="M185" s="103" t="n"/>
      <c r="N185" s="144" t="n"/>
      <c r="O185" s="146" t="n"/>
      <c r="P185" s="147" t="n"/>
      <c r="Q185" s="146" t="n"/>
    </row>
    <row r="186">
      <c r="A186" s="16" t="n"/>
      <c r="B186" s="52" t="inlineStr">
        <is>
          <t>Revêtement de façade extérieur - Bardage acier</t>
        </is>
      </c>
      <c r="C186" s="11" t="n"/>
      <c r="D186" s="20" t="n">
        <v>27005</v>
      </c>
      <c r="E186" s="21" t="inlineStr">
        <is>
          <t>m²</t>
        </is>
      </c>
      <c r="F186" s="63" t="n"/>
      <c r="G186" s="21" t="n">
        <v>18.7</v>
      </c>
      <c r="H186" s="23" t="n">
        <v>14.1146975438</v>
      </c>
      <c r="I186" s="63" t="n"/>
      <c r="J186" s="63" t="n"/>
      <c r="K186" s="63" t="n"/>
      <c r="L186" s="63" t="inlineStr">
        <is>
          <t>Changer FDES</t>
        </is>
      </c>
      <c r="M186" s="103" t="n"/>
      <c r="N186" s="144" t="n"/>
      <c r="O186" s="146" t="n"/>
      <c r="P186" s="147" t="n"/>
      <c r="Q186" s="146" t="n"/>
    </row>
    <row r="187">
      <c r="A187" s="16" t="n"/>
      <c r="B187" s="52" t="inlineStr">
        <is>
          <t>Revêtement de façade extérieur - Bardage zinc</t>
        </is>
      </c>
      <c r="C187" s="11" t="n"/>
      <c r="D187" s="20" t="n">
        <v>31783</v>
      </c>
      <c r="E187" s="21" t="inlineStr">
        <is>
          <t>m²</t>
        </is>
      </c>
      <c r="F187" s="63" t="n"/>
      <c r="G187" s="21" t="n">
        <v>53.7</v>
      </c>
      <c r="H187" s="23" t="n">
        <v>53.37512006364194</v>
      </c>
      <c r="I187" s="63" t="n"/>
      <c r="J187" s="63" t="n"/>
      <c r="K187" s="63" t="n"/>
      <c r="L187" s="63" t="inlineStr">
        <is>
          <t>Par défaut</t>
        </is>
      </c>
      <c r="M187" s="103" t="n"/>
      <c r="N187" s="144" t="n"/>
      <c r="O187" s="146" t="n"/>
      <c r="P187" s="147" t="n"/>
      <c r="Q187" s="146" t="n"/>
    </row>
    <row r="188">
      <c r="A188" s="16" t="n"/>
      <c r="B188" s="52" t="inlineStr">
        <is>
          <t>Revêtement de façade extérieur - Pierre</t>
        </is>
      </c>
      <c r="C188" s="11" t="n"/>
      <c r="D188" s="20" t="n">
        <v>28116</v>
      </c>
      <c r="E188" s="21" t="inlineStr">
        <is>
          <t>m²</t>
        </is>
      </c>
      <c r="F188" s="63" t="n"/>
      <c r="G188" s="21" t="n">
        <v>84.09999999999999</v>
      </c>
      <c r="H188" s="23" t="n">
        <v>80.05462661181818</v>
      </c>
      <c r="I188" s="63" t="n"/>
      <c r="J188" s="63" t="n"/>
      <c r="K188" s="63" t="n"/>
      <c r="L188" s="63" t="inlineStr">
        <is>
          <t>Changer FDES</t>
        </is>
      </c>
      <c r="M188" s="103" t="n"/>
      <c r="N188" s="144" t="n"/>
      <c r="O188" s="146" t="n"/>
      <c r="P188" s="147" t="n"/>
      <c r="Q188" s="146" t="n"/>
    </row>
    <row r="189">
      <c r="A189" s="16" t="n"/>
      <c r="B189" s="52" t="inlineStr">
        <is>
          <t>Revêtement de façade extérieur - Bardage PVC</t>
        </is>
      </c>
      <c r="C189" s="11" t="n"/>
      <c r="D189" s="20" t="n">
        <v>28647</v>
      </c>
      <c r="E189" s="21" t="inlineStr">
        <is>
          <t>m²</t>
        </is>
      </c>
      <c r="F189" s="63" t="n"/>
      <c r="G189" s="21" t="n">
        <v>169</v>
      </c>
      <c r="H189" s="23" t="n">
        <v>127.5978286923573</v>
      </c>
      <c r="I189" s="63" t="n"/>
      <c r="J189" s="63" t="n"/>
      <c r="K189" s="63" t="n"/>
      <c r="L189" s="63" t="inlineStr">
        <is>
          <t>Par défaut</t>
        </is>
      </c>
      <c r="M189" s="103" t="n"/>
      <c r="N189" s="144" t="n"/>
      <c r="O189" s="146" t="n"/>
      <c r="P189" s="147" t="n"/>
      <c r="Q189" s="146" t="n"/>
    </row>
    <row r="190">
      <c r="A190" s="16" t="n"/>
      <c r="B190" s="52" t="inlineStr">
        <is>
          <t>Revêtement de façade extérieur - Bardage aluminium simple peau</t>
        </is>
      </c>
      <c r="C190" s="11" t="n"/>
      <c r="D190" s="20" t="n">
        <v>32089</v>
      </c>
      <c r="E190" s="21" t="inlineStr">
        <is>
          <t>m²</t>
        </is>
      </c>
      <c r="F190" s="63" t="n"/>
      <c r="G190" s="21" t="n">
        <v>91.2</v>
      </c>
      <c r="H190" s="23" t="n">
        <v>136.776233652084</v>
      </c>
      <c r="I190" s="63" t="n"/>
      <c r="J190" s="63" t="n"/>
      <c r="K190" s="63" t="n"/>
      <c r="L190" s="63" t="inlineStr">
        <is>
          <t>Changer FDES</t>
        </is>
      </c>
      <c r="M190" s="103" t="n"/>
      <c r="N190" s="144" t="n"/>
      <c r="O190" s="146" t="n"/>
      <c r="P190" s="147" t="n"/>
      <c r="Q190" s="146" t="n"/>
    </row>
    <row r="191">
      <c r="A191" s="91" t="inlineStr">
        <is>
          <t>Solution retenue LOT 5</t>
        </is>
      </c>
      <c r="B191" s="144" t="n"/>
      <c r="C191" s="29">
        <f>SUM(C137:C190)</f>
        <v/>
      </c>
      <c r="D191" s="30" t="n"/>
      <c r="E191" s="30" t="n"/>
      <c r="F191" s="30" t="n"/>
      <c r="G191" s="31">
        <f>C162*G162+C163*G163+C166*G166+C167*G167</f>
        <v/>
      </c>
      <c r="H191" s="31" t="n"/>
      <c r="I191" s="30" t="n"/>
      <c r="J191" s="32">
        <f>[1]Outil!#REF!</f>
        <v/>
      </c>
      <c r="K191" s="32">
        <f>J191*G191</f>
        <v/>
      </c>
      <c r="L191" s="32" t="n"/>
      <c r="M191" s="30" t="n"/>
      <c r="N191" s="148" t="n"/>
      <c r="O191" s="30" t="n"/>
      <c r="P191" s="30" t="n"/>
      <c r="Q191" s="30" t="n"/>
    </row>
    <row r="192">
      <c r="A192" s="34" t="inlineStr">
        <is>
          <t>Menuiseries extérieures</t>
        </is>
      </c>
      <c r="B192" s="66" t="n"/>
      <c r="C192" s="66" t="n"/>
      <c r="D192" s="66" t="n"/>
      <c r="E192" s="66" t="n"/>
      <c r="F192" s="66" t="n"/>
      <c r="G192" s="66" t="n"/>
      <c r="H192" s="66" t="n"/>
      <c r="I192" s="66" t="n"/>
      <c r="J192" s="66" t="n"/>
      <c r="K192" s="66" t="n"/>
      <c r="L192" s="66" t="n"/>
      <c r="M192" s="66" t="n"/>
      <c r="N192" s="66" t="n"/>
      <c r="O192" s="66" t="n"/>
      <c r="P192" s="66" t="n"/>
      <c r="Q192" s="66" t="n"/>
    </row>
    <row r="193">
      <c r="A193" s="18" t="inlineStr">
        <is>
          <t>Fenêtre</t>
        </is>
      </c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  <c r="M193" s="19" t="n"/>
      <c r="N193" s="19" t="n"/>
      <c r="O193" s="19" t="n"/>
      <c r="P193" s="19" t="n"/>
      <c r="Q193" s="19" t="n"/>
    </row>
    <row r="194">
      <c r="A194" s="16" t="n"/>
      <c r="B194" s="68" t="inlineStr">
        <is>
          <t>Fenêtre - Bois</t>
        </is>
      </c>
      <c r="C194" s="11" t="n"/>
      <c r="D194" s="69" t="n">
        <v>30583</v>
      </c>
      <c r="E194" s="22" t="inlineStr">
        <is>
          <t>m²</t>
        </is>
      </c>
      <c r="F194" s="11" t="n"/>
      <c r="G194" s="21" t="n">
        <v>54.8</v>
      </c>
      <c r="H194" s="23" t="n">
        <v>71.86740200000003</v>
      </c>
      <c r="I194" s="11" t="n"/>
      <c r="J194" s="11" t="n"/>
      <c r="K194" s="11" t="n"/>
      <c r="L194" s="11" t="inlineStr">
        <is>
          <t>Collective</t>
        </is>
      </c>
      <c r="M194" s="26" t="n"/>
      <c r="N194" s="26" t="n"/>
      <c r="O194" s="146" t="n"/>
      <c r="P194" s="147" t="n"/>
      <c r="Q194" s="146" t="n"/>
    </row>
    <row r="195">
      <c r="A195" s="16" t="n"/>
      <c r="B195" s="68" t="inlineStr">
        <is>
          <t>Fenêtre - Bois aluminium</t>
        </is>
      </c>
      <c r="C195" s="11" t="n"/>
      <c r="D195" s="69" t="n">
        <v>27157</v>
      </c>
      <c r="E195" s="22" t="inlineStr">
        <is>
          <t>m²</t>
        </is>
      </c>
      <c r="F195" s="11" t="n"/>
      <c r="G195" s="21" t="n">
        <v>82.5</v>
      </c>
      <c r="H195" s="23" t="n">
        <v>94.63381378744845</v>
      </c>
      <c r="I195" s="11" t="n"/>
      <c r="J195" s="11" t="n"/>
      <c r="K195" s="11" t="n"/>
      <c r="L195" s="11" t="inlineStr">
        <is>
          <t>Collective</t>
        </is>
      </c>
      <c r="M195" s="26" t="n"/>
      <c r="N195" s="26" t="n"/>
      <c r="O195" s="146" t="n"/>
      <c r="P195" s="147" t="n"/>
      <c r="Q195" s="146" t="n"/>
    </row>
    <row r="196">
      <c r="A196" s="16" t="n"/>
      <c r="B196" s="68" t="inlineStr">
        <is>
          <t>Fenêtre - Aluminium</t>
        </is>
      </c>
      <c r="C196" s="11" t="n"/>
      <c r="D196" s="69" t="n">
        <v>10880</v>
      </c>
      <c r="E196" s="22" t="inlineStr">
        <is>
          <t>m²</t>
        </is>
      </c>
      <c r="F196" s="11" t="n"/>
      <c r="G196" s="21" t="n">
        <v>81.59999999999999</v>
      </c>
      <c r="H196" s="23" t="n">
        <v>103.32247453</v>
      </c>
      <c r="I196" s="11" t="n"/>
      <c r="J196" s="11" t="n"/>
      <c r="K196" s="11" t="n"/>
      <c r="L196" s="11" t="inlineStr">
        <is>
          <t>Collective</t>
        </is>
      </c>
      <c r="M196" s="26" t="n"/>
      <c r="N196" s="26" t="n"/>
      <c r="O196" s="146" t="n"/>
      <c r="P196" s="147" t="n"/>
      <c r="Q196" s="146" t="n"/>
    </row>
    <row r="197">
      <c r="A197" s="16" t="n"/>
      <c r="B197" s="68" t="inlineStr">
        <is>
          <t>Fenêtre - PVC</t>
        </is>
      </c>
      <c r="C197" s="11" t="n"/>
      <c r="D197" s="69" t="n">
        <v>31656</v>
      </c>
      <c r="E197" s="22" t="inlineStr">
        <is>
          <t>m²</t>
        </is>
      </c>
      <c r="F197" s="11" t="n"/>
      <c r="G197" s="21" t="n">
        <v>128</v>
      </c>
      <c r="H197" s="23" t="n">
        <v>190.7632495281605</v>
      </c>
      <c r="I197" s="11" t="n"/>
      <c r="J197" s="11" t="n"/>
      <c r="K197" s="11" t="n"/>
      <c r="L197" s="11" t="inlineStr">
        <is>
          <t>Par défaut</t>
        </is>
      </c>
      <c r="M197" s="26" t="n"/>
      <c r="N197" s="26" t="n"/>
      <c r="O197" s="146" t="n"/>
      <c r="P197" s="147" t="n"/>
      <c r="Q197" s="146" t="n"/>
    </row>
    <row r="198">
      <c r="A198" s="16" t="n"/>
      <c r="B198" s="68" t="inlineStr">
        <is>
          <t>Fenêtre - Acier</t>
        </is>
      </c>
      <c r="C198" s="11" t="n"/>
      <c r="D198" s="69" t="n">
        <v>12992</v>
      </c>
      <c r="E198" s="22" t="inlineStr">
        <is>
          <t>m²</t>
        </is>
      </c>
      <c r="F198" s="11" t="n"/>
      <c r="G198" s="21" t="n">
        <v>151</v>
      </c>
      <c r="H198" s="23" t="n">
        <v>188.87921397</v>
      </c>
      <c r="I198" s="11" t="n"/>
      <c r="J198" s="11" t="n"/>
      <c r="K198" s="11" t="n"/>
      <c r="L198" s="11" t="inlineStr">
        <is>
          <t>Changer FDES</t>
        </is>
      </c>
      <c r="M198" s="26" t="n"/>
      <c r="N198" s="26" t="n"/>
      <c r="O198" s="146" t="n"/>
      <c r="P198" s="147" t="n"/>
      <c r="Q198" s="146" t="n"/>
    </row>
    <row r="199">
      <c r="A199" s="16" t="n"/>
      <c r="B199" s="68" t="n"/>
      <c r="C199" s="11" t="n"/>
      <c r="D199" s="69" t="n"/>
      <c r="E199" s="22" t="n"/>
      <c r="F199" s="11" t="n"/>
      <c r="G199" s="21" t="n"/>
      <c r="H199" s="21" t="n"/>
      <c r="I199" s="11" t="n"/>
      <c r="J199" s="11" t="n"/>
      <c r="K199" s="11" t="n"/>
      <c r="L199" s="11" t="n"/>
      <c r="M199" s="26" t="n"/>
      <c r="N199" s="26" t="n"/>
      <c r="O199" s="146" t="n"/>
      <c r="P199" s="147" t="n"/>
      <c r="Q199" s="146" t="n"/>
    </row>
    <row r="200">
      <c r="A200" s="18" t="inlineStr">
        <is>
          <t>Mur-rideau et verrière</t>
        </is>
      </c>
      <c r="B200" s="19" t="inlineStr">
        <is>
          <t>Mur-rideau et verrière</t>
        </is>
      </c>
      <c r="C200" s="19" t="n"/>
      <c r="D200" s="19" t="n"/>
      <c r="E200" s="19" t="n"/>
      <c r="F200" s="19" t="n"/>
      <c r="G200" s="19" t="n"/>
      <c r="H200" s="19" t="n"/>
      <c r="I200" s="19" t="n"/>
      <c r="J200" s="19" t="n"/>
      <c r="K200" s="19" t="n"/>
      <c r="L200" s="19" t="n"/>
      <c r="M200" s="19" t="n"/>
      <c r="N200" s="19" t="n"/>
      <c r="O200" s="19" t="n"/>
      <c r="P200" s="19" t="n"/>
      <c r="Q200" s="19" t="n"/>
    </row>
    <row r="201">
      <c r="A201" s="16" t="n"/>
      <c r="B201" s="52" t="inlineStr">
        <is>
          <t>Mur-rideau aluminium double vitrage</t>
        </is>
      </c>
      <c r="C201" s="11" t="n"/>
      <c r="D201" s="20" t="n">
        <v>33360</v>
      </c>
      <c r="E201" s="21" t="inlineStr">
        <is>
          <t>m²</t>
        </is>
      </c>
      <c r="F201" s="11" t="n"/>
      <c r="G201" s="21" t="n">
        <v>232</v>
      </c>
      <c r="H201" s="23" t="n">
        <v>160.9880388</v>
      </c>
      <c r="I201" s="11" t="n"/>
      <c r="J201" s="11" t="n"/>
      <c r="K201" s="11" t="n"/>
      <c r="L201" s="11" t="inlineStr">
        <is>
          <t>Collective</t>
        </is>
      </c>
      <c r="M201" s="26" t="n"/>
      <c r="N201" s="26" t="n"/>
      <c r="O201" s="146" t="n"/>
      <c r="P201" s="147" t="n"/>
      <c r="Q201" s="146" t="n"/>
    </row>
    <row r="202">
      <c r="A202" s="16" t="n"/>
      <c r="B202" s="52" t="inlineStr">
        <is>
          <t>Mur-rideau acier double vitrage</t>
        </is>
      </c>
      <c r="C202" s="11" t="n"/>
      <c r="D202" s="20" t="n">
        <v>12996</v>
      </c>
      <c r="E202" s="21" t="inlineStr">
        <is>
          <t>m²</t>
        </is>
      </c>
      <c r="F202" s="11" t="n"/>
      <c r="G202" s="21" t="n">
        <v>143</v>
      </c>
      <c r="H202" s="23" t="n">
        <v>188.52954377</v>
      </c>
      <c r="I202" s="11" t="n"/>
      <c r="J202" s="11" t="n"/>
      <c r="K202" s="11" t="n"/>
      <c r="L202" s="11" t="inlineStr">
        <is>
          <t>Collective</t>
        </is>
      </c>
      <c r="M202" s="26" t="n"/>
      <c r="N202" s="26" t="n"/>
      <c r="O202" s="146" t="n"/>
      <c r="P202" s="147" t="n"/>
      <c r="Q202" s="146" t="n"/>
    </row>
    <row r="203">
      <c r="A203" s="16" t="n"/>
      <c r="B203" s="52" t="inlineStr">
        <is>
          <t>Mur-rideau bois aluminium double vitrage</t>
        </is>
      </c>
      <c r="C203" s="11" t="n"/>
      <c r="D203" s="20" t="n">
        <v>28272</v>
      </c>
      <c r="E203" s="21" t="inlineStr">
        <is>
          <t>m²</t>
        </is>
      </c>
      <c r="F203" s="11" t="n"/>
      <c r="G203" s="21" t="n">
        <v>180</v>
      </c>
      <c r="H203" s="23" t="n">
        <v>264.3660944365454</v>
      </c>
      <c r="I203" s="11" t="n"/>
      <c r="J203" s="11" t="n"/>
      <c r="K203" s="11" t="n"/>
      <c r="L203" s="11" t="inlineStr">
        <is>
          <t>Par défaut</t>
        </is>
      </c>
      <c r="M203" s="26" t="n"/>
      <c r="N203" s="26" t="n"/>
      <c r="O203" s="146" t="n"/>
      <c r="P203" s="147" t="n"/>
      <c r="Q203" s="146" t="n"/>
    </row>
    <row r="204">
      <c r="A204" s="16" t="n"/>
      <c r="B204" s="52" t="inlineStr">
        <is>
          <t>Verrière aluminium double vitrage</t>
        </is>
      </c>
      <c r="C204" s="11" t="n"/>
      <c r="D204" s="11" t="n"/>
      <c r="E204" s="11" t="n"/>
      <c r="F204" s="11" t="n"/>
      <c r="G204" s="11" t="n"/>
      <c r="H204" s="21" t="e">
        <v>#N/A</v>
      </c>
      <c r="I204" s="11" t="n"/>
      <c r="J204" s="11" t="n"/>
      <c r="K204" s="11" t="n"/>
      <c r="L204" s="11" t="n"/>
      <c r="M204" s="26" t="n"/>
      <c r="N204" s="26" t="n"/>
      <c r="O204" s="146" t="n"/>
      <c r="P204" s="147" t="n"/>
      <c r="Q204" s="146" t="n"/>
    </row>
    <row r="205">
      <c r="A205" s="16" t="n"/>
      <c r="B205" s="52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26" t="n"/>
      <c r="N205" s="26" t="n"/>
      <c r="O205" s="146" t="n"/>
      <c r="P205" s="147" t="n"/>
      <c r="Q205" s="146" t="n"/>
    </row>
    <row r="206">
      <c r="A206" s="18" t="inlineStr">
        <is>
          <t>Protections solaires</t>
        </is>
      </c>
      <c r="B206" s="19" t="n"/>
      <c r="C206" s="19" t="n"/>
      <c r="D206" s="19" t="n"/>
      <c r="E206" s="19" t="n"/>
      <c r="F206" s="19" t="n"/>
      <c r="G206" s="19" t="n"/>
      <c r="H206" s="19" t="n"/>
      <c r="I206" s="19" t="n"/>
      <c r="J206" s="19" t="n"/>
      <c r="K206" s="19" t="n"/>
      <c r="L206" s="19" t="n"/>
      <c r="M206" s="19" t="n"/>
      <c r="N206" s="19" t="n"/>
      <c r="O206" s="19" t="n"/>
      <c r="P206" s="19" t="n"/>
      <c r="Q206" s="19" t="n"/>
    </row>
    <row r="207">
      <c r="A207" s="16" t="n"/>
      <c r="B207" s="52" t="inlineStr">
        <is>
          <t>Protections solaires - Store à enroulement intérieur en toile</t>
        </is>
      </c>
      <c r="C207" s="11" t="n"/>
      <c r="D207" s="20" t="n">
        <v>26740</v>
      </c>
      <c r="E207" s="21" t="inlineStr">
        <is>
          <t>m²</t>
        </is>
      </c>
      <c r="F207" s="11" t="n"/>
      <c r="G207" s="21" t="n">
        <v>40.7</v>
      </c>
      <c r="H207" s="23" t="n">
        <v>68.10339514500001</v>
      </c>
      <c r="I207" s="11" t="n"/>
      <c r="J207" s="11" t="n"/>
      <c r="K207" s="11" t="n"/>
      <c r="L207" s="11" t="inlineStr">
        <is>
          <t>Collective</t>
        </is>
      </c>
      <c r="M207" s="26" t="n"/>
      <c r="N207" s="26" t="n"/>
      <c r="O207" s="146" t="n"/>
      <c r="P207" s="147" t="n"/>
      <c r="Q207" s="146" t="n"/>
    </row>
    <row r="208">
      <c r="A208" s="16" t="n"/>
      <c r="B208" s="52" t="inlineStr">
        <is>
          <t>Protections solaires - Store vénitien intérieur en aluminium</t>
        </is>
      </c>
      <c r="C208" s="11" t="n"/>
      <c r="D208" s="20" t="n">
        <v>27009</v>
      </c>
      <c r="E208" s="21" t="inlineStr">
        <is>
          <t>m²</t>
        </is>
      </c>
      <c r="F208" s="11" t="n"/>
      <c r="G208" s="21" t="n">
        <v>39.4</v>
      </c>
      <c r="H208" s="23" t="n">
        <v>69.0790975</v>
      </c>
      <c r="I208" s="11" t="n"/>
      <c r="J208" s="11" t="n"/>
      <c r="K208" s="11" t="n"/>
      <c r="L208" s="11" t="inlineStr">
        <is>
          <t>Collective</t>
        </is>
      </c>
      <c r="M208" s="26" t="n"/>
      <c r="N208" s="26" t="n"/>
      <c r="O208" s="146" t="n"/>
      <c r="P208" s="147" t="n"/>
      <c r="Q208" s="146" t="n"/>
    </row>
    <row r="209">
      <c r="A209" s="16" t="n"/>
      <c r="B209" s="52" t="inlineStr">
        <is>
          <t>Protections solaires - Volet battant ou coulissant manuel bois</t>
        </is>
      </c>
      <c r="C209" s="11" t="n"/>
      <c r="D209" s="20" t="n">
        <v>27016</v>
      </c>
      <c r="E209" s="21" t="inlineStr">
        <is>
          <t>m²</t>
        </is>
      </c>
      <c r="F209" s="11" t="n"/>
      <c r="G209" s="21" t="n">
        <v>48.8</v>
      </c>
      <c r="H209" s="23" t="n">
        <v>78.2336428</v>
      </c>
      <c r="I209" s="11" t="n"/>
      <c r="J209" s="11" t="n"/>
      <c r="K209" s="11" t="n"/>
      <c r="L209" s="11" t="inlineStr">
        <is>
          <t>Collective</t>
        </is>
      </c>
      <c r="M209" s="26" t="n"/>
      <c r="N209" s="26" t="n"/>
      <c r="O209" s="146" t="n"/>
      <c r="P209" s="147" t="n"/>
      <c r="Q209" s="146" t="n"/>
    </row>
    <row r="210">
      <c r="A210" s="16" t="n"/>
      <c r="B210" s="52" t="inlineStr">
        <is>
          <t>Protections solaires - Store vénitien extérieur en aluminium</t>
        </is>
      </c>
      <c r="C210" s="11" t="n"/>
      <c r="D210" s="20" t="n">
        <v>27011</v>
      </c>
      <c r="E210" s="21" t="inlineStr">
        <is>
          <t>m²</t>
        </is>
      </c>
      <c r="F210" s="11" t="n"/>
      <c r="G210" s="21" t="n">
        <v>85.59999999999999</v>
      </c>
      <c r="H210" s="23" t="n">
        <v>93.70571212</v>
      </c>
      <c r="I210" s="11" t="n"/>
      <c r="J210" s="11" t="n"/>
      <c r="K210" s="11" t="n"/>
      <c r="L210" s="11" t="inlineStr">
        <is>
          <t>Collective</t>
        </is>
      </c>
      <c r="M210" s="26" t="n"/>
      <c r="N210" s="26" t="n"/>
      <c r="O210" s="146" t="n"/>
      <c r="P210" s="147" t="n"/>
      <c r="Q210" s="146" t="n"/>
    </row>
    <row r="211">
      <c r="A211" s="16" t="n"/>
      <c r="B211" s="52" t="inlineStr">
        <is>
          <t>Protections solaires - Volet roulant manuel PVC</t>
        </is>
      </c>
      <c r="C211" s="11" t="n"/>
      <c r="D211" s="20" t="n">
        <v>27015</v>
      </c>
      <c r="E211" s="21" t="inlineStr">
        <is>
          <t>m²</t>
        </is>
      </c>
      <c r="F211" s="11" t="n"/>
      <c r="G211" s="21" t="n">
        <v>78.40000000000001</v>
      </c>
      <c r="H211" s="23" t="n">
        <v>108.9207813</v>
      </c>
      <c r="I211" s="11" t="n"/>
      <c r="J211" s="11" t="n"/>
      <c r="K211" s="11" t="n"/>
      <c r="L211" s="11" t="inlineStr">
        <is>
          <t>Collective</t>
        </is>
      </c>
      <c r="M211" s="26" t="n"/>
      <c r="N211" s="26" t="n"/>
      <c r="O211" s="146" t="n"/>
      <c r="P211" s="147" t="n"/>
      <c r="Q211" s="146" t="n"/>
    </row>
    <row r="212">
      <c r="A212" s="16" t="n"/>
      <c r="B212" s="52" t="inlineStr">
        <is>
          <t>Protections solaires - Store à enroulement extérieur en toile</t>
        </is>
      </c>
      <c r="C212" s="11" t="n"/>
      <c r="D212" s="20" t="n">
        <v>27007</v>
      </c>
      <c r="E212" s="21" t="inlineStr">
        <is>
          <t>m²</t>
        </is>
      </c>
      <c r="F212" s="11" t="n"/>
      <c r="G212" s="21" t="n">
        <v>72.90000000000001</v>
      </c>
      <c r="H212" s="23" t="n">
        <v>118.698836645</v>
      </c>
      <c r="I212" s="11" t="n"/>
      <c r="J212" s="11" t="n"/>
      <c r="K212" s="11" t="n"/>
      <c r="L212" s="11" t="inlineStr">
        <is>
          <t>Collective</t>
        </is>
      </c>
      <c r="M212" s="26" t="n"/>
      <c r="N212" s="26" t="n"/>
      <c r="O212" s="146" t="n"/>
      <c r="P212" s="147" t="n"/>
      <c r="Q212" s="146" t="n"/>
    </row>
    <row r="213">
      <c r="A213" s="16" t="n"/>
      <c r="B213" s="52" t="inlineStr">
        <is>
          <t>Protections solaires - Aluminium manuel</t>
        </is>
      </c>
      <c r="C213" s="11" t="n"/>
      <c r="D213" s="20" t="n">
        <v>27013</v>
      </c>
      <c r="E213" s="21" t="inlineStr">
        <is>
          <t>m²</t>
        </is>
      </c>
      <c r="F213" s="11" t="n"/>
      <c r="G213" s="21" t="n">
        <v>139</v>
      </c>
      <c r="H213" s="23" t="n">
        <v>139.8308573</v>
      </c>
      <c r="I213" s="11" t="n"/>
      <c r="J213" s="11" t="n"/>
      <c r="K213" s="11" t="n"/>
      <c r="L213" s="11" t="inlineStr">
        <is>
          <t>Collective</t>
        </is>
      </c>
      <c r="M213" s="26" t="n"/>
      <c r="N213" s="26" t="n"/>
      <c r="O213" s="146" t="n"/>
      <c r="P213" s="147" t="n"/>
      <c r="Q213" s="146" t="n"/>
    </row>
    <row r="214">
      <c r="A214" s="16" t="n"/>
      <c r="B214" s="52" t="inlineStr">
        <is>
          <t>Protections solaires - Volet roulant motorisé PVC</t>
        </is>
      </c>
      <c r="C214" s="11" t="n"/>
      <c r="D214" s="20" t="n">
        <v>26745</v>
      </c>
      <c r="E214" s="21" t="inlineStr">
        <is>
          <t>m²</t>
        </is>
      </c>
      <c r="F214" s="11" t="n"/>
      <c r="G214" s="21" t="n">
        <v>131</v>
      </c>
      <c r="H214" s="23" t="n">
        <v>143.8543513</v>
      </c>
      <c r="I214" s="11" t="n"/>
      <c r="J214" s="11" t="n"/>
      <c r="K214" s="11" t="n"/>
      <c r="L214" s="11" t="inlineStr">
        <is>
          <t>Collective</t>
        </is>
      </c>
      <c r="M214" s="26" t="n"/>
      <c r="N214" s="26" t="n"/>
      <c r="O214" s="146" t="n"/>
      <c r="P214" s="147" t="n"/>
      <c r="Q214" s="146" t="n"/>
    </row>
    <row r="215">
      <c r="A215" s="16" t="n"/>
      <c r="B215" s="52" t="inlineStr">
        <is>
          <t>Protections solaires - Volet battant ou coulissant motorisé bois</t>
        </is>
      </c>
      <c r="C215" s="11" t="n"/>
      <c r="D215" s="20" t="n">
        <v>27016</v>
      </c>
      <c r="E215" s="21" t="inlineStr">
        <is>
          <t>m²</t>
        </is>
      </c>
      <c r="F215" s="11" t="n"/>
      <c r="G215" s="21" t="n">
        <v>48.8</v>
      </c>
      <c r="H215" s="23" t="n">
        <v>78.2336428</v>
      </c>
      <c r="I215" s="11" t="n"/>
      <c r="J215" s="11" t="n"/>
      <c r="K215" s="11" t="n"/>
      <c r="L215" s="11" t="inlineStr">
        <is>
          <t>Collective</t>
        </is>
      </c>
      <c r="M215" s="26" t="n"/>
      <c r="N215" s="26" t="n"/>
      <c r="O215" s="146" t="n"/>
      <c r="P215" s="147" t="n"/>
      <c r="Q215" s="146" t="n"/>
    </row>
    <row r="216">
      <c r="A216" s="16" t="n"/>
      <c r="B216" s="52" t="inlineStr">
        <is>
          <t>Protections solaires - Volet roulant motorisé aluminium</t>
        </is>
      </c>
      <c r="C216" s="11" t="n"/>
      <c r="D216" s="20" t="n">
        <v>27014</v>
      </c>
      <c r="E216" s="21" t="inlineStr">
        <is>
          <t>m²</t>
        </is>
      </c>
      <c r="F216" s="11" t="n"/>
      <c r="G216" s="21" t="n">
        <v>193</v>
      </c>
      <c r="H216" s="23" t="n">
        <v>201.7707333</v>
      </c>
      <c r="I216" s="11" t="n"/>
      <c r="J216" s="11" t="n"/>
      <c r="K216" s="11" t="n"/>
      <c r="L216" s="11" t="inlineStr">
        <is>
          <t>Collective</t>
        </is>
      </c>
      <c r="M216" s="26" t="n"/>
      <c r="N216" s="26" t="n"/>
      <c r="O216" s="146" t="n"/>
      <c r="P216" s="147" t="n"/>
      <c r="Q216" s="146" t="n"/>
    </row>
    <row r="217">
      <c r="A217" s="16" t="n"/>
      <c r="B217" s="52" t="inlineStr">
        <is>
          <t>Protections solaires - Brise soleil aluminium</t>
        </is>
      </c>
      <c r="C217" s="11" t="n"/>
      <c r="D217" s="20" t="n">
        <v>31835</v>
      </c>
      <c r="E217" s="21" t="inlineStr">
        <is>
          <t>m²</t>
        </is>
      </c>
      <c r="F217" s="11" t="n"/>
      <c r="G217" s="21" t="n">
        <v>351</v>
      </c>
      <c r="H217" s="23" t="n">
        <v>350.48244797098</v>
      </c>
      <c r="I217" s="11" t="n"/>
      <c r="J217" s="11" t="n"/>
      <c r="K217" s="11" t="n"/>
      <c r="L217" s="11" t="inlineStr">
        <is>
          <t>Par défaut</t>
        </is>
      </c>
      <c r="M217" s="26" t="n"/>
      <c r="N217" s="26" t="n"/>
      <c r="O217" s="146" t="n"/>
      <c r="P217" s="147" t="n"/>
      <c r="Q217" s="146" t="n"/>
    </row>
    <row r="218">
      <c r="A218" s="16" t="n"/>
      <c r="B218" s="52" t="n"/>
      <c r="C218" s="11" t="n"/>
      <c r="D218" s="20" t="n"/>
      <c r="E218" s="21" t="n"/>
      <c r="F218" s="11" t="n"/>
      <c r="G218" s="21" t="n"/>
      <c r="H218" s="21" t="n"/>
      <c r="I218" s="11" t="n"/>
      <c r="J218" s="11" t="n"/>
      <c r="K218" s="11" t="n"/>
      <c r="L218" s="11" t="n"/>
      <c r="M218" s="26" t="n"/>
      <c r="N218" s="26" t="n"/>
      <c r="O218" s="146" t="n"/>
      <c r="P218" s="147" t="n"/>
      <c r="Q218" s="146" t="n"/>
    </row>
    <row r="219">
      <c r="A219" s="18" t="inlineStr">
        <is>
          <t>Appui, tableau et linteau de fenêtre</t>
        </is>
      </c>
      <c r="B219" s="19" t="n"/>
      <c r="C219" s="19" t="n"/>
      <c r="D219" s="19" t="n"/>
      <c r="E219" s="19" t="n"/>
      <c r="F219" s="19" t="n"/>
      <c r="G219" s="19" t="n"/>
      <c r="H219" s="19" t="n"/>
      <c r="I219" s="19" t="n"/>
      <c r="J219" s="19" t="n"/>
      <c r="K219" s="19" t="n"/>
      <c r="L219" s="19" t="n"/>
      <c r="M219" s="19" t="n"/>
      <c r="N219" s="19" t="n"/>
      <c r="O219" s="19" t="n"/>
      <c r="P219" s="19" t="n"/>
      <c r="Q219" s="19" t="n"/>
    </row>
    <row r="220">
      <c r="A220" s="16" t="n"/>
      <c r="B220" s="52" t="inlineStr">
        <is>
          <t>Appui, tableau et linteau de fenêtre - Bois</t>
        </is>
      </c>
      <c r="C220" s="11" t="n"/>
      <c r="D220" s="20" t="n">
        <v>28542</v>
      </c>
      <c r="E220" s="21" t="inlineStr">
        <is>
          <t>m</t>
        </is>
      </c>
      <c r="F220" s="11" t="n"/>
      <c r="G220" s="21" t="n">
        <v>-1.5</v>
      </c>
      <c r="H220" s="23" t="n">
        <v>-3.538122992906656</v>
      </c>
      <c r="I220" s="11" t="n"/>
      <c r="J220" s="11" t="n"/>
      <c r="K220" s="11" t="n"/>
      <c r="L220" s="11" t="inlineStr">
        <is>
          <t>Par défaut</t>
        </is>
      </c>
      <c r="M220" s="26" t="n"/>
      <c r="N220" s="26" t="n"/>
      <c r="O220" s="146" t="n"/>
      <c r="P220" s="147" t="n"/>
      <c r="Q220" s="146" t="n"/>
    </row>
    <row r="221">
      <c r="A221" s="16" t="n"/>
      <c r="B221" s="52" t="inlineStr">
        <is>
          <t>Appui, tableau et linteau de fenêtre - Béton</t>
        </is>
      </c>
      <c r="C221" s="11" t="n"/>
      <c r="D221" s="20" t="n">
        <v>31746</v>
      </c>
      <c r="E221" s="21" t="inlineStr">
        <is>
          <t>m</t>
        </is>
      </c>
      <c r="F221" s="11" t="n"/>
      <c r="G221" s="21" t="n">
        <v>36</v>
      </c>
      <c r="H221" s="23" t="n">
        <v>31.68963754528</v>
      </c>
      <c r="I221" s="11" t="n"/>
      <c r="J221" s="11" t="n"/>
      <c r="K221" s="11" t="n"/>
      <c r="L221" s="11" t="inlineStr">
        <is>
          <t>Par défaut</t>
        </is>
      </c>
      <c r="M221" s="26" t="n"/>
      <c r="N221" s="26" t="n"/>
      <c r="O221" s="146" t="n"/>
      <c r="P221" s="147" t="n"/>
      <c r="Q221" s="146" t="n"/>
    </row>
    <row r="222">
      <c r="A222" s="16" t="n"/>
      <c r="B222" s="52" t="inlineStr">
        <is>
          <t>Appui, tableau et linteau de fenêtre - Aluminium</t>
        </is>
      </c>
      <c r="C222" s="11" t="n"/>
      <c r="D222" s="20" t="n">
        <v>31535</v>
      </c>
      <c r="E222" s="21" t="inlineStr">
        <is>
          <t>m</t>
        </is>
      </c>
      <c r="F222" s="11" t="n"/>
      <c r="G222" s="21" t="n">
        <v>48.3</v>
      </c>
      <c r="H222" s="23" t="n">
        <v>72.57654670520802</v>
      </c>
      <c r="I222" s="11" t="n"/>
      <c r="J222" s="11" t="n"/>
      <c r="K222" s="11" t="n"/>
      <c r="L222" s="11" t="inlineStr">
        <is>
          <t>Changer FDES</t>
        </is>
      </c>
      <c r="M222" s="26" t="n"/>
      <c r="N222" s="26" t="n"/>
      <c r="O222" s="146" t="n"/>
      <c r="P222" s="147" t="n"/>
      <c r="Q222" s="146" t="n"/>
    </row>
    <row r="223">
      <c r="A223" s="16" t="n"/>
      <c r="B223" s="52" t="n"/>
      <c r="C223" s="11" t="n"/>
      <c r="D223" s="20" t="n"/>
      <c r="E223" s="21" t="n"/>
      <c r="F223" s="11" t="n"/>
      <c r="G223" s="21" t="n"/>
      <c r="H223" s="21" t="n"/>
      <c r="I223" s="11" t="n"/>
      <c r="J223" s="11" t="n"/>
      <c r="K223" s="11" t="n"/>
      <c r="L223" s="11" t="n"/>
      <c r="M223" s="26" t="n"/>
      <c r="N223" s="26" t="n"/>
      <c r="O223" s="146" t="n"/>
      <c r="P223" s="147" t="n"/>
      <c r="Q223" s="146" t="n"/>
    </row>
    <row r="224">
      <c r="A224" s="18" t="inlineStr">
        <is>
          <t>Garde-corps</t>
        </is>
      </c>
      <c r="B224" s="19" t="n"/>
      <c r="C224" s="19" t="n"/>
      <c r="D224" s="19" t="n"/>
      <c r="E224" s="19" t="n"/>
      <c r="F224" s="19" t="n"/>
      <c r="G224" s="19" t="n"/>
      <c r="H224" s="19" t="n"/>
      <c r="I224" s="19" t="n"/>
      <c r="J224" s="19" t="n"/>
      <c r="K224" s="19" t="n"/>
      <c r="L224" s="19" t="n"/>
      <c r="M224" s="19" t="n"/>
      <c r="N224" s="19" t="n"/>
      <c r="O224" s="19" t="n"/>
      <c r="P224" s="19" t="n"/>
      <c r="Q224" s="19" t="n"/>
    </row>
    <row r="225">
      <c r="A225" s="16" t="n"/>
      <c r="B225" s="52" t="inlineStr">
        <is>
          <t>Garde-corps - Bois</t>
        </is>
      </c>
      <c r="C225" s="11" t="n"/>
      <c r="D225" s="20" t="n">
        <v>28734</v>
      </c>
      <c r="E225" s="21" t="inlineStr">
        <is>
          <t>m</t>
        </is>
      </c>
      <c r="F225" s="11" t="n"/>
      <c r="G225" s="21" t="n">
        <v>16</v>
      </c>
      <c r="H225" s="23" t="n">
        <v>-26.31070289394313</v>
      </c>
      <c r="I225" s="11" t="n"/>
      <c r="J225" s="11" t="n"/>
      <c r="K225" s="11" t="n"/>
      <c r="L225" s="11" t="inlineStr">
        <is>
          <t>Par défaut</t>
        </is>
      </c>
      <c r="M225" s="26" t="n"/>
      <c r="N225" s="26" t="n"/>
      <c r="O225" s="146" t="n"/>
      <c r="P225" s="147" t="n"/>
      <c r="Q225" s="146" t="n"/>
    </row>
    <row r="226">
      <c r="A226" s="16" t="n"/>
      <c r="B226" s="52" t="inlineStr">
        <is>
          <t>Garde-corps - Béton</t>
        </is>
      </c>
      <c r="C226" s="11" t="n"/>
      <c r="D226" s="20" t="n">
        <v>25836</v>
      </c>
      <c r="E226" s="21" t="inlineStr">
        <is>
          <t>m</t>
        </is>
      </c>
      <c r="F226" s="11" t="n"/>
      <c r="G226" s="21" t="n">
        <v>44.4</v>
      </c>
      <c r="H226" s="23" t="n">
        <v>44.97874776799999</v>
      </c>
      <c r="I226" s="11" t="n"/>
      <c r="J226" s="11" t="n"/>
      <c r="K226" s="11" t="n"/>
      <c r="L226" s="11" t="inlineStr">
        <is>
          <t>Changer FDES</t>
        </is>
      </c>
      <c r="M226" s="26" t="n"/>
      <c r="N226" s="26" t="n"/>
      <c r="O226" s="146" t="n"/>
      <c r="P226" s="147" t="n"/>
      <c r="Q226" s="146" t="n"/>
    </row>
    <row r="227">
      <c r="A227" s="16" t="n"/>
      <c r="B227" s="52" t="inlineStr">
        <is>
          <t>Garde-corps - Acier</t>
        </is>
      </c>
      <c r="C227" s="11" t="n"/>
      <c r="D227" s="20" t="n">
        <v>10890</v>
      </c>
      <c r="E227" s="21" t="inlineStr">
        <is>
          <t>m</t>
        </is>
      </c>
      <c r="F227" s="11" t="n"/>
      <c r="G227" s="21" t="n">
        <v>68.8</v>
      </c>
      <c r="H227" s="23" t="n">
        <v>55.76024640000001</v>
      </c>
      <c r="I227" s="11" t="n"/>
      <c r="J227" s="11" t="n"/>
      <c r="K227" s="11" t="n"/>
      <c r="L227" s="11" t="inlineStr">
        <is>
          <t>Collective</t>
        </is>
      </c>
      <c r="M227" s="26" t="n"/>
      <c r="N227" s="26" t="n"/>
      <c r="O227" s="146" t="n"/>
      <c r="P227" s="147" t="n"/>
      <c r="Q227" s="146" t="n"/>
    </row>
    <row r="228">
      <c r="A228" s="16" t="n"/>
      <c r="B228" s="52" t="inlineStr">
        <is>
          <t>Garde-corps - Aluminium</t>
        </is>
      </c>
      <c r="C228" s="11" t="n"/>
      <c r="D228" s="20" t="n">
        <v>10892</v>
      </c>
      <c r="E228" s="21" t="inlineStr">
        <is>
          <t>m</t>
        </is>
      </c>
      <c r="F228" s="11" t="n"/>
      <c r="G228" s="21" t="n">
        <v>109</v>
      </c>
      <c r="H228" s="23" t="n">
        <v>57.6089548</v>
      </c>
      <c r="I228" s="11" t="n"/>
      <c r="J228" s="11" t="n"/>
      <c r="K228" s="11" t="n"/>
      <c r="L228" s="11" t="inlineStr">
        <is>
          <t>Collective</t>
        </is>
      </c>
      <c r="M228" s="26" t="n"/>
      <c r="N228" s="26" t="n"/>
      <c r="O228" s="146" t="n"/>
      <c r="P228" s="147" t="n"/>
      <c r="Q228" s="146" t="n"/>
    </row>
    <row r="229">
      <c r="A229" s="16" t="n"/>
      <c r="B229" s="52" t="inlineStr">
        <is>
          <t>Garde-corps - Acier remplissage verre</t>
        </is>
      </c>
      <c r="C229" s="11" t="n"/>
      <c r="D229" s="20" t="n">
        <v>10889</v>
      </c>
      <c r="E229" s="21" t="inlineStr">
        <is>
          <t>m</t>
        </is>
      </c>
      <c r="F229" s="11" t="n"/>
      <c r="G229" s="21" t="n">
        <v>75.90000000000001</v>
      </c>
      <c r="H229" s="23" t="n">
        <v>66.39321779999999</v>
      </c>
      <c r="I229" s="11" t="n"/>
      <c r="J229" s="11" t="n"/>
      <c r="K229" s="11" t="n"/>
      <c r="L229" s="11" t="inlineStr">
        <is>
          <t>Collective</t>
        </is>
      </c>
      <c r="M229" s="26" t="n"/>
      <c r="N229" s="26" t="n"/>
      <c r="O229" s="146" t="n"/>
      <c r="P229" s="147" t="n"/>
      <c r="Q229" s="146" t="n"/>
    </row>
    <row r="230">
      <c r="A230" s="16" t="n"/>
      <c r="B230" s="52" t="inlineStr">
        <is>
          <t>Garde-corps - PVC</t>
        </is>
      </c>
      <c r="C230" s="11" t="n"/>
      <c r="D230" s="20" t="n">
        <v>31506</v>
      </c>
      <c r="E230" s="21" t="inlineStr">
        <is>
          <t>m</t>
        </is>
      </c>
      <c r="F230" s="11" t="n"/>
      <c r="G230" s="21" t="n">
        <v>68.59999999999999</v>
      </c>
      <c r="H230" s="23" t="n">
        <v>122.5353980487</v>
      </c>
      <c r="I230" s="11" t="n"/>
      <c r="J230" s="11" t="n"/>
      <c r="K230" s="11" t="n"/>
      <c r="L230" s="11" t="inlineStr">
        <is>
          <t>Par défaut</t>
        </is>
      </c>
      <c r="M230" s="26" t="n"/>
      <c r="N230" s="26" t="n"/>
      <c r="O230" s="146" t="n"/>
      <c r="P230" s="147" t="n"/>
      <c r="Q230" s="146" t="n"/>
    </row>
    <row r="231">
      <c r="A231" s="16" t="n"/>
      <c r="B231" s="52" t="n"/>
      <c r="C231" s="11" t="n"/>
      <c r="D231" s="20" t="n"/>
      <c r="E231" s="21" t="n"/>
      <c r="F231" s="11" t="n"/>
      <c r="G231" s="21" t="n"/>
      <c r="H231" s="21" t="n"/>
      <c r="I231" s="11" t="n"/>
      <c r="J231" s="11" t="n"/>
      <c r="K231" s="11" t="n"/>
      <c r="L231" s="11" t="n"/>
      <c r="M231" s="26" t="n"/>
      <c r="N231" s="26" t="n"/>
      <c r="O231" s="146" t="n"/>
      <c r="P231" s="147" t="n"/>
      <c r="Q231" s="146" t="n"/>
    </row>
    <row r="232">
      <c r="A232" s="18" t="inlineStr">
        <is>
          <t>Porte bâtiment</t>
        </is>
      </c>
      <c r="B232" s="19" t="n"/>
      <c r="C232" s="19" t="n"/>
      <c r="D232" s="19" t="n"/>
      <c r="E232" s="19" t="n"/>
      <c r="F232" s="19" t="n"/>
      <c r="G232" s="19" t="n"/>
      <c r="H232" s="19" t="n"/>
      <c r="I232" s="19" t="n"/>
      <c r="J232" s="19" t="n"/>
      <c r="K232" s="19" t="n"/>
      <c r="L232" s="19" t="n"/>
      <c r="M232" s="19" t="n"/>
      <c r="N232" s="19" t="n"/>
      <c r="O232" s="19" t="n"/>
      <c r="P232" s="19" t="n"/>
      <c r="Q232" s="19" t="n"/>
    </row>
    <row r="233">
      <c r="A233" s="16" t="n"/>
      <c r="B233" s="13" t="inlineStr">
        <is>
          <t>Porte bâtiment - Bois</t>
        </is>
      </c>
      <c r="C233" s="11" t="n"/>
      <c r="D233" s="20" t="n">
        <v>30156</v>
      </c>
      <c r="E233" s="21" t="inlineStr">
        <is>
          <t>m²</t>
        </is>
      </c>
      <c r="F233" s="11" t="n"/>
      <c r="G233" s="21" t="n">
        <v>90.5</v>
      </c>
      <c r="H233" s="23" t="n">
        <v>96.16371324038626</v>
      </c>
      <c r="I233" s="11" t="n"/>
      <c r="J233" s="11" t="n"/>
      <c r="K233" s="11" t="n"/>
      <c r="L233" s="11" t="inlineStr">
        <is>
          <t>Par défaut</t>
        </is>
      </c>
      <c r="M233" s="26" t="n"/>
      <c r="N233" s="26" t="n"/>
      <c r="O233" s="146" t="n"/>
      <c r="P233" s="147" t="n"/>
      <c r="Q233" s="146" t="n"/>
    </row>
    <row r="234">
      <c r="A234" s="16" t="n"/>
      <c r="B234" s="13" t="inlineStr">
        <is>
          <t>Porte bâtiment - Acier non vitré</t>
        </is>
      </c>
      <c r="C234" s="11" t="n"/>
      <c r="D234" s="20" t="n">
        <v>29830</v>
      </c>
      <c r="E234" s="21" t="inlineStr">
        <is>
          <t>m²</t>
        </is>
      </c>
      <c r="F234" s="11" t="n"/>
      <c r="G234" s="21" t="n">
        <v>124</v>
      </c>
      <c r="H234" s="23" t="n">
        <v>165.4817186</v>
      </c>
      <c r="I234" s="11" t="n"/>
      <c r="J234" s="11" t="n"/>
      <c r="K234" s="11" t="n"/>
      <c r="L234" s="11" t="inlineStr">
        <is>
          <t>Collective</t>
        </is>
      </c>
      <c r="M234" s="26" t="n"/>
      <c r="N234" s="26" t="n"/>
      <c r="O234" s="146" t="n"/>
      <c r="P234" s="147" t="n"/>
      <c r="Q234" s="146" t="n"/>
    </row>
    <row r="235">
      <c r="A235" s="16" t="n"/>
      <c r="B235" s="13" t="inlineStr">
        <is>
          <t>Porte bâtiment - Aluminium</t>
        </is>
      </c>
      <c r="C235" s="11" t="n"/>
      <c r="D235" s="20" t="n">
        <v>28069</v>
      </c>
      <c r="E235" s="21" t="inlineStr">
        <is>
          <t>m²</t>
        </is>
      </c>
      <c r="F235" s="11" t="n"/>
      <c r="G235" s="21" t="n">
        <v>210</v>
      </c>
      <c r="H235" s="23" t="n">
        <v>254.5624384471916</v>
      </c>
      <c r="I235" s="11" t="n"/>
      <c r="J235" s="11" t="n"/>
      <c r="K235" s="11" t="n"/>
      <c r="L235" s="11" t="inlineStr">
        <is>
          <t>Par défaut</t>
        </is>
      </c>
      <c r="M235" s="26" t="n"/>
      <c r="N235" s="26" t="n"/>
      <c r="O235" s="146" t="n"/>
      <c r="P235" s="147" t="n"/>
      <c r="Q235" s="146" t="n"/>
    </row>
    <row r="236">
      <c r="A236" s="16" t="n"/>
      <c r="B236" s="13" t="n"/>
      <c r="C236" s="11" t="n"/>
      <c r="D236" s="20" t="n"/>
      <c r="E236" s="21" t="n"/>
      <c r="F236" s="11" t="n"/>
      <c r="G236" s="21" t="n"/>
      <c r="H236" s="21" t="n"/>
      <c r="I236" s="11" t="n"/>
      <c r="J236" s="11" t="n"/>
      <c r="K236" s="11" t="n"/>
      <c r="L236" s="11" t="n"/>
      <c r="M236" s="26" t="n"/>
      <c r="N236" s="26" t="n"/>
      <c r="O236" s="146" t="n"/>
      <c r="P236" s="147" t="n"/>
      <c r="Q236" s="146" t="n"/>
    </row>
    <row r="237">
      <c r="A237" s="18" t="inlineStr">
        <is>
          <t>Porte métallique</t>
        </is>
      </c>
      <c r="B237" s="19" t="n"/>
      <c r="C237" s="19" t="n"/>
      <c r="D237" s="19" t="n"/>
      <c r="E237" s="19" t="n"/>
      <c r="F237" s="19" t="n"/>
      <c r="G237" s="19" t="n"/>
      <c r="H237" s="19" t="n"/>
      <c r="I237" s="19" t="n"/>
      <c r="J237" s="19" t="n"/>
      <c r="K237" s="19" t="n"/>
      <c r="L237" s="19" t="n"/>
      <c r="M237" s="19" t="n"/>
      <c r="N237" s="19" t="n"/>
      <c r="O237" s="19" t="n"/>
      <c r="P237" s="19" t="n"/>
      <c r="Q237" s="19" t="n"/>
    </row>
    <row r="238">
      <c r="A238" s="16" t="n"/>
      <c r="B238" s="13" t="inlineStr">
        <is>
          <t>Porte métallique - Acier</t>
        </is>
      </c>
      <c r="C238" s="11" t="n"/>
      <c r="D238" s="20" t="n">
        <v>29830</v>
      </c>
      <c r="E238" s="21" t="inlineStr">
        <is>
          <t>m²</t>
        </is>
      </c>
      <c r="F238" s="11" t="n"/>
      <c r="G238" s="21" t="n">
        <v>124</v>
      </c>
      <c r="H238" s="23" t="n">
        <v>165.4817186</v>
      </c>
      <c r="I238" s="11" t="n"/>
      <c r="J238" s="11" t="n"/>
      <c r="K238" s="11" t="n"/>
      <c r="L238" s="11" t="inlineStr">
        <is>
          <t>Collective</t>
        </is>
      </c>
      <c r="M238" s="26" t="n"/>
      <c r="N238" s="26" t="n"/>
      <c r="O238" s="146" t="n"/>
      <c r="P238" s="147" t="n"/>
      <c r="Q238" s="146" t="n"/>
    </row>
    <row r="239">
      <c r="A239" s="16" t="n"/>
      <c r="B239" s="13" t="inlineStr">
        <is>
          <t>Porte métallique - Aluminium</t>
        </is>
      </c>
      <c r="C239" s="11" t="n"/>
      <c r="D239" s="20" t="n">
        <v>28069</v>
      </c>
      <c r="E239" s="21" t="inlineStr">
        <is>
          <t>m²</t>
        </is>
      </c>
      <c r="F239" s="11" t="n"/>
      <c r="G239" s="21" t="n">
        <v>210</v>
      </c>
      <c r="H239" s="23" t="n">
        <v>254.5624384471916</v>
      </c>
      <c r="I239" s="11" t="n"/>
      <c r="J239" s="11" t="n"/>
      <c r="K239" s="11" t="n"/>
      <c r="L239" s="11" t="inlineStr">
        <is>
          <t>Par défaut</t>
        </is>
      </c>
      <c r="M239" s="26" t="n"/>
      <c r="N239" s="26" t="n"/>
      <c r="O239" s="146" t="n"/>
      <c r="P239" s="147" t="n"/>
      <c r="Q239" s="146" t="n"/>
    </row>
    <row r="240">
      <c r="A240" s="91" t="inlineStr">
        <is>
          <t>Solution retenue LOT 6</t>
        </is>
      </c>
      <c r="B240" s="144" t="n"/>
      <c r="C240" s="29">
        <f>SUM(C194:C239)</f>
        <v/>
      </c>
      <c r="D240" s="30" t="n"/>
      <c r="E240" s="30" t="n"/>
      <c r="F240" s="30" t="n"/>
      <c r="G240" s="31">
        <f>C211*G211+C212*G212+C213*G213+C214*G214</f>
        <v/>
      </c>
      <c r="H240" s="31" t="n"/>
      <c r="I240" s="30" t="n"/>
      <c r="J240" s="32">
        <f>[1]Outil!#REF!</f>
        <v/>
      </c>
      <c r="K240" s="32">
        <f>J240*G240</f>
        <v/>
      </c>
      <c r="L240" s="32" t="n"/>
      <c r="M240" s="30" t="n"/>
      <c r="N240" s="148" t="n"/>
      <c r="O240" s="30" t="n"/>
      <c r="P240" s="30" t="n"/>
      <c r="Q240" s="30" t="n"/>
    </row>
    <row r="241">
      <c r="A241" s="18" t="inlineStr">
        <is>
          <t>Revêtement de sol pour pièce humide</t>
        </is>
      </c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  <c r="M241" s="19" t="n"/>
      <c r="N241" s="19" t="n"/>
      <c r="O241" s="19" t="n"/>
      <c r="P241" s="19" t="n"/>
      <c r="Q241" s="19" t="n"/>
    </row>
    <row r="242">
      <c r="A242" s="16" t="n"/>
      <c r="B242" s="52" t="inlineStr">
        <is>
          <t>Revêtement de sol pour pièce humide - PVC</t>
        </is>
      </c>
      <c r="C242" s="11" t="n"/>
      <c r="D242" s="20" t="n">
        <v>30961</v>
      </c>
      <c r="E242" s="21" t="inlineStr">
        <is>
          <t>m²</t>
        </is>
      </c>
      <c r="F242" s="11" t="n"/>
      <c r="G242" s="21" t="n">
        <v>12.1</v>
      </c>
      <c r="H242" s="23" t="n">
        <v>20.83480463194</v>
      </c>
      <c r="I242" s="11" t="n"/>
      <c r="J242" s="11" t="n"/>
      <c r="K242" s="11" t="n"/>
      <c r="L242" s="11" t="inlineStr">
        <is>
          <t>Collective</t>
        </is>
      </c>
      <c r="M242" s="26" t="n"/>
      <c r="N242" s="26" t="n"/>
      <c r="O242" s="146" t="n"/>
      <c r="P242" s="147" t="n"/>
      <c r="Q242" s="146" t="n"/>
    </row>
    <row r="243">
      <c r="A243" s="16" t="n"/>
      <c r="B243" s="52" t="inlineStr">
        <is>
          <t>Revêtement de sol pour pièce humide - Céramique</t>
        </is>
      </c>
      <c r="C243" s="11" t="n"/>
      <c r="D243" s="20" t="n">
        <v>29172</v>
      </c>
      <c r="E243" s="21" t="inlineStr">
        <is>
          <t>m²</t>
        </is>
      </c>
      <c r="F243" s="11" t="n"/>
      <c r="G243" s="21" t="n">
        <v>32.8</v>
      </c>
      <c r="H243" s="23" t="n">
        <v>31.38160258530874</v>
      </c>
      <c r="I243" s="11" t="n"/>
      <c r="J243" s="11" t="n"/>
      <c r="K243" s="11" t="n"/>
      <c r="L243" s="11" t="inlineStr">
        <is>
          <t>Par défaut</t>
        </is>
      </c>
      <c r="M243" s="26" t="n"/>
      <c r="N243" s="26" t="n"/>
      <c r="O243" s="146" t="n"/>
      <c r="P243" s="147" t="n"/>
      <c r="Q243" s="146" t="n"/>
    </row>
    <row r="244">
      <c r="A244" s="16" t="n"/>
      <c r="B244" s="52" t="n"/>
      <c r="C244" s="11" t="n"/>
      <c r="D244" s="20" t="n"/>
      <c r="E244" s="21" t="n"/>
      <c r="F244" s="11" t="n"/>
      <c r="G244" s="21" t="n"/>
      <c r="H244" s="21" t="n"/>
      <c r="I244" s="11" t="n"/>
      <c r="J244" s="11" t="n"/>
      <c r="K244" s="11" t="n"/>
      <c r="L244" s="11" t="n"/>
      <c r="M244" s="26" t="n"/>
      <c r="N244" s="26" t="n"/>
      <c r="O244" s="146" t="n"/>
      <c r="P244" s="147" t="n"/>
      <c r="Q244" s="146" t="n"/>
    </row>
    <row r="245">
      <c r="A245" s="18" t="inlineStr">
        <is>
          <t>Revêtement de sol pour pièce sèche</t>
        </is>
      </c>
      <c r="B245" s="19" t="n"/>
      <c r="C245" s="19" t="n"/>
      <c r="D245" s="19" t="n"/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19" t="n"/>
      <c r="Q245" s="19" t="n"/>
    </row>
    <row r="246">
      <c r="A246" s="16" t="n"/>
      <c r="B246" s="13" t="inlineStr">
        <is>
          <t>Revêtement de sol pour pièce sèche - Parquet Bois</t>
        </is>
      </c>
      <c r="C246" s="11" t="n"/>
      <c r="D246" s="20" t="n">
        <v>30458</v>
      </c>
      <c r="E246" s="21" t="inlineStr">
        <is>
          <t>m²</t>
        </is>
      </c>
      <c r="F246" s="11" t="n"/>
      <c r="G246" s="21" t="n">
        <v>8.609999999999999</v>
      </c>
      <c r="H246" s="23" t="n">
        <v>2.822149874174695</v>
      </c>
      <c r="I246" s="11" t="n"/>
      <c r="J246" s="11" t="n"/>
      <c r="K246" s="11" t="n"/>
      <c r="L246" s="11" t="inlineStr">
        <is>
          <t xml:space="preserve">Collective </t>
        </is>
      </c>
      <c r="M246" s="26" t="n"/>
      <c r="N246" s="26" t="n"/>
      <c r="O246" s="146" t="n"/>
      <c r="P246" s="147" t="n"/>
      <c r="Q246" s="146" t="n"/>
    </row>
    <row r="247">
      <c r="A247" s="16" t="n"/>
      <c r="B247" s="13" t="inlineStr">
        <is>
          <t>Revêtement de sol pour pièce sèche - PVC</t>
        </is>
      </c>
      <c r="C247" s="11" t="n"/>
      <c r="D247" s="20" t="n">
        <v>32392</v>
      </c>
      <c r="E247" s="21" t="inlineStr">
        <is>
          <t>m²</t>
        </is>
      </c>
      <c r="F247" s="11" t="n"/>
      <c r="G247" s="21" t="n">
        <v>8.15</v>
      </c>
      <c r="H247" s="23" t="n">
        <v>14.219653920576</v>
      </c>
      <c r="I247" s="11" t="n"/>
      <c r="J247" s="11" t="n"/>
      <c r="K247" s="11" t="n"/>
      <c r="L247" s="11" t="inlineStr">
        <is>
          <t xml:space="preserve">Collective </t>
        </is>
      </c>
      <c r="M247" s="26" t="n"/>
      <c r="N247" s="26" t="n"/>
      <c r="O247" s="146" t="n"/>
      <c r="P247" s="147" t="n"/>
      <c r="Q247" s="146" t="n"/>
    </row>
    <row r="248">
      <c r="A248" s="16" t="n"/>
      <c r="B248" s="13" t="n"/>
      <c r="C248" s="11" t="n"/>
      <c r="D248" s="20" t="n"/>
      <c r="E248" s="21" t="n"/>
      <c r="F248" s="11" t="n"/>
      <c r="G248" s="21" t="n"/>
      <c r="H248" s="21" t="n"/>
      <c r="I248" s="11" t="n"/>
      <c r="J248" s="11" t="n"/>
      <c r="K248" s="11" t="n"/>
      <c r="L248" s="11" t="n"/>
      <c r="M248" s="26" t="n"/>
      <c r="N248" s="26" t="n"/>
      <c r="O248" s="146" t="n"/>
      <c r="P248" s="147" t="n"/>
      <c r="Q248" s="146" t="n"/>
    </row>
    <row r="249">
      <c r="A249" s="18" t="inlineStr">
        <is>
          <t>Revêtement de sol pour balcon</t>
        </is>
      </c>
      <c r="B249" s="19" t="n"/>
      <c r="C249" s="19" t="n"/>
      <c r="D249" s="19" t="n"/>
      <c r="E249" s="19" t="n"/>
      <c r="F249" s="19" t="n"/>
      <c r="G249" s="19" t="n"/>
      <c r="H249" s="19" t="n"/>
      <c r="I249" s="19" t="n"/>
      <c r="J249" s="19" t="n"/>
      <c r="K249" s="19" t="n"/>
      <c r="L249" s="19" t="n"/>
      <c r="M249" s="19" t="n"/>
      <c r="N249" s="19" t="n"/>
      <c r="O249" s="19" t="n"/>
      <c r="P249" s="19" t="n"/>
      <c r="Q249" s="19" t="n"/>
    </row>
    <row r="250">
      <c r="A250" s="16" t="n"/>
      <c r="B250" s="52" t="inlineStr">
        <is>
          <t>Revêtement de sol pour balcon - Résine</t>
        </is>
      </c>
      <c r="C250" s="11" t="n"/>
      <c r="D250" s="20" t="n">
        <v>13245</v>
      </c>
      <c r="E250" s="21" t="inlineStr">
        <is>
          <t>m²</t>
        </is>
      </c>
      <c r="F250" s="11" t="n"/>
      <c r="G250" s="21" t="n">
        <v>6.93</v>
      </c>
      <c r="H250" s="23" t="n">
        <v>10.15006138033838</v>
      </c>
      <c r="I250" s="11" t="n"/>
      <c r="J250" s="11" t="n"/>
      <c r="K250" s="11" t="n"/>
      <c r="L250" s="11" t="inlineStr">
        <is>
          <t>Par défaut</t>
        </is>
      </c>
      <c r="M250" s="26" t="n"/>
      <c r="N250" s="26" t="n"/>
      <c r="O250" s="146" t="n"/>
      <c r="P250" s="147" t="n"/>
      <c r="Q250" s="146" t="n"/>
    </row>
    <row r="251">
      <c r="A251" s="16" t="n"/>
      <c r="B251" s="52" t="inlineStr">
        <is>
          <t>Revêtement de sol pour balcon - Céramique</t>
        </is>
      </c>
      <c r="C251" s="11" t="n"/>
      <c r="D251" s="20" t="n">
        <v>29172</v>
      </c>
      <c r="E251" s="21" t="inlineStr">
        <is>
          <t>m²</t>
        </is>
      </c>
      <c r="F251" s="11" t="n"/>
      <c r="G251" s="21" t="n">
        <v>32.8</v>
      </c>
      <c r="H251" s="23" t="n">
        <v>31.38160258530874</v>
      </c>
      <c r="I251" s="11" t="n"/>
      <c r="J251" s="11" t="n"/>
      <c r="K251" s="11" t="n"/>
      <c r="L251" s="11" t="inlineStr">
        <is>
          <t>Par défaut</t>
        </is>
      </c>
      <c r="M251" s="26" t="n"/>
      <c r="N251" s="26" t="n"/>
      <c r="O251" s="146" t="n"/>
      <c r="P251" s="147" t="n"/>
      <c r="Q251" s="146" t="n"/>
    </row>
    <row r="252">
      <c r="A252" s="16" t="n"/>
      <c r="B252" s="52" t="inlineStr">
        <is>
          <t>Revêtement de sol pour balcon - Dallettes béton</t>
        </is>
      </c>
      <c r="C252" s="11" t="n"/>
      <c r="D252" s="20" t="n">
        <v>30129</v>
      </c>
      <c r="E252" s="21" t="inlineStr">
        <is>
          <t>m²</t>
        </is>
      </c>
      <c r="F252" s="11" t="n"/>
      <c r="G252" s="21" t="n">
        <v>43.7</v>
      </c>
      <c r="H252" s="23" t="n">
        <v>43.52617624000001</v>
      </c>
      <c r="I252" s="11" t="n"/>
      <c r="J252" s="11" t="n"/>
      <c r="K252" s="11" t="n"/>
      <c r="L252" s="11" t="inlineStr">
        <is>
          <t>Par défaut</t>
        </is>
      </c>
      <c r="M252" s="26" t="n"/>
      <c r="N252" s="26" t="n"/>
      <c r="O252" s="146" t="n"/>
      <c r="P252" s="147" t="n"/>
      <c r="Q252" s="146" t="n"/>
    </row>
    <row r="253">
      <c r="A253" s="16" t="n"/>
      <c r="B253" s="52" t="inlineStr">
        <is>
          <t>Revêtement de sol pour balcon - Pierre naturelle</t>
        </is>
      </c>
      <c r="C253" s="11" t="n"/>
      <c r="D253" s="20" t="n">
        <v>31688</v>
      </c>
      <c r="E253" s="21" t="inlineStr">
        <is>
          <t>m²</t>
        </is>
      </c>
      <c r="F253" s="11" t="n"/>
      <c r="G253" s="21" t="n">
        <v>48.2</v>
      </c>
      <c r="H253" s="23" t="n">
        <v>45.42445841786666</v>
      </c>
      <c r="I253" s="11" t="n"/>
      <c r="J253" s="11" t="n"/>
      <c r="K253" s="11" t="n"/>
      <c r="L253" s="11" t="inlineStr">
        <is>
          <t>Par défaut</t>
        </is>
      </c>
      <c r="M253" s="26" t="n"/>
      <c r="N253" s="26" t="n"/>
      <c r="O253" s="146" t="n"/>
      <c r="P253" s="147" t="n"/>
      <c r="Q253" s="146" t="n"/>
    </row>
    <row r="254">
      <c r="A254" s="16" t="n"/>
      <c r="B254" s="52" t="n"/>
      <c r="C254" s="11" t="n"/>
      <c r="D254" s="20" t="n"/>
      <c r="E254" s="21" t="n"/>
      <c r="F254" s="11" t="n"/>
      <c r="G254" s="21" t="n"/>
      <c r="H254" s="21" t="n"/>
      <c r="I254" s="11" t="n"/>
      <c r="J254" s="11" t="n"/>
      <c r="K254" s="11" t="n"/>
      <c r="L254" s="11" t="n"/>
      <c r="M254" s="26" t="n"/>
      <c r="N254" s="26" t="n"/>
      <c r="O254" s="146" t="n"/>
      <c r="P254" s="147" t="n"/>
      <c r="Q254" s="146" t="n"/>
    </row>
    <row r="255">
      <c r="A255" s="18" t="inlineStr">
        <is>
          <t>Chape</t>
        </is>
      </c>
      <c r="B255" s="19" t="n"/>
      <c r="C255" s="19" t="n"/>
      <c r="D255" s="19" t="n"/>
      <c r="E255" s="19" t="n"/>
      <c r="F255" s="19" t="n"/>
      <c r="G255" s="19" t="n"/>
      <c r="H255" s="19" t="n"/>
      <c r="I255" s="19" t="n"/>
      <c r="J255" s="19" t="n"/>
      <c r="K255" s="19" t="n"/>
      <c r="L255" s="19" t="n"/>
      <c r="M255" s="19" t="n"/>
      <c r="N255" s="19" t="n"/>
      <c r="O255" s="19" t="n"/>
      <c r="P255" s="19" t="n"/>
      <c r="Q255" s="19" t="n"/>
    </row>
    <row r="256">
      <c r="A256" s="16" t="n"/>
      <c r="B256" s="13" t="inlineStr">
        <is>
          <t>Chape - Anhydrite</t>
        </is>
      </c>
      <c r="C256" s="11" t="n"/>
      <c r="D256" s="20" t="n">
        <v>32064</v>
      </c>
      <c r="E256" s="21" t="inlineStr">
        <is>
          <t>m²</t>
        </is>
      </c>
      <c r="F256" s="11" t="n"/>
      <c r="G256" s="21" t="n">
        <v>4.87</v>
      </c>
      <c r="H256" s="23" t="n">
        <v>4.829714390865455</v>
      </c>
      <c r="I256" s="11" t="n"/>
      <c r="J256" s="11" t="n"/>
      <c r="K256" s="11" t="n"/>
      <c r="L256" s="11" t="inlineStr">
        <is>
          <t>Par défaut</t>
        </is>
      </c>
      <c r="M256" s="26" t="n"/>
      <c r="N256" s="26" t="n"/>
      <c r="O256" s="146" t="n"/>
      <c r="P256" s="147" t="n"/>
      <c r="Q256" s="146" t="n"/>
    </row>
    <row r="257">
      <c r="A257" s="16" t="n"/>
      <c r="B257" s="13" t="inlineStr">
        <is>
          <t>Chape - Ciment</t>
        </is>
      </c>
      <c r="C257" s="17" t="n"/>
      <c r="D257" s="20" t="n">
        <v>12450</v>
      </c>
      <c r="E257" s="21" t="inlineStr">
        <is>
          <t>m²</t>
        </is>
      </c>
      <c r="F257" s="17" t="n"/>
      <c r="G257" s="21" t="n">
        <v>12.5</v>
      </c>
      <c r="H257" s="23" t="n">
        <v>13.32129568</v>
      </c>
      <c r="I257" s="17" t="n"/>
      <c r="J257" s="17" t="n"/>
      <c r="K257" s="17" t="n"/>
      <c r="L257" s="17" t="inlineStr">
        <is>
          <t>Collective</t>
        </is>
      </c>
      <c r="M257" s="26" t="n"/>
      <c r="N257" s="26" t="n"/>
      <c r="O257" s="146" t="n"/>
      <c r="P257" s="147" t="n"/>
      <c r="Q257" s="146" t="n"/>
    </row>
    <row r="258">
      <c r="A258" s="16" t="n"/>
      <c r="B258" s="13" t="n"/>
      <c r="C258" s="17" t="n"/>
      <c r="D258" s="20" t="n"/>
      <c r="E258" s="21" t="n"/>
      <c r="F258" s="17" t="n"/>
      <c r="G258" s="21" t="n"/>
      <c r="H258" s="21" t="n"/>
      <c r="I258" s="17" t="n"/>
      <c r="J258" s="17" t="n"/>
      <c r="K258" s="17" t="n"/>
      <c r="L258" s="17" t="n"/>
      <c r="M258" s="26" t="n"/>
      <c r="N258" s="26" t="n"/>
      <c r="O258" s="146" t="n"/>
      <c r="P258" s="147" t="n"/>
      <c r="Q258" s="146" t="n"/>
    </row>
    <row r="259">
      <c r="A259" s="18" t="inlineStr">
        <is>
          <t>Isolant sous chape</t>
        </is>
      </c>
      <c r="B259" s="19" t="n"/>
      <c r="C259" s="19" t="n"/>
      <c r="D259" s="19" t="n"/>
      <c r="E259" s="19" t="n"/>
      <c r="F259" s="19" t="n"/>
      <c r="G259" s="19" t="n"/>
      <c r="H259" s="19" t="n"/>
      <c r="I259" s="19" t="n"/>
      <c r="J259" s="19" t="n"/>
      <c r="K259" s="19" t="n"/>
      <c r="L259" s="19" t="n"/>
      <c r="M259" s="19" t="n"/>
      <c r="N259" s="19" t="n"/>
      <c r="O259" s="19" t="n"/>
      <c r="P259" s="19" t="n"/>
      <c r="Q259" s="19" t="n"/>
    </row>
    <row r="260">
      <c r="A260" s="16" t="n"/>
      <c r="B260" s="13" t="inlineStr">
        <is>
          <t>Isolant sous chape - Sous-couche acoustique</t>
        </is>
      </c>
      <c r="C260" s="11" t="n"/>
      <c r="D260" s="20" t="n">
        <v>31480</v>
      </c>
      <c r="E260" s="21" t="inlineStr">
        <is>
          <t>m²</t>
        </is>
      </c>
      <c r="F260" s="11" t="n"/>
      <c r="G260" s="21" t="n">
        <v>2.76</v>
      </c>
      <c r="H260" s="23" t="n">
        <v>2.695325901372</v>
      </c>
      <c r="I260" s="11" t="n"/>
      <c r="J260" s="11" t="n"/>
      <c r="K260" s="11" t="n"/>
      <c r="L260" s="11" t="inlineStr">
        <is>
          <t>Changer FDES</t>
        </is>
      </c>
      <c r="M260" s="26" t="n"/>
      <c r="N260" s="26" t="n"/>
      <c r="O260" s="146" t="n"/>
      <c r="P260" s="147" t="n"/>
      <c r="Q260" s="146" t="n"/>
    </row>
    <row r="261">
      <c r="A261" s="91" t="inlineStr">
        <is>
          <t>Solution retenue LOT 7</t>
        </is>
      </c>
      <c r="B261" s="144" t="n"/>
      <c r="C261" s="29">
        <f>SUM(C241:C260)</f>
        <v/>
      </c>
      <c r="D261" s="30" t="n"/>
      <c r="E261" s="30" t="n"/>
      <c r="F261" s="30" t="n"/>
      <c r="G261" s="31">
        <f>C230*G230+C232*G232+C233*G233+C234*G234</f>
        <v/>
      </c>
      <c r="H261" s="31" t="n"/>
      <c r="I261" s="30" t="n"/>
      <c r="J261" s="32">
        <f>[1]Outil!#REF!</f>
        <v/>
      </c>
      <c r="K261" s="32">
        <f>J261*G261</f>
        <v/>
      </c>
      <c r="L261" s="32" t="n"/>
      <c r="M261" s="30" t="n"/>
      <c r="N261" s="148" t="n"/>
      <c r="O261" s="30" t="n"/>
      <c r="P261" s="30" t="n"/>
      <c r="Q261" s="30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15" t="n"/>
      <c r="N262" s="15" t="n"/>
      <c r="O262" s="15" t="n"/>
      <c r="P262" s="15" t="n"/>
      <c r="Q262" s="15" t="n"/>
    </row>
    <row r="263">
      <c r="A263" s="70" t="inlineStr">
        <is>
          <t>Méthodologie de transposition</t>
        </is>
      </c>
      <c r="B263" s="71" t="n"/>
      <c r="C263" s="71" t="n"/>
      <c r="D263" s="71" t="n"/>
      <c r="E263" s="71" t="n"/>
      <c r="F263" s="71" t="n"/>
      <c r="G263" s="72" t="n"/>
      <c r="H263" s="72" t="n"/>
      <c r="I263" s="72" t="n"/>
      <c r="J263" s="72" t="n"/>
      <c r="K263" s="72" t="n"/>
      <c r="L263" s="72" t="n"/>
      <c r="M263" s="73" t="n"/>
      <c r="N263" s="73" t="n"/>
      <c r="O263" s="73" t="n"/>
      <c r="P263" s="73" t="n"/>
      <c r="Q263" s="74" t="n"/>
    </row>
    <row r="264">
      <c r="A264" s="18" t="inlineStr">
        <is>
          <t>Lot 2 : Fondations et infrastructure</t>
        </is>
      </c>
      <c r="B264" s="19" t="n"/>
      <c r="C264" s="19" t="n"/>
      <c r="D264" s="19" t="n"/>
      <c r="E264" s="19" t="n"/>
      <c r="F264" s="19" t="n"/>
      <c r="G264" s="19" t="n"/>
      <c r="H264" s="19" t="n"/>
      <c r="I264" s="19" t="n"/>
      <c r="J264" s="19" t="n"/>
      <c r="K264" s="19" t="n"/>
      <c r="L264" s="19" t="n"/>
      <c r="M264" s="19" t="n"/>
      <c r="N264" s="19" t="n"/>
      <c r="O264" s="19" t="n"/>
      <c r="P264" s="19" t="n"/>
      <c r="Q264" s="19" t="n"/>
    </row>
    <row r="265">
      <c r="A265" s="16" t="n"/>
      <c r="B265" s="158" t="inlineStr">
        <is>
          <t>Logement collectif</t>
        </is>
      </c>
      <c r="C265" s="159" t="n"/>
      <c r="D265" s="159" t="n"/>
      <c r="E265" s="159" t="n"/>
      <c r="F265" s="160" t="n"/>
      <c r="G265" s="75" t="n">
        <v>40</v>
      </c>
      <c r="H265" s="75" t="n">
        <v>40</v>
      </c>
      <c r="I265" s="63" t="n"/>
      <c r="J265" s="63" t="n"/>
      <c r="K265" s="63" t="n"/>
      <c r="L265" s="63" t="n"/>
      <c r="M265" s="103" t="n"/>
      <c r="N265" s="144" t="n"/>
      <c r="O265" s="146" t="n"/>
      <c r="P265" s="147" t="n"/>
      <c r="Q265" s="146" t="n"/>
    </row>
    <row r="266">
      <c r="A266" s="18" t="inlineStr">
        <is>
          <t>Lot 8 : CVC (Chauffage – Ventilation – Refroidissement - eau chaude sanitaire)</t>
        </is>
      </c>
      <c r="B266" s="19" t="n"/>
      <c r="C266" s="19" t="n"/>
      <c r="D266" s="19" t="n"/>
      <c r="E266" s="19" t="n"/>
      <c r="F266" s="19" t="n"/>
      <c r="G266" s="19" t="n"/>
      <c r="H266" s="19" t="n"/>
      <c r="I266" s="19" t="n"/>
      <c r="J266" s="19" t="n"/>
      <c r="K266" s="19" t="n"/>
      <c r="L266" s="19" t="n"/>
      <c r="M266" s="19" t="n"/>
      <c r="N266" s="19" t="n"/>
      <c r="O266" s="19" t="n"/>
      <c r="P266" s="19" t="n"/>
      <c r="Q266" s="19" t="n"/>
    </row>
    <row r="267">
      <c r="A267" s="16" t="n"/>
      <c r="B267" s="158" t="inlineStr">
        <is>
          <t>Maison individuelle</t>
        </is>
      </c>
      <c r="C267" s="159" t="n"/>
      <c r="D267" s="159" t="n"/>
      <c r="E267" s="159" t="n"/>
      <c r="F267" s="160" t="n"/>
      <c r="G267" s="75" t="n">
        <v>129</v>
      </c>
      <c r="H267" s="75" t="n">
        <v>129</v>
      </c>
      <c r="I267" s="63" t="n"/>
      <c r="J267" s="63" t="n"/>
      <c r="K267" s="63" t="n"/>
      <c r="L267" s="63" t="n"/>
      <c r="M267" s="103" t="n"/>
      <c r="N267" s="144" t="n"/>
      <c r="O267" s="146" t="n"/>
      <c r="P267" s="147" t="n"/>
      <c r="Q267" s="146" t="n"/>
    </row>
    <row r="268">
      <c r="A268" s="16" t="n"/>
      <c r="B268" s="158" t="inlineStr">
        <is>
          <t>Logement collectif</t>
        </is>
      </c>
      <c r="C268" s="159" t="n"/>
      <c r="D268" s="159" t="n"/>
      <c r="E268" s="159" t="n"/>
      <c r="F268" s="160" t="n"/>
      <c r="G268" s="75" t="n">
        <v>101</v>
      </c>
      <c r="H268" s="75" t="n">
        <v>101</v>
      </c>
      <c r="I268" s="63" t="n"/>
      <c r="J268" s="63" t="n"/>
      <c r="K268" s="63" t="n"/>
      <c r="L268" s="63" t="n"/>
      <c r="M268" s="103" t="n"/>
      <c r="N268" s="144" t="n"/>
      <c r="O268" s="146" t="n"/>
      <c r="P268" s="147" t="n"/>
      <c r="Q268" s="146" t="n"/>
    </row>
    <row r="269">
      <c r="A269" s="18" t="inlineStr">
        <is>
          <t>Lot 9 : Installations sanitaires</t>
        </is>
      </c>
      <c r="B269" s="19" t="n"/>
      <c r="C269" s="19" t="n"/>
      <c r="D269" s="19" t="n"/>
      <c r="E269" s="19" t="n"/>
      <c r="F269" s="19" t="n"/>
      <c r="G269" s="19" t="n"/>
      <c r="H269" s="19" t="n"/>
      <c r="I269" s="19" t="n"/>
      <c r="J269" s="19" t="n"/>
      <c r="K269" s="19" t="n"/>
      <c r="L269" s="19" t="n"/>
      <c r="M269" s="19" t="n"/>
      <c r="N269" s="19" t="n"/>
      <c r="O269" s="19" t="n"/>
      <c r="P269" s="19" t="n"/>
      <c r="Q269" s="19" t="n"/>
    </row>
    <row r="270">
      <c r="A270" s="16" t="n"/>
      <c r="B270" s="158" t="inlineStr">
        <is>
          <t>Maison individuelle</t>
        </is>
      </c>
      <c r="C270" s="159" t="n"/>
      <c r="D270" s="159" t="n"/>
      <c r="E270" s="159" t="n"/>
      <c r="F270" s="160" t="n"/>
      <c r="G270" s="76" t="n">
        <v>27</v>
      </c>
      <c r="H270" s="76" t="n">
        <v>27</v>
      </c>
      <c r="I270" s="63" t="n"/>
      <c r="J270" s="63" t="n"/>
      <c r="K270" s="63" t="n"/>
      <c r="L270" s="63" t="n"/>
      <c r="M270" s="103" t="n"/>
      <c r="N270" s="144" t="n"/>
      <c r="O270" s="146" t="n"/>
      <c r="P270" s="147" t="n"/>
      <c r="Q270" s="146" t="n"/>
    </row>
    <row r="271">
      <c r="A271" s="16" t="n"/>
      <c r="B271" s="158" t="inlineStr">
        <is>
          <t>Logement collectif</t>
        </is>
      </c>
      <c r="C271" s="159" t="n"/>
      <c r="D271" s="159" t="n"/>
      <c r="E271" s="159" t="n"/>
      <c r="F271" s="160" t="n"/>
      <c r="G271" s="76" t="n">
        <v>27</v>
      </c>
      <c r="H271" s="76" t="n">
        <v>27</v>
      </c>
      <c r="I271" s="63" t="n"/>
      <c r="J271" s="63" t="n"/>
      <c r="K271" s="63" t="n"/>
      <c r="L271" s="63" t="n"/>
      <c r="M271" s="103" t="n"/>
      <c r="N271" s="144" t="n"/>
      <c r="O271" s="146" t="n"/>
      <c r="P271" s="147" t="n"/>
      <c r="Q271" s="146" t="n"/>
    </row>
    <row r="272">
      <c r="A272" s="18" t="inlineStr">
        <is>
          <t>Lot 10 : Réseaux d'énergie (courant fort)</t>
        </is>
      </c>
      <c r="B272" s="19" t="n"/>
      <c r="C272" s="19" t="n"/>
      <c r="D272" s="19" t="n"/>
      <c r="E272" s="19" t="n"/>
      <c r="F272" s="19" t="n"/>
      <c r="G272" s="19" t="n"/>
      <c r="H272" s="19" t="n"/>
      <c r="I272" s="19" t="n"/>
      <c r="J272" s="19" t="n"/>
      <c r="K272" s="19" t="n"/>
      <c r="L272" s="19" t="n"/>
      <c r="M272" s="19" t="n"/>
      <c r="N272" s="19" t="n"/>
      <c r="O272" s="19" t="n"/>
      <c r="P272" s="19" t="n"/>
      <c r="Q272" s="19" t="n"/>
    </row>
    <row r="273">
      <c r="A273" s="16" t="n"/>
      <c r="B273" s="158" t="inlineStr">
        <is>
          <t>Maison individuelle</t>
        </is>
      </c>
      <c r="C273" s="159" t="n"/>
      <c r="D273" s="159" t="n"/>
      <c r="E273" s="159" t="n"/>
      <c r="F273" s="160" t="n"/>
      <c r="G273" s="76" t="n">
        <v>98</v>
      </c>
      <c r="H273" s="76" t="n">
        <v>98</v>
      </c>
      <c r="I273" s="63" t="n"/>
      <c r="J273" s="63" t="n"/>
      <c r="K273" s="63" t="n"/>
      <c r="L273" s="63" t="n"/>
      <c r="N273" s="104" t="n"/>
      <c r="O273" s="146" t="n"/>
      <c r="P273" s="147" t="n"/>
      <c r="Q273" s="146" t="n"/>
    </row>
    <row r="274">
      <c r="A274" s="16" t="n"/>
      <c r="B274" s="158" t="inlineStr">
        <is>
          <t>Logement collectif</t>
        </is>
      </c>
      <c r="C274" s="159" t="n"/>
      <c r="D274" s="159" t="n"/>
      <c r="E274" s="159" t="n"/>
      <c r="F274" s="160" t="n"/>
      <c r="G274" s="63" t="n">
        <v>48</v>
      </c>
      <c r="H274" s="63" t="n">
        <v>48</v>
      </c>
      <c r="I274" s="2" t="n"/>
      <c r="J274" s="2" t="n"/>
      <c r="K274" s="2" t="n"/>
      <c r="L274" s="2" t="n"/>
      <c r="M274" s="103" t="n"/>
      <c r="N274" s="104" t="n"/>
      <c r="O274" s="146" t="n"/>
      <c r="P274" s="147" t="n"/>
      <c r="Q274" s="146" t="n"/>
    </row>
    <row r="275">
      <c r="A275" s="18" t="inlineStr">
        <is>
          <t>Lot 11 : Réseaux de communication (courant faible)</t>
        </is>
      </c>
      <c r="B275" s="19" t="n"/>
      <c r="C275" s="19" t="n"/>
      <c r="D275" s="19" t="n"/>
      <c r="E275" s="19" t="n"/>
      <c r="F275" s="19" t="n"/>
      <c r="G275" s="19" t="n"/>
      <c r="H275" s="19" t="n"/>
      <c r="I275" s="19" t="n"/>
      <c r="J275" s="19" t="n"/>
      <c r="K275" s="19" t="n"/>
      <c r="L275" s="19" t="n"/>
      <c r="M275" s="19" t="n"/>
      <c r="N275" s="19" t="n"/>
      <c r="O275" s="19" t="n"/>
      <c r="P275" s="19" t="n"/>
      <c r="Q275" s="19" t="n"/>
    </row>
    <row r="276">
      <c r="A276" s="16" t="n"/>
      <c r="B276" s="158" t="inlineStr">
        <is>
          <t>Maison individuelle</t>
        </is>
      </c>
      <c r="C276" s="159" t="n"/>
      <c r="D276" s="159" t="n"/>
      <c r="E276" s="159" t="n"/>
      <c r="F276" s="160" t="n"/>
      <c r="G276" s="76" t="n">
        <v>2</v>
      </c>
      <c r="H276" s="76" t="n">
        <v>2</v>
      </c>
      <c r="I276" s="63" t="n"/>
      <c r="J276" s="63" t="n"/>
      <c r="K276" s="63" t="n"/>
      <c r="L276" s="63" t="n"/>
      <c r="M276" s="103" t="n"/>
      <c r="N276" s="104" t="n"/>
      <c r="O276" s="146" t="n"/>
      <c r="P276" s="147" t="n"/>
      <c r="Q276" s="146" t="n"/>
    </row>
    <row r="277">
      <c r="A277" s="16" t="n"/>
      <c r="B277" s="158" t="inlineStr">
        <is>
          <t>Logement collectif</t>
        </is>
      </c>
      <c r="C277" s="159" t="n"/>
      <c r="D277" s="159" t="n"/>
      <c r="E277" s="159" t="n"/>
      <c r="F277" s="160" t="n"/>
      <c r="G277" s="76" t="n">
        <v>2</v>
      </c>
      <c r="H277" s="76" t="n">
        <v>2</v>
      </c>
      <c r="I277" s="63" t="n"/>
      <c r="J277" s="63" t="n"/>
      <c r="K277" s="63" t="n"/>
      <c r="L277" s="63" t="n"/>
      <c r="M277" s="103" t="n"/>
      <c r="N277" s="104" t="n"/>
      <c r="O277" s="146" t="n"/>
      <c r="P277" s="147" t="n"/>
      <c r="Q277" s="146" t="n"/>
    </row>
    <row r="278">
      <c r="A278" s="18" t="inlineStr">
        <is>
          <t>Lot 12 : Appareils élévateurs et autres équipements de transport intérieur (R &gt; = R+3)</t>
        </is>
      </c>
      <c r="B278" s="19" t="n"/>
      <c r="C278" s="19" t="n"/>
      <c r="D278" s="19" t="n"/>
      <c r="E278" s="19" t="n"/>
      <c r="F278" s="19" t="n"/>
      <c r="G278" s="19" t="n"/>
      <c r="H278" s="19" t="n"/>
      <c r="I278" s="19" t="n"/>
      <c r="J278" s="19" t="n"/>
      <c r="K278" s="19" t="n"/>
      <c r="L278" s="19" t="n"/>
      <c r="M278" s="19" t="n"/>
      <c r="N278" s="19" t="n"/>
      <c r="O278" s="19" t="n"/>
      <c r="P278" s="19" t="n"/>
      <c r="Q278" s="19" t="n"/>
    </row>
    <row r="279">
      <c r="A279" s="16" t="n"/>
      <c r="B279" s="158" t="inlineStr">
        <is>
          <t>Maison individuelle</t>
        </is>
      </c>
      <c r="C279" s="159" t="n"/>
      <c r="D279" s="159" t="n"/>
      <c r="E279" s="159" t="n"/>
      <c r="F279" s="160" t="n"/>
      <c r="G279" s="63" t="n">
        <v>0</v>
      </c>
      <c r="H279" s="63" t="n">
        <v>0</v>
      </c>
      <c r="I279" s="63" t="n"/>
      <c r="J279" s="63" t="n"/>
      <c r="K279" s="63" t="n"/>
      <c r="L279" s="63" t="n"/>
      <c r="M279" s="103" t="n"/>
      <c r="N279" s="144" t="n"/>
      <c r="O279" s="146" t="n"/>
      <c r="P279" s="147" t="n"/>
      <c r="Q279" s="146" t="n"/>
    </row>
    <row r="280">
      <c r="A280" s="16" t="n"/>
      <c r="B280" s="158" t="inlineStr">
        <is>
          <t>Logement collectif</t>
        </is>
      </c>
      <c r="C280" s="159" t="n"/>
      <c r="D280" s="159" t="n"/>
      <c r="E280" s="159" t="n"/>
      <c r="F280" s="160" t="n"/>
      <c r="G280" s="63" t="n">
        <v>34</v>
      </c>
      <c r="H280" s="63" t="n">
        <v>34</v>
      </c>
      <c r="I280" s="63" t="n"/>
      <c r="J280" s="63" t="n"/>
      <c r="K280" s="63" t="n"/>
      <c r="L280" s="63" t="n"/>
      <c r="M280" s="103" t="n"/>
      <c r="N280" s="144" t="n"/>
      <c r="O280" s="146" t="n"/>
      <c r="P280" s="147" t="n"/>
      <c r="Q280" s="146" t="n"/>
    </row>
  </sheetData>
  <mergeCells count="109">
    <mergeCell ref="M280:N280"/>
    <mergeCell ref="B277:F277"/>
    <mergeCell ref="E39:E40"/>
    <mergeCell ref="A15:B15"/>
    <mergeCell ref="A191:B191"/>
    <mergeCell ref="A98:B98"/>
    <mergeCell ref="M177:N177"/>
    <mergeCell ref="B276:F276"/>
    <mergeCell ref="A3:O3"/>
    <mergeCell ref="A36:Q36"/>
    <mergeCell ref="H39:H40"/>
    <mergeCell ref="A7:B7"/>
    <mergeCell ref="M268:N268"/>
    <mergeCell ref="A74:B74"/>
    <mergeCell ref="A56:B56"/>
    <mergeCell ref="L39:L40"/>
    <mergeCell ref="N39:N40"/>
    <mergeCell ref="M187:N187"/>
    <mergeCell ref="M267:N267"/>
    <mergeCell ref="A33:B33"/>
    <mergeCell ref="B270:F270"/>
    <mergeCell ref="B279:F279"/>
    <mergeCell ref="M189:N189"/>
    <mergeCell ref="A17:B17"/>
    <mergeCell ref="A140:B140"/>
    <mergeCell ref="A22:B22"/>
    <mergeCell ref="A240:B240"/>
    <mergeCell ref="A28:B28"/>
    <mergeCell ref="B265:F265"/>
    <mergeCell ref="M190:N190"/>
    <mergeCell ref="A9:B9"/>
    <mergeCell ref="A30:B30"/>
    <mergeCell ref="M39:M40"/>
    <mergeCell ref="M279:N279"/>
    <mergeCell ref="A11:B11"/>
    <mergeCell ref="G39:G40"/>
    <mergeCell ref="A61:B61"/>
    <mergeCell ref="A128:B128"/>
    <mergeCell ref="M183:N183"/>
    <mergeCell ref="B267:F267"/>
    <mergeCell ref="A116:B116"/>
    <mergeCell ref="M154:N154"/>
    <mergeCell ref="A8:B8"/>
    <mergeCell ref="D39:D40"/>
    <mergeCell ref="A165:B165"/>
    <mergeCell ref="M156:N156"/>
    <mergeCell ref="A10:B10"/>
    <mergeCell ref="A39:A40"/>
    <mergeCell ref="M155:N155"/>
    <mergeCell ref="J39:J40"/>
    <mergeCell ref="A261:B261"/>
    <mergeCell ref="B271:F271"/>
    <mergeCell ref="M181:N181"/>
    <mergeCell ref="M130:N130"/>
    <mergeCell ref="B280:F280"/>
    <mergeCell ref="M270:N270"/>
    <mergeCell ref="M188:N188"/>
    <mergeCell ref="M180:N180"/>
    <mergeCell ref="B273:F273"/>
    <mergeCell ref="M132:N132"/>
    <mergeCell ref="O39:Q40"/>
    <mergeCell ref="M182:N182"/>
    <mergeCell ref="M169:N169"/>
    <mergeCell ref="A41:Q41"/>
    <mergeCell ref="B274:F274"/>
    <mergeCell ref="A12:B12"/>
    <mergeCell ref="A21:B21"/>
    <mergeCell ref="I39:I40"/>
    <mergeCell ref="M168:N168"/>
    <mergeCell ref="A5:B5"/>
    <mergeCell ref="A32:B32"/>
    <mergeCell ref="A14:B14"/>
    <mergeCell ref="F39:F40"/>
    <mergeCell ref="A23:B23"/>
    <mergeCell ref="C39:C40"/>
    <mergeCell ref="A147:B147"/>
    <mergeCell ref="M265:N265"/>
    <mergeCell ref="M184:N184"/>
    <mergeCell ref="M131:N131"/>
    <mergeCell ref="M171:N171"/>
    <mergeCell ref="A24:B24"/>
    <mergeCell ref="M186:N186"/>
    <mergeCell ref="M173:N173"/>
    <mergeCell ref="M170:N170"/>
    <mergeCell ref="A110:B110"/>
    <mergeCell ref="A6:B6"/>
    <mergeCell ref="B39:B40"/>
    <mergeCell ref="A16:B16"/>
    <mergeCell ref="A25:B25"/>
    <mergeCell ref="M172:N172"/>
    <mergeCell ref="M174:N174"/>
    <mergeCell ref="A66:B66"/>
    <mergeCell ref="A18:B18"/>
    <mergeCell ref="K39:K40"/>
    <mergeCell ref="A158:B158"/>
    <mergeCell ref="M271:N271"/>
    <mergeCell ref="B1:O1"/>
    <mergeCell ref="A86:B86"/>
    <mergeCell ref="M133:N133"/>
    <mergeCell ref="A47:B47"/>
    <mergeCell ref="A122:B122"/>
    <mergeCell ref="A29:B29"/>
    <mergeCell ref="A134:B134"/>
    <mergeCell ref="A81:B81"/>
    <mergeCell ref="A152:B152"/>
    <mergeCell ref="M185:N185"/>
    <mergeCell ref="A13:B13"/>
    <mergeCell ref="A31:B31"/>
    <mergeCell ref="B268:F268"/>
  </mergeCells>
  <dataValidations count="1">
    <dataValidation sqref="C5" showDropDown="0" showInputMessage="1" showErrorMessage="1" allowBlank="0" type="list">
      <formula1>$BH$11:$BJ$11</formula1>
    </dataValidation>
  </dataValidations>
  <hyperlinks>
    <hyperlink ref="D43" display="https://www.base-inies.fr/iniesV4/dist/consultation.html?id=28090" r:id="rId1"/>
    <hyperlink ref="D44" display="https://www.base-inies.fr/iniesV4/dist/consultation.html?id=8979" r:id="rId2"/>
    <hyperlink ref="D45" display="https://www.base-inies.fr/iniesV4/dist/consultation.html?id=26629" r:id="rId3"/>
    <hyperlink ref="D46" display="https://www.base-inies.fr/iniesV4/dist/consultation.html?id=31949" r:id="rId4"/>
    <hyperlink ref="D50" display="https://www.base-inies.fr/iniesV4/dist/consultation.html?id=27250" r:id="rId5"/>
    <hyperlink ref="D51" display="https://www.base-inies.fr/iniesV4/dist/consultation.html?id=28969" r:id="rId6"/>
    <hyperlink ref="D52" display="https://www.base-inies.fr/iniesV4/dist/consultation.html?id=22908" r:id="rId7"/>
    <hyperlink ref="D54" display="https://www.base-inies.fr/iniesV4/dist/consultation.html?id=22908" r:id="rId8"/>
    <hyperlink ref="D55" display="https://www.base-inies.fr/iniesV4/dist/consultation.html?id=16382" r:id="rId9"/>
    <hyperlink ref="D58" display="https://www.base-inies.fr/iniesV4/dist/consultation.html?id=27250" r:id="rId10"/>
    <hyperlink ref="D60" display="https://www.base-inies.fr/iniesV4/dist/consultation.html?id=16380" r:id="rId11"/>
    <hyperlink ref="D63" display="https://www.base-inies.fr/iniesV4/dist/consultation.html?id=27237" r:id="rId12"/>
    <hyperlink ref="D68" display="https://www.base-inies.fr/iniesV4/dist/consultation.html?id=27250" r:id="rId13"/>
    <hyperlink ref="D69" display="https://www.base-inies.fr/iniesV4/dist/consultation.html?id=27249" r:id="rId14"/>
    <hyperlink ref="D70" display="https://www.base-inies.fr/iniesV4/dist/consultation.html?id=26902" r:id="rId15"/>
    <hyperlink ref="D72" display="https://www.base-inies.fr/iniesV4/dist/consultation.html?id=16422" r:id="rId16"/>
    <hyperlink ref="D73" display="https://www.base-inies.fr/iniesV4/dist/consultation.html?id=29821" r:id="rId17"/>
    <hyperlink ref="D76" display="https://www.base-inies.fr/iniesV4/dist/consultation.html?id=27250" r:id="rId18"/>
    <hyperlink ref="D77" display="https://www.base-inies.fr/iniesV4/dist/consultation.html?id=27237" r:id="rId19"/>
    <hyperlink ref="D79" display="https://www.base-inies.fr/iniesV4/dist/consultation.html?id=12512" r:id="rId20"/>
    <hyperlink ref="D80" display="https://www.base-inies.fr/iniesV4/dist/consultation.html?id=18614" r:id="rId21"/>
    <hyperlink ref="D84" display="https://www.base-inies.fr/iniesV4/dist/consultation.html?id=16495" r:id="rId22"/>
    <hyperlink ref="D85" display="https://www.base-inies.fr/iniesV4/dist/consultation.html?id=26919" r:id="rId23"/>
    <hyperlink ref="D90" display="https://www.base-inies.fr/iniesV4/dist/consultation.html?id=28031" r:id="rId24"/>
    <hyperlink ref="D91" display="https://www.base-inies.fr/iniesV4/dist/consultation.html?id=26536" r:id="rId25"/>
    <hyperlink ref="D92" display="https://www.base-inies.fr/iniesV4/dist/consultation.html?id=26536" r:id="rId26"/>
    <hyperlink ref="D100" display="https://www.base-inies.fr/iniesV4/dist/consultation.html?id=27250" r:id="rId27"/>
    <hyperlink ref="D102" display="https://www.base-inies.fr/iniesV4/dist/consultation.html?id=28969" r:id="rId28"/>
    <hyperlink ref="D103" display="https://www.base-inies.fr/iniesV4/dist/consultation.html?id=22908" r:id="rId29"/>
    <hyperlink ref="D106" display="https://www.base-inies.fr/iniesV4/dist/consultation.html?id=22908" r:id="rId30"/>
    <hyperlink ref="D107" display="https://www.base-inies.fr/iniesV4/dist/consultation.html?id=27237" r:id="rId31"/>
    <hyperlink ref="D113" display="https://www.base-inies.fr/iniesV4/dist/consultation.html?id=28092" r:id="rId32"/>
    <hyperlink ref="D114" display="https://www.base-inies.fr/iniesV4/dist/consultation.html?id=31935" r:id="rId33"/>
    <hyperlink ref="D115" display="https://www.base-inies.fr/iniesV4/dist/consultation.html?id=30129" r:id="rId34"/>
    <hyperlink ref="D118" display="https://www.base-inies.fr/iniesV4/dist/consultation.html?id=30448" r:id="rId35"/>
    <hyperlink ref="D119" display="https://www.base-inies.fr/iniesV4/dist/consultation.html?id=27237" r:id="rId36"/>
    <hyperlink ref="D120" display="https://www.base-inies.fr/iniesV4/dist/consultation.html?id=27248" r:id="rId37"/>
    <hyperlink ref="D124" display="https://www.base-inies.fr/iniesV4/dist/consultation.html?id=10949" r:id="rId38"/>
    <hyperlink ref="D125" display="https://www.base-inies.fr/iniesV4/dist/consultation.html?id=29819" r:id="rId39"/>
    <hyperlink ref="D126" display="https://www.base-inies.fr/iniesV4/dist/consultation.html?id=27117" r:id="rId40"/>
    <hyperlink ref="D127" display="https://www.base-inies.fr/iniesV4/dist/consultation.html?id=31478" r:id="rId41"/>
    <hyperlink ref="D130" display="https://www.base-inies.fr/iniesV4/dist/consultation.html?id=32043" r:id="rId42"/>
    <hyperlink ref="D131" display="https://www.base-inies.fr/iniesV4/dist/consultation.html?id=32006" r:id="rId43"/>
    <hyperlink ref="D132" display="https://www.base-inies.fr/iniesV4/dist/consultation.html?id=31701" r:id="rId44"/>
    <hyperlink ref="D133" display="https://www.base-inies.fr/iniesV4/dist/consultation.html?id=31497" r:id="rId45"/>
    <hyperlink ref="D138" display="https://www.base-inies.fr/iniesV4/dist/consultation.html?id=31579" r:id="rId46"/>
    <hyperlink ref="D139" display="https://www.base-inies.fr/iniesV4/dist/consultation.html?id=14170" r:id="rId47"/>
    <hyperlink ref="D142" display="https://www.base-inies.fr/iniesV4/dist/consultation.html?id=28633" r:id="rId48"/>
    <hyperlink ref="D145" display="https://www.base-inies.fr/iniesV4/dist/consultation.html?id=28764" r:id="rId49"/>
    <hyperlink ref="D149" display="https://www.base-inies.fr/iniesV4/dist/consultation.html?id=32962" r:id="rId50"/>
    <hyperlink ref="D154" display="https://www.base-inies.fr/iniesV4/dist/consultation.html?id=31383" r:id="rId51"/>
    <hyperlink ref="D155" display="https://www.base-inies.fr/iniesV4/dist/consultation.html?id=29144" r:id="rId52"/>
    <hyperlink ref="D160" display="https://www.base-inies.fr/iniesV4/dist/consultation.html?id=29142" r:id="rId53"/>
    <hyperlink ref="D161" display="https://www.base-inies.fr/iniesV4/dist/consultation.html?id=29143" r:id="rId54"/>
    <hyperlink ref="D162" display="https://www.base-inies.fr/iniesV4/dist/consultation.html?id=31383" r:id="rId55"/>
    <hyperlink ref="D163" display="https://www.base-inies.fr/iniesV4/dist/consultation.html?id=29144" r:id="rId56"/>
    <hyperlink ref="D168" display="https://www.base-inies.fr/iniesV4/dist/consultation.html?id=32718" r:id="rId57"/>
    <hyperlink ref="D177" display="https://www.base-inies.fr/iniesV4/dist/consultation.html?id=32352" r:id="rId58"/>
    <hyperlink ref="D180" display="https://www.base-inies.fr/iniesV4/dist/consultation.html?id=28036" r:id="rId59"/>
    <hyperlink ref="D181" display="https://www.base-inies.fr/iniesV4/dist/consultation.html?id=31476" r:id="rId60"/>
    <hyperlink ref="D182" display="https://www.base-inies.fr/iniesV4/dist/consultation.html?id=32732" r:id="rId61"/>
    <hyperlink ref="D184" display="https://www.base-inies.fr/iniesV4/dist/consultation.html?id=32737" r:id="rId62"/>
    <hyperlink ref="D187" display="https://www.base-inies.fr/iniesV4/dist/consultation.html?id=31783" r:id="rId63"/>
    <hyperlink ref="D189" display="https://www.base-inies.fr/iniesV4/dist/consultation.html?id=28647" r:id="rId64"/>
    <hyperlink ref="D190" display="https://www.base-inies.fr/iniesV4/dist/consultation.html?id=32089" r:id="rId65"/>
    <hyperlink ref="D194" display="https://www.base-inies.fr/iniesV4/dist/consultation.html?id=30583" r:id="rId66"/>
    <hyperlink ref="D195" display="https://www.base-inies.fr/iniesV4/dist/consultation.html?id=27157" r:id="rId67"/>
    <hyperlink ref="D196" display="https://www.base-inies.fr/iniesV4/dist/consultation.html?id=10880" r:id="rId68"/>
    <hyperlink ref="D197" display="https://www.base-inies.fr/iniesV4/dist/consultation.html?id=31656" r:id="rId69"/>
    <hyperlink ref="D201" display="https://www.base-inies.fr/iniesV4/dist/consultation.html?id=33360" r:id="rId70"/>
    <hyperlink ref="D202" display="https://www.base-inies.fr/iniesV4/dist/consultation.html?id=12996" r:id="rId71"/>
    <hyperlink ref="D203" display="https://www.base-inies.fr/iniesV4/dist/consultation.html?id=28272" r:id="rId72"/>
    <hyperlink ref="D207" display="https://www.base-inies.fr/iniesV4/dist/consultation.html?id=26740" r:id="rId73"/>
    <hyperlink ref="D208" display="https://www.base-inies.fr/iniesV4/dist/consultation.html?id=27009" r:id="rId74"/>
    <hyperlink ref="D209" display="https://www.base-inies.fr/iniesV4/dist/consultation.html?id=27016" r:id="rId75"/>
    <hyperlink ref="D210" display="https://www.base-inies.fr/iniesV4/dist/consultation.html?id=27011" r:id="rId76"/>
    <hyperlink ref="D211" display="https://www.base-inies.fr/iniesV4/dist/consultation.html?id=27015" r:id="rId77"/>
    <hyperlink ref="D212" display="https://www.base-inies.fr/iniesV4/dist/consultation.html?id=27007" r:id="rId78"/>
    <hyperlink ref="D213" display="https://www.base-inies.fr/iniesV4/dist/consultation.html?id=27013" r:id="rId79"/>
    <hyperlink ref="D214" display="https://www.base-inies.fr/iniesV4/dist/consultation.html?id=26745" r:id="rId80"/>
    <hyperlink ref="D215" display="https://www.base-inies.fr/iniesV4/dist/consultation.html?id=27016" r:id="rId81"/>
    <hyperlink ref="D216" display="https://www.base-inies.fr/iniesV4/dist/consultation.html?id=27014" r:id="rId82"/>
    <hyperlink ref="D217" display="https://www.base-inies.fr/iniesV4/dist/consultation.html?id=31835" r:id="rId83"/>
    <hyperlink ref="D220" display="https://www.base-inies.fr/iniesV4/dist/consultation.html?id=28542" r:id="rId84"/>
    <hyperlink ref="D221" display="https://www.base-inies.fr/iniesV4/dist/consultation.html?id=31746" r:id="rId85"/>
    <hyperlink ref="D225" display="https://www.base-inies.fr/iniesV4/dist/consultation.html?id=28734" r:id="rId86"/>
    <hyperlink ref="D227" display="https://www.base-inies.fr/iniesV4/dist/consultation.html?id=10890" r:id="rId87"/>
    <hyperlink ref="D228" display="https://www.base-inies.fr/iniesV4/dist/consultation.html?id=10892" r:id="rId88"/>
    <hyperlink ref="D229" display="https://www.base-inies.fr/iniesV4/dist/consultation.html?id=10889" r:id="rId89"/>
    <hyperlink ref="D230" display="https://www.base-inies.fr/iniesV4/dist/consultation.html?id=31506" r:id="rId90"/>
    <hyperlink ref="D233" display="https://www.base-inies.fr/iniesV4/dist/consultation.html?id=30156" r:id="rId91"/>
    <hyperlink ref="D234" display="https://www.base-inies.fr/iniesV4/dist/consultation.html?id=29830" r:id="rId92"/>
    <hyperlink ref="D235" display="https://www.base-inies.fr/iniesV4/dist/consultation.html?id=28069" r:id="rId93"/>
    <hyperlink ref="D238" display="https://www.base-inies.fr/iniesV4/dist/consultation.html?id=29830" r:id="rId94"/>
    <hyperlink ref="D239" display="https://www.base-inies.fr/iniesV4/dist/consultation.html?id=28069" r:id="rId95"/>
    <hyperlink ref="D242" display="https://www.base-inies.fr/iniesV4/dist/consultation.html?id=30961" r:id="rId96"/>
    <hyperlink ref="D243" display="https://www.base-inies.fr/iniesV4/dist/consultation.html?id=29172" r:id="rId97"/>
    <hyperlink ref="D246" display="https://www.base-inies.fr/iniesV4/dist/consultation.html?id=30458" r:id="rId98"/>
    <hyperlink ref="D247" display="https://www.base-inies.fr/iniesV4/dist/consultation.html?id=32392" r:id="rId99"/>
    <hyperlink ref="D250" display="https://www.base-inies.fr/iniesV4/dist/consultation.html?id=13245" r:id="rId100"/>
    <hyperlink ref="D251" display="https://www.base-inies.fr/iniesV4/dist/consultation.html?id=29172" r:id="rId101"/>
    <hyperlink ref="D252" display="https://www.base-inies.fr/iniesV4/dist/consultation.html?id=30129" r:id="rId102"/>
    <hyperlink ref="D253" display="https://www.base-inies.fr/iniesV4/dist/consultation.html?id=31688" r:id="rId103"/>
    <hyperlink ref="D256" display="https://www.base-inies.fr/iniesV4/dist/consultation.html?id=32064" r:id="rId104"/>
    <hyperlink ref="D257" display="https://www.base-inies.fr/iniesV4/dist/consultation.html?id=12450" r:id="rId105"/>
    <hyperlink ref="D260" display="https://www.base-inies.fr/iniesV4/dist/consultation.html?id=31480" r:id="rId10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O40"/>
  <sheetViews>
    <sheetView workbookViewId="0">
      <selection activeCell="A31" sqref="A31"/>
    </sheetView>
  </sheetViews>
  <sheetFormatPr baseColWidth="10" defaultRowHeight="14.4"/>
  <cols>
    <col width="76" bestFit="1" customWidth="1" min="1" max="1"/>
    <col width="13.6640625" bestFit="1" customWidth="1" min="2" max="2"/>
    <col width="8.5546875" bestFit="1" customWidth="1" min="3" max="3"/>
    <col width="14.44140625" bestFit="1" customWidth="1" min="4" max="4"/>
  </cols>
  <sheetData>
    <row r="2" ht="15" customHeight="1" thickBot="1"/>
    <row r="3" ht="15" customHeight="1" thickBot="1">
      <c r="A3" s="77" t="n"/>
      <c r="B3" s="78" t="n"/>
      <c r="C3" s="78" t="n"/>
      <c r="D3" s="78" t="n"/>
      <c r="E3" s="78" t="n"/>
      <c r="F3" s="79" t="n"/>
      <c r="H3" s="161" t="n"/>
      <c r="I3" s="78" t="n"/>
      <c r="J3" s="78" t="n"/>
      <c r="K3" s="78" t="n"/>
      <c r="L3" s="78" t="n"/>
      <c r="M3" s="78" t="n"/>
      <c r="N3" s="78" t="n"/>
      <c r="O3" s="79" t="n"/>
    </row>
    <row r="4">
      <c r="A4" s="112" t="inlineStr">
        <is>
          <t>Récapitulatif :</t>
        </is>
      </c>
      <c r="B4" s="78" t="n"/>
      <c r="C4" s="78" t="n"/>
      <c r="D4" s="162" t="n"/>
      <c r="F4" s="80" t="n"/>
      <c r="H4" s="81" t="n"/>
      <c r="O4" s="80" t="n"/>
    </row>
    <row r="5" ht="15" customHeight="1" thickBot="1">
      <c r="A5" s="163" t="n"/>
      <c r="B5" s="142" t="n"/>
      <c r="C5" s="142" t="n"/>
      <c r="D5" s="135" t="n"/>
      <c r="F5" s="80" t="n"/>
      <c r="H5" s="81" t="n"/>
      <c r="O5" s="80" t="n"/>
    </row>
    <row r="6">
      <c r="A6" s="81" t="n"/>
      <c r="F6" s="80" t="n"/>
      <c r="H6" s="81" t="n"/>
      <c r="O6" s="80" t="n"/>
    </row>
    <row r="7">
      <c r="A7" s="82" t="inlineStr">
        <is>
          <t>Lot</t>
        </is>
      </c>
      <c r="B7" s="82" t="inlineStr">
        <is>
          <t xml:space="preserve">kg eq. CO2/m² </t>
        </is>
      </c>
      <c r="C7" s="82" t="inlineStr">
        <is>
          <t>%</t>
        </is>
      </c>
      <c r="D7" s="82" t="inlineStr">
        <is>
          <t>€</t>
        </is>
      </c>
      <c r="F7" s="80" t="n"/>
      <c r="H7" s="81" t="n"/>
      <c r="O7" s="80" t="n"/>
    </row>
    <row r="8">
      <c r="A8" s="52" t="inlineStr">
        <is>
          <t>Lot 1 :  VRD (Voirie et Réseaux Divers)</t>
        </is>
      </c>
      <c r="B8" s="52" t="n"/>
      <c r="C8" s="52" t="n"/>
      <c r="D8" s="52" t="n"/>
      <c r="F8" s="80" t="n"/>
      <c r="H8" s="81" t="n"/>
      <c r="O8" s="80" t="n"/>
    </row>
    <row r="9">
      <c r="A9" s="52" t="inlineStr">
        <is>
          <t>Lot 2 :  Fondations et infrastructure</t>
        </is>
      </c>
      <c r="B9" s="52" t="n"/>
      <c r="C9" s="52" t="n"/>
      <c r="D9" s="52" t="n"/>
      <c r="F9" s="80" t="n"/>
      <c r="H9" s="81" t="n"/>
      <c r="O9" s="80" t="n"/>
    </row>
    <row r="10">
      <c r="A10" s="52" t="inlineStr">
        <is>
          <t>Lot 3 :  Superstructure – Maçonnerie</t>
        </is>
      </c>
      <c r="B10" s="52" t="n"/>
      <c r="C10" s="52" t="n"/>
      <c r="D10" s="52" t="n"/>
      <c r="F10" s="80" t="n"/>
      <c r="H10" s="81" t="n"/>
      <c r="O10" s="80" t="n"/>
    </row>
    <row r="11">
      <c r="A11" s="52" t="inlineStr">
        <is>
          <t>Lot 4 :  Couverture – Etanchéité - Charpente - Zinguerie</t>
        </is>
      </c>
      <c r="B11" s="52" t="n"/>
      <c r="C11" s="52" t="n"/>
      <c r="D11" s="52" t="n"/>
      <c r="F11" s="80" t="n"/>
      <c r="H11" s="81" t="n"/>
      <c r="O11" s="80" t="n"/>
    </row>
    <row r="12">
      <c r="A12" s="52" t="inlineStr">
        <is>
          <t>Lot 5 :  Cloisonnement - Doublage - Plafonds suspendus - Menuiseries intérieures</t>
        </is>
      </c>
      <c r="B12" s="52" t="n"/>
      <c r="C12" s="52" t="n"/>
      <c r="D12" s="52" t="n"/>
      <c r="F12" s="80" t="n"/>
      <c r="H12" s="81" t="n"/>
      <c r="O12" s="80" t="n"/>
    </row>
    <row r="13">
      <c r="A13" s="52" t="inlineStr">
        <is>
          <t>Lot 6 :  Façades et menuiseries extérieures</t>
        </is>
      </c>
      <c r="B13" s="52" t="n"/>
      <c r="C13" s="52" t="n"/>
      <c r="D13" s="52" t="n"/>
      <c r="F13" s="80" t="n"/>
      <c r="H13" s="81" t="n"/>
      <c r="O13" s="80" t="n"/>
    </row>
    <row r="14">
      <c r="A14" s="52" t="inlineStr">
        <is>
          <t>Lot 7 :  Revêtements des sols, murs et plafonds - Chape - Peintures - Produits de décoration</t>
        </is>
      </c>
      <c r="B14" s="52" t="n"/>
      <c r="C14" s="52" t="n"/>
      <c r="D14" s="52" t="n"/>
      <c r="F14" s="80" t="n"/>
      <c r="H14" s="81" t="n"/>
      <c r="O14" s="80" t="n"/>
    </row>
    <row r="15">
      <c r="A15" s="52" t="inlineStr">
        <is>
          <t>Lot 8 :  CVC (Chauffage – Ventilation – Refroidissement - eau chaude sanitaire)</t>
        </is>
      </c>
      <c r="B15" s="52" t="n"/>
      <c r="C15" s="52" t="n"/>
      <c r="D15" s="52" t="n"/>
      <c r="F15" s="80" t="n"/>
      <c r="H15" s="81" t="n"/>
      <c r="O15" s="80" t="n"/>
    </row>
    <row r="16">
      <c r="A16" s="52" t="inlineStr">
        <is>
          <t>Lot 9 :  Installations sanitaires</t>
        </is>
      </c>
      <c r="B16" s="52" t="n"/>
      <c r="C16" s="52" t="n"/>
      <c r="D16" s="52" t="n"/>
      <c r="F16" s="80" t="n"/>
      <c r="H16" s="81" t="n"/>
      <c r="O16" s="80" t="n"/>
    </row>
    <row r="17">
      <c r="A17" s="52" t="inlineStr">
        <is>
          <t>Lot 10 :  Réseaux d'énergie (courant fort)</t>
        </is>
      </c>
      <c r="B17" s="52" t="n"/>
      <c r="C17" s="52" t="n"/>
      <c r="D17" s="52" t="n"/>
      <c r="F17" s="80" t="n"/>
      <c r="H17" s="81" t="n"/>
      <c r="O17" s="80" t="n"/>
    </row>
    <row r="18">
      <c r="A18" s="52" t="inlineStr">
        <is>
          <t>Lot 11 :  Réseaux de communication (courant faible)</t>
        </is>
      </c>
      <c r="B18" s="52" t="n"/>
      <c r="C18" s="52" t="n"/>
      <c r="D18" s="52" t="n"/>
      <c r="F18" s="80" t="n"/>
      <c r="H18" s="81" t="n"/>
      <c r="O18" s="80" t="n"/>
    </row>
    <row r="19">
      <c r="A19" s="52" t="inlineStr">
        <is>
          <t>Lot 12 :  Appareils élévateurs et autres équipements de transport intérieur</t>
        </is>
      </c>
      <c r="B19" s="52" t="n"/>
      <c r="C19" s="52" t="n"/>
      <c r="D19" s="52" t="n"/>
      <c r="F19" s="80" t="n"/>
      <c r="H19" s="81" t="n"/>
      <c r="O19" s="80" t="n"/>
    </row>
    <row r="20">
      <c r="A20" s="52" t="inlineStr">
        <is>
          <t>Lot 13 :  Équipement de production locale d'électricité</t>
        </is>
      </c>
      <c r="B20" s="52" t="n"/>
      <c r="C20" s="52" t="n"/>
      <c r="D20" s="52" t="n"/>
      <c r="F20" s="80" t="n"/>
      <c r="H20" s="81" t="n"/>
      <c r="O20" s="80" t="n"/>
    </row>
    <row r="21" ht="15" customHeight="1" thickBot="1">
      <c r="A21" s="81" t="n"/>
      <c r="F21" s="80" t="n"/>
      <c r="H21" s="81" t="n"/>
      <c r="O21" s="80" t="n"/>
    </row>
    <row r="22">
      <c r="A22" s="164" t="inlineStr">
        <is>
          <t>Liste d'optimisations :</t>
        </is>
      </c>
      <c r="B22" s="78" t="n"/>
      <c r="C22" s="78" t="n"/>
      <c r="D22" s="79" t="n"/>
      <c r="F22" s="80" t="n"/>
      <c r="H22" s="81" t="n"/>
      <c r="O22" s="80" t="n"/>
    </row>
    <row r="23" ht="15" customHeight="1" thickBot="1">
      <c r="A23" s="165" t="n"/>
      <c r="B23" s="166" t="n"/>
      <c r="C23" s="166" t="n"/>
      <c r="D23" s="167" t="n"/>
      <c r="F23" s="80" t="n"/>
      <c r="H23" s="81" t="n"/>
      <c r="O23" s="80" t="n"/>
    </row>
    <row r="24" ht="15" customHeight="1" thickBot="1">
      <c r="A24" s="81" t="n"/>
      <c r="F24" s="80" t="n"/>
      <c r="H24" s="165" t="n"/>
      <c r="I24" s="166" t="n"/>
      <c r="J24" s="166" t="n"/>
      <c r="K24" s="166" t="n"/>
      <c r="L24" s="166" t="n"/>
      <c r="M24" s="166" t="n"/>
      <c r="N24" s="166" t="n"/>
      <c r="O24" s="167" t="n"/>
    </row>
    <row r="25">
      <c r="A25" s="82" t="inlineStr">
        <is>
          <t>Poste</t>
        </is>
      </c>
      <c r="B25" s="82" t="inlineStr">
        <is>
          <t xml:space="preserve">kg eq. CO2/m² </t>
        </is>
      </c>
      <c r="C25" s="82" t="inlineStr">
        <is>
          <t>gain en €</t>
        </is>
      </c>
      <c r="D25" s="82" t="inlineStr">
        <is>
          <t>gain en carbone</t>
        </is>
      </c>
      <c r="F25" s="80" t="n"/>
    </row>
    <row r="26">
      <c r="A26" s="52" t="n"/>
      <c r="B26" s="52" t="n"/>
      <c r="C26" s="52" t="n"/>
      <c r="D26" s="52" t="n"/>
      <c r="F26" s="80" t="n"/>
    </row>
    <row r="27">
      <c r="A27" s="52" t="n"/>
      <c r="B27" s="52" t="n"/>
      <c r="C27" s="52" t="n"/>
      <c r="D27" s="52" t="n"/>
      <c r="F27" s="80" t="n"/>
    </row>
    <row r="28">
      <c r="A28" s="52" t="n"/>
      <c r="B28" s="52" t="n"/>
      <c r="C28" s="52" t="n"/>
      <c r="D28" s="52" t="n"/>
      <c r="F28" s="80" t="n"/>
    </row>
    <row r="29">
      <c r="A29" s="52" t="n"/>
      <c r="B29" s="52" t="n"/>
      <c r="C29" s="52" t="n"/>
      <c r="D29" s="52" t="n"/>
      <c r="F29" s="80" t="n"/>
    </row>
    <row r="30">
      <c r="A30" s="52" t="n"/>
      <c r="B30" s="52" t="n"/>
      <c r="C30" s="52" t="n"/>
      <c r="D30" s="52" t="n"/>
      <c r="F30" s="80" t="n"/>
    </row>
    <row r="31">
      <c r="A31" s="52" t="n"/>
      <c r="B31" s="52" t="n"/>
      <c r="C31" s="52" t="n"/>
      <c r="D31" s="52" t="n"/>
      <c r="F31" s="80" t="n"/>
    </row>
    <row r="32">
      <c r="A32" s="52" t="n"/>
      <c r="B32" s="52" t="n"/>
      <c r="C32" s="52" t="n"/>
      <c r="D32" s="52" t="n"/>
      <c r="F32" s="80" t="n"/>
    </row>
    <row r="33">
      <c r="A33" s="52" t="n"/>
      <c r="B33" s="52" t="n"/>
      <c r="C33" s="52" t="n"/>
      <c r="D33" s="52" t="n"/>
      <c r="F33" s="80" t="n"/>
    </row>
    <row r="34">
      <c r="A34" s="52" t="n"/>
      <c r="B34" s="52" t="n"/>
      <c r="C34" s="52" t="n"/>
      <c r="D34" s="52" t="n"/>
      <c r="F34" s="80" t="n"/>
    </row>
    <row r="35">
      <c r="A35" s="52" t="n"/>
      <c r="B35" s="52" t="n"/>
      <c r="C35" s="52" t="n"/>
      <c r="D35" s="52" t="n"/>
      <c r="F35" s="80" t="n"/>
    </row>
    <row r="36">
      <c r="A36" s="81" t="n"/>
      <c r="F36" s="80" t="n"/>
    </row>
    <row r="37">
      <c r="A37" s="81" t="n"/>
      <c r="F37" s="80" t="n"/>
    </row>
    <row r="38">
      <c r="A38" s="81" t="n"/>
      <c r="F38" s="80" t="n"/>
    </row>
    <row r="39">
      <c r="A39" s="81" t="n"/>
      <c r="F39" s="80" t="n"/>
    </row>
    <row r="40">
      <c r="A40" s="81" t="n"/>
      <c r="F40" s="80" t="n"/>
    </row>
  </sheetData>
  <mergeCells count="3">
    <mergeCell ref="A22:D23"/>
    <mergeCell ref="H3:O24"/>
    <mergeCell ref="A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Imane ELKASBAOUI</dc:creator>
  <dcterms:created xsi:type="dcterms:W3CDTF">2023-11-16T14:17:08Z</dcterms:created>
  <dcterms:modified xsi:type="dcterms:W3CDTF">2023-11-21T12:49:44Z</dcterms:modified>
  <cp:lastModifiedBy>Dounia El kasbaoui</cp:lastModifiedBy>
</cp:coreProperties>
</file>