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March-Madness-Predictor/data/Mens/Season/2023/"/>
    </mc:Choice>
  </mc:AlternateContent>
  <xr:revisionPtr revIDLastSave="88" documentId="14_{AEE6A9DA-524F-48FF-8F6C-85B036815C4A}" xr6:coauthVersionLast="47" xr6:coauthVersionMax="47" xr10:uidLastSave="{26E51152-368B-465A-867F-630E8E0D970C}"/>
  <bookViews>
    <workbookView xWindow="-120" yWindow="-120" windowWidth="38640" windowHeight="21120" xr2:uid="{00000000-000D-0000-FFFF-FFFF00000000}"/>
  </bookViews>
  <sheets>
    <sheet name="2023_results" sheetId="3" r:id="rId1"/>
    <sheet name="MNCAATourneySlots_2023" sheetId="1" r:id="rId2"/>
    <sheet name="MNCAATourneySeeds_202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M10" i="3" s="1"/>
  <c r="K11" i="3"/>
  <c r="K12" i="3"/>
  <c r="K13" i="3"/>
  <c r="K14" i="3"/>
  <c r="K15" i="3"/>
  <c r="K16" i="3"/>
  <c r="M16" i="3" s="1"/>
  <c r="K17" i="3"/>
  <c r="K18" i="3"/>
  <c r="K19" i="3"/>
  <c r="K20" i="3"/>
  <c r="K21" i="3"/>
  <c r="K22" i="3"/>
  <c r="K23" i="3"/>
  <c r="M23" i="3" s="1"/>
  <c r="K24" i="3"/>
  <c r="K25" i="3"/>
  <c r="K26" i="3"/>
  <c r="K27" i="3"/>
  <c r="K28" i="3"/>
  <c r="K29" i="3"/>
  <c r="K30" i="3"/>
  <c r="K31" i="3"/>
  <c r="K32" i="3"/>
  <c r="K33" i="3"/>
  <c r="M47" i="3"/>
  <c r="K65" i="3"/>
  <c r="K66" i="3"/>
  <c r="K67" i="3"/>
  <c r="K68" i="3"/>
  <c r="L3" i="3"/>
  <c r="M3" i="3" s="1"/>
  <c r="L4" i="3"/>
  <c r="M4" i="3" s="1"/>
  <c r="L5" i="3"/>
  <c r="L6" i="3"/>
  <c r="L7" i="3"/>
  <c r="L8" i="3"/>
  <c r="L9" i="3"/>
  <c r="M9" i="3" s="1"/>
  <c r="L11" i="3"/>
  <c r="L12" i="3"/>
  <c r="L13" i="3"/>
  <c r="L14" i="3"/>
  <c r="L15" i="3"/>
  <c r="L16" i="3"/>
  <c r="L17" i="3"/>
  <c r="L18" i="3"/>
  <c r="L19" i="3"/>
  <c r="M19" i="3" s="1"/>
  <c r="L20" i="3"/>
  <c r="L21" i="3"/>
  <c r="L22" i="3"/>
  <c r="L24" i="3"/>
  <c r="L25" i="3"/>
  <c r="M25" i="3" s="1"/>
  <c r="L26" i="3"/>
  <c r="M26" i="3" s="1"/>
  <c r="L27" i="3"/>
  <c r="L28" i="3"/>
  <c r="L29" i="3"/>
  <c r="L30" i="3"/>
  <c r="L32" i="3"/>
  <c r="M32" i="3" s="1"/>
  <c r="L33" i="3"/>
  <c r="M33" i="3" s="1"/>
  <c r="L65" i="3"/>
  <c r="L66" i="3"/>
  <c r="L67" i="3"/>
  <c r="L68" i="3"/>
  <c r="D67" i="3"/>
  <c r="D66" i="3"/>
  <c r="D68" i="3"/>
  <c r="D65" i="3"/>
  <c r="D10" i="3"/>
  <c r="D33" i="3"/>
  <c r="D25" i="3"/>
  <c r="D6" i="3"/>
  <c r="D13" i="3"/>
  <c r="D18" i="3"/>
  <c r="D26" i="3"/>
  <c r="D17" i="3"/>
  <c r="D16" i="3"/>
  <c r="D32" i="3"/>
  <c r="D24" i="3"/>
  <c r="D11" i="3"/>
  <c r="D14" i="3"/>
  <c r="D5" i="3"/>
  <c r="D19" i="3"/>
  <c r="D27" i="3"/>
  <c r="D12" i="3"/>
  <c r="D29" i="3"/>
  <c r="D15" i="3"/>
  <c r="D2" i="3"/>
  <c r="D9" i="3"/>
  <c r="D28" i="3"/>
  <c r="D21" i="3"/>
  <c r="D4" i="3"/>
  <c r="D7" i="3"/>
  <c r="D3" i="3"/>
  <c r="X3" i="3" s="1"/>
  <c r="D22" i="3"/>
  <c r="D8" i="3"/>
  <c r="D23" i="3"/>
  <c r="D30" i="3"/>
  <c r="D31" i="3"/>
  <c r="D20" i="3"/>
  <c r="D38" i="3"/>
  <c r="D46" i="3"/>
  <c r="D42" i="3"/>
  <c r="D39" i="3"/>
  <c r="D41" i="3"/>
  <c r="D37" i="3"/>
  <c r="D43" i="3"/>
  <c r="D47" i="3"/>
  <c r="D49" i="3"/>
  <c r="D40" i="3"/>
  <c r="D34" i="3"/>
  <c r="D48" i="3"/>
  <c r="D36" i="3"/>
  <c r="D45" i="3"/>
  <c r="D35" i="3"/>
  <c r="D44" i="3"/>
  <c r="D56" i="3"/>
  <c r="D50" i="3"/>
  <c r="D57" i="3"/>
  <c r="D51" i="3"/>
  <c r="D53" i="3"/>
  <c r="D54" i="3"/>
  <c r="D52" i="3"/>
  <c r="D55" i="3"/>
  <c r="D61" i="3"/>
  <c r="D58" i="3"/>
  <c r="D60" i="3"/>
  <c r="D59" i="3"/>
  <c r="D63" i="3"/>
  <c r="D62" i="3"/>
  <c r="D64" i="3"/>
  <c r="D4" i="1"/>
  <c r="E67" i="1"/>
  <c r="D2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8" i="1"/>
  <c r="M13" i="3"/>
  <c r="M55" i="3"/>
  <c r="M20" i="3"/>
  <c r="M21" i="3"/>
  <c r="M53" i="3"/>
  <c r="M52" i="3"/>
  <c r="M48" i="3"/>
  <c r="M8" i="3"/>
  <c r="M51" i="3"/>
  <c r="M31" i="3"/>
  <c r="M65" i="3"/>
  <c r="M49" i="3"/>
  <c r="M12" i="3"/>
  <c r="M43" i="3"/>
  <c r="M54" i="3"/>
  <c r="M64" i="3"/>
  <c r="M45" i="3"/>
  <c r="M7" i="3"/>
  <c r="M14" i="3"/>
  <c r="M44" i="3"/>
  <c r="M42" i="3"/>
  <c r="M50" i="3"/>
  <c r="M46" i="3"/>
  <c r="M41" i="3"/>
  <c r="M24" i="3"/>
  <c r="M2" i="3"/>
  <c r="M30" i="3" l="1"/>
  <c r="M6" i="3"/>
  <c r="X4" i="3"/>
  <c r="M15" i="3"/>
  <c r="M28" i="3"/>
  <c r="M27" i="3"/>
  <c r="X2" i="3"/>
  <c r="M66" i="3"/>
  <c r="X7" i="3"/>
  <c r="X11" i="3"/>
  <c r="M68" i="3"/>
  <c r="M67" i="3"/>
  <c r="M18" i="3"/>
  <c r="M63" i="3"/>
  <c r="M29" i="3"/>
  <c r="M17" i="3"/>
  <c r="M5" i="3"/>
  <c r="M11" i="3"/>
  <c r="C11" i="3" s="1"/>
  <c r="M22" i="3"/>
  <c r="C32" i="3" s="1"/>
  <c r="C25" i="3"/>
  <c r="C10" i="3"/>
  <c r="C3" i="3"/>
  <c r="C2" i="3"/>
  <c r="C4" i="3"/>
  <c r="C9" i="3"/>
  <c r="C16" i="3"/>
  <c r="C31" i="3"/>
  <c r="X14" i="3" l="1"/>
  <c r="X19" i="3"/>
  <c r="X20" i="3"/>
  <c r="X13" i="3"/>
  <c r="X26" i="3"/>
  <c r="C21" i="3"/>
  <c r="X30" i="3"/>
  <c r="C14" i="3"/>
  <c r="C6" i="3"/>
  <c r="C15" i="3"/>
  <c r="C29" i="3"/>
  <c r="X10" i="3"/>
  <c r="X15" i="3"/>
  <c r="C7" i="3"/>
  <c r="C20" i="3"/>
  <c r="X31" i="3"/>
  <c r="X32" i="3"/>
  <c r="X17" i="3"/>
  <c r="X24" i="3"/>
  <c r="C28" i="3"/>
  <c r="C18" i="3"/>
  <c r="X12" i="3"/>
  <c r="X21" i="3"/>
  <c r="X33" i="3"/>
  <c r="X9" i="3"/>
  <c r="C30" i="3"/>
  <c r="X22" i="3"/>
  <c r="C26" i="3"/>
  <c r="X6" i="3"/>
  <c r="X28" i="3"/>
  <c r="X16" i="3"/>
  <c r="C5" i="3"/>
  <c r="C13" i="3"/>
  <c r="X25" i="3"/>
  <c r="X23" i="3"/>
  <c r="C12" i="3"/>
  <c r="X27" i="3"/>
  <c r="X18" i="3"/>
  <c r="C19" i="3"/>
  <c r="C8" i="3"/>
  <c r="X5" i="3"/>
  <c r="X8" i="3"/>
  <c r="X29" i="3"/>
  <c r="C23" i="3"/>
  <c r="C27" i="3"/>
  <c r="C22" i="3"/>
  <c r="C24" i="3"/>
  <c r="C33" i="3"/>
  <c r="C17" i="3"/>
  <c r="M35" i="3"/>
  <c r="M36" i="3"/>
  <c r="X45" i="3" s="1"/>
  <c r="M39" i="3"/>
  <c r="M37" i="3"/>
  <c r="M38" i="3"/>
  <c r="M40" i="3"/>
  <c r="M34" i="3"/>
  <c r="X54" i="3" l="1"/>
  <c r="X38" i="3"/>
  <c r="X39" i="3"/>
  <c r="X49" i="3"/>
  <c r="X44" i="3"/>
  <c r="X52" i="3"/>
  <c r="X53" i="3"/>
  <c r="X40" i="3"/>
  <c r="X42" i="3"/>
  <c r="X35" i="3"/>
  <c r="X37" i="3"/>
  <c r="X47" i="3"/>
  <c r="X36" i="3"/>
  <c r="C53" i="3"/>
  <c r="C36" i="3"/>
  <c r="X43" i="3"/>
  <c r="X58" i="3"/>
  <c r="X41" i="3"/>
  <c r="X50" i="3"/>
  <c r="X55" i="3"/>
  <c r="X46" i="3"/>
  <c r="X34" i="3"/>
  <c r="X51" i="3"/>
  <c r="X48" i="3"/>
  <c r="C50" i="3"/>
  <c r="C52" i="3"/>
  <c r="C47" i="3"/>
  <c r="C35" i="3"/>
  <c r="C34" i="3"/>
  <c r="C51" i="3"/>
  <c r="C41" i="3"/>
  <c r="C45" i="3"/>
  <c r="C37" i="3"/>
  <c r="C44" i="3"/>
  <c r="C38" i="3"/>
  <c r="C48" i="3"/>
  <c r="C54" i="3"/>
  <c r="C42" i="3"/>
  <c r="C39" i="3"/>
  <c r="C43" i="3"/>
  <c r="C46" i="3"/>
  <c r="C49" i="3"/>
  <c r="C40" i="3"/>
  <c r="M59" i="3"/>
  <c r="M62" i="3"/>
  <c r="M60" i="3"/>
  <c r="M61" i="3"/>
  <c r="M57" i="3"/>
  <c r="M58" i="3"/>
  <c r="M56" i="3"/>
  <c r="X67" i="3" l="1"/>
  <c r="X61" i="3"/>
  <c r="X64" i="3"/>
  <c r="X65" i="3"/>
  <c r="X62" i="3"/>
  <c r="X57" i="3"/>
  <c r="X63" i="3"/>
  <c r="X68" i="3"/>
  <c r="X56" i="3"/>
  <c r="X60" i="3"/>
  <c r="C56" i="3"/>
  <c r="X59" i="3"/>
  <c r="X66" i="3"/>
  <c r="C60" i="3"/>
  <c r="C63" i="3"/>
  <c r="C68" i="3"/>
  <c r="C55" i="3"/>
  <c r="C59" i="3"/>
  <c r="C66" i="3"/>
  <c r="C58" i="3"/>
  <c r="C64" i="3"/>
  <c r="C61" i="3"/>
  <c r="C65" i="3"/>
  <c r="C62" i="3"/>
  <c r="C67" i="3"/>
  <c r="C57" i="3"/>
  <c r="T53" i="3" l="1"/>
  <c r="T24" i="3"/>
  <c r="T7" i="3"/>
  <c r="T4" i="3"/>
  <c r="T61" i="3"/>
  <c r="T13" i="3"/>
  <c r="T59" i="3"/>
  <c r="S39" i="3"/>
  <c r="T9" i="3"/>
  <c r="T50" i="3"/>
  <c r="T68" i="3"/>
  <c r="S69" i="3"/>
  <c r="T48" i="3"/>
  <c r="T23" i="3"/>
  <c r="S42" i="3"/>
  <c r="T28" i="3"/>
  <c r="T27" i="3"/>
  <c r="T21" i="3"/>
  <c r="T62" i="3"/>
  <c r="S54" i="3"/>
  <c r="T18" i="3"/>
  <c r="T5" i="3"/>
  <c r="T26" i="3"/>
  <c r="S61" i="3"/>
  <c r="T41" i="3"/>
  <c r="S56" i="3"/>
  <c r="T19" i="3"/>
  <c r="T32" i="3"/>
  <c r="T39" i="3"/>
  <c r="S40" i="3"/>
  <c r="S62" i="3"/>
  <c r="S50" i="3"/>
  <c r="T38" i="3"/>
  <c r="T43" i="3"/>
  <c r="T66" i="3"/>
  <c r="T37" i="3"/>
  <c r="S51" i="3"/>
  <c r="S46" i="3"/>
  <c r="T20" i="3"/>
  <c r="T3" i="3"/>
  <c r="T36" i="3"/>
  <c r="T47" i="3"/>
  <c r="T46" i="3"/>
  <c r="S49" i="3"/>
  <c r="T29" i="3"/>
  <c r="T57" i="3"/>
  <c r="S48" i="3"/>
  <c r="T64" i="3"/>
  <c r="T15" i="3"/>
  <c r="T34" i="3"/>
  <c r="T16" i="3"/>
  <c r="T22" i="3"/>
  <c r="S41" i="3"/>
  <c r="S63" i="3"/>
  <c r="T30" i="3"/>
  <c r="T45" i="3"/>
  <c r="T44" i="3"/>
  <c r="T8" i="3"/>
  <c r="S34" i="3"/>
  <c r="T10" i="3"/>
  <c r="T2" i="3"/>
  <c r="T56" i="3"/>
  <c r="T42" i="3"/>
  <c r="T31" i="3"/>
  <c r="S45" i="3"/>
  <c r="S58" i="3"/>
  <c r="T35" i="3"/>
  <c r="T17" i="3"/>
  <c r="T52" i="3"/>
  <c r="T25" i="3"/>
  <c r="S38" i="3"/>
  <c r="S59" i="3"/>
  <c r="S57" i="3"/>
  <c r="T60" i="3"/>
  <c r="T54" i="3"/>
  <c r="T55" i="3"/>
  <c r="T69" i="3"/>
  <c r="S35" i="3"/>
  <c r="T14" i="3"/>
  <c r="T12" i="3"/>
  <c r="S65" i="3"/>
  <c r="S53" i="3"/>
  <c r="T51" i="3"/>
  <c r="T63" i="3"/>
  <c r="S66" i="3"/>
  <c r="S36" i="3"/>
  <c r="S47" i="3"/>
  <c r="S44" i="3"/>
  <c r="T49" i="3"/>
  <c r="T11" i="3"/>
  <c r="S37" i="3"/>
  <c r="S43" i="3"/>
  <c r="S64" i="3"/>
  <c r="S68" i="3"/>
  <c r="T6" i="3"/>
  <c r="T67" i="3"/>
  <c r="S60" i="3"/>
  <c r="T58" i="3"/>
  <c r="S67" i="3"/>
  <c r="S52" i="3"/>
  <c r="T40" i="3"/>
  <c r="S55" i="3"/>
  <c r="T65" i="3"/>
  <c r="T33" i="3"/>
</calcChain>
</file>

<file path=xl/sharedStrings.xml><?xml version="1.0" encoding="utf-8"?>
<sst xmlns="http://schemas.openxmlformats.org/spreadsheetml/2006/main" count="559" uniqueCount="146">
  <si>
    <t>Slot</t>
  </si>
  <si>
    <t>StrongSeed</t>
  </si>
  <si>
    <t>WeakSeed</t>
  </si>
  <si>
    <t>R1W1</t>
  </si>
  <si>
    <t>W01</t>
  </si>
  <si>
    <t>W16</t>
  </si>
  <si>
    <t>R1W2</t>
  </si>
  <si>
    <t>W02</t>
  </si>
  <si>
    <t>W15</t>
  </si>
  <si>
    <t>R1W3</t>
  </si>
  <si>
    <t>W03</t>
  </si>
  <si>
    <t>W14</t>
  </si>
  <si>
    <t>R1W4</t>
  </si>
  <si>
    <t>W04</t>
  </si>
  <si>
    <t>W13</t>
  </si>
  <si>
    <t>R1W5</t>
  </si>
  <si>
    <t>W05</t>
  </si>
  <si>
    <t>W12</t>
  </si>
  <si>
    <t>R1W6</t>
  </si>
  <si>
    <t>W06</t>
  </si>
  <si>
    <t>W11</t>
  </si>
  <si>
    <t>R1W7</t>
  </si>
  <si>
    <t>W07</t>
  </si>
  <si>
    <t>W10</t>
  </si>
  <si>
    <t>R1W8</t>
  </si>
  <si>
    <t>W08</t>
  </si>
  <si>
    <t>W09</t>
  </si>
  <si>
    <t>R1X1</t>
  </si>
  <si>
    <t>X01</t>
  </si>
  <si>
    <t>X16</t>
  </si>
  <si>
    <t>R1X2</t>
  </si>
  <si>
    <t>X02</t>
  </si>
  <si>
    <t>X15</t>
  </si>
  <si>
    <t>R1X3</t>
  </si>
  <si>
    <t>X03</t>
  </si>
  <si>
    <t>X14</t>
  </si>
  <si>
    <t>R1X4</t>
  </si>
  <si>
    <t>X04</t>
  </si>
  <si>
    <t>X13</t>
  </si>
  <si>
    <t>R1X5</t>
  </si>
  <si>
    <t>X05</t>
  </si>
  <si>
    <t>X12</t>
  </si>
  <si>
    <t>R1X6</t>
  </si>
  <si>
    <t>X06</t>
  </si>
  <si>
    <t>X11</t>
  </si>
  <si>
    <t>R1X7</t>
  </si>
  <si>
    <t>X07</t>
  </si>
  <si>
    <t>X10</t>
  </si>
  <si>
    <t>R1X8</t>
  </si>
  <si>
    <t>X08</t>
  </si>
  <si>
    <t>X09</t>
  </si>
  <si>
    <t>R1Y1</t>
  </si>
  <si>
    <t>Y01</t>
  </si>
  <si>
    <t>Y16</t>
  </si>
  <si>
    <t>R1Y2</t>
  </si>
  <si>
    <t>Y02</t>
  </si>
  <si>
    <t>Y15</t>
  </si>
  <si>
    <t>R1Y3</t>
  </si>
  <si>
    <t>Y03</t>
  </si>
  <si>
    <t>Y14</t>
  </si>
  <si>
    <t>R1Y4</t>
  </si>
  <si>
    <t>Y04</t>
  </si>
  <si>
    <t>Y13</t>
  </si>
  <si>
    <t>R1Y5</t>
  </si>
  <si>
    <t>Y05</t>
  </si>
  <si>
    <t>Y12</t>
  </si>
  <si>
    <t>R1Y6</t>
  </si>
  <si>
    <t>Y06</t>
  </si>
  <si>
    <t>Y11</t>
  </si>
  <si>
    <t>R1Y7</t>
  </si>
  <si>
    <t>Y07</t>
  </si>
  <si>
    <t>Y10</t>
  </si>
  <si>
    <t>R1Y8</t>
  </si>
  <si>
    <t>Y08</t>
  </si>
  <si>
    <t>Y09</t>
  </si>
  <si>
    <t>R1Z1</t>
  </si>
  <si>
    <t>Z01</t>
  </si>
  <si>
    <t>Z16</t>
  </si>
  <si>
    <t>R1Z2</t>
  </si>
  <si>
    <t>Z02</t>
  </si>
  <si>
    <t>Z15</t>
  </si>
  <si>
    <t>R1Z3</t>
  </si>
  <si>
    <t>Z03</t>
  </si>
  <si>
    <t>Z14</t>
  </si>
  <si>
    <t>R1Z4</t>
  </si>
  <si>
    <t>Z04</t>
  </si>
  <si>
    <t>Z13</t>
  </si>
  <si>
    <t>R1Z5</t>
  </si>
  <si>
    <t>Z05</t>
  </si>
  <si>
    <t>Z12</t>
  </si>
  <si>
    <t>R1Z6</t>
  </si>
  <si>
    <t>Z06</t>
  </si>
  <si>
    <t>Z11</t>
  </si>
  <si>
    <t>R1Z7</t>
  </si>
  <si>
    <t>Z07</t>
  </si>
  <si>
    <t>Z10</t>
  </si>
  <si>
    <t>R1Z8</t>
  </si>
  <si>
    <t>Z08</t>
  </si>
  <si>
    <t>Z09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</si>
  <si>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</si>
  <si>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</si>
  <si>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</si>
  <si>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</si>
  <si>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</si>
  <si>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</si>
  <si>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</si>
  <si>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</si>
  <si>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</si>
  <si>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</si>
  <si>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</si>
  <si>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</si>
  <si>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</si>
  <si>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</si>
  <si>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</si>
  <si>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</si>
  <si>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</si>
  <si>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</si>
  <si>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</si>
  <si>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</si>
  <si>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</si>
  <si>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</si>
  <si>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</si>
  <si>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</si>
  <si>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</si>
  <si>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</si>
  <si>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</si>
  <si>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</si>
  <si>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</si>
  <si>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</si>
  <si>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</si>
  <si>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W16a</t>
  </si>
  <si>
    <t>W16b</t>
  </si>
  <si>
    <t>X16a</t>
  </si>
  <si>
    <t>X16b</t>
  </si>
  <si>
    <t>Y11a</t>
  </si>
  <si>
    <t>Y11b</t>
  </si>
  <si>
    <t>Z11a</t>
  </si>
  <si>
    <t>Z11b</t>
  </si>
  <si>
    <t>Seed</t>
  </si>
  <si>
    <t>TeamID</t>
  </si>
  <si>
    <t>WTeamID</t>
  </si>
  <si>
    <t>LTeamID</t>
  </si>
  <si>
    <t>StrongName</t>
  </si>
  <si>
    <t>WeakName</t>
  </si>
  <si>
    <t>Combinations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</si>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</sst>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7" fillId="34" borderId="0" xfId="0" applyFont="1" applyFill="1"/>
    <xf numFmtId="0" fontId="17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68" totalsRowShown="0">
  <autoFilter ref="A1:D68" xr:uid="{00000000-0009-0000-0100-000003000000}"/>
  <sortState xmlns:xlrd2="http://schemas.microsoft.com/office/spreadsheetml/2017/richdata2" ref="A2:D68">
    <sortCondition ref="C1:C68"/>
  </sortState>
  <tableColumns count="4">
    <tableColumn id="3" xr3:uid="{00000000-0010-0000-0100-000003000000}" name="WTeamID"/>
    <tableColumn id="5" xr3:uid="{00000000-0010-0000-0100-000005000000}" name="LTeamID"/>
    <tableColumn id="10" xr3:uid="{00000000-0010-0000-0100-00000A000000}" name="Slot" dataDxfId="2">
      <calculatedColumnFormula>_xlfn.XLOOKUP(Table3[[#This Row],[Combinations]],Table15[Combination],Table15[Slot],0)</calculatedColumnFormula>
    </tableColumn>
    <tableColumn id="1" xr3:uid="{87E7B86F-B825-43AC-B2F3-72CF46755B1A}" name="Combinations" dataDxfId="4">
      <calculatedColumnFormula>Table3[[#This Row],[WTeamID]]*Table3[[#This Row],[LTeamID]]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H1:M68" totalsRowShown="0">
  <autoFilter ref="H1:M68" xr:uid="{00000000-0009-0000-0100-000004000000}"/>
  <tableColumns count="6">
    <tableColumn id="2" xr3:uid="{00000000-0010-0000-0200-000002000000}" name="Slot"/>
    <tableColumn id="3" xr3:uid="{00000000-0010-0000-0200-000003000000}" name="StrongSeed"/>
    <tableColumn id="4" xr3:uid="{00000000-0010-0000-0200-000004000000}" name="WeakSeed"/>
    <tableColumn id="5" xr3:uid="{00000000-0010-0000-0200-000005000000}" name="StrongName" dataDxfId="0"/>
    <tableColumn id="6" xr3:uid="{00000000-0010-0000-0200-000006000000}" name="WeakName" dataDxfId="1"/>
    <tableColumn id="1" xr3:uid="{8DCF0BF0-194A-40A5-9586-A7E957B989D5}" name="Combination" dataDxfId="3">
      <calculatedColumnFormula>Table15[[#This Row],[StrongName]]*Table15[[#This Row],[WeakName]]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A5D3A6-C009-42E0-83A8-2172329A36BD}" name="Table26" displayName="Table26" ref="Q1:R69" totalsRowShown="0">
  <autoFilter ref="Q1:R69" xr:uid="{42A5D3A6-C009-42E0-83A8-2172329A36BD}"/>
  <tableColumns count="2">
    <tableColumn id="2" xr3:uid="{357D197A-1F3B-4F1B-B808-0E9BCFA8DC9C}" name="Seed"/>
    <tableColumn id="3" xr3:uid="{FE1C58D6-7CB6-406A-9489-422962852370}" name="TeamID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8" totalsRowShown="0">
  <autoFilter ref="A1:E68" xr:uid="{00000000-0009-0000-0100-000001000000}"/>
  <tableColumns count="5">
    <tableColumn id="2" xr3:uid="{00000000-0010-0000-0000-000002000000}" name="Slot"/>
    <tableColumn id="3" xr3:uid="{00000000-0010-0000-0000-000003000000}" name="StrongSeed"/>
    <tableColumn id="4" xr3:uid="{00000000-0010-0000-0000-000004000000}" name="WeakSeed"/>
    <tableColumn id="5" xr3:uid="{00000000-0010-0000-0000-000005000000}" name="StrongName" dataDxfId="6">
      <calculatedColumnFormula>_xlfn.XLOOKUP(Table1[[#This Row],[StrongSeed]],Table2[Seed],Table2[TeamID])</calculatedColumnFormula>
    </tableColumn>
    <tableColumn id="6" xr3:uid="{00000000-0010-0000-0000-000006000000}" name="WeakName" dataDxfId="5">
      <calculatedColumnFormula>_xlfn.XLOOKUP(C2,Table2[Seed],Table2[TeamID],"'N/A'")</calculatedColumn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69" totalsRowShown="0">
  <autoFilter ref="A1:B69" xr:uid="{00000000-0009-0000-0100-000002000000}"/>
  <tableColumns count="2">
    <tableColumn id="2" xr3:uid="{00000000-0010-0000-0300-000002000000}" name="Seed"/>
    <tableColumn id="3" xr3:uid="{00000000-0010-0000-0300-000003000000}" name="TeamID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9"/>
  <sheetViews>
    <sheetView tabSelected="1" topLeftCell="A16" workbookViewId="0">
      <selection activeCell="H1" sqref="H1:L68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10.140625" bestFit="1" customWidth="1"/>
    <col min="8" max="8" width="6.85546875" bestFit="1" customWidth="1"/>
    <col min="9" max="9" width="13.7109375" bestFit="1" customWidth="1"/>
    <col min="10" max="10" width="12.85546875" bestFit="1" customWidth="1"/>
    <col min="11" max="11" width="14.42578125" bestFit="1" customWidth="1"/>
    <col min="12" max="12" width="13.5703125" bestFit="1" customWidth="1"/>
  </cols>
  <sheetData>
    <row r="1" spans="1:24" ht="15.75" thickBot="1" x14ac:dyDescent="0.3">
      <c r="A1" t="s">
        <v>140</v>
      </c>
      <c r="B1" t="s">
        <v>141</v>
      </c>
      <c r="C1" t="s">
        <v>0</v>
      </c>
      <c r="D1" t="s">
        <v>144</v>
      </c>
      <c r="H1" t="s">
        <v>0</v>
      </c>
      <c r="I1" t="s">
        <v>1</v>
      </c>
      <c r="J1" t="s">
        <v>2</v>
      </c>
      <c r="K1" t="s">
        <v>142</v>
      </c>
      <c r="L1" t="s">
        <v>143</v>
      </c>
      <c r="M1" t="s">
        <v>145</v>
      </c>
      <c r="Q1" t="s">
        <v>138</v>
      </c>
      <c r="R1" t="s">
        <v>139</v>
      </c>
      <c r="W1" s="1" t="s">
        <v>140</v>
      </c>
      <c r="X1" s="1" t="s">
        <v>0</v>
      </c>
    </row>
    <row r="2" spans="1:24" x14ac:dyDescent="0.25">
      <c r="A2">
        <v>1192</v>
      </c>
      <c r="B2">
        <v>1345</v>
      </c>
      <c r="C2" t="str">
        <f>_xlfn.XLOOKUP(Table3[[#This Row],[Combinations]],Table15[Combination],Table15[Slot],0)</f>
        <v>R1W1</v>
      </c>
      <c r="D2">
        <f>Table3[[#This Row],[WTeamID]]*Table3[[#This Row],[LTeamID]]</f>
        <v>1603240</v>
      </c>
      <c r="H2" t="s">
        <v>3</v>
      </c>
      <c r="I2" t="s">
        <v>4</v>
      </c>
      <c r="J2" t="s">
        <v>5</v>
      </c>
      <c r="K2">
        <f>_xlfn.XLOOKUP(Table15[[#This Row],[StrongSeed]],Table26[Seed],Table26[TeamID],0)</f>
        <v>1345</v>
      </c>
      <c r="L2">
        <v>1192</v>
      </c>
      <c r="M2">
        <f>Table15[[#This Row],[StrongName]]*Table15[[#This Row],[WeakName]]</f>
        <v>1603240</v>
      </c>
      <c r="Q2" t="s">
        <v>4</v>
      </c>
      <c r="R2">
        <v>1345</v>
      </c>
      <c r="T2">
        <f>_xlfn.XLOOKUP(J2,Table3[Slot],Table3[WTeamID],0)</f>
        <v>1192</v>
      </c>
      <c r="W2" s="2">
        <v>1192</v>
      </c>
      <c r="X2" s="2" t="str">
        <f>_xlfn.XLOOKUP(Table3[[#This Row],[Combinations]],Table15[Combination],Table15[Slot],0)</f>
        <v>R1W1</v>
      </c>
    </row>
    <row r="3" spans="1:24" x14ac:dyDescent="0.25">
      <c r="A3">
        <v>1266</v>
      </c>
      <c r="B3">
        <v>1436</v>
      </c>
      <c r="C3" t="str">
        <f>_xlfn.XLOOKUP(Table3[[#This Row],[Combinations]],Table15[Combination],Table15[Slot],0)</f>
        <v>R1W2</v>
      </c>
      <c r="D3">
        <f>Table3[[#This Row],[WTeamID]]*Table3[[#This Row],[LTeamID]]</f>
        <v>1817976</v>
      </c>
      <c r="H3" t="s">
        <v>6</v>
      </c>
      <c r="I3" t="s">
        <v>7</v>
      </c>
      <c r="J3" t="s">
        <v>8</v>
      </c>
      <c r="K3">
        <f>_xlfn.XLOOKUP(Table15[[#This Row],[StrongSeed]],Table26[Seed],Table26[TeamID],0)</f>
        <v>1266</v>
      </c>
      <c r="L3">
        <f>_xlfn.XLOOKUP(J3,Table26[Seed],Table26[TeamID],0)</f>
        <v>1436</v>
      </c>
      <c r="M3">
        <f>Table15[[#This Row],[StrongName]]*Table15[[#This Row],[WeakName]]</f>
        <v>1817976</v>
      </c>
      <c r="Q3" t="s">
        <v>7</v>
      </c>
      <c r="R3">
        <v>1266</v>
      </c>
      <c r="T3">
        <f>_xlfn.XLOOKUP(J3,Table3[Slot],Table3[WTeamID],0)</f>
        <v>0</v>
      </c>
      <c r="W3" s="3">
        <v>1266</v>
      </c>
      <c r="X3" s="3" t="str">
        <f>_xlfn.XLOOKUP(Table3[[#This Row],[Combinations]],Table15[Combination],Table15[Slot],0)</f>
        <v>R1W2</v>
      </c>
    </row>
    <row r="4" spans="1:24" x14ac:dyDescent="0.25">
      <c r="A4">
        <v>1243</v>
      </c>
      <c r="B4">
        <v>1286</v>
      </c>
      <c r="C4" t="str">
        <f>_xlfn.XLOOKUP(Table3[[#This Row],[Combinations]],Table15[Combination],Table15[Slot],0)</f>
        <v>R1W3</v>
      </c>
      <c r="D4">
        <f>Table3[[#This Row],[WTeamID]]*Table3[[#This Row],[LTeamID]]</f>
        <v>1598498</v>
      </c>
      <c r="H4" t="s">
        <v>9</v>
      </c>
      <c r="I4" t="s">
        <v>10</v>
      </c>
      <c r="J4" t="s">
        <v>11</v>
      </c>
      <c r="K4">
        <f>_xlfn.XLOOKUP(Table15[[#This Row],[StrongSeed]],Table26[Seed],Table26[TeamID],0)</f>
        <v>1243</v>
      </c>
      <c r="L4">
        <f>_xlfn.XLOOKUP(J4,Table26[Seed],Table26[TeamID],0)</f>
        <v>1286</v>
      </c>
      <c r="M4">
        <f>Table15[[#This Row],[StrongName]]*Table15[[#This Row],[WeakName]]</f>
        <v>1598498</v>
      </c>
      <c r="Q4" t="s">
        <v>10</v>
      </c>
      <c r="R4">
        <v>1243</v>
      </c>
      <c r="T4">
        <f>_xlfn.XLOOKUP(J4,Table3[Slot],Table3[WTeamID],0)</f>
        <v>0</v>
      </c>
      <c r="W4" s="2">
        <v>1243</v>
      </c>
      <c r="X4" s="2" t="str">
        <f>_xlfn.XLOOKUP(Table3[[#This Row],[Combinations]],Table15[Combination],Table15[Slot],0)</f>
        <v>R1W3</v>
      </c>
    </row>
    <row r="5" spans="1:24" x14ac:dyDescent="0.25">
      <c r="A5">
        <v>1397</v>
      </c>
      <c r="B5">
        <v>1418</v>
      </c>
      <c r="C5" t="str">
        <f>_xlfn.XLOOKUP(Table3[[#This Row],[Combinations]],Table15[Combination],Table15[Slot],0)</f>
        <v>R1W4</v>
      </c>
      <c r="D5">
        <f>Table3[[#This Row],[WTeamID]]*Table3[[#This Row],[LTeamID]]</f>
        <v>1980946</v>
      </c>
      <c r="H5" t="s">
        <v>12</v>
      </c>
      <c r="I5" t="s">
        <v>13</v>
      </c>
      <c r="J5" t="s">
        <v>14</v>
      </c>
      <c r="K5">
        <f>_xlfn.XLOOKUP(Table15[[#This Row],[StrongSeed]],Table26[Seed],Table26[TeamID],0)</f>
        <v>1397</v>
      </c>
      <c r="L5">
        <f>_xlfn.XLOOKUP(J5,Table26[Seed],Table26[TeamID],0)</f>
        <v>1418</v>
      </c>
      <c r="M5">
        <f>Table15[[#This Row],[StrongName]]*Table15[[#This Row],[WeakName]]</f>
        <v>1980946</v>
      </c>
      <c r="Q5" t="s">
        <v>13</v>
      </c>
      <c r="R5">
        <v>1397</v>
      </c>
      <c r="T5">
        <f>_xlfn.XLOOKUP(J5,Table3[Slot],Table3[WTeamID],0)</f>
        <v>0</v>
      </c>
      <c r="W5" s="3">
        <v>1397</v>
      </c>
      <c r="X5" s="3" t="str">
        <f>_xlfn.XLOOKUP(Table3[[#This Row],[Combinations]],Table15[Combination],Table15[Slot],0)</f>
        <v>R1W4</v>
      </c>
    </row>
    <row r="6" spans="1:24" x14ac:dyDescent="0.25">
      <c r="A6">
        <v>1181</v>
      </c>
      <c r="B6">
        <v>1331</v>
      </c>
      <c r="C6" t="str">
        <f>_xlfn.XLOOKUP(Table3[[#This Row],[Combinations]],Table15[Combination],Table15[Slot],0)</f>
        <v>R1W5</v>
      </c>
      <c r="D6">
        <f>Table3[[#This Row],[WTeamID]]*Table3[[#This Row],[LTeamID]]</f>
        <v>1571911</v>
      </c>
      <c r="H6" t="s">
        <v>15</v>
      </c>
      <c r="I6" t="s">
        <v>16</v>
      </c>
      <c r="J6" t="s">
        <v>17</v>
      </c>
      <c r="K6">
        <f>_xlfn.XLOOKUP(Table15[[#This Row],[StrongSeed]],Table26[Seed],Table26[TeamID],0)</f>
        <v>1181</v>
      </c>
      <c r="L6">
        <f>_xlfn.XLOOKUP(J6,Table26[Seed],Table26[TeamID],0)</f>
        <v>1331</v>
      </c>
      <c r="M6">
        <f>Table15[[#This Row],[StrongName]]*Table15[[#This Row],[WeakName]]</f>
        <v>1571911</v>
      </c>
      <c r="Q6" t="s">
        <v>16</v>
      </c>
      <c r="R6">
        <v>1181</v>
      </c>
      <c r="T6">
        <f>_xlfn.XLOOKUP(J6,Table3[Slot],Table3[WTeamID],0)</f>
        <v>0</v>
      </c>
      <c r="W6" s="2">
        <v>1181</v>
      </c>
      <c r="X6" s="2" t="str">
        <f>_xlfn.XLOOKUP(Table3[[#This Row],[Combinations]],Table15[Combination],Table15[Slot],0)</f>
        <v>R1W5</v>
      </c>
    </row>
    <row r="7" spans="1:24" x14ac:dyDescent="0.25">
      <c r="A7">
        <v>1246</v>
      </c>
      <c r="B7">
        <v>1344</v>
      </c>
      <c r="C7" t="str">
        <f>_xlfn.XLOOKUP(Table3[[#This Row],[Combinations]],Table15[Combination],Table15[Slot],0)</f>
        <v>R1W6</v>
      </c>
      <c r="D7">
        <f>Table3[[#This Row],[WTeamID]]*Table3[[#This Row],[LTeamID]]</f>
        <v>1674624</v>
      </c>
      <c r="H7" t="s">
        <v>18</v>
      </c>
      <c r="I7" t="s">
        <v>19</v>
      </c>
      <c r="J7" t="s">
        <v>20</v>
      </c>
      <c r="K7">
        <f>_xlfn.XLOOKUP(Table15[[#This Row],[StrongSeed]],Table26[Seed],Table26[TeamID],0)</f>
        <v>1246</v>
      </c>
      <c r="L7">
        <f>_xlfn.XLOOKUP(J7,Table26[Seed],Table26[TeamID],0)</f>
        <v>1344</v>
      </c>
      <c r="M7">
        <f>Table15[[#This Row],[StrongName]]*Table15[[#This Row],[WeakName]]</f>
        <v>1674624</v>
      </c>
      <c r="Q7" t="s">
        <v>19</v>
      </c>
      <c r="R7">
        <v>1246</v>
      </c>
      <c r="T7">
        <f>_xlfn.XLOOKUP(J7,Table3[Slot],Table3[WTeamID],0)</f>
        <v>0</v>
      </c>
      <c r="W7" s="3">
        <v>1246</v>
      </c>
      <c r="X7" s="3" t="str">
        <f>_xlfn.XLOOKUP(Table3[[#This Row],[Combinations]],Table15[Combination],Table15[Slot],0)</f>
        <v>R1W6</v>
      </c>
    </row>
    <row r="8" spans="1:24" x14ac:dyDescent="0.25">
      <c r="A8">
        <v>1277</v>
      </c>
      <c r="B8">
        <v>1425</v>
      </c>
      <c r="C8" t="str">
        <f>_xlfn.XLOOKUP(Table3[[#This Row],[Combinations]],Table15[Combination],Table15[Slot],0)</f>
        <v>R1W7</v>
      </c>
      <c r="D8">
        <f>Table3[[#This Row],[WTeamID]]*Table3[[#This Row],[LTeamID]]</f>
        <v>1819725</v>
      </c>
      <c r="H8" t="s">
        <v>21</v>
      </c>
      <c r="I8" t="s">
        <v>22</v>
      </c>
      <c r="J8" t="s">
        <v>23</v>
      </c>
      <c r="K8">
        <f>_xlfn.XLOOKUP(Table15[[#This Row],[StrongSeed]],Table26[Seed],Table26[TeamID],0)</f>
        <v>1277</v>
      </c>
      <c r="L8">
        <f>_xlfn.XLOOKUP(J8,Table26[Seed],Table26[TeamID],0)</f>
        <v>1425</v>
      </c>
      <c r="M8">
        <f>Table15[[#This Row],[StrongName]]*Table15[[#This Row],[WeakName]]</f>
        <v>1819725</v>
      </c>
      <c r="Q8" t="s">
        <v>22</v>
      </c>
      <c r="R8">
        <v>1277</v>
      </c>
      <c r="T8">
        <f>_xlfn.XLOOKUP(J8,Table3[Slot],Table3[WTeamID],0)</f>
        <v>0</v>
      </c>
      <c r="W8" s="2">
        <v>1277</v>
      </c>
      <c r="X8" s="2" t="str">
        <f>_xlfn.XLOOKUP(Table3[[#This Row],[Combinations]],Table15[Combination],Table15[Slot],0)</f>
        <v>R1W7</v>
      </c>
    </row>
    <row r="9" spans="1:24" x14ac:dyDescent="0.25">
      <c r="A9">
        <v>1194</v>
      </c>
      <c r="B9">
        <v>1272</v>
      </c>
      <c r="C9" t="str">
        <f>_xlfn.XLOOKUP(Table3[[#This Row],[Combinations]],Table15[Combination],Table15[Slot],0)</f>
        <v>R1W8</v>
      </c>
      <c r="D9">
        <f>Table3[[#This Row],[WTeamID]]*Table3[[#This Row],[LTeamID]]</f>
        <v>1518768</v>
      </c>
      <c r="H9" t="s">
        <v>24</v>
      </c>
      <c r="I9" t="s">
        <v>25</v>
      </c>
      <c r="J9" t="s">
        <v>26</v>
      </c>
      <c r="K9">
        <f>_xlfn.XLOOKUP(Table15[[#This Row],[StrongSeed]],Table26[Seed],Table26[TeamID],0)</f>
        <v>1272</v>
      </c>
      <c r="L9">
        <f>_xlfn.XLOOKUP(J9,Table26[Seed],Table26[TeamID],0)</f>
        <v>1194</v>
      </c>
      <c r="M9">
        <f>Table15[[#This Row],[StrongName]]*Table15[[#This Row],[WeakName]]</f>
        <v>1518768</v>
      </c>
      <c r="Q9" t="s">
        <v>25</v>
      </c>
      <c r="R9">
        <v>1272</v>
      </c>
      <c r="T9">
        <f>_xlfn.XLOOKUP(J9,Table3[Slot],Table3[WTeamID],0)</f>
        <v>0</v>
      </c>
      <c r="W9" s="3">
        <v>1194</v>
      </c>
      <c r="X9" s="3" t="str">
        <f>_xlfn.XLOOKUP(Table3[[#This Row],[Combinations]],Table15[Combination],Table15[Slot],0)</f>
        <v>R1W8</v>
      </c>
    </row>
    <row r="10" spans="1:24" x14ac:dyDescent="0.25">
      <c r="A10">
        <v>1104</v>
      </c>
      <c r="B10">
        <v>1394</v>
      </c>
      <c r="C10" t="str">
        <f>_xlfn.XLOOKUP(Table3[[#This Row],[Combinations]],Table15[Combination],Table15[Slot],0)</f>
        <v>R1X1</v>
      </c>
      <c r="D10">
        <f>Table3[[#This Row],[WTeamID]]*Table3[[#This Row],[LTeamID]]</f>
        <v>1538976</v>
      </c>
      <c r="H10" t="s">
        <v>27</v>
      </c>
      <c r="I10" t="s">
        <v>28</v>
      </c>
      <c r="J10" t="s">
        <v>29</v>
      </c>
      <c r="K10">
        <f>_xlfn.XLOOKUP(Table15[[#This Row],[StrongSeed]],Table26[Seed],Table26[TeamID],0)</f>
        <v>1104</v>
      </c>
      <c r="L10">
        <v>1394</v>
      </c>
      <c r="M10">
        <f>Table15[[#This Row],[StrongName]]*Table15[[#This Row],[WeakName]]</f>
        <v>1538976</v>
      </c>
      <c r="Q10" t="s">
        <v>26</v>
      </c>
      <c r="R10">
        <v>1194</v>
      </c>
      <c r="T10">
        <f>_xlfn.XLOOKUP(J10,Table3[Slot],Table3[WTeamID],0)</f>
        <v>1394</v>
      </c>
      <c r="W10" s="2">
        <v>1104</v>
      </c>
      <c r="X10" s="2" t="str">
        <f>_xlfn.XLOOKUP(Table3[[#This Row],[Combinations]],Table15[Combination],Table15[Slot],0)</f>
        <v>R1X1</v>
      </c>
    </row>
    <row r="11" spans="1:24" x14ac:dyDescent="0.25">
      <c r="A11">
        <v>1343</v>
      </c>
      <c r="B11">
        <v>1112</v>
      </c>
      <c r="C11" t="str">
        <f>_xlfn.XLOOKUP(Table3[[#This Row],[Combinations]],Table15[Combination],Table15[Slot],0)</f>
        <v>R1X2</v>
      </c>
      <c r="D11">
        <f>Table3[[#This Row],[WTeamID]]*Table3[[#This Row],[LTeamID]]</f>
        <v>1493416</v>
      </c>
      <c r="H11" t="s">
        <v>30</v>
      </c>
      <c r="I11" t="s">
        <v>31</v>
      </c>
      <c r="J11" t="s">
        <v>32</v>
      </c>
      <c r="K11">
        <f>_xlfn.XLOOKUP(Table15[[#This Row],[StrongSeed]],Table26[Seed],Table26[TeamID],0)</f>
        <v>1112</v>
      </c>
      <c r="L11">
        <f>_xlfn.XLOOKUP(J11,Table26[Seed],Table26[TeamID],0)</f>
        <v>1343</v>
      </c>
      <c r="M11">
        <f>Table15[[#This Row],[StrongName]]*Table15[[#This Row],[WeakName]]</f>
        <v>1493416</v>
      </c>
      <c r="Q11" t="s">
        <v>23</v>
      </c>
      <c r="R11">
        <v>1425</v>
      </c>
      <c r="T11">
        <f>_xlfn.XLOOKUP(J11,Table3[Slot],Table3[WTeamID],0)</f>
        <v>0</v>
      </c>
      <c r="W11" s="3">
        <v>1343</v>
      </c>
      <c r="X11" s="3" t="str">
        <f>_xlfn.XLOOKUP(Table3[[#This Row],[Combinations]],Table15[Combination],Table15[Slot],0)</f>
        <v>R1X2</v>
      </c>
    </row>
    <row r="12" spans="1:24" x14ac:dyDescent="0.25">
      <c r="A12">
        <v>1124</v>
      </c>
      <c r="B12">
        <v>1364</v>
      </c>
      <c r="C12" t="str">
        <f>_xlfn.XLOOKUP(Table3[[#This Row],[Combinations]],Table15[Combination],Table15[Slot],0)</f>
        <v>R1X3</v>
      </c>
      <c r="D12">
        <f>Table3[[#This Row],[WTeamID]]*Table3[[#This Row],[LTeamID]]</f>
        <v>1533136</v>
      </c>
      <c r="H12" t="s">
        <v>33</v>
      </c>
      <c r="I12" t="s">
        <v>34</v>
      </c>
      <c r="J12" t="s">
        <v>35</v>
      </c>
      <c r="K12">
        <f>_xlfn.XLOOKUP(Table15[[#This Row],[StrongSeed]],Table26[Seed],Table26[TeamID],0)</f>
        <v>1124</v>
      </c>
      <c r="L12">
        <f>_xlfn.XLOOKUP(J12,Table26[Seed],Table26[TeamID],0)</f>
        <v>1364</v>
      </c>
      <c r="M12">
        <f>Table15[[#This Row],[StrongName]]*Table15[[#This Row],[WeakName]]</f>
        <v>1533136</v>
      </c>
      <c r="Q12" t="s">
        <v>20</v>
      </c>
      <c r="R12">
        <v>1344</v>
      </c>
      <c r="T12">
        <f>_xlfn.XLOOKUP(J12,Table3[Slot],Table3[WTeamID],0)</f>
        <v>0</v>
      </c>
      <c r="W12" s="2">
        <v>1124</v>
      </c>
      <c r="X12" s="2" t="str">
        <f>_xlfn.XLOOKUP(Table3[[#This Row],[Combinations]],Table15[Combination],Table15[Slot],0)</f>
        <v>R1X3</v>
      </c>
    </row>
    <row r="13" spans="1:24" x14ac:dyDescent="0.25">
      <c r="A13">
        <v>1202</v>
      </c>
      <c r="B13">
        <v>1438</v>
      </c>
      <c r="C13" t="str">
        <f>_xlfn.XLOOKUP(Table3[[#This Row],[Combinations]],Table15[Combination],Table15[Slot],0)</f>
        <v>R1X4</v>
      </c>
      <c r="D13">
        <f>Table3[[#This Row],[WTeamID]]*Table3[[#This Row],[LTeamID]]</f>
        <v>1728476</v>
      </c>
      <c r="H13" t="s">
        <v>36</v>
      </c>
      <c r="I13" t="s">
        <v>37</v>
      </c>
      <c r="J13" t="s">
        <v>38</v>
      </c>
      <c r="K13">
        <f>_xlfn.XLOOKUP(Table15[[#This Row],[StrongSeed]],Table26[Seed],Table26[TeamID],0)</f>
        <v>1438</v>
      </c>
      <c r="L13">
        <f>_xlfn.XLOOKUP(J13,Table26[Seed],Table26[TeamID],0)</f>
        <v>1202</v>
      </c>
      <c r="M13">
        <f>Table15[[#This Row],[StrongName]]*Table15[[#This Row],[WeakName]]</f>
        <v>1728476</v>
      </c>
      <c r="Q13" t="s">
        <v>17</v>
      </c>
      <c r="R13">
        <v>1331</v>
      </c>
      <c r="T13">
        <f>_xlfn.XLOOKUP(J13,Table3[Slot],Table3[WTeamID],0)</f>
        <v>0</v>
      </c>
      <c r="W13" s="3">
        <v>1202</v>
      </c>
      <c r="X13" s="3" t="str">
        <f>_xlfn.XLOOKUP(Table3[[#This Row],[Combinations]],Table15[Combination],Table15[Slot],0)</f>
        <v>R1X4</v>
      </c>
    </row>
    <row r="14" spans="1:24" x14ac:dyDescent="0.25">
      <c r="A14">
        <v>1361</v>
      </c>
      <c r="B14">
        <v>1158</v>
      </c>
      <c r="C14" t="str">
        <f>_xlfn.XLOOKUP(Table3[[#This Row],[Combinations]],Table15[Combination],Table15[Slot],0)</f>
        <v>R1X5</v>
      </c>
      <c r="D14">
        <f>Table3[[#This Row],[WTeamID]]*Table3[[#This Row],[LTeamID]]</f>
        <v>1576038</v>
      </c>
      <c r="H14" t="s">
        <v>39</v>
      </c>
      <c r="I14" t="s">
        <v>40</v>
      </c>
      <c r="J14" t="s">
        <v>41</v>
      </c>
      <c r="K14">
        <f>_xlfn.XLOOKUP(Table15[[#This Row],[StrongSeed]],Table26[Seed],Table26[TeamID],0)</f>
        <v>1361</v>
      </c>
      <c r="L14">
        <f>_xlfn.XLOOKUP(J14,Table26[Seed],Table26[TeamID],0)</f>
        <v>1158</v>
      </c>
      <c r="M14">
        <f>Table15[[#This Row],[StrongName]]*Table15[[#This Row],[WeakName]]</f>
        <v>1576038</v>
      </c>
      <c r="Q14" t="s">
        <v>14</v>
      </c>
      <c r="R14">
        <v>1418</v>
      </c>
      <c r="T14">
        <f>_xlfn.XLOOKUP(J14,Table3[Slot],Table3[WTeamID],0)</f>
        <v>0</v>
      </c>
      <c r="W14" s="2">
        <v>1361</v>
      </c>
      <c r="X14" s="2" t="str">
        <f>_xlfn.XLOOKUP(Table3[[#This Row],[Combinations]],Table15[Combination],Table15[Slot],0)</f>
        <v>R1X5</v>
      </c>
    </row>
    <row r="15" spans="1:24" x14ac:dyDescent="0.25">
      <c r="A15">
        <v>1166</v>
      </c>
      <c r="B15">
        <v>1301</v>
      </c>
      <c r="C15" t="str">
        <f>_xlfn.XLOOKUP(Table3[[#This Row],[Combinations]],Table15[Combination],Table15[Slot],0)</f>
        <v>R1X6</v>
      </c>
      <c r="D15">
        <f>Table3[[#This Row],[WTeamID]]*Table3[[#This Row],[LTeamID]]</f>
        <v>1516966</v>
      </c>
      <c r="H15" t="s">
        <v>42</v>
      </c>
      <c r="I15" t="s">
        <v>43</v>
      </c>
      <c r="J15" t="s">
        <v>44</v>
      </c>
      <c r="K15">
        <f>_xlfn.XLOOKUP(Table15[[#This Row],[StrongSeed]],Table26[Seed],Table26[TeamID],0)</f>
        <v>1166</v>
      </c>
      <c r="L15">
        <f>_xlfn.XLOOKUP(J15,Table26[Seed],Table26[TeamID],0)</f>
        <v>1301</v>
      </c>
      <c r="M15">
        <f>Table15[[#This Row],[StrongName]]*Table15[[#This Row],[WeakName]]</f>
        <v>1516966</v>
      </c>
      <c r="Q15" t="s">
        <v>11</v>
      </c>
      <c r="R15">
        <v>1286</v>
      </c>
      <c r="T15">
        <f>_xlfn.XLOOKUP(J15,Table3[Slot],Table3[WTeamID],0)</f>
        <v>0</v>
      </c>
      <c r="W15" s="3">
        <v>1166</v>
      </c>
      <c r="X15" s="3" t="str">
        <f>_xlfn.XLOOKUP(Table3[[#This Row],[Combinations]],Table15[Combination],Table15[Slot],0)</f>
        <v>R1X6</v>
      </c>
    </row>
    <row r="16" spans="1:24" x14ac:dyDescent="0.25">
      <c r="A16">
        <v>1281</v>
      </c>
      <c r="B16">
        <v>1429</v>
      </c>
      <c r="C16" t="str">
        <f>_xlfn.XLOOKUP(Table3[[#This Row],[Combinations]],Table15[Combination],Table15[Slot],0)</f>
        <v>R1X7</v>
      </c>
      <c r="D16">
        <f>Table3[[#This Row],[WTeamID]]*Table3[[#This Row],[LTeamID]]</f>
        <v>1830549</v>
      </c>
      <c r="H16" t="s">
        <v>45</v>
      </c>
      <c r="I16" t="s">
        <v>46</v>
      </c>
      <c r="J16" t="s">
        <v>47</v>
      </c>
      <c r="K16">
        <f>_xlfn.XLOOKUP(Table15[[#This Row],[StrongSeed]],Table26[Seed],Table26[TeamID],0)</f>
        <v>1281</v>
      </c>
      <c r="L16">
        <f>_xlfn.XLOOKUP(J16,Table26[Seed],Table26[TeamID],0)</f>
        <v>1429</v>
      </c>
      <c r="M16">
        <f>Table15[[#This Row],[StrongName]]*Table15[[#This Row],[WeakName]]</f>
        <v>1830549</v>
      </c>
      <c r="Q16" t="s">
        <v>8</v>
      </c>
      <c r="R16">
        <v>1436</v>
      </c>
      <c r="T16">
        <f>_xlfn.XLOOKUP(J16,Table3[Slot],Table3[WTeamID],0)</f>
        <v>0</v>
      </c>
      <c r="W16" s="2">
        <v>1281</v>
      </c>
      <c r="X16" s="2" t="str">
        <f>_xlfn.XLOOKUP(Table3[[#This Row],[Combinations]],Table15[Combination],Table15[Slot],0)</f>
        <v>R1X7</v>
      </c>
    </row>
    <row r="17" spans="1:24" x14ac:dyDescent="0.25">
      <c r="A17">
        <v>1268</v>
      </c>
      <c r="B17">
        <v>1452</v>
      </c>
      <c r="C17" t="str">
        <f>_xlfn.XLOOKUP(Table3[[#This Row],[Combinations]],Table15[Combination],Table15[Slot],0)</f>
        <v>R1X8</v>
      </c>
      <c r="D17">
        <f>Table3[[#This Row],[WTeamID]]*Table3[[#This Row],[LTeamID]]</f>
        <v>1841136</v>
      </c>
      <c r="H17" t="s">
        <v>48</v>
      </c>
      <c r="I17" t="s">
        <v>49</v>
      </c>
      <c r="J17" t="s">
        <v>50</v>
      </c>
      <c r="K17">
        <f>_xlfn.XLOOKUP(Table15[[#This Row],[StrongSeed]],Table26[Seed],Table26[TeamID],0)</f>
        <v>1268</v>
      </c>
      <c r="L17">
        <f>_xlfn.XLOOKUP(J17,Table26[Seed],Table26[TeamID],0)</f>
        <v>1452</v>
      </c>
      <c r="M17">
        <f>Table15[[#This Row],[StrongName]]*Table15[[#This Row],[WeakName]]</f>
        <v>1841136</v>
      </c>
      <c r="Q17" t="s">
        <v>130</v>
      </c>
      <c r="R17">
        <v>1192</v>
      </c>
      <c r="T17">
        <f>_xlfn.XLOOKUP(J17,Table3[Slot],Table3[WTeamID],0)</f>
        <v>0</v>
      </c>
      <c r="W17" s="3">
        <v>1268</v>
      </c>
      <c r="X17" s="3" t="str">
        <f>_xlfn.XLOOKUP(Table3[[#This Row],[Combinations]],Table15[Combination],Table15[Slot],0)</f>
        <v>R1X8</v>
      </c>
    </row>
    <row r="18" spans="1:24" x14ac:dyDescent="0.25">
      <c r="A18">
        <v>1222</v>
      </c>
      <c r="B18">
        <v>1297</v>
      </c>
      <c r="C18" t="str">
        <f>_xlfn.XLOOKUP(Table3[[#This Row],[Combinations]],Table15[Combination],Table15[Slot],0)</f>
        <v>R1Y1</v>
      </c>
      <c r="D18">
        <f>Table3[[#This Row],[WTeamID]]*Table3[[#This Row],[LTeamID]]</f>
        <v>1584934</v>
      </c>
      <c r="H18" t="s">
        <v>51</v>
      </c>
      <c r="I18" t="s">
        <v>52</v>
      </c>
      <c r="J18" t="s">
        <v>53</v>
      </c>
      <c r="K18">
        <f>_xlfn.XLOOKUP(Table15[[#This Row],[StrongSeed]],Table26[Seed],Table26[TeamID],0)</f>
        <v>1222</v>
      </c>
      <c r="L18">
        <f>_xlfn.XLOOKUP(J18,Table26[Seed],Table26[TeamID],0)</f>
        <v>1297</v>
      </c>
      <c r="M18">
        <f>Table15[[#This Row],[StrongName]]*Table15[[#This Row],[WeakName]]</f>
        <v>1584934</v>
      </c>
      <c r="Q18" t="s">
        <v>131</v>
      </c>
      <c r="R18">
        <v>1411</v>
      </c>
      <c r="T18">
        <f>_xlfn.XLOOKUP(J18,Table3[Slot],Table3[WTeamID],0)</f>
        <v>0</v>
      </c>
      <c r="W18" s="2">
        <v>1222</v>
      </c>
      <c r="X18" s="2" t="str">
        <f>_xlfn.XLOOKUP(Table3[[#This Row],[Combinations]],Table15[Combination],Table15[Slot],0)</f>
        <v>R1Y1</v>
      </c>
    </row>
    <row r="19" spans="1:24" x14ac:dyDescent="0.25">
      <c r="A19">
        <v>1400</v>
      </c>
      <c r="B19">
        <v>1159</v>
      </c>
      <c r="C19" t="str">
        <f>_xlfn.XLOOKUP(Table3[[#This Row],[Combinations]],Table15[Combination],Table15[Slot],0)</f>
        <v>R1Y2</v>
      </c>
      <c r="D19">
        <f>Table3[[#This Row],[WTeamID]]*Table3[[#This Row],[LTeamID]]</f>
        <v>1622600</v>
      </c>
      <c r="H19" t="s">
        <v>54</v>
      </c>
      <c r="I19" t="s">
        <v>55</v>
      </c>
      <c r="J19" t="s">
        <v>56</v>
      </c>
      <c r="K19">
        <f>_xlfn.XLOOKUP(Table15[[#This Row],[StrongSeed]],Table26[Seed],Table26[TeamID],0)</f>
        <v>1400</v>
      </c>
      <c r="L19">
        <f>_xlfn.XLOOKUP(J19,Table26[Seed],Table26[TeamID],0)</f>
        <v>1159</v>
      </c>
      <c r="M19">
        <f>Table15[[#This Row],[StrongName]]*Table15[[#This Row],[WeakName]]</f>
        <v>1622600</v>
      </c>
      <c r="Q19" t="s">
        <v>28</v>
      </c>
      <c r="R19">
        <v>1104</v>
      </c>
      <c r="T19">
        <f>_xlfn.XLOOKUP(J19,Table3[Slot],Table3[WTeamID],0)</f>
        <v>0</v>
      </c>
      <c r="W19" s="3">
        <v>1400</v>
      </c>
      <c r="X19" s="3" t="str">
        <f>_xlfn.XLOOKUP(Table3[[#This Row],[Combinations]],Table15[Combination],Table15[Slot],0)</f>
        <v>R1Y2</v>
      </c>
    </row>
    <row r="20" spans="1:24" x14ac:dyDescent="0.25">
      <c r="A20">
        <v>1462</v>
      </c>
      <c r="B20">
        <v>1244</v>
      </c>
      <c r="C20" t="str">
        <f>_xlfn.XLOOKUP(Table3[[#This Row],[Combinations]],Table15[Combination],Table15[Slot],0)</f>
        <v>R1Y3</v>
      </c>
      <c r="D20">
        <f>Table3[[#This Row],[WTeamID]]*Table3[[#This Row],[LTeamID]]</f>
        <v>1818728</v>
      </c>
      <c r="H20" t="s">
        <v>57</v>
      </c>
      <c r="I20" t="s">
        <v>58</v>
      </c>
      <c r="J20" t="s">
        <v>59</v>
      </c>
      <c r="K20">
        <f>_xlfn.XLOOKUP(Table15[[#This Row],[StrongSeed]],Table26[Seed],Table26[TeamID],0)</f>
        <v>1462</v>
      </c>
      <c r="L20">
        <f>_xlfn.XLOOKUP(J20,Table26[Seed],Table26[TeamID],0)</f>
        <v>1244</v>
      </c>
      <c r="M20">
        <f>Table15[[#This Row],[StrongName]]*Table15[[#This Row],[WeakName]]</f>
        <v>1818728</v>
      </c>
      <c r="Q20" t="s">
        <v>31</v>
      </c>
      <c r="R20">
        <v>1112</v>
      </c>
      <c r="T20">
        <f>_xlfn.XLOOKUP(J20,Table3[Slot],Table3[WTeamID],0)</f>
        <v>0</v>
      </c>
      <c r="W20" s="2">
        <v>1462</v>
      </c>
      <c r="X20" s="2" t="str">
        <f>_xlfn.XLOOKUP(Table3[[#This Row],[Combinations]],Table15[Combination],Table15[Slot],0)</f>
        <v>R1Y3</v>
      </c>
    </row>
    <row r="21" spans="1:24" x14ac:dyDescent="0.25">
      <c r="A21">
        <v>1231</v>
      </c>
      <c r="B21">
        <v>1245</v>
      </c>
      <c r="C21" t="str">
        <f>_xlfn.XLOOKUP(Table3[[#This Row],[Combinations]],Table15[Combination],Table15[Slot],0)</f>
        <v>R1Y4</v>
      </c>
      <c r="D21">
        <f>Table3[[#This Row],[WTeamID]]*Table3[[#This Row],[LTeamID]]</f>
        <v>1532595</v>
      </c>
      <c r="H21" t="s">
        <v>60</v>
      </c>
      <c r="I21" t="s">
        <v>61</v>
      </c>
      <c r="J21" t="s">
        <v>62</v>
      </c>
      <c r="K21">
        <f>_xlfn.XLOOKUP(Table15[[#This Row],[StrongSeed]],Table26[Seed],Table26[TeamID],0)</f>
        <v>1231</v>
      </c>
      <c r="L21">
        <f>_xlfn.XLOOKUP(J21,Table26[Seed],Table26[TeamID],0)</f>
        <v>1245</v>
      </c>
      <c r="M21">
        <f>Table15[[#This Row],[StrongName]]*Table15[[#This Row],[WeakName]]</f>
        <v>1532595</v>
      </c>
      <c r="Q21" t="s">
        <v>34</v>
      </c>
      <c r="R21">
        <v>1124</v>
      </c>
      <c r="T21">
        <f>_xlfn.XLOOKUP(J21,Table3[Slot],Table3[WTeamID],0)</f>
        <v>0</v>
      </c>
      <c r="W21" s="3">
        <v>1231</v>
      </c>
      <c r="X21" s="3" t="str">
        <f>_xlfn.XLOOKUP(Table3[[#This Row],[Combinations]],Table15[Combination],Table15[Slot],0)</f>
        <v>R1Y4</v>
      </c>
    </row>
    <row r="22" spans="1:24" x14ac:dyDescent="0.25">
      <c r="A22">
        <v>1274</v>
      </c>
      <c r="B22">
        <v>1179</v>
      </c>
      <c r="C22" t="str">
        <f>_xlfn.XLOOKUP(Table3[[#This Row],[Combinations]],Table15[Combination],Table15[Slot],0)</f>
        <v>R1Y5</v>
      </c>
      <c r="D22">
        <f>Table3[[#This Row],[WTeamID]]*Table3[[#This Row],[LTeamID]]</f>
        <v>1502046</v>
      </c>
      <c r="H22" t="s">
        <v>63</v>
      </c>
      <c r="I22" t="s">
        <v>64</v>
      </c>
      <c r="J22" t="s">
        <v>65</v>
      </c>
      <c r="K22">
        <f>_xlfn.XLOOKUP(Table15[[#This Row],[StrongSeed]],Table26[Seed],Table26[TeamID],0)</f>
        <v>1274</v>
      </c>
      <c r="L22">
        <f>_xlfn.XLOOKUP(J22,Table26[Seed],Table26[TeamID],0)</f>
        <v>1179</v>
      </c>
      <c r="M22">
        <f>Table15[[#This Row],[StrongName]]*Table15[[#This Row],[WeakName]]</f>
        <v>1502046</v>
      </c>
      <c r="Q22" t="s">
        <v>37</v>
      </c>
      <c r="R22">
        <v>1438</v>
      </c>
      <c r="T22">
        <f>_xlfn.XLOOKUP(J22,Table3[Slot],Table3[WTeamID],0)</f>
        <v>0</v>
      </c>
      <c r="W22" s="2">
        <v>1274</v>
      </c>
      <c r="X22" s="2" t="str">
        <f>_xlfn.XLOOKUP(Table3[[#This Row],[Combinations]],Table15[Combination],Table15[Slot],0)</f>
        <v>R1Y5</v>
      </c>
    </row>
    <row r="23" spans="1:24" x14ac:dyDescent="0.25">
      <c r="A23">
        <v>1338</v>
      </c>
      <c r="B23">
        <v>1235</v>
      </c>
      <c r="C23" t="str">
        <f>_xlfn.XLOOKUP(Table3[[#This Row],[Combinations]],Table15[Combination],Table15[Slot],0)</f>
        <v>R1Y6</v>
      </c>
      <c r="D23">
        <f>Table3[[#This Row],[WTeamID]]*Table3[[#This Row],[LTeamID]]</f>
        <v>1652430</v>
      </c>
      <c r="H23" t="s">
        <v>66</v>
      </c>
      <c r="I23" t="s">
        <v>67</v>
      </c>
      <c r="J23" t="s">
        <v>68</v>
      </c>
      <c r="K23">
        <f>_xlfn.XLOOKUP(Table15[[#This Row],[StrongSeed]],Table26[Seed],Table26[TeamID],0)</f>
        <v>1235</v>
      </c>
      <c r="L23">
        <v>1338</v>
      </c>
      <c r="M23">
        <f>Table15[[#This Row],[StrongName]]*Table15[[#This Row],[WeakName]]</f>
        <v>1652430</v>
      </c>
      <c r="Q23" t="s">
        <v>40</v>
      </c>
      <c r="R23">
        <v>1361</v>
      </c>
      <c r="T23">
        <f>_xlfn.XLOOKUP(J23,Table3[Slot],Table3[WTeamID],0)</f>
        <v>1338</v>
      </c>
      <c r="W23" s="3">
        <v>1338</v>
      </c>
      <c r="X23" s="3" t="str">
        <f>_xlfn.XLOOKUP(Table3[[#This Row],[Combinations]],Table15[Combination],Table15[Slot],0)</f>
        <v>R1Y6</v>
      </c>
    </row>
    <row r="24" spans="1:24" x14ac:dyDescent="0.25">
      <c r="A24">
        <v>1336</v>
      </c>
      <c r="B24">
        <v>1401</v>
      </c>
      <c r="C24" t="str">
        <f>_xlfn.XLOOKUP(Table3[[#This Row],[Combinations]],Table15[Combination],Table15[Slot],0)</f>
        <v>R1Y7</v>
      </c>
      <c r="D24">
        <f>Table3[[#This Row],[WTeamID]]*Table3[[#This Row],[LTeamID]]</f>
        <v>1871736</v>
      </c>
      <c r="H24" t="s">
        <v>69</v>
      </c>
      <c r="I24" t="s">
        <v>70</v>
      </c>
      <c r="J24" t="s">
        <v>71</v>
      </c>
      <c r="K24">
        <f>_xlfn.XLOOKUP(Table15[[#This Row],[StrongSeed]],Table26[Seed],Table26[TeamID],0)</f>
        <v>1401</v>
      </c>
      <c r="L24">
        <f>_xlfn.XLOOKUP(J24,Table26[Seed],Table26[TeamID],0)</f>
        <v>1336</v>
      </c>
      <c r="M24">
        <f>Table15[[#This Row],[StrongName]]*Table15[[#This Row],[WeakName]]</f>
        <v>1871736</v>
      </c>
      <c r="Q24" t="s">
        <v>43</v>
      </c>
      <c r="R24">
        <v>1166</v>
      </c>
      <c r="T24">
        <f>_xlfn.XLOOKUP(J24,Table3[Slot],Table3[WTeamID],0)</f>
        <v>0</v>
      </c>
      <c r="W24" s="2">
        <v>1336</v>
      </c>
      <c r="X24" s="2" t="str">
        <f>_xlfn.XLOOKUP(Table3[[#This Row],[Combinations]],Table15[Combination],Table15[Slot],0)</f>
        <v>R1Y7</v>
      </c>
    </row>
    <row r="25" spans="1:24" x14ac:dyDescent="0.25">
      <c r="A25">
        <v>1120</v>
      </c>
      <c r="B25">
        <v>1234</v>
      </c>
      <c r="C25" t="str">
        <f>_xlfn.XLOOKUP(Table3[[#This Row],[Combinations]],Table15[Combination],Table15[Slot],0)</f>
        <v>R1Y8</v>
      </c>
      <c r="D25">
        <f>Table3[[#This Row],[WTeamID]]*Table3[[#This Row],[LTeamID]]</f>
        <v>1382080</v>
      </c>
      <c r="H25" t="s">
        <v>72</v>
      </c>
      <c r="I25" t="s">
        <v>73</v>
      </c>
      <c r="J25" t="s">
        <v>74</v>
      </c>
      <c r="K25">
        <f>_xlfn.XLOOKUP(Table15[[#This Row],[StrongSeed]],Table26[Seed],Table26[TeamID],0)</f>
        <v>1234</v>
      </c>
      <c r="L25">
        <f>_xlfn.XLOOKUP(J25,Table26[Seed],Table26[TeamID],0)</f>
        <v>1120</v>
      </c>
      <c r="M25">
        <f>Table15[[#This Row],[StrongName]]*Table15[[#This Row],[WeakName]]</f>
        <v>1382080</v>
      </c>
      <c r="Q25" t="s">
        <v>46</v>
      </c>
      <c r="R25">
        <v>1281</v>
      </c>
      <c r="T25">
        <f>_xlfn.XLOOKUP(J25,Table3[Slot],Table3[WTeamID],0)</f>
        <v>0</v>
      </c>
      <c r="W25" s="3">
        <v>1120</v>
      </c>
      <c r="X25" s="3" t="str">
        <f>_xlfn.XLOOKUP(Table3[[#This Row],[Combinations]],Table15[Combination],Table15[Slot],0)</f>
        <v>R1Y8</v>
      </c>
    </row>
    <row r="26" spans="1:24" x14ac:dyDescent="0.25">
      <c r="A26">
        <v>1242</v>
      </c>
      <c r="B26">
        <v>1224</v>
      </c>
      <c r="C26" t="str">
        <f>_xlfn.XLOOKUP(Table3[[#This Row],[Combinations]],Table15[Combination],Table15[Slot],0)</f>
        <v>R1Z1</v>
      </c>
      <c r="D26">
        <f>Table3[[#This Row],[WTeamID]]*Table3[[#This Row],[LTeamID]]</f>
        <v>1520208</v>
      </c>
      <c r="H26" t="s">
        <v>75</v>
      </c>
      <c r="I26" t="s">
        <v>76</v>
      </c>
      <c r="J26" t="s">
        <v>77</v>
      </c>
      <c r="K26">
        <f>_xlfn.XLOOKUP(Table15[[#This Row],[StrongSeed]],Table26[Seed],Table26[TeamID],0)</f>
        <v>1242</v>
      </c>
      <c r="L26">
        <f>_xlfn.XLOOKUP(J26,Table26[Seed],Table26[TeamID],0)</f>
        <v>1224</v>
      </c>
      <c r="M26">
        <f>Table15[[#This Row],[StrongName]]*Table15[[#This Row],[WeakName]]</f>
        <v>1520208</v>
      </c>
      <c r="Q26" t="s">
        <v>49</v>
      </c>
      <c r="R26">
        <v>1268</v>
      </c>
      <c r="T26">
        <f>_xlfn.XLOOKUP(J26,Table3[Slot],Table3[WTeamID],0)</f>
        <v>0</v>
      </c>
      <c r="W26" s="2">
        <v>1242</v>
      </c>
      <c r="X26" s="2" t="str">
        <f>_xlfn.XLOOKUP(Table3[[#This Row],[Combinations]],Table15[Combination],Table15[Slot],0)</f>
        <v>R1Z1</v>
      </c>
    </row>
    <row r="27" spans="1:24" x14ac:dyDescent="0.25">
      <c r="A27">
        <v>1417</v>
      </c>
      <c r="B27">
        <v>1421</v>
      </c>
      <c r="C27" t="str">
        <f>_xlfn.XLOOKUP(Table3[[#This Row],[Combinations]],Table15[Combination],Table15[Slot],0)</f>
        <v>R1Z2</v>
      </c>
      <c r="D27">
        <f>Table3[[#This Row],[WTeamID]]*Table3[[#This Row],[LTeamID]]</f>
        <v>2013557</v>
      </c>
      <c r="H27" t="s">
        <v>78</v>
      </c>
      <c r="I27" t="s">
        <v>79</v>
      </c>
      <c r="J27" t="s">
        <v>80</v>
      </c>
      <c r="K27">
        <f>_xlfn.XLOOKUP(Table15[[#This Row],[StrongSeed]],Table26[Seed],Table26[TeamID],0)</f>
        <v>1417</v>
      </c>
      <c r="L27">
        <f>_xlfn.XLOOKUP(J27,Table26[Seed],Table26[TeamID],0)</f>
        <v>1421</v>
      </c>
      <c r="M27">
        <f>Table15[[#This Row],[StrongName]]*Table15[[#This Row],[WeakName]]</f>
        <v>2013557</v>
      </c>
      <c r="Q27" t="s">
        <v>50</v>
      </c>
      <c r="R27">
        <v>1452</v>
      </c>
      <c r="T27">
        <f>_xlfn.XLOOKUP(J27,Table3[Slot],Table3[WTeamID],0)</f>
        <v>0</v>
      </c>
      <c r="W27" s="3">
        <v>1417</v>
      </c>
      <c r="X27" s="3" t="str">
        <f>_xlfn.XLOOKUP(Table3[[#This Row],[Combinations]],Table15[Combination],Table15[Slot],0)</f>
        <v>R1Z2</v>
      </c>
    </row>
    <row r="28" spans="1:24" x14ac:dyDescent="0.25">
      <c r="A28">
        <v>1211</v>
      </c>
      <c r="B28">
        <v>1213</v>
      </c>
      <c r="C28" t="str">
        <f>_xlfn.XLOOKUP(Table3[[#This Row],[Combinations]],Table15[Combination],Table15[Slot],0)</f>
        <v>R1Z3</v>
      </c>
      <c r="D28">
        <f>Table3[[#This Row],[WTeamID]]*Table3[[#This Row],[LTeamID]]</f>
        <v>1468943</v>
      </c>
      <c r="H28" t="s">
        <v>81</v>
      </c>
      <c r="I28" t="s">
        <v>82</v>
      </c>
      <c r="J28" t="s">
        <v>83</v>
      </c>
      <c r="K28">
        <f>_xlfn.XLOOKUP(Table15[[#This Row],[StrongSeed]],Table26[Seed],Table26[TeamID],0)</f>
        <v>1211</v>
      </c>
      <c r="L28">
        <f>_xlfn.XLOOKUP(J28,Table26[Seed],Table26[TeamID],0)</f>
        <v>1213</v>
      </c>
      <c r="M28">
        <f>Table15[[#This Row],[StrongName]]*Table15[[#This Row],[WeakName]]</f>
        <v>1468943</v>
      </c>
      <c r="Q28" t="s">
        <v>47</v>
      </c>
      <c r="R28">
        <v>1429</v>
      </c>
      <c r="T28">
        <f>_xlfn.XLOOKUP(J28,Table3[Slot],Table3[WTeamID],0)</f>
        <v>0</v>
      </c>
      <c r="W28" s="2">
        <v>1211</v>
      </c>
      <c r="X28" s="2" t="str">
        <f>_xlfn.XLOOKUP(Table3[[#This Row],[Combinations]],Table15[Combination],Table15[Slot],0)</f>
        <v>R1Z3</v>
      </c>
    </row>
    <row r="29" spans="1:24" x14ac:dyDescent="0.25">
      <c r="A29">
        <v>1163</v>
      </c>
      <c r="B29">
        <v>1233</v>
      </c>
      <c r="C29" t="str">
        <f>_xlfn.XLOOKUP(Table3[[#This Row],[Combinations]],Table15[Combination],Table15[Slot],0)</f>
        <v>R1Z4</v>
      </c>
      <c r="D29">
        <f>Table3[[#This Row],[WTeamID]]*Table3[[#This Row],[LTeamID]]</f>
        <v>1433979</v>
      </c>
      <c r="H29" t="s">
        <v>84</v>
      </c>
      <c r="I29" t="s">
        <v>85</v>
      </c>
      <c r="J29" t="s">
        <v>86</v>
      </c>
      <c r="K29">
        <f>_xlfn.XLOOKUP(Table15[[#This Row],[StrongSeed]],Table26[Seed],Table26[TeamID],0)</f>
        <v>1163</v>
      </c>
      <c r="L29">
        <f>_xlfn.XLOOKUP(J29,Table26[Seed],Table26[TeamID],0)</f>
        <v>1233</v>
      </c>
      <c r="M29">
        <f>Table15[[#This Row],[StrongName]]*Table15[[#This Row],[WeakName]]</f>
        <v>1433979</v>
      </c>
      <c r="Q29" t="s">
        <v>44</v>
      </c>
      <c r="R29">
        <v>1301</v>
      </c>
      <c r="T29">
        <f>_xlfn.XLOOKUP(J29,Table3[Slot],Table3[WTeamID],0)</f>
        <v>0</v>
      </c>
      <c r="W29" s="3">
        <v>1163</v>
      </c>
      <c r="X29" s="3" t="str">
        <f>_xlfn.XLOOKUP(Table3[[#This Row],[Combinations]],Table15[Combination],Table15[Slot],0)</f>
        <v>R1Z4</v>
      </c>
    </row>
    <row r="30" spans="1:24" x14ac:dyDescent="0.25">
      <c r="A30">
        <v>1388</v>
      </c>
      <c r="B30">
        <v>1433</v>
      </c>
      <c r="C30" t="str">
        <f>_xlfn.XLOOKUP(Table3[[#This Row],[Combinations]],Table15[Combination],Table15[Slot],0)</f>
        <v>R1Z5</v>
      </c>
      <c r="D30">
        <f>Table3[[#This Row],[WTeamID]]*Table3[[#This Row],[LTeamID]]</f>
        <v>1989004</v>
      </c>
      <c r="H30" t="s">
        <v>87</v>
      </c>
      <c r="I30" t="s">
        <v>88</v>
      </c>
      <c r="J30" t="s">
        <v>89</v>
      </c>
      <c r="K30">
        <f>_xlfn.XLOOKUP(Table15[[#This Row],[StrongSeed]],Table26[Seed],Table26[TeamID],0)</f>
        <v>1388</v>
      </c>
      <c r="L30">
        <f>_xlfn.XLOOKUP(J30,Table26[Seed],Table26[TeamID],0)</f>
        <v>1433</v>
      </c>
      <c r="M30">
        <f>Table15[[#This Row],[StrongName]]*Table15[[#This Row],[WeakName]]</f>
        <v>1989004</v>
      </c>
      <c r="Q30" t="s">
        <v>41</v>
      </c>
      <c r="R30">
        <v>1158</v>
      </c>
      <c r="T30">
        <f>_xlfn.XLOOKUP(J30,Table3[Slot],Table3[WTeamID],0)</f>
        <v>0</v>
      </c>
      <c r="W30" s="2">
        <v>1388</v>
      </c>
      <c r="X30" s="2" t="str">
        <f>_xlfn.XLOOKUP(Table3[[#This Row],[Combinations]],Table15[Combination],Table15[Slot],0)</f>
        <v>R1Z5</v>
      </c>
    </row>
    <row r="31" spans="1:24" x14ac:dyDescent="0.25">
      <c r="A31">
        <v>1395</v>
      </c>
      <c r="B31">
        <v>1113</v>
      </c>
      <c r="C31" t="str">
        <f>_xlfn.XLOOKUP(Table3[[#This Row],[Combinations]],Table15[Combination],Table15[Slot],0)</f>
        <v>R1Z6</v>
      </c>
      <c r="D31">
        <f>Table3[[#This Row],[WTeamID]]*Table3[[#This Row],[LTeamID]]</f>
        <v>1552635</v>
      </c>
      <c r="H31" t="s">
        <v>90</v>
      </c>
      <c r="I31" t="s">
        <v>91</v>
      </c>
      <c r="J31" t="s">
        <v>92</v>
      </c>
      <c r="K31">
        <f>_xlfn.XLOOKUP(Table15[[#This Row],[StrongSeed]],Table26[Seed],Table26[TeamID],0)</f>
        <v>1395</v>
      </c>
      <c r="L31">
        <v>1113</v>
      </c>
      <c r="M31">
        <f>Table15[[#This Row],[StrongName]]*Table15[[#This Row],[WeakName]]</f>
        <v>1552635</v>
      </c>
      <c r="Q31" t="s">
        <v>38</v>
      </c>
      <c r="R31">
        <v>1202</v>
      </c>
      <c r="T31">
        <f>_xlfn.XLOOKUP(J31,Table3[Slot],Table3[WTeamID],0)</f>
        <v>1113</v>
      </c>
      <c r="W31" s="3">
        <v>1395</v>
      </c>
      <c r="X31" s="3" t="str">
        <f>_xlfn.XLOOKUP(Table3[[#This Row],[Combinations]],Table15[Combination],Table15[Slot],0)</f>
        <v>R1Z6</v>
      </c>
    </row>
    <row r="32" spans="1:24" x14ac:dyDescent="0.25">
      <c r="A32">
        <v>1321</v>
      </c>
      <c r="B32">
        <v>1129</v>
      </c>
      <c r="C32" t="str">
        <f>_xlfn.XLOOKUP(Table3[[#This Row],[Combinations]],Table15[Combination],Table15[Slot],0)</f>
        <v>R1Z7</v>
      </c>
      <c r="D32">
        <f>Table3[[#This Row],[WTeamID]]*Table3[[#This Row],[LTeamID]]</f>
        <v>1491409</v>
      </c>
      <c r="H32" t="s">
        <v>93</v>
      </c>
      <c r="I32" t="s">
        <v>94</v>
      </c>
      <c r="J32" t="s">
        <v>95</v>
      </c>
      <c r="K32">
        <f>_xlfn.XLOOKUP(Table15[[#This Row],[StrongSeed]],Table26[Seed],Table26[TeamID],0)</f>
        <v>1321</v>
      </c>
      <c r="L32">
        <f>_xlfn.XLOOKUP(J32,Table26[Seed],Table26[TeamID],0)</f>
        <v>1129</v>
      </c>
      <c r="M32">
        <f>Table15[[#This Row],[StrongName]]*Table15[[#This Row],[WeakName]]</f>
        <v>1491409</v>
      </c>
      <c r="Q32" t="s">
        <v>35</v>
      </c>
      <c r="R32">
        <v>1364</v>
      </c>
      <c r="T32">
        <f>_xlfn.XLOOKUP(J32,Table3[Slot],Table3[WTeamID],0)</f>
        <v>0</v>
      </c>
      <c r="W32" s="2">
        <v>1321</v>
      </c>
      <c r="X32" s="2" t="str">
        <f>_xlfn.XLOOKUP(Table3[[#This Row],[Combinations]],Table15[Combination],Table15[Slot],0)</f>
        <v>R1Z7</v>
      </c>
    </row>
    <row r="33" spans="1:24" x14ac:dyDescent="0.25">
      <c r="A33">
        <v>1116</v>
      </c>
      <c r="B33">
        <v>1228</v>
      </c>
      <c r="C33" t="str">
        <f>_xlfn.XLOOKUP(Table3[[#This Row],[Combinations]],Table15[Combination],Table15[Slot],0)</f>
        <v>R1Z8</v>
      </c>
      <c r="D33">
        <f>Table3[[#This Row],[WTeamID]]*Table3[[#This Row],[LTeamID]]</f>
        <v>1370448</v>
      </c>
      <c r="H33" t="s">
        <v>96</v>
      </c>
      <c r="I33" t="s">
        <v>97</v>
      </c>
      <c r="J33" t="s">
        <v>98</v>
      </c>
      <c r="K33">
        <f>_xlfn.XLOOKUP(Table15[[#This Row],[StrongSeed]],Table26[Seed],Table26[TeamID],0)</f>
        <v>1116</v>
      </c>
      <c r="L33">
        <f>_xlfn.XLOOKUP(J33,Table26[Seed],Table26[TeamID],0)</f>
        <v>1228</v>
      </c>
      <c r="M33">
        <f>Table15[[#This Row],[StrongName]]*Table15[[#This Row],[WeakName]]</f>
        <v>1370448</v>
      </c>
      <c r="Q33" t="s">
        <v>32</v>
      </c>
      <c r="R33">
        <v>1343</v>
      </c>
      <c r="T33">
        <f>_xlfn.XLOOKUP(J33,Table3[Slot],Table3[WTeamID],0)</f>
        <v>0</v>
      </c>
      <c r="W33" s="3">
        <v>1116</v>
      </c>
      <c r="X33" s="3" t="str">
        <f>_xlfn.XLOOKUP(Table3[[#This Row],[Combinations]],Table15[Combination],Table15[Slot],0)</f>
        <v>R1Z8</v>
      </c>
    </row>
    <row r="34" spans="1:24" x14ac:dyDescent="0.25">
      <c r="A34">
        <v>1194</v>
      </c>
      <c r="B34">
        <v>1192</v>
      </c>
      <c r="C34" t="str">
        <f>_xlfn.XLOOKUP(Table3[[#This Row],[Combinations]],Table15[Combination],Table15[Slot],0)</f>
        <v>R2W1</v>
      </c>
      <c r="D34">
        <f>Table3[[#This Row],[WTeamID]]*Table3[[#This Row],[LTeamID]]</f>
        <v>1423248</v>
      </c>
      <c r="H34" t="s">
        <v>99</v>
      </c>
      <c r="I34" t="s">
        <v>3</v>
      </c>
      <c r="J34" t="s">
        <v>24</v>
      </c>
      <c r="K34">
        <v>1192</v>
      </c>
      <c r="L34">
        <v>1194</v>
      </c>
      <c r="M34">
        <f>Table15[[#This Row],[StrongName]]*Table15[[#This Row],[WeakName]]</f>
        <v>1423248</v>
      </c>
      <c r="Q34" t="s">
        <v>132</v>
      </c>
      <c r="R34">
        <v>1369</v>
      </c>
      <c r="S34">
        <f>_xlfn.XLOOKUP(I34,Table3[Slot],Table3[WTeamID],0)</f>
        <v>1192</v>
      </c>
      <c r="T34">
        <f>_xlfn.XLOOKUP(J34,Table3[Slot],Table3[WTeamID],0)</f>
        <v>1194</v>
      </c>
      <c r="W34" s="2">
        <v>1194</v>
      </c>
      <c r="X34" s="2" t="str">
        <f>_xlfn.XLOOKUP(Table3[[#This Row],[Combinations]],Table15[Combination],Table15[Slot],0)</f>
        <v>R2W1</v>
      </c>
    </row>
    <row r="35" spans="1:24" x14ac:dyDescent="0.25">
      <c r="A35">
        <v>1277</v>
      </c>
      <c r="B35">
        <v>1266</v>
      </c>
      <c r="C35" t="str">
        <f>_xlfn.XLOOKUP(Table3[[#This Row],[Combinations]],Table15[Combination],Table15[Slot],0)</f>
        <v>R2W2</v>
      </c>
      <c r="D35">
        <f>Table3[[#This Row],[WTeamID]]*Table3[[#This Row],[LTeamID]]</f>
        <v>1616682</v>
      </c>
      <c r="H35" t="s">
        <v>100</v>
      </c>
      <c r="I35" t="s">
        <v>6</v>
      </c>
      <c r="J35" t="s">
        <v>21</v>
      </c>
      <c r="K35">
        <v>1266</v>
      </c>
      <c r="L35">
        <v>1277</v>
      </c>
      <c r="M35">
        <f>Table15[[#This Row],[StrongName]]*Table15[[#This Row],[WeakName]]</f>
        <v>1616682</v>
      </c>
      <c r="Q35" t="s">
        <v>133</v>
      </c>
      <c r="R35">
        <v>1394</v>
      </c>
      <c r="S35">
        <f>_xlfn.XLOOKUP(I35,Table3[Slot],Table3[WTeamID],0)</f>
        <v>1266</v>
      </c>
      <c r="T35">
        <f>_xlfn.XLOOKUP(J35,Table3[Slot],Table3[WTeamID],0)</f>
        <v>1277</v>
      </c>
      <c r="W35" s="3">
        <v>1277</v>
      </c>
      <c r="X35" s="3" t="str">
        <f>_xlfn.XLOOKUP(Table3[[#This Row],[Combinations]],Table15[Combination],Table15[Slot],0)</f>
        <v>R2W2</v>
      </c>
    </row>
    <row r="36" spans="1:24" x14ac:dyDescent="0.25">
      <c r="A36">
        <v>1243</v>
      </c>
      <c r="B36">
        <v>1246</v>
      </c>
      <c r="C36" t="str">
        <f>_xlfn.XLOOKUP(Table3[[#This Row],[Combinations]],Table15[Combination],Table15[Slot],0)</f>
        <v>R2W3</v>
      </c>
      <c r="D36">
        <f>Table3[[#This Row],[WTeamID]]*Table3[[#This Row],[LTeamID]]</f>
        <v>1548778</v>
      </c>
      <c r="H36" t="s">
        <v>101</v>
      </c>
      <c r="I36" t="s">
        <v>9</v>
      </c>
      <c r="J36" t="s">
        <v>18</v>
      </c>
      <c r="K36">
        <v>1243</v>
      </c>
      <c r="L36">
        <v>1246</v>
      </c>
      <c r="M36">
        <f>Table15[[#This Row],[StrongName]]*Table15[[#This Row],[WeakName]]</f>
        <v>1548778</v>
      </c>
      <c r="Q36" t="s">
        <v>52</v>
      </c>
      <c r="R36">
        <v>1222</v>
      </c>
      <c r="S36">
        <f>_xlfn.XLOOKUP(I36,Table3[Slot],Table3[WTeamID],0)</f>
        <v>1243</v>
      </c>
      <c r="T36">
        <f>_xlfn.XLOOKUP(J36,Table3[Slot],Table3[WTeamID],0)</f>
        <v>1246</v>
      </c>
      <c r="W36" s="2">
        <v>1243</v>
      </c>
      <c r="X36" s="2" t="str">
        <f>_xlfn.XLOOKUP(Table3[[#This Row],[Combinations]],Table15[Combination],Table15[Slot],0)</f>
        <v>R2W3</v>
      </c>
    </row>
    <row r="37" spans="1:24" x14ac:dyDescent="0.25">
      <c r="A37">
        <v>1397</v>
      </c>
      <c r="B37">
        <v>1181</v>
      </c>
      <c r="C37" t="str">
        <f>_xlfn.XLOOKUP(Table3[[#This Row],[Combinations]],Table15[Combination],Table15[Slot],0)</f>
        <v>R2W4</v>
      </c>
      <c r="D37">
        <f>Table3[[#This Row],[WTeamID]]*Table3[[#This Row],[LTeamID]]</f>
        <v>1649857</v>
      </c>
      <c r="H37" t="s">
        <v>102</v>
      </c>
      <c r="I37" t="s">
        <v>12</v>
      </c>
      <c r="J37" t="s">
        <v>15</v>
      </c>
      <c r="K37">
        <v>1397</v>
      </c>
      <c r="L37">
        <v>1181</v>
      </c>
      <c r="M37">
        <f>Table15[[#This Row],[StrongName]]*Table15[[#This Row],[WeakName]]</f>
        <v>1649857</v>
      </c>
      <c r="Q37" t="s">
        <v>55</v>
      </c>
      <c r="R37">
        <v>1400</v>
      </c>
      <c r="S37">
        <f>_xlfn.XLOOKUP(I37,Table3[Slot],Table3[WTeamID],0)</f>
        <v>1397</v>
      </c>
      <c r="T37">
        <f>_xlfn.XLOOKUP(J37,Table3[Slot],Table3[WTeamID],0)</f>
        <v>1181</v>
      </c>
      <c r="W37" s="3">
        <v>1397</v>
      </c>
      <c r="X37" s="3" t="str">
        <f>_xlfn.XLOOKUP(Table3[[#This Row],[Combinations]],Table15[Combination],Table15[Slot],0)</f>
        <v>R2W4</v>
      </c>
    </row>
    <row r="38" spans="1:24" x14ac:dyDescent="0.25">
      <c r="A38">
        <v>1104</v>
      </c>
      <c r="B38">
        <v>1268</v>
      </c>
      <c r="C38" t="str">
        <f>_xlfn.XLOOKUP(Table3[[#This Row],[Combinations]],Table15[Combination],Table15[Slot],0)</f>
        <v>R2X1</v>
      </c>
      <c r="D38">
        <f>Table3[[#This Row],[WTeamID]]*Table3[[#This Row],[LTeamID]]</f>
        <v>1399872</v>
      </c>
      <c r="H38" t="s">
        <v>103</v>
      </c>
      <c r="I38" t="s">
        <v>27</v>
      </c>
      <c r="J38" t="s">
        <v>48</v>
      </c>
      <c r="K38">
        <v>1104</v>
      </c>
      <c r="L38">
        <v>1268</v>
      </c>
      <c r="M38">
        <f>Table15[[#This Row],[StrongName]]*Table15[[#This Row],[WeakName]]</f>
        <v>1399872</v>
      </c>
      <c r="Q38" t="s">
        <v>58</v>
      </c>
      <c r="R38">
        <v>1462</v>
      </c>
      <c r="S38">
        <f>_xlfn.XLOOKUP(I38,Table3[Slot],Table3[WTeamID],0)</f>
        <v>1104</v>
      </c>
      <c r="T38">
        <f>_xlfn.XLOOKUP(J38,Table3[Slot],Table3[WTeamID],0)</f>
        <v>1268</v>
      </c>
      <c r="W38" s="2">
        <v>1104</v>
      </c>
      <c r="X38" s="2" t="str">
        <f>_xlfn.XLOOKUP(Table3[[#This Row],[Combinations]],Table15[Combination],Table15[Slot],0)</f>
        <v>R2X1</v>
      </c>
    </row>
    <row r="39" spans="1:24" x14ac:dyDescent="0.25">
      <c r="A39">
        <v>1343</v>
      </c>
      <c r="B39">
        <v>1281</v>
      </c>
      <c r="C39" t="str">
        <f>_xlfn.XLOOKUP(Table3[[#This Row],[Combinations]],Table15[Combination],Table15[Slot],0)</f>
        <v>R2X2</v>
      </c>
      <c r="D39">
        <f>Table3[[#This Row],[WTeamID]]*Table3[[#This Row],[LTeamID]]</f>
        <v>1720383</v>
      </c>
      <c r="H39" t="s">
        <v>104</v>
      </c>
      <c r="I39" t="s">
        <v>30</v>
      </c>
      <c r="J39" t="s">
        <v>45</v>
      </c>
      <c r="K39">
        <v>1343</v>
      </c>
      <c r="L39">
        <v>1281</v>
      </c>
      <c r="M39">
        <f>Table15[[#This Row],[StrongName]]*Table15[[#This Row],[WeakName]]</f>
        <v>1720383</v>
      </c>
      <c r="Q39" t="s">
        <v>61</v>
      </c>
      <c r="R39">
        <v>1231</v>
      </c>
      <c r="S39">
        <f>_xlfn.XLOOKUP(I39,Table3[Slot],Table3[WTeamID],0)</f>
        <v>1343</v>
      </c>
      <c r="T39">
        <f>_xlfn.XLOOKUP(J39,Table3[Slot],Table3[WTeamID],0)</f>
        <v>1281</v>
      </c>
      <c r="W39" s="3">
        <v>1343</v>
      </c>
      <c r="X39" s="3" t="str">
        <f>_xlfn.XLOOKUP(Table3[[#This Row],[Combinations]],Table15[Combination],Table15[Slot],0)</f>
        <v>R2X2</v>
      </c>
    </row>
    <row r="40" spans="1:24" x14ac:dyDescent="0.25">
      <c r="A40">
        <v>1166</v>
      </c>
      <c r="B40">
        <v>1124</v>
      </c>
      <c r="C40" t="str">
        <f>_xlfn.XLOOKUP(Table3[[#This Row],[Combinations]],Table15[Combination],Table15[Slot],0)</f>
        <v>R2X3</v>
      </c>
      <c r="D40">
        <f>Table3[[#This Row],[WTeamID]]*Table3[[#This Row],[LTeamID]]</f>
        <v>1310584</v>
      </c>
      <c r="H40" t="s">
        <v>105</v>
      </c>
      <c r="I40" t="s">
        <v>33</v>
      </c>
      <c r="J40" t="s">
        <v>42</v>
      </c>
      <c r="K40">
        <v>1124</v>
      </c>
      <c r="L40">
        <v>1166</v>
      </c>
      <c r="M40">
        <f>Table15[[#This Row],[StrongName]]*Table15[[#This Row],[WeakName]]</f>
        <v>1310584</v>
      </c>
      <c r="Q40" t="s">
        <v>64</v>
      </c>
      <c r="R40">
        <v>1274</v>
      </c>
      <c r="S40">
        <f>_xlfn.XLOOKUP(I40,Table3[Slot],Table3[WTeamID],0)</f>
        <v>1124</v>
      </c>
      <c r="T40">
        <f>_xlfn.XLOOKUP(J40,Table3[Slot],Table3[WTeamID],0)</f>
        <v>1166</v>
      </c>
      <c r="W40" s="2">
        <v>1166</v>
      </c>
      <c r="X40" s="2" t="str">
        <f>_xlfn.XLOOKUP(Table3[[#This Row],[Combinations]],Table15[Combination],Table15[Slot],0)</f>
        <v>R2X3</v>
      </c>
    </row>
    <row r="41" spans="1:24" x14ac:dyDescent="0.25">
      <c r="A41">
        <v>1361</v>
      </c>
      <c r="B41">
        <v>1202</v>
      </c>
      <c r="C41" t="str">
        <f>_xlfn.XLOOKUP(Table3[[#This Row],[Combinations]],Table15[Combination],Table15[Slot],0)</f>
        <v>R2X4</v>
      </c>
      <c r="D41">
        <f>Table3[[#This Row],[WTeamID]]*Table3[[#This Row],[LTeamID]]</f>
        <v>1635922</v>
      </c>
      <c r="H41" t="s">
        <v>106</v>
      </c>
      <c r="I41" t="s">
        <v>36</v>
      </c>
      <c r="J41" t="s">
        <v>39</v>
      </c>
      <c r="K41">
        <v>1202</v>
      </c>
      <c r="L41">
        <v>1361</v>
      </c>
      <c r="M41">
        <f>Table15[[#This Row],[StrongName]]*Table15[[#This Row],[WeakName]]</f>
        <v>1635922</v>
      </c>
      <c r="Q41" t="s">
        <v>67</v>
      </c>
      <c r="R41">
        <v>1235</v>
      </c>
      <c r="S41">
        <f>_xlfn.XLOOKUP(I41,Table3[Slot],Table3[WTeamID],0)</f>
        <v>1202</v>
      </c>
      <c r="T41">
        <f>_xlfn.XLOOKUP(J41,Table3[Slot],Table3[WTeamID],0)</f>
        <v>1361</v>
      </c>
      <c r="W41" s="3">
        <v>1361</v>
      </c>
      <c r="X41" s="3" t="str">
        <f>_xlfn.XLOOKUP(Table3[[#This Row],[Combinations]],Table15[Combination],Table15[Slot],0)</f>
        <v>R2X4</v>
      </c>
    </row>
    <row r="42" spans="1:24" x14ac:dyDescent="0.25">
      <c r="A42">
        <v>1222</v>
      </c>
      <c r="B42">
        <v>1120</v>
      </c>
      <c r="C42" t="str">
        <f>_xlfn.XLOOKUP(Table3[[#This Row],[Combinations]],Table15[Combination],Table15[Slot],0)</f>
        <v>R2Y1</v>
      </c>
      <c r="D42">
        <f>Table3[[#This Row],[WTeamID]]*Table3[[#This Row],[LTeamID]]</f>
        <v>1368640</v>
      </c>
      <c r="H42" t="s">
        <v>107</v>
      </c>
      <c r="I42" t="s">
        <v>51</v>
      </c>
      <c r="J42" t="s">
        <v>72</v>
      </c>
      <c r="K42">
        <v>1222</v>
      </c>
      <c r="L42">
        <v>1120</v>
      </c>
      <c r="M42">
        <f>Table15[[#This Row],[StrongName]]*Table15[[#This Row],[WeakName]]</f>
        <v>1368640</v>
      </c>
      <c r="Q42" t="s">
        <v>70</v>
      </c>
      <c r="R42">
        <v>1401</v>
      </c>
      <c r="S42">
        <f>_xlfn.XLOOKUP(I42,Table3[Slot],Table3[WTeamID],0)</f>
        <v>1222</v>
      </c>
      <c r="T42">
        <f>_xlfn.XLOOKUP(J42,Table3[Slot],Table3[WTeamID],0)</f>
        <v>1120</v>
      </c>
      <c r="W42" s="2">
        <v>1222</v>
      </c>
      <c r="X42" s="2" t="str">
        <f>_xlfn.XLOOKUP(Table3[[#This Row],[Combinations]],Table15[Combination],Table15[Slot],0)</f>
        <v>R2Y1</v>
      </c>
    </row>
    <row r="43" spans="1:24" x14ac:dyDescent="0.25">
      <c r="A43">
        <v>1400</v>
      </c>
      <c r="B43">
        <v>1336</v>
      </c>
      <c r="C43" t="str">
        <f>_xlfn.XLOOKUP(Table3[[#This Row],[Combinations]],Table15[Combination],Table15[Slot],0)</f>
        <v>R2Y2</v>
      </c>
      <c r="D43">
        <f>Table3[[#This Row],[WTeamID]]*Table3[[#This Row],[LTeamID]]</f>
        <v>1870400</v>
      </c>
      <c r="H43" t="s">
        <v>108</v>
      </c>
      <c r="I43" t="s">
        <v>54</v>
      </c>
      <c r="J43" t="s">
        <v>69</v>
      </c>
      <c r="K43">
        <v>1400</v>
      </c>
      <c r="L43">
        <v>1336</v>
      </c>
      <c r="M43">
        <f>Table15[[#This Row],[StrongName]]*Table15[[#This Row],[WeakName]]</f>
        <v>1870400</v>
      </c>
      <c r="Q43" t="s">
        <v>73</v>
      </c>
      <c r="R43">
        <v>1234</v>
      </c>
      <c r="S43">
        <f>_xlfn.XLOOKUP(I43,Table3[Slot],Table3[WTeamID],0)</f>
        <v>1400</v>
      </c>
      <c r="T43">
        <f>_xlfn.XLOOKUP(J43,Table3[Slot],Table3[WTeamID],0)</f>
        <v>1336</v>
      </c>
      <c r="W43" s="3">
        <v>1400</v>
      </c>
      <c r="X43" s="3" t="str">
        <f>_xlfn.XLOOKUP(Table3[[#This Row],[Combinations]],Table15[Combination],Table15[Slot],0)</f>
        <v>R2Y2</v>
      </c>
    </row>
    <row r="44" spans="1:24" x14ac:dyDescent="0.25">
      <c r="A44">
        <v>1462</v>
      </c>
      <c r="B44">
        <v>1338</v>
      </c>
      <c r="C44" t="str">
        <f>_xlfn.XLOOKUP(Table3[[#This Row],[Combinations]],Table15[Combination],Table15[Slot],0)</f>
        <v>R2Y3</v>
      </c>
      <c r="D44">
        <f>Table3[[#This Row],[WTeamID]]*Table3[[#This Row],[LTeamID]]</f>
        <v>1956156</v>
      </c>
      <c r="H44" t="s">
        <v>109</v>
      </c>
      <c r="I44" t="s">
        <v>57</v>
      </c>
      <c r="J44" t="s">
        <v>66</v>
      </c>
      <c r="K44">
        <v>1462</v>
      </c>
      <c r="L44">
        <v>1338</v>
      </c>
      <c r="M44">
        <f>Table15[[#This Row],[StrongName]]*Table15[[#This Row],[WeakName]]</f>
        <v>1956156</v>
      </c>
      <c r="Q44" t="s">
        <v>74</v>
      </c>
      <c r="R44">
        <v>1120</v>
      </c>
      <c r="S44">
        <f>_xlfn.XLOOKUP(I44,Table3[Slot],Table3[WTeamID],0)</f>
        <v>1462</v>
      </c>
      <c r="T44">
        <f>_xlfn.XLOOKUP(J44,Table3[Slot],Table3[WTeamID],0)</f>
        <v>1338</v>
      </c>
      <c r="W44" s="2">
        <v>1462</v>
      </c>
      <c r="X44" s="2" t="str">
        <f>_xlfn.XLOOKUP(Table3[[#This Row],[Combinations]],Table15[Combination],Table15[Slot],0)</f>
        <v>R2Y3</v>
      </c>
    </row>
    <row r="45" spans="1:24" x14ac:dyDescent="0.25">
      <c r="A45">
        <v>1274</v>
      </c>
      <c r="B45">
        <v>1231</v>
      </c>
      <c r="C45" t="str">
        <f>_xlfn.XLOOKUP(Table3[[#This Row],[Combinations]],Table15[Combination],Table15[Slot],0)</f>
        <v>R2Y4</v>
      </c>
      <c r="D45">
        <f>Table3[[#This Row],[WTeamID]]*Table3[[#This Row],[LTeamID]]</f>
        <v>1568294</v>
      </c>
      <c r="H45" t="s">
        <v>110</v>
      </c>
      <c r="I45" t="s">
        <v>60</v>
      </c>
      <c r="J45" t="s">
        <v>63</v>
      </c>
      <c r="K45">
        <v>1231</v>
      </c>
      <c r="L45">
        <v>1274</v>
      </c>
      <c r="M45">
        <f>Table15[[#This Row],[StrongName]]*Table15[[#This Row],[WeakName]]</f>
        <v>1568294</v>
      </c>
      <c r="Q45" t="s">
        <v>71</v>
      </c>
      <c r="R45">
        <v>1336</v>
      </c>
      <c r="S45">
        <f>_xlfn.XLOOKUP(I45,Table3[Slot],Table3[WTeamID],0)</f>
        <v>1231</v>
      </c>
      <c r="T45">
        <f>_xlfn.XLOOKUP(J45,Table3[Slot],Table3[WTeamID],0)</f>
        <v>1274</v>
      </c>
      <c r="W45" s="3">
        <v>1274</v>
      </c>
      <c r="X45" s="3" t="str">
        <f>_xlfn.XLOOKUP(Table3[[#This Row],[Combinations]],Table15[Combination],Table15[Slot],0)</f>
        <v>R2Y4</v>
      </c>
    </row>
    <row r="46" spans="1:24" x14ac:dyDescent="0.25">
      <c r="A46">
        <v>1116</v>
      </c>
      <c r="B46">
        <v>1242</v>
      </c>
      <c r="C46" t="str">
        <f>_xlfn.XLOOKUP(Table3[[#This Row],[Combinations]],Table15[Combination],Table15[Slot],0)</f>
        <v>R2Z1</v>
      </c>
      <c r="D46">
        <f>Table3[[#This Row],[WTeamID]]*Table3[[#This Row],[LTeamID]]</f>
        <v>1386072</v>
      </c>
      <c r="H46" t="s">
        <v>111</v>
      </c>
      <c r="I46" t="s">
        <v>75</v>
      </c>
      <c r="J46" t="s">
        <v>96</v>
      </c>
      <c r="K46">
        <v>1242</v>
      </c>
      <c r="L46">
        <v>1116</v>
      </c>
      <c r="M46">
        <f>Table15[[#This Row],[StrongName]]*Table15[[#This Row],[WeakName]]</f>
        <v>1386072</v>
      </c>
      <c r="Q46" t="s">
        <v>134</v>
      </c>
      <c r="R46">
        <v>1280</v>
      </c>
      <c r="S46">
        <f>_xlfn.XLOOKUP(I46,Table3[Slot],Table3[WTeamID],0)</f>
        <v>1242</v>
      </c>
      <c r="T46">
        <f>_xlfn.XLOOKUP(J46,Table3[Slot],Table3[WTeamID],0)</f>
        <v>1116</v>
      </c>
      <c r="W46" s="2">
        <v>1116</v>
      </c>
      <c r="X46" s="2" t="str">
        <f>_xlfn.XLOOKUP(Table3[[#This Row],[Combinations]],Table15[Combination],Table15[Slot],0)</f>
        <v>R2Z1</v>
      </c>
    </row>
    <row r="47" spans="1:24" x14ac:dyDescent="0.25">
      <c r="A47">
        <v>1417</v>
      </c>
      <c r="B47">
        <v>1321</v>
      </c>
      <c r="C47" t="str">
        <f>_xlfn.XLOOKUP(Table3[[#This Row],[Combinations]],Table15[Combination],Table15[Slot],0)</f>
        <v>R2Z2</v>
      </c>
      <c r="D47">
        <f>Table3[[#This Row],[WTeamID]]*Table3[[#This Row],[LTeamID]]</f>
        <v>1871857</v>
      </c>
      <c r="H47" t="s">
        <v>112</v>
      </c>
      <c r="I47" t="s">
        <v>78</v>
      </c>
      <c r="J47" t="s">
        <v>93</v>
      </c>
      <c r="K47">
        <v>1417</v>
      </c>
      <c r="L47">
        <v>1321</v>
      </c>
      <c r="M47">
        <f>Table15[[#This Row],[StrongName]]*Table15[[#This Row],[WeakName]]</f>
        <v>1871857</v>
      </c>
      <c r="Q47" t="s">
        <v>135</v>
      </c>
      <c r="R47">
        <v>1338</v>
      </c>
      <c r="S47">
        <f>_xlfn.XLOOKUP(I47,Table3[Slot],Table3[WTeamID],0)</f>
        <v>1417</v>
      </c>
      <c r="T47">
        <f>_xlfn.XLOOKUP(J47,Table3[Slot],Table3[WTeamID],0)</f>
        <v>1321</v>
      </c>
      <c r="W47" s="3">
        <v>1417</v>
      </c>
      <c r="X47" s="3" t="str">
        <f>_xlfn.XLOOKUP(Table3[[#This Row],[Combinations]],Table15[Combination],Table15[Slot],0)</f>
        <v>R2Z2</v>
      </c>
    </row>
    <row r="48" spans="1:24" x14ac:dyDescent="0.25">
      <c r="A48">
        <v>1211</v>
      </c>
      <c r="B48">
        <v>1395</v>
      </c>
      <c r="C48" t="str">
        <f>_xlfn.XLOOKUP(Table3[[#This Row],[Combinations]],Table15[Combination],Table15[Slot],0)</f>
        <v>R2Z3</v>
      </c>
      <c r="D48">
        <f>Table3[[#This Row],[WTeamID]]*Table3[[#This Row],[LTeamID]]</f>
        <v>1689345</v>
      </c>
      <c r="H48" t="s">
        <v>113</v>
      </c>
      <c r="I48" t="s">
        <v>81</v>
      </c>
      <c r="J48" t="s">
        <v>90</v>
      </c>
      <c r="K48">
        <v>1211</v>
      </c>
      <c r="L48">
        <v>1395</v>
      </c>
      <c r="M48">
        <f>Table15[[#This Row],[StrongName]]*Table15[[#This Row],[WeakName]]</f>
        <v>1689345</v>
      </c>
      <c r="Q48" t="s">
        <v>65</v>
      </c>
      <c r="R48">
        <v>1179</v>
      </c>
      <c r="S48">
        <f>_xlfn.XLOOKUP(I48,Table3[Slot],Table3[WTeamID],0)</f>
        <v>1211</v>
      </c>
      <c r="T48">
        <f>_xlfn.XLOOKUP(J48,Table3[Slot],Table3[WTeamID],0)</f>
        <v>1395</v>
      </c>
      <c r="W48" s="2">
        <v>1211</v>
      </c>
      <c r="X48" s="2" t="str">
        <f>_xlfn.XLOOKUP(Table3[[#This Row],[Combinations]],Table15[Combination],Table15[Slot],0)</f>
        <v>R2Z3</v>
      </c>
    </row>
    <row r="49" spans="1:24" x14ac:dyDescent="0.25">
      <c r="A49">
        <v>1163</v>
      </c>
      <c r="B49">
        <v>1388</v>
      </c>
      <c r="C49" t="str">
        <f>_xlfn.XLOOKUP(Table3[[#This Row],[Combinations]],Table15[Combination],Table15[Slot],0)</f>
        <v>R2Z4</v>
      </c>
      <c r="D49">
        <f>Table3[[#This Row],[WTeamID]]*Table3[[#This Row],[LTeamID]]</f>
        <v>1614244</v>
      </c>
      <c r="H49" t="s">
        <v>114</v>
      </c>
      <c r="I49" t="s">
        <v>84</v>
      </c>
      <c r="J49" t="s">
        <v>87</v>
      </c>
      <c r="K49">
        <v>1163</v>
      </c>
      <c r="L49">
        <v>1388</v>
      </c>
      <c r="M49">
        <f>Table15[[#This Row],[StrongName]]*Table15[[#This Row],[WeakName]]</f>
        <v>1614244</v>
      </c>
      <c r="Q49" t="s">
        <v>62</v>
      </c>
      <c r="R49">
        <v>1245</v>
      </c>
      <c r="S49">
        <f>_xlfn.XLOOKUP(I49,Table3[Slot],Table3[WTeamID],0)</f>
        <v>1163</v>
      </c>
      <c r="T49">
        <f>_xlfn.XLOOKUP(J49,Table3[Slot],Table3[WTeamID],0)</f>
        <v>1388</v>
      </c>
      <c r="W49" s="3">
        <v>1163</v>
      </c>
      <c r="X49" s="3" t="str">
        <f>_xlfn.XLOOKUP(Table3[[#This Row],[Combinations]],Table15[Combination],Table15[Slot],0)</f>
        <v>R2Z4</v>
      </c>
    </row>
    <row r="50" spans="1:24" x14ac:dyDescent="0.25">
      <c r="A50">
        <v>1194</v>
      </c>
      <c r="B50">
        <v>1397</v>
      </c>
      <c r="C50" t="str">
        <f>_xlfn.XLOOKUP(Table3[[#This Row],[Combinations]],Table15[Combination],Table15[Slot],0)</f>
        <v>R3W1</v>
      </c>
      <c r="D50">
        <f>Table3[[#This Row],[WTeamID]]*Table3[[#This Row],[LTeamID]]</f>
        <v>1668018</v>
      </c>
      <c r="H50" t="s">
        <v>115</v>
      </c>
      <c r="I50" t="s">
        <v>99</v>
      </c>
      <c r="J50" t="s">
        <v>102</v>
      </c>
      <c r="K50">
        <v>1194</v>
      </c>
      <c r="L50">
        <v>1397</v>
      </c>
      <c r="M50">
        <f>Table15[[#This Row],[StrongName]]*Table15[[#This Row],[WeakName]]</f>
        <v>1668018</v>
      </c>
      <c r="Q50" t="s">
        <v>59</v>
      </c>
      <c r="R50">
        <v>1244</v>
      </c>
      <c r="S50">
        <f>_xlfn.XLOOKUP(I50,Table3[Slot],Table3[WTeamID],0)</f>
        <v>1194</v>
      </c>
      <c r="T50">
        <f>_xlfn.XLOOKUP(J50,Table3[Slot],Table3[WTeamID],0)</f>
        <v>1397</v>
      </c>
      <c r="W50" s="2">
        <v>1194</v>
      </c>
      <c r="X50" s="2" t="str">
        <f>_xlfn.XLOOKUP(Table3[[#This Row],[Combinations]],Table15[Combination],Table15[Slot],0)</f>
        <v>R3W1</v>
      </c>
    </row>
    <row r="51" spans="1:24" x14ac:dyDescent="0.25">
      <c r="A51">
        <v>1243</v>
      </c>
      <c r="B51">
        <v>1277</v>
      </c>
      <c r="C51" t="str">
        <f>_xlfn.XLOOKUP(Table3[[#This Row],[Combinations]],Table15[Combination],Table15[Slot],0)</f>
        <v>R3W2</v>
      </c>
      <c r="D51">
        <f>Table3[[#This Row],[WTeamID]]*Table3[[#This Row],[LTeamID]]</f>
        <v>1587311</v>
      </c>
      <c r="H51" t="s">
        <v>116</v>
      </c>
      <c r="I51" t="s">
        <v>100</v>
      </c>
      <c r="J51" t="s">
        <v>101</v>
      </c>
      <c r="K51">
        <v>1277</v>
      </c>
      <c r="L51">
        <v>1243</v>
      </c>
      <c r="M51">
        <f>Table15[[#This Row],[StrongName]]*Table15[[#This Row],[WeakName]]</f>
        <v>1587311</v>
      </c>
      <c r="Q51" t="s">
        <v>56</v>
      </c>
      <c r="R51">
        <v>1159</v>
      </c>
      <c r="S51">
        <f>_xlfn.XLOOKUP(I51,Table3[Slot],Table3[WTeamID],0)</f>
        <v>1277</v>
      </c>
      <c r="T51">
        <f>_xlfn.XLOOKUP(J51,Table3[Slot],Table3[WTeamID],0)</f>
        <v>1243</v>
      </c>
      <c r="W51" s="3">
        <v>1243</v>
      </c>
      <c r="X51" s="3" t="str">
        <f>_xlfn.XLOOKUP(Table3[[#This Row],[Combinations]],Table15[Combination],Table15[Slot],0)</f>
        <v>R3W2</v>
      </c>
    </row>
    <row r="52" spans="1:24" x14ac:dyDescent="0.25">
      <c r="A52">
        <v>1361</v>
      </c>
      <c r="B52">
        <v>1104</v>
      </c>
      <c r="C52" t="str">
        <f>_xlfn.XLOOKUP(Table3[[#This Row],[Combinations]],Table15[Combination],Table15[Slot],0)</f>
        <v>R3X1</v>
      </c>
      <c r="D52">
        <f>Table3[[#This Row],[WTeamID]]*Table3[[#This Row],[LTeamID]]</f>
        <v>1502544</v>
      </c>
      <c r="H52" t="s">
        <v>117</v>
      </c>
      <c r="I52" t="s">
        <v>103</v>
      </c>
      <c r="J52" t="s">
        <v>106</v>
      </c>
      <c r="K52">
        <v>1104</v>
      </c>
      <c r="L52">
        <v>1361</v>
      </c>
      <c r="M52">
        <f>Table15[[#This Row],[StrongName]]*Table15[[#This Row],[WeakName]]</f>
        <v>1502544</v>
      </c>
      <c r="Q52" t="s">
        <v>53</v>
      </c>
      <c r="R52">
        <v>1297</v>
      </c>
      <c r="S52">
        <f>_xlfn.XLOOKUP(I52,Table3[Slot],Table3[WTeamID],0)</f>
        <v>1104</v>
      </c>
      <c r="T52">
        <f>_xlfn.XLOOKUP(J52,Table3[Slot],Table3[WTeamID],0)</f>
        <v>1361</v>
      </c>
      <c r="W52" s="2">
        <v>1361</v>
      </c>
      <c r="X52" s="2" t="str">
        <f>_xlfn.XLOOKUP(Table3[[#This Row],[Combinations]],Table15[Combination],Table15[Slot],0)</f>
        <v>R3X1</v>
      </c>
    </row>
    <row r="53" spans="1:24" x14ac:dyDescent="0.25">
      <c r="A53">
        <v>1166</v>
      </c>
      <c r="B53">
        <v>1343</v>
      </c>
      <c r="C53" t="str">
        <f>_xlfn.XLOOKUP(Table3[[#This Row],[Combinations]],Table15[Combination],Table15[Slot],0)</f>
        <v>R3X2</v>
      </c>
      <c r="D53">
        <f>Table3[[#This Row],[WTeamID]]*Table3[[#This Row],[LTeamID]]</f>
        <v>1565938</v>
      </c>
      <c r="H53" t="s">
        <v>118</v>
      </c>
      <c r="I53" t="s">
        <v>104</v>
      </c>
      <c r="J53" t="s">
        <v>105</v>
      </c>
      <c r="K53">
        <v>1343</v>
      </c>
      <c r="L53">
        <v>1166</v>
      </c>
      <c r="M53">
        <f>Table15[[#This Row],[StrongName]]*Table15[[#This Row],[WeakName]]</f>
        <v>1565938</v>
      </c>
      <c r="Q53" t="s">
        <v>76</v>
      </c>
      <c r="R53">
        <v>1242</v>
      </c>
      <c r="S53">
        <f>_xlfn.XLOOKUP(I53,Table3[Slot],Table3[WTeamID],0)</f>
        <v>1343</v>
      </c>
      <c r="T53">
        <f>_xlfn.XLOOKUP(J53,Table3[Slot],Table3[WTeamID],0)</f>
        <v>1166</v>
      </c>
      <c r="W53" s="3">
        <v>1166</v>
      </c>
      <c r="X53" s="3" t="str">
        <f>_xlfn.XLOOKUP(Table3[[#This Row],[Combinations]],Table15[Combination],Table15[Slot],0)</f>
        <v>R3X2</v>
      </c>
    </row>
    <row r="54" spans="1:24" x14ac:dyDescent="0.25">
      <c r="A54">
        <v>1274</v>
      </c>
      <c r="B54">
        <v>1222</v>
      </c>
      <c r="C54" t="str">
        <f>_xlfn.XLOOKUP(Table3[[#This Row],[Combinations]],Table15[Combination],Table15[Slot],0)</f>
        <v>R3Y1</v>
      </c>
      <c r="D54">
        <f>Table3[[#This Row],[WTeamID]]*Table3[[#This Row],[LTeamID]]</f>
        <v>1556828</v>
      </c>
      <c r="H54" t="s">
        <v>119</v>
      </c>
      <c r="I54" t="s">
        <v>107</v>
      </c>
      <c r="J54" t="s">
        <v>110</v>
      </c>
      <c r="K54">
        <v>1222</v>
      </c>
      <c r="L54">
        <v>1274</v>
      </c>
      <c r="M54">
        <f>Table15[[#This Row],[StrongName]]*Table15[[#This Row],[WeakName]]</f>
        <v>1556828</v>
      </c>
      <c r="Q54" t="s">
        <v>79</v>
      </c>
      <c r="R54">
        <v>1417</v>
      </c>
      <c r="S54">
        <f>_xlfn.XLOOKUP(I54,Table3[Slot],Table3[WTeamID],0)</f>
        <v>1222</v>
      </c>
      <c r="T54">
        <f>_xlfn.XLOOKUP(J54,Table3[Slot],Table3[WTeamID],0)</f>
        <v>1274</v>
      </c>
      <c r="W54" s="2">
        <v>1274</v>
      </c>
      <c r="X54" s="2" t="str">
        <f>_xlfn.XLOOKUP(Table3[[#This Row],[Combinations]],Table15[Combination],Table15[Slot],0)</f>
        <v>R3Y1</v>
      </c>
    </row>
    <row r="55" spans="1:24" x14ac:dyDescent="0.25">
      <c r="A55">
        <v>1400</v>
      </c>
      <c r="B55">
        <v>1462</v>
      </c>
      <c r="C55" t="str">
        <f>_xlfn.XLOOKUP(Table3[[#This Row],[Combinations]],Table15[Combination],Table15[Slot],0)</f>
        <v>R3Y2</v>
      </c>
      <c r="D55">
        <f>Table3[[#This Row],[WTeamID]]*Table3[[#This Row],[LTeamID]]</f>
        <v>2046800</v>
      </c>
      <c r="H55" t="s">
        <v>120</v>
      </c>
      <c r="I55" t="s">
        <v>108</v>
      </c>
      <c r="J55" t="s">
        <v>109</v>
      </c>
      <c r="K55">
        <v>1400</v>
      </c>
      <c r="L55">
        <v>1462</v>
      </c>
      <c r="M55">
        <f>Table15[[#This Row],[StrongName]]*Table15[[#This Row],[WeakName]]</f>
        <v>2046800</v>
      </c>
      <c r="Q55" t="s">
        <v>82</v>
      </c>
      <c r="R55">
        <v>1211</v>
      </c>
      <c r="S55">
        <f>_xlfn.XLOOKUP(I55,Table3[Slot],Table3[WTeamID],0)</f>
        <v>1400</v>
      </c>
      <c r="T55">
        <f>_xlfn.XLOOKUP(J55,Table3[Slot],Table3[WTeamID],0)</f>
        <v>1462</v>
      </c>
      <c r="W55" s="3">
        <v>1400</v>
      </c>
      <c r="X55" s="3" t="str">
        <f>_xlfn.XLOOKUP(Table3[[#This Row],[Combinations]],Table15[Combination],Table15[Slot],0)</f>
        <v>R3Y2</v>
      </c>
    </row>
    <row r="56" spans="1:24" x14ac:dyDescent="0.25">
      <c r="A56">
        <v>1163</v>
      </c>
      <c r="B56">
        <v>1116</v>
      </c>
      <c r="C56" t="str">
        <f>_xlfn.XLOOKUP(Table3[[#This Row],[Combinations]],Table15[Combination],Table15[Slot],0)</f>
        <v>R3Z1</v>
      </c>
      <c r="D56">
        <f>Table3[[#This Row],[WTeamID]]*Table3[[#This Row],[LTeamID]]</f>
        <v>1297908</v>
      </c>
      <c r="H56" t="s">
        <v>121</v>
      </c>
      <c r="I56" t="s">
        <v>111</v>
      </c>
      <c r="J56" t="s">
        <v>114</v>
      </c>
      <c r="K56">
        <v>1116</v>
      </c>
      <c r="L56">
        <v>1163</v>
      </c>
      <c r="M56">
        <f>Table15[[#This Row],[StrongName]]*Table15[[#This Row],[WeakName]]</f>
        <v>1297908</v>
      </c>
      <c r="Q56" t="s">
        <v>85</v>
      </c>
      <c r="R56">
        <v>1163</v>
      </c>
      <c r="S56">
        <f>_xlfn.XLOOKUP(I56,Table3[Slot],Table3[WTeamID],0)</f>
        <v>1116</v>
      </c>
      <c r="T56">
        <f>_xlfn.XLOOKUP(J56,Table3[Slot],Table3[WTeamID],0)</f>
        <v>1163</v>
      </c>
      <c r="W56" s="2">
        <v>1163</v>
      </c>
      <c r="X56" s="2" t="str">
        <f>_xlfn.XLOOKUP(Table3[[#This Row],[Combinations]],Table15[Combination],Table15[Slot],0)</f>
        <v>R3Z1</v>
      </c>
    </row>
    <row r="57" spans="1:24" x14ac:dyDescent="0.25">
      <c r="A57">
        <v>1211</v>
      </c>
      <c r="B57">
        <v>1417</v>
      </c>
      <c r="C57" t="str">
        <f>_xlfn.XLOOKUP(Table3[[#This Row],[Combinations]],Table15[Combination],Table15[Slot],0)</f>
        <v>R3Z2</v>
      </c>
      <c r="D57">
        <f>Table3[[#This Row],[WTeamID]]*Table3[[#This Row],[LTeamID]]</f>
        <v>1715987</v>
      </c>
      <c r="H57" t="s">
        <v>122</v>
      </c>
      <c r="I57" t="s">
        <v>112</v>
      </c>
      <c r="J57" t="s">
        <v>113</v>
      </c>
      <c r="K57">
        <v>1417</v>
      </c>
      <c r="L57">
        <v>1211</v>
      </c>
      <c r="M57">
        <f>Table15[[#This Row],[StrongName]]*Table15[[#This Row],[WeakName]]</f>
        <v>1715987</v>
      </c>
      <c r="Q57" t="s">
        <v>88</v>
      </c>
      <c r="R57">
        <v>1388</v>
      </c>
      <c r="S57">
        <f>_xlfn.XLOOKUP(I57,Table3[Slot],Table3[WTeamID],0)</f>
        <v>1417</v>
      </c>
      <c r="T57">
        <f>_xlfn.XLOOKUP(J57,Table3[Slot],Table3[WTeamID],0)</f>
        <v>1211</v>
      </c>
      <c r="W57" s="3">
        <v>1211</v>
      </c>
      <c r="X57" s="3" t="str">
        <f>_xlfn.XLOOKUP(Table3[[#This Row],[Combinations]],Table15[Combination],Table15[Slot],0)</f>
        <v>R3Z2</v>
      </c>
    </row>
    <row r="58" spans="1:24" x14ac:dyDescent="0.25">
      <c r="A58">
        <v>1194</v>
      </c>
      <c r="B58">
        <v>1243</v>
      </c>
      <c r="C58" t="str">
        <f>_xlfn.XLOOKUP(Table3[[#This Row],[Combinations]],Table15[Combination],Table15[Slot],0)</f>
        <v>R4W1</v>
      </c>
      <c r="D58">
        <f>Table3[[#This Row],[WTeamID]]*Table3[[#This Row],[LTeamID]]</f>
        <v>1484142</v>
      </c>
      <c r="H58" t="s">
        <v>123</v>
      </c>
      <c r="I58" t="s">
        <v>115</v>
      </c>
      <c r="J58" t="s">
        <v>116</v>
      </c>
      <c r="K58">
        <v>1194</v>
      </c>
      <c r="L58">
        <v>1243</v>
      </c>
      <c r="M58">
        <f>Table15[[#This Row],[StrongName]]*Table15[[#This Row],[WeakName]]</f>
        <v>1484142</v>
      </c>
      <c r="Q58" t="s">
        <v>91</v>
      </c>
      <c r="R58">
        <v>1395</v>
      </c>
      <c r="S58">
        <f>_xlfn.XLOOKUP(I58,Table3[Slot],Table3[WTeamID],0)</f>
        <v>1194</v>
      </c>
      <c r="T58">
        <f>_xlfn.XLOOKUP(J58,Table3[Slot],Table3[WTeamID],0)</f>
        <v>1243</v>
      </c>
      <c r="W58" s="2">
        <v>1194</v>
      </c>
      <c r="X58" s="2" t="str">
        <f>_xlfn.XLOOKUP(Table3[[#This Row],[Combinations]],Table15[Combination],Table15[Slot],0)</f>
        <v>R4W1</v>
      </c>
    </row>
    <row r="59" spans="1:24" x14ac:dyDescent="0.25">
      <c r="A59">
        <v>1361</v>
      </c>
      <c r="B59">
        <v>1166</v>
      </c>
      <c r="C59" t="str">
        <f>_xlfn.XLOOKUP(Table3[[#This Row],[Combinations]],Table15[Combination],Table15[Slot],0)</f>
        <v>R4X1</v>
      </c>
      <c r="D59">
        <f>Table3[[#This Row],[WTeamID]]*Table3[[#This Row],[LTeamID]]</f>
        <v>1586926</v>
      </c>
      <c r="H59" t="s">
        <v>124</v>
      </c>
      <c r="I59" t="s">
        <v>117</v>
      </c>
      <c r="J59" t="s">
        <v>118</v>
      </c>
      <c r="K59">
        <v>1361</v>
      </c>
      <c r="L59">
        <v>1166</v>
      </c>
      <c r="M59">
        <f>Table15[[#This Row],[StrongName]]*Table15[[#This Row],[WeakName]]</f>
        <v>1586926</v>
      </c>
      <c r="Q59" t="s">
        <v>94</v>
      </c>
      <c r="R59">
        <v>1321</v>
      </c>
      <c r="S59">
        <f>_xlfn.XLOOKUP(I59,Table3[Slot],Table3[WTeamID],0)</f>
        <v>1361</v>
      </c>
      <c r="T59">
        <f>_xlfn.XLOOKUP(J59,Table3[Slot],Table3[WTeamID],0)</f>
        <v>1166</v>
      </c>
      <c r="W59" s="3">
        <v>1361</v>
      </c>
      <c r="X59" s="3" t="str">
        <f>_xlfn.XLOOKUP(Table3[[#This Row],[Combinations]],Table15[Combination],Table15[Slot],0)</f>
        <v>R4X1</v>
      </c>
    </row>
    <row r="60" spans="1:24" x14ac:dyDescent="0.25">
      <c r="A60">
        <v>1274</v>
      </c>
      <c r="B60">
        <v>1400</v>
      </c>
      <c r="C60" t="str">
        <f>_xlfn.XLOOKUP(Table3[[#This Row],[Combinations]],Table15[Combination],Table15[Slot],0)</f>
        <v>R4Y1</v>
      </c>
      <c r="D60">
        <f>Table3[[#This Row],[WTeamID]]*Table3[[#This Row],[LTeamID]]</f>
        <v>1783600</v>
      </c>
      <c r="H60" t="s">
        <v>125</v>
      </c>
      <c r="I60" t="s">
        <v>119</v>
      </c>
      <c r="J60" t="s">
        <v>120</v>
      </c>
      <c r="K60">
        <v>1274</v>
      </c>
      <c r="L60">
        <v>1400</v>
      </c>
      <c r="M60">
        <f>Table15[[#This Row],[StrongName]]*Table15[[#This Row],[WeakName]]</f>
        <v>1783600</v>
      </c>
      <c r="Q60" t="s">
        <v>97</v>
      </c>
      <c r="R60">
        <v>1116</v>
      </c>
      <c r="S60">
        <f>_xlfn.XLOOKUP(I60,Table3[Slot],Table3[WTeamID],0)</f>
        <v>1274</v>
      </c>
      <c r="T60">
        <f>_xlfn.XLOOKUP(J60,Table3[Slot],Table3[WTeamID],0)</f>
        <v>1400</v>
      </c>
      <c r="W60" s="2">
        <v>1274</v>
      </c>
      <c r="X60" s="2" t="str">
        <f>_xlfn.XLOOKUP(Table3[[#This Row],[Combinations]],Table15[Combination],Table15[Slot],0)</f>
        <v>R4Y1</v>
      </c>
    </row>
    <row r="61" spans="1:24" x14ac:dyDescent="0.25">
      <c r="A61">
        <v>1163</v>
      </c>
      <c r="B61">
        <v>1211</v>
      </c>
      <c r="C61" t="str">
        <f>_xlfn.XLOOKUP(Table3[[#This Row],[Combinations]],Table15[Combination],Table15[Slot],0)</f>
        <v>R4Z1</v>
      </c>
      <c r="D61">
        <f>Table3[[#This Row],[WTeamID]]*Table3[[#This Row],[LTeamID]]</f>
        <v>1408393</v>
      </c>
      <c r="H61" t="s">
        <v>126</v>
      </c>
      <c r="I61" t="s">
        <v>121</v>
      </c>
      <c r="J61" t="s">
        <v>122</v>
      </c>
      <c r="K61">
        <v>1163</v>
      </c>
      <c r="L61">
        <v>1211</v>
      </c>
      <c r="M61">
        <f>Table15[[#This Row],[StrongName]]*Table15[[#This Row],[WeakName]]</f>
        <v>1408393</v>
      </c>
      <c r="Q61" t="s">
        <v>98</v>
      </c>
      <c r="R61">
        <v>1228</v>
      </c>
      <c r="S61">
        <f>_xlfn.XLOOKUP(I61,Table3[Slot],Table3[WTeamID],0)</f>
        <v>1163</v>
      </c>
      <c r="T61">
        <f>_xlfn.XLOOKUP(J61,Table3[Slot],Table3[WTeamID],0)</f>
        <v>1211</v>
      </c>
      <c r="W61" s="3">
        <v>1163</v>
      </c>
      <c r="X61" s="3" t="str">
        <f>_xlfn.XLOOKUP(Table3[[#This Row],[Combinations]],Table15[Combination],Table15[Slot],0)</f>
        <v>R4Z1</v>
      </c>
    </row>
    <row r="62" spans="1:24" x14ac:dyDescent="0.25">
      <c r="A62">
        <v>1361</v>
      </c>
      <c r="B62">
        <v>1194</v>
      </c>
      <c r="C62" t="str">
        <f>_xlfn.XLOOKUP(Table3[[#This Row],[Combinations]],Table15[Combination],Table15[Slot],0)</f>
        <v>R5WX</v>
      </c>
      <c r="D62">
        <f>Table3[[#This Row],[WTeamID]]*Table3[[#This Row],[LTeamID]]</f>
        <v>1625034</v>
      </c>
      <c r="H62" t="s">
        <v>127</v>
      </c>
      <c r="I62" t="s">
        <v>123</v>
      </c>
      <c r="J62" t="s">
        <v>124</v>
      </c>
      <c r="K62">
        <v>1194</v>
      </c>
      <c r="L62">
        <v>1361</v>
      </c>
      <c r="M62">
        <f>Table15[[#This Row],[StrongName]]*Table15[[#This Row],[WeakName]]</f>
        <v>1625034</v>
      </c>
      <c r="Q62" t="s">
        <v>95</v>
      </c>
      <c r="R62">
        <v>1129</v>
      </c>
      <c r="S62">
        <f>_xlfn.XLOOKUP(I62,Table3[Slot],Table3[WTeamID],0)</f>
        <v>1194</v>
      </c>
      <c r="T62">
        <f>_xlfn.XLOOKUP(J62,Table3[Slot],Table3[WTeamID],0)</f>
        <v>1361</v>
      </c>
      <c r="W62" s="2">
        <v>1361</v>
      </c>
      <c r="X62" s="2" t="str">
        <f>_xlfn.XLOOKUP(Table3[[#This Row],[Combinations]],Table15[Combination],Table15[Slot],0)</f>
        <v>R5WX</v>
      </c>
    </row>
    <row r="63" spans="1:24" x14ac:dyDescent="0.25">
      <c r="A63">
        <v>1163</v>
      </c>
      <c r="B63">
        <v>1274</v>
      </c>
      <c r="C63" t="str">
        <f>_xlfn.XLOOKUP(Table3[[#This Row],[Combinations]],Table15[Combination],Table15[Slot],0)</f>
        <v>R5YZ</v>
      </c>
      <c r="D63">
        <f>Table3[[#This Row],[WTeamID]]*Table3[[#This Row],[LTeamID]]</f>
        <v>1481662</v>
      </c>
      <c r="H63" t="s">
        <v>128</v>
      </c>
      <c r="I63" t="s">
        <v>125</v>
      </c>
      <c r="J63" t="s">
        <v>126</v>
      </c>
      <c r="K63">
        <v>1274</v>
      </c>
      <c r="L63">
        <v>1163</v>
      </c>
      <c r="M63">
        <f>Table15[[#This Row],[StrongName]]*Table15[[#This Row],[WeakName]]</f>
        <v>1481662</v>
      </c>
      <c r="Q63" t="s">
        <v>136</v>
      </c>
      <c r="R63">
        <v>1113</v>
      </c>
      <c r="S63">
        <f>_xlfn.XLOOKUP(I63,Table3[Slot],Table3[WTeamID],0)</f>
        <v>1274</v>
      </c>
      <c r="T63">
        <f>_xlfn.XLOOKUP(J63,Table3[Slot],Table3[WTeamID],0)</f>
        <v>1163</v>
      </c>
      <c r="W63" s="3">
        <v>1163</v>
      </c>
      <c r="X63" s="3" t="str">
        <f>_xlfn.XLOOKUP(Table3[[#This Row],[Combinations]],Table15[Combination],Table15[Slot],0)</f>
        <v>R5YZ</v>
      </c>
    </row>
    <row r="64" spans="1:24" x14ac:dyDescent="0.25">
      <c r="A64">
        <v>1163</v>
      </c>
      <c r="B64">
        <v>1361</v>
      </c>
      <c r="C64" t="str">
        <f>_xlfn.XLOOKUP(Table3[[#This Row],[Combinations]],Table15[Combination],Table15[Slot],0)</f>
        <v>R6CH</v>
      </c>
      <c r="D64">
        <f>Table3[[#This Row],[WTeamID]]*Table3[[#This Row],[LTeamID]]</f>
        <v>1582843</v>
      </c>
      <c r="H64" t="s">
        <v>129</v>
      </c>
      <c r="I64" t="s">
        <v>127</v>
      </c>
      <c r="J64" t="s">
        <v>128</v>
      </c>
      <c r="K64">
        <v>1361</v>
      </c>
      <c r="L64">
        <v>1163</v>
      </c>
      <c r="M64">
        <f>Table15[[#This Row],[StrongName]]*Table15[[#This Row],[WeakName]]</f>
        <v>1582843</v>
      </c>
      <c r="Q64" t="s">
        <v>137</v>
      </c>
      <c r="R64">
        <v>1305</v>
      </c>
      <c r="S64">
        <f>_xlfn.XLOOKUP(I64,Table3[Slot],Table3[WTeamID],0)</f>
        <v>1361</v>
      </c>
      <c r="T64">
        <f>_xlfn.XLOOKUP(J64,Table3[Slot],Table3[WTeamID],0)</f>
        <v>1163</v>
      </c>
      <c r="W64" s="2">
        <v>1163</v>
      </c>
      <c r="X64" s="2" t="str">
        <f>_xlfn.XLOOKUP(Table3[[#This Row],[Combinations]],Table15[Combination],Table15[Slot],0)</f>
        <v>R6CH</v>
      </c>
    </row>
    <row r="65" spans="1:24" x14ac:dyDescent="0.25">
      <c r="A65">
        <v>1192</v>
      </c>
      <c r="B65">
        <v>1411</v>
      </c>
      <c r="C65" t="str">
        <f>_xlfn.XLOOKUP(Table3[[#This Row],[Combinations]],Table15[Combination],Table15[Slot],0)</f>
        <v>W16</v>
      </c>
      <c r="D65">
        <f>Table3[[#This Row],[WTeamID]]*Table3[[#This Row],[LTeamID]]</f>
        <v>1681912</v>
      </c>
      <c r="H65" t="s">
        <v>5</v>
      </c>
      <c r="I65" t="s">
        <v>130</v>
      </c>
      <c r="J65" t="s">
        <v>131</v>
      </c>
      <c r="K65">
        <f>_xlfn.XLOOKUP(Table15[[#This Row],[StrongSeed]],Table26[Seed],Table26[TeamID],0)</f>
        <v>1192</v>
      </c>
      <c r="L65">
        <f>_xlfn.XLOOKUP(J65,Table26[Seed],Table26[TeamID],0)</f>
        <v>1411</v>
      </c>
      <c r="M65">
        <f>Table15[[#This Row],[StrongName]]*Table15[[#This Row],[WeakName]]</f>
        <v>1681912</v>
      </c>
      <c r="Q65" t="s">
        <v>89</v>
      </c>
      <c r="R65">
        <v>1433</v>
      </c>
      <c r="S65">
        <f>_xlfn.XLOOKUP(I65,Table3[Slot],Table3[WTeamID],0)</f>
        <v>0</v>
      </c>
      <c r="T65">
        <f>_xlfn.XLOOKUP(J65,Table3[Slot],Table3[WTeamID],0)</f>
        <v>0</v>
      </c>
      <c r="W65" s="3">
        <v>1192</v>
      </c>
      <c r="X65" s="3" t="str">
        <f>_xlfn.XLOOKUP(Table3[[#This Row],[Combinations]],Table15[Combination],Table15[Slot],0)</f>
        <v>W16</v>
      </c>
    </row>
    <row r="66" spans="1:24" x14ac:dyDescent="0.25">
      <c r="A66">
        <v>1394</v>
      </c>
      <c r="B66">
        <v>1369</v>
      </c>
      <c r="C66" t="str">
        <f>_xlfn.XLOOKUP(Table3[[#This Row],[Combinations]],Table15[Combination],Table15[Slot],0)</f>
        <v>X16</v>
      </c>
      <c r="D66">
        <f>Table3[[#This Row],[WTeamID]]*Table3[[#This Row],[LTeamID]]</f>
        <v>1908386</v>
      </c>
      <c r="H66" t="s">
        <v>29</v>
      </c>
      <c r="I66" t="s">
        <v>132</v>
      </c>
      <c r="J66" t="s">
        <v>133</v>
      </c>
      <c r="K66">
        <f>_xlfn.XLOOKUP(Table15[[#This Row],[StrongSeed]],Table26[Seed],Table26[TeamID],0)</f>
        <v>1369</v>
      </c>
      <c r="L66">
        <f>_xlfn.XLOOKUP(J66,Table26[Seed],Table26[TeamID],0)</f>
        <v>1394</v>
      </c>
      <c r="M66">
        <f>Table15[[#This Row],[StrongName]]*Table15[[#This Row],[WeakName]]</f>
        <v>1908386</v>
      </c>
      <c r="Q66" t="s">
        <v>86</v>
      </c>
      <c r="R66">
        <v>1233</v>
      </c>
      <c r="S66">
        <f>_xlfn.XLOOKUP(I66,Table3[Slot],Table3[WTeamID],0)</f>
        <v>0</v>
      </c>
      <c r="T66">
        <f>_xlfn.XLOOKUP(J66,Table3[Slot],Table3[WTeamID],0)</f>
        <v>0</v>
      </c>
      <c r="W66" s="2">
        <v>1394</v>
      </c>
      <c r="X66" s="2" t="str">
        <f>_xlfn.XLOOKUP(Table3[[#This Row],[Combinations]],Table15[Combination],Table15[Slot],0)</f>
        <v>X16</v>
      </c>
    </row>
    <row r="67" spans="1:24" x14ac:dyDescent="0.25">
      <c r="A67">
        <v>1338</v>
      </c>
      <c r="B67">
        <v>1280</v>
      </c>
      <c r="C67" t="str">
        <f>_xlfn.XLOOKUP(Table3[[#This Row],[Combinations]],Table15[Combination],Table15[Slot],0)</f>
        <v>Y11</v>
      </c>
      <c r="D67">
        <f>Table3[[#This Row],[WTeamID]]*Table3[[#This Row],[LTeamID]]</f>
        <v>1712640</v>
      </c>
      <c r="H67" t="s">
        <v>68</v>
      </c>
      <c r="I67" t="s">
        <v>134</v>
      </c>
      <c r="J67" t="s">
        <v>135</v>
      </c>
      <c r="K67">
        <f>_xlfn.XLOOKUP(Table15[[#This Row],[StrongSeed]],Table26[Seed],Table26[TeamID],0)</f>
        <v>1280</v>
      </c>
      <c r="L67">
        <f>_xlfn.XLOOKUP(J67,Table26[Seed],Table26[TeamID],0)</f>
        <v>1338</v>
      </c>
      <c r="M67">
        <f>Table15[[#This Row],[StrongName]]*Table15[[#This Row],[WeakName]]</f>
        <v>1712640</v>
      </c>
      <c r="Q67" t="s">
        <v>83</v>
      </c>
      <c r="R67">
        <v>1213</v>
      </c>
      <c r="S67">
        <f>_xlfn.XLOOKUP(I67,Table3[Slot],Table3[WTeamID],0)</f>
        <v>0</v>
      </c>
      <c r="T67">
        <f>_xlfn.XLOOKUP(J67,Table3[Slot],Table3[WTeamID],0)</f>
        <v>0</v>
      </c>
      <c r="W67" s="3">
        <v>1338</v>
      </c>
      <c r="X67" s="3" t="str">
        <f>_xlfn.XLOOKUP(Table3[[#This Row],[Combinations]],Table15[Combination],Table15[Slot],0)</f>
        <v>Y11</v>
      </c>
    </row>
    <row r="68" spans="1:24" x14ac:dyDescent="0.25">
      <c r="A68">
        <v>1113</v>
      </c>
      <c r="B68">
        <v>1305</v>
      </c>
      <c r="C68" t="str">
        <f>_xlfn.XLOOKUP(Table3[[#This Row],[Combinations]],Table15[Combination],Table15[Slot],0)</f>
        <v>Z11</v>
      </c>
      <c r="D68">
        <f>Table3[[#This Row],[WTeamID]]*Table3[[#This Row],[LTeamID]]</f>
        <v>1452465</v>
      </c>
      <c r="H68" t="s">
        <v>92</v>
      </c>
      <c r="I68" t="s">
        <v>136</v>
      </c>
      <c r="J68" t="s">
        <v>137</v>
      </c>
      <c r="K68">
        <f>_xlfn.XLOOKUP(Table15[[#This Row],[StrongSeed]],Table26[Seed],Table26[TeamID],0)</f>
        <v>1113</v>
      </c>
      <c r="L68">
        <f>_xlfn.XLOOKUP(J68,Table26[Seed],Table26[TeamID],0)</f>
        <v>1305</v>
      </c>
      <c r="M68">
        <f>Table15[[#This Row],[StrongName]]*Table15[[#This Row],[WeakName]]</f>
        <v>1452465</v>
      </c>
      <c r="Q68" t="s">
        <v>80</v>
      </c>
      <c r="R68">
        <v>1421</v>
      </c>
      <c r="S68">
        <f>_xlfn.XLOOKUP(I68,Table3[Slot],Table3[WTeamID],0)</f>
        <v>0</v>
      </c>
      <c r="T68">
        <f>_xlfn.XLOOKUP(J68,Table3[Slot],Table3[WTeamID],0)</f>
        <v>0</v>
      </c>
      <c r="W68" s="2">
        <v>1113</v>
      </c>
      <c r="X68" s="2" t="str">
        <f>_xlfn.XLOOKUP(Table3[[#This Row],[Combinations]],Table15[Combination],Table15[Slot],0)</f>
        <v>Z11</v>
      </c>
    </row>
    <row r="69" spans="1:24" x14ac:dyDescent="0.25">
      <c r="Q69" t="s">
        <v>77</v>
      </c>
      <c r="R69">
        <v>1224</v>
      </c>
      <c r="S69">
        <f>_xlfn.XLOOKUP(I69,Table3[Slot],Table3[WTeamID],0)</f>
        <v>0</v>
      </c>
      <c r="T69">
        <f>_xlfn.XLOOKUP(J69,Table3[Slot],Table3[WTeamID],0)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31" workbookViewId="0">
      <selection activeCell="D2" sqref="D2"/>
    </sheetView>
  </sheetViews>
  <sheetFormatPr defaultRowHeight="15" x14ac:dyDescent="0.25"/>
  <cols>
    <col min="1" max="1" width="6.85546875" bestFit="1" customWidth="1"/>
    <col min="2" max="2" width="13.7109375" bestFit="1" customWidth="1"/>
    <col min="3" max="3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142</v>
      </c>
      <c r="E1" t="s">
        <v>143</v>
      </c>
    </row>
    <row r="2" spans="1:5" x14ac:dyDescent="0.25">
      <c r="A2" t="s">
        <v>3</v>
      </c>
      <c r="B2" t="s">
        <v>4</v>
      </c>
      <c r="C2" t="s">
        <v>5</v>
      </c>
      <c r="D2">
        <f>_xlfn.XLOOKUP(Table1[[#This Row],[StrongSeed]],Table2[Seed],Table2[TeamID])</f>
        <v>1345</v>
      </c>
      <c r="E2" t="str">
        <f>_xlfn.XLOOKUP(C2,Table2[Seed],Table2[TeamID],"'N/A'")</f>
        <v>'N/A'</v>
      </c>
    </row>
    <row r="3" spans="1:5" x14ac:dyDescent="0.25">
      <c r="A3" t="s">
        <v>6</v>
      </c>
      <c r="B3" t="s">
        <v>7</v>
      </c>
      <c r="C3" t="s">
        <v>8</v>
      </c>
      <c r="D3">
        <f>_xlfn.XLOOKUP(Table1[[#This Row],[StrongSeed]],Table2[Seed],Table2[TeamID])</f>
        <v>1266</v>
      </c>
      <c r="E3">
        <f>_xlfn.XLOOKUP(C3,Table2[Seed],Table2[TeamID],"'N/A'")</f>
        <v>1436</v>
      </c>
    </row>
    <row r="4" spans="1:5" x14ac:dyDescent="0.25">
      <c r="A4" t="s">
        <v>9</v>
      </c>
      <c r="B4" t="s">
        <v>10</v>
      </c>
      <c r="C4" t="s">
        <v>11</v>
      </c>
      <c r="D4">
        <f>_xlfn.XLOOKUP(Table1[[#This Row],[StrongSeed]],Table2[Seed],Table2[TeamID])</f>
        <v>1243</v>
      </c>
      <c r="E4">
        <f>_xlfn.XLOOKUP(C4,Table2[Seed],Table2[TeamID],"'N/A'")</f>
        <v>1286</v>
      </c>
    </row>
    <row r="5" spans="1:5" x14ac:dyDescent="0.25">
      <c r="A5" t="s">
        <v>12</v>
      </c>
      <c r="B5" t="s">
        <v>13</v>
      </c>
      <c r="C5" t="s">
        <v>14</v>
      </c>
      <c r="D5">
        <f>_xlfn.XLOOKUP(Table1[[#This Row],[StrongSeed]],Table2[Seed],Table2[TeamID])</f>
        <v>1397</v>
      </c>
      <c r="E5">
        <f>_xlfn.XLOOKUP(C5,Table2[Seed],Table2[TeamID],"'N/A'")</f>
        <v>1418</v>
      </c>
    </row>
    <row r="6" spans="1:5" x14ac:dyDescent="0.25">
      <c r="A6" t="s">
        <v>15</v>
      </c>
      <c r="B6" t="s">
        <v>16</v>
      </c>
      <c r="C6" t="s">
        <v>17</v>
      </c>
      <c r="D6">
        <f>_xlfn.XLOOKUP(Table1[[#This Row],[StrongSeed]],Table2[Seed],Table2[TeamID])</f>
        <v>1181</v>
      </c>
      <c r="E6">
        <f>_xlfn.XLOOKUP(C6,Table2[Seed],Table2[TeamID],"'N/A'")</f>
        <v>1331</v>
      </c>
    </row>
    <row r="7" spans="1:5" x14ac:dyDescent="0.25">
      <c r="A7" t="s">
        <v>18</v>
      </c>
      <c r="B7" t="s">
        <v>19</v>
      </c>
      <c r="C7" t="s">
        <v>20</v>
      </c>
      <c r="D7">
        <f>_xlfn.XLOOKUP(Table1[[#This Row],[StrongSeed]],Table2[Seed],Table2[TeamID])</f>
        <v>1246</v>
      </c>
      <c r="E7">
        <f>_xlfn.XLOOKUP(C7,Table2[Seed],Table2[TeamID],"'N/A'")</f>
        <v>1344</v>
      </c>
    </row>
    <row r="8" spans="1:5" x14ac:dyDescent="0.25">
      <c r="A8" t="s">
        <v>21</v>
      </c>
      <c r="B8" t="s">
        <v>22</v>
      </c>
      <c r="C8" t="s">
        <v>23</v>
      </c>
      <c r="D8">
        <f>_xlfn.XLOOKUP(Table1[[#This Row],[StrongSeed]],Table2[Seed],Table2[TeamID])</f>
        <v>1277</v>
      </c>
      <c r="E8">
        <f>_xlfn.XLOOKUP(C8,Table2[Seed],Table2[TeamID],"'N/A'")</f>
        <v>1425</v>
      </c>
    </row>
    <row r="9" spans="1:5" x14ac:dyDescent="0.25">
      <c r="A9" t="s">
        <v>24</v>
      </c>
      <c r="B9" t="s">
        <v>25</v>
      </c>
      <c r="C9" t="s">
        <v>26</v>
      </c>
      <c r="D9">
        <f>_xlfn.XLOOKUP(Table1[[#This Row],[StrongSeed]],Table2[Seed],Table2[TeamID])</f>
        <v>1272</v>
      </c>
      <c r="E9">
        <f>_xlfn.XLOOKUP(C9,Table2[Seed],Table2[TeamID],"'N/A'")</f>
        <v>1194</v>
      </c>
    </row>
    <row r="10" spans="1:5" x14ac:dyDescent="0.25">
      <c r="A10" t="s">
        <v>27</v>
      </c>
      <c r="B10" t="s">
        <v>28</v>
      </c>
      <c r="C10" t="s">
        <v>29</v>
      </c>
      <c r="D10">
        <f>_xlfn.XLOOKUP(Table1[[#This Row],[StrongSeed]],Table2[Seed],Table2[TeamID])</f>
        <v>1104</v>
      </c>
      <c r="E10" t="str">
        <f>_xlfn.XLOOKUP(C10,Table2[Seed],Table2[TeamID],"'N/A'")</f>
        <v>'N/A'</v>
      </c>
    </row>
    <row r="11" spans="1:5" x14ac:dyDescent="0.25">
      <c r="A11" t="s">
        <v>30</v>
      </c>
      <c r="B11" t="s">
        <v>31</v>
      </c>
      <c r="C11" t="s">
        <v>32</v>
      </c>
      <c r="D11">
        <f>_xlfn.XLOOKUP(Table1[[#This Row],[StrongSeed]],Table2[Seed],Table2[TeamID])</f>
        <v>1112</v>
      </c>
      <c r="E11">
        <f>_xlfn.XLOOKUP(C11,Table2[Seed],Table2[TeamID],"'N/A'")</f>
        <v>1343</v>
      </c>
    </row>
    <row r="12" spans="1:5" x14ac:dyDescent="0.25">
      <c r="A12" t="s">
        <v>33</v>
      </c>
      <c r="B12" t="s">
        <v>34</v>
      </c>
      <c r="C12" t="s">
        <v>35</v>
      </c>
      <c r="D12">
        <f>_xlfn.XLOOKUP(Table1[[#This Row],[StrongSeed]],Table2[Seed],Table2[TeamID])</f>
        <v>1124</v>
      </c>
      <c r="E12">
        <f>_xlfn.XLOOKUP(C12,Table2[Seed],Table2[TeamID],"'N/A'")</f>
        <v>1364</v>
      </c>
    </row>
    <row r="13" spans="1:5" x14ac:dyDescent="0.25">
      <c r="A13" t="s">
        <v>36</v>
      </c>
      <c r="B13" t="s">
        <v>37</v>
      </c>
      <c r="C13" t="s">
        <v>38</v>
      </c>
      <c r="D13">
        <f>_xlfn.XLOOKUP(Table1[[#This Row],[StrongSeed]],Table2[Seed],Table2[TeamID])</f>
        <v>1438</v>
      </c>
      <c r="E13">
        <f>_xlfn.XLOOKUP(C13,Table2[Seed],Table2[TeamID],"'N/A'")</f>
        <v>1202</v>
      </c>
    </row>
    <row r="14" spans="1:5" x14ac:dyDescent="0.25">
      <c r="A14" t="s">
        <v>39</v>
      </c>
      <c r="B14" t="s">
        <v>40</v>
      </c>
      <c r="C14" t="s">
        <v>41</v>
      </c>
      <c r="D14">
        <f>_xlfn.XLOOKUP(Table1[[#This Row],[StrongSeed]],Table2[Seed],Table2[TeamID])</f>
        <v>1361</v>
      </c>
      <c r="E14">
        <f>_xlfn.XLOOKUP(C14,Table2[Seed],Table2[TeamID],"'N/A'")</f>
        <v>1158</v>
      </c>
    </row>
    <row r="15" spans="1:5" x14ac:dyDescent="0.25">
      <c r="A15" t="s">
        <v>42</v>
      </c>
      <c r="B15" t="s">
        <v>43</v>
      </c>
      <c r="C15" t="s">
        <v>44</v>
      </c>
      <c r="D15">
        <f>_xlfn.XLOOKUP(Table1[[#This Row],[StrongSeed]],Table2[Seed],Table2[TeamID])</f>
        <v>1166</v>
      </c>
      <c r="E15">
        <f>_xlfn.XLOOKUP(C15,Table2[Seed],Table2[TeamID],"'N/A'")</f>
        <v>1301</v>
      </c>
    </row>
    <row r="16" spans="1:5" x14ac:dyDescent="0.25">
      <c r="A16" t="s">
        <v>45</v>
      </c>
      <c r="B16" t="s">
        <v>46</v>
      </c>
      <c r="C16" t="s">
        <v>47</v>
      </c>
      <c r="D16">
        <f>_xlfn.XLOOKUP(Table1[[#This Row],[StrongSeed]],Table2[Seed],Table2[TeamID])</f>
        <v>1281</v>
      </c>
      <c r="E16">
        <f>_xlfn.XLOOKUP(C16,Table2[Seed],Table2[TeamID],"'N/A'")</f>
        <v>1429</v>
      </c>
    </row>
    <row r="17" spans="1:5" x14ac:dyDescent="0.25">
      <c r="A17" t="s">
        <v>48</v>
      </c>
      <c r="B17" t="s">
        <v>49</v>
      </c>
      <c r="C17" t="s">
        <v>50</v>
      </c>
      <c r="D17">
        <f>_xlfn.XLOOKUP(Table1[[#This Row],[StrongSeed]],Table2[Seed],Table2[TeamID])</f>
        <v>1268</v>
      </c>
      <c r="E17">
        <f>_xlfn.XLOOKUP(C17,Table2[Seed],Table2[TeamID],"'N/A'")</f>
        <v>1452</v>
      </c>
    </row>
    <row r="18" spans="1:5" x14ac:dyDescent="0.25">
      <c r="A18" t="s">
        <v>51</v>
      </c>
      <c r="B18" t="s">
        <v>52</v>
      </c>
      <c r="C18" t="s">
        <v>53</v>
      </c>
      <c r="D18">
        <f>_xlfn.XLOOKUP(Table1[[#This Row],[StrongSeed]],Table2[Seed],Table2[TeamID])</f>
        <v>1222</v>
      </c>
      <c r="E18">
        <f>_xlfn.XLOOKUP(C18,Table2[Seed],Table2[TeamID],"'N/A'")</f>
        <v>1297</v>
      </c>
    </row>
    <row r="19" spans="1:5" x14ac:dyDescent="0.25">
      <c r="A19" t="s">
        <v>54</v>
      </c>
      <c r="B19" t="s">
        <v>55</v>
      </c>
      <c r="C19" t="s">
        <v>56</v>
      </c>
      <c r="D19">
        <f>_xlfn.XLOOKUP(Table1[[#This Row],[StrongSeed]],Table2[Seed],Table2[TeamID])</f>
        <v>1400</v>
      </c>
      <c r="E19">
        <f>_xlfn.XLOOKUP(C19,Table2[Seed],Table2[TeamID],"'N/A'")</f>
        <v>1159</v>
      </c>
    </row>
    <row r="20" spans="1:5" x14ac:dyDescent="0.25">
      <c r="A20" t="s">
        <v>57</v>
      </c>
      <c r="B20" t="s">
        <v>58</v>
      </c>
      <c r="C20" t="s">
        <v>59</v>
      </c>
      <c r="D20">
        <f>_xlfn.XLOOKUP(Table1[[#This Row],[StrongSeed]],Table2[Seed],Table2[TeamID])</f>
        <v>1462</v>
      </c>
      <c r="E20">
        <f>_xlfn.XLOOKUP(C20,Table2[Seed],Table2[TeamID],"'N/A'")</f>
        <v>1244</v>
      </c>
    </row>
    <row r="21" spans="1:5" x14ac:dyDescent="0.25">
      <c r="A21" t="s">
        <v>60</v>
      </c>
      <c r="B21" t="s">
        <v>61</v>
      </c>
      <c r="C21" t="s">
        <v>62</v>
      </c>
      <c r="D21">
        <f>_xlfn.XLOOKUP(Table1[[#This Row],[StrongSeed]],Table2[Seed],Table2[TeamID])</f>
        <v>1231</v>
      </c>
      <c r="E21">
        <f>_xlfn.XLOOKUP(C21,Table2[Seed],Table2[TeamID],"'N/A'")</f>
        <v>1245</v>
      </c>
    </row>
    <row r="22" spans="1:5" x14ac:dyDescent="0.25">
      <c r="A22" t="s">
        <v>63</v>
      </c>
      <c r="B22" t="s">
        <v>64</v>
      </c>
      <c r="C22" t="s">
        <v>65</v>
      </c>
      <c r="D22">
        <f>_xlfn.XLOOKUP(Table1[[#This Row],[StrongSeed]],Table2[Seed],Table2[TeamID])</f>
        <v>1274</v>
      </c>
      <c r="E22">
        <f>_xlfn.XLOOKUP(C22,Table2[Seed],Table2[TeamID],"'N/A'")</f>
        <v>1179</v>
      </c>
    </row>
    <row r="23" spans="1:5" x14ac:dyDescent="0.25">
      <c r="A23" t="s">
        <v>66</v>
      </c>
      <c r="B23" t="s">
        <v>67</v>
      </c>
      <c r="C23" t="s">
        <v>68</v>
      </c>
      <c r="D23">
        <f>_xlfn.XLOOKUP(Table1[[#This Row],[StrongSeed]],Table2[Seed],Table2[TeamID])</f>
        <v>1235</v>
      </c>
      <c r="E23" t="str">
        <f>_xlfn.XLOOKUP(C23,Table2[Seed],Table2[TeamID],"'N/A'")</f>
        <v>'N/A'</v>
      </c>
    </row>
    <row r="24" spans="1:5" x14ac:dyDescent="0.25">
      <c r="A24" t="s">
        <v>69</v>
      </c>
      <c r="B24" t="s">
        <v>70</v>
      </c>
      <c r="C24" t="s">
        <v>71</v>
      </c>
      <c r="D24">
        <f>_xlfn.XLOOKUP(Table1[[#This Row],[StrongSeed]],Table2[Seed],Table2[TeamID])</f>
        <v>1401</v>
      </c>
      <c r="E24">
        <f>_xlfn.XLOOKUP(C24,Table2[Seed],Table2[TeamID],"'N/A'")</f>
        <v>1336</v>
      </c>
    </row>
    <row r="25" spans="1:5" x14ac:dyDescent="0.25">
      <c r="A25" t="s">
        <v>72</v>
      </c>
      <c r="B25" t="s">
        <v>73</v>
      </c>
      <c r="C25" t="s">
        <v>74</v>
      </c>
      <c r="D25">
        <f>_xlfn.XLOOKUP(Table1[[#This Row],[StrongSeed]],Table2[Seed],Table2[TeamID])</f>
        <v>1234</v>
      </c>
      <c r="E25">
        <f>_xlfn.XLOOKUP(C25,Table2[Seed],Table2[TeamID],"'N/A'")</f>
        <v>1120</v>
      </c>
    </row>
    <row r="26" spans="1:5" x14ac:dyDescent="0.25">
      <c r="A26" t="s">
        <v>75</v>
      </c>
      <c r="B26" t="s">
        <v>76</v>
      </c>
      <c r="C26" t="s">
        <v>77</v>
      </c>
      <c r="D26">
        <f>_xlfn.XLOOKUP(Table1[[#This Row],[StrongSeed]],Table2[Seed],Table2[TeamID])</f>
        <v>1242</v>
      </c>
      <c r="E26">
        <f>_xlfn.XLOOKUP(C26,Table2[Seed],Table2[TeamID],"'N/A'")</f>
        <v>1224</v>
      </c>
    </row>
    <row r="27" spans="1:5" x14ac:dyDescent="0.25">
      <c r="A27" t="s">
        <v>78</v>
      </c>
      <c r="B27" t="s">
        <v>79</v>
      </c>
      <c r="C27" t="s">
        <v>80</v>
      </c>
      <c r="D27">
        <f>_xlfn.XLOOKUP(Table1[[#This Row],[StrongSeed]],Table2[Seed],Table2[TeamID])</f>
        <v>1417</v>
      </c>
      <c r="E27">
        <f>_xlfn.XLOOKUP(C27,Table2[Seed],Table2[TeamID],"'N/A'")</f>
        <v>1421</v>
      </c>
    </row>
    <row r="28" spans="1:5" x14ac:dyDescent="0.25">
      <c r="A28" t="s">
        <v>81</v>
      </c>
      <c r="B28" t="s">
        <v>82</v>
      </c>
      <c r="C28" t="s">
        <v>83</v>
      </c>
      <c r="D28">
        <f>_xlfn.XLOOKUP(Table1[[#This Row],[StrongSeed]],Table2[Seed],Table2[TeamID])</f>
        <v>1211</v>
      </c>
      <c r="E28">
        <f>_xlfn.XLOOKUP(C28,Table2[Seed],Table2[TeamID],"'N/A'")</f>
        <v>1213</v>
      </c>
    </row>
    <row r="29" spans="1:5" x14ac:dyDescent="0.25">
      <c r="A29" t="s">
        <v>84</v>
      </c>
      <c r="B29" t="s">
        <v>85</v>
      </c>
      <c r="C29" t="s">
        <v>86</v>
      </c>
      <c r="D29">
        <f>_xlfn.XLOOKUP(Table1[[#This Row],[StrongSeed]],Table2[Seed],Table2[TeamID])</f>
        <v>1163</v>
      </c>
      <c r="E29">
        <f>_xlfn.XLOOKUP(C29,Table2[Seed],Table2[TeamID],"'N/A'")</f>
        <v>1233</v>
      </c>
    </row>
    <row r="30" spans="1:5" x14ac:dyDescent="0.25">
      <c r="A30" t="s">
        <v>87</v>
      </c>
      <c r="B30" t="s">
        <v>88</v>
      </c>
      <c r="C30" t="s">
        <v>89</v>
      </c>
      <c r="D30">
        <f>_xlfn.XLOOKUP(Table1[[#This Row],[StrongSeed]],Table2[Seed],Table2[TeamID])</f>
        <v>1388</v>
      </c>
      <c r="E30">
        <f>_xlfn.XLOOKUP(C30,Table2[Seed],Table2[TeamID],"'N/A'")</f>
        <v>1433</v>
      </c>
    </row>
    <row r="31" spans="1:5" x14ac:dyDescent="0.25">
      <c r="A31" t="s">
        <v>90</v>
      </c>
      <c r="B31" t="s">
        <v>91</v>
      </c>
      <c r="C31" t="s">
        <v>92</v>
      </c>
      <c r="D31">
        <f>_xlfn.XLOOKUP(Table1[[#This Row],[StrongSeed]],Table2[Seed],Table2[TeamID])</f>
        <v>1395</v>
      </c>
      <c r="E31" t="str">
        <f>_xlfn.XLOOKUP(C31,Table2[Seed],Table2[TeamID],"'N/A'")</f>
        <v>'N/A'</v>
      </c>
    </row>
    <row r="32" spans="1:5" x14ac:dyDescent="0.25">
      <c r="A32" t="s">
        <v>93</v>
      </c>
      <c r="B32" t="s">
        <v>94</v>
      </c>
      <c r="C32" t="s">
        <v>95</v>
      </c>
      <c r="D32">
        <f>_xlfn.XLOOKUP(Table1[[#This Row],[StrongSeed]],Table2[Seed],Table2[TeamID])</f>
        <v>1321</v>
      </c>
      <c r="E32">
        <f>_xlfn.XLOOKUP(C32,Table2[Seed],Table2[TeamID],"'N/A'")</f>
        <v>1129</v>
      </c>
    </row>
    <row r="33" spans="1:5" x14ac:dyDescent="0.25">
      <c r="A33" t="s">
        <v>96</v>
      </c>
      <c r="B33" t="s">
        <v>97</v>
      </c>
      <c r="C33" t="s">
        <v>98</v>
      </c>
      <c r="D33">
        <f>_xlfn.XLOOKUP(Table1[[#This Row],[StrongSeed]],Table2[Seed],Table2[TeamID])</f>
        <v>1116</v>
      </c>
      <c r="E33">
        <f>_xlfn.XLOOKUP(C33,Table2[Seed],Table2[TeamID],"'N/A'")</f>
        <v>1228</v>
      </c>
    </row>
    <row r="34" spans="1:5" x14ac:dyDescent="0.25">
      <c r="A34" t="s">
        <v>99</v>
      </c>
      <c r="B34" t="s">
        <v>3</v>
      </c>
      <c r="C34" t="s">
        <v>24</v>
      </c>
      <c r="D34" t="e">
        <f>_xlfn.XLOOKUP(Table1[[#This Row],[StrongSeed]],Table2[Seed],Table2[TeamID])</f>
        <v>#N/A</v>
      </c>
      <c r="E34" t="str">
        <f>_xlfn.XLOOKUP(C34,Table2[Seed],Table2[TeamID],"'N/A'")</f>
        <v>'N/A'</v>
      </c>
    </row>
    <row r="35" spans="1:5" x14ac:dyDescent="0.25">
      <c r="A35" t="s">
        <v>100</v>
      </c>
      <c r="B35" t="s">
        <v>6</v>
      </c>
      <c r="C35" t="s">
        <v>21</v>
      </c>
      <c r="D35" t="e">
        <f>_xlfn.XLOOKUP(Table1[[#This Row],[StrongSeed]],Table2[Seed],Table2[TeamID])</f>
        <v>#N/A</v>
      </c>
      <c r="E35" t="str">
        <f>_xlfn.XLOOKUP(C35,Table2[Seed],Table2[TeamID],"'N/A'")</f>
        <v>'N/A'</v>
      </c>
    </row>
    <row r="36" spans="1:5" x14ac:dyDescent="0.25">
      <c r="A36" t="s">
        <v>101</v>
      </c>
      <c r="B36" t="s">
        <v>9</v>
      </c>
      <c r="C36" t="s">
        <v>18</v>
      </c>
      <c r="D36" t="e">
        <f>_xlfn.XLOOKUP(Table1[[#This Row],[StrongSeed]],Table2[Seed],Table2[TeamID])</f>
        <v>#N/A</v>
      </c>
      <c r="E36" t="str">
        <f>_xlfn.XLOOKUP(C36,Table2[Seed],Table2[TeamID],"'N/A'")</f>
        <v>'N/A'</v>
      </c>
    </row>
    <row r="37" spans="1:5" x14ac:dyDescent="0.25">
      <c r="A37" t="s">
        <v>102</v>
      </c>
      <c r="B37" t="s">
        <v>12</v>
      </c>
      <c r="C37" t="s">
        <v>15</v>
      </c>
      <c r="D37" t="e">
        <f>_xlfn.XLOOKUP(Table1[[#This Row],[StrongSeed]],Table2[Seed],Table2[TeamID])</f>
        <v>#N/A</v>
      </c>
      <c r="E37" t="str">
        <f>_xlfn.XLOOKUP(C37,Table2[Seed],Table2[TeamID],"'N/A'")</f>
        <v>'N/A'</v>
      </c>
    </row>
    <row r="38" spans="1:5" x14ac:dyDescent="0.25">
      <c r="A38" t="s">
        <v>103</v>
      </c>
      <c r="B38" t="s">
        <v>27</v>
      </c>
      <c r="C38" t="s">
        <v>48</v>
      </c>
      <c r="D38" t="e">
        <f>_xlfn.XLOOKUP(Table1[[#This Row],[StrongSeed]],Table2[Seed],Table2[TeamID])</f>
        <v>#N/A</v>
      </c>
      <c r="E38" t="str">
        <f>_xlfn.XLOOKUP(C38,Table2[Seed],Table2[TeamID],"'N/A'")</f>
        <v>'N/A'</v>
      </c>
    </row>
    <row r="39" spans="1:5" x14ac:dyDescent="0.25">
      <c r="A39" t="s">
        <v>104</v>
      </c>
      <c r="B39" t="s">
        <v>30</v>
      </c>
      <c r="C39" t="s">
        <v>45</v>
      </c>
      <c r="D39" t="e">
        <f>_xlfn.XLOOKUP(Table1[[#This Row],[StrongSeed]],Table2[Seed],Table2[TeamID])</f>
        <v>#N/A</v>
      </c>
      <c r="E39" t="str">
        <f>_xlfn.XLOOKUP(C39,Table2[Seed],Table2[TeamID],"'N/A'")</f>
        <v>'N/A'</v>
      </c>
    </row>
    <row r="40" spans="1:5" x14ac:dyDescent="0.25">
      <c r="A40" t="s">
        <v>105</v>
      </c>
      <c r="B40" t="s">
        <v>33</v>
      </c>
      <c r="C40" t="s">
        <v>42</v>
      </c>
      <c r="D40" t="e">
        <f>_xlfn.XLOOKUP(Table1[[#This Row],[StrongSeed]],Table2[Seed],Table2[TeamID])</f>
        <v>#N/A</v>
      </c>
      <c r="E40" t="str">
        <f>_xlfn.XLOOKUP(C40,Table2[Seed],Table2[TeamID],"'N/A'")</f>
        <v>'N/A'</v>
      </c>
    </row>
    <row r="41" spans="1:5" x14ac:dyDescent="0.25">
      <c r="A41" t="s">
        <v>106</v>
      </c>
      <c r="B41" t="s">
        <v>36</v>
      </c>
      <c r="C41" t="s">
        <v>39</v>
      </c>
      <c r="D41" t="e">
        <f>_xlfn.XLOOKUP(Table1[[#This Row],[StrongSeed]],Table2[Seed],Table2[TeamID])</f>
        <v>#N/A</v>
      </c>
      <c r="E41" t="str">
        <f>_xlfn.XLOOKUP(C41,Table2[Seed],Table2[TeamID],"'N/A'")</f>
        <v>'N/A'</v>
      </c>
    </row>
    <row r="42" spans="1:5" x14ac:dyDescent="0.25">
      <c r="A42" t="s">
        <v>107</v>
      </c>
      <c r="B42" t="s">
        <v>51</v>
      </c>
      <c r="C42" t="s">
        <v>72</v>
      </c>
      <c r="D42" t="e">
        <f>_xlfn.XLOOKUP(Table1[[#This Row],[StrongSeed]],Table2[Seed],Table2[TeamID])</f>
        <v>#N/A</v>
      </c>
      <c r="E42" t="str">
        <f>_xlfn.XLOOKUP(C42,Table2[Seed],Table2[TeamID],"'N/A'")</f>
        <v>'N/A'</v>
      </c>
    </row>
    <row r="43" spans="1:5" x14ac:dyDescent="0.25">
      <c r="A43" t="s">
        <v>108</v>
      </c>
      <c r="B43" t="s">
        <v>54</v>
      </c>
      <c r="C43" t="s">
        <v>69</v>
      </c>
      <c r="D43" t="e">
        <f>_xlfn.XLOOKUP(Table1[[#This Row],[StrongSeed]],Table2[Seed],Table2[TeamID])</f>
        <v>#N/A</v>
      </c>
      <c r="E43" t="str">
        <f>_xlfn.XLOOKUP(C43,Table2[Seed],Table2[TeamID],"'N/A'")</f>
        <v>'N/A'</v>
      </c>
    </row>
    <row r="44" spans="1:5" x14ac:dyDescent="0.25">
      <c r="A44" t="s">
        <v>109</v>
      </c>
      <c r="B44" t="s">
        <v>57</v>
      </c>
      <c r="C44" t="s">
        <v>66</v>
      </c>
      <c r="D44" t="e">
        <f>_xlfn.XLOOKUP(Table1[[#This Row],[StrongSeed]],Table2[Seed],Table2[TeamID])</f>
        <v>#N/A</v>
      </c>
      <c r="E44" t="str">
        <f>_xlfn.XLOOKUP(C44,Table2[Seed],Table2[TeamID],"'N/A'")</f>
        <v>'N/A'</v>
      </c>
    </row>
    <row r="45" spans="1:5" x14ac:dyDescent="0.25">
      <c r="A45" t="s">
        <v>110</v>
      </c>
      <c r="B45" t="s">
        <v>60</v>
      </c>
      <c r="C45" t="s">
        <v>63</v>
      </c>
      <c r="D45" t="e">
        <f>_xlfn.XLOOKUP(Table1[[#This Row],[StrongSeed]],Table2[Seed],Table2[TeamID])</f>
        <v>#N/A</v>
      </c>
      <c r="E45" t="str">
        <f>_xlfn.XLOOKUP(C45,Table2[Seed],Table2[TeamID],"'N/A'")</f>
        <v>'N/A'</v>
      </c>
    </row>
    <row r="46" spans="1:5" x14ac:dyDescent="0.25">
      <c r="A46" t="s">
        <v>111</v>
      </c>
      <c r="B46" t="s">
        <v>75</v>
      </c>
      <c r="C46" t="s">
        <v>96</v>
      </c>
      <c r="D46" t="e">
        <f>_xlfn.XLOOKUP(Table1[[#This Row],[StrongSeed]],Table2[Seed],Table2[TeamID])</f>
        <v>#N/A</v>
      </c>
      <c r="E46" t="str">
        <f>_xlfn.XLOOKUP(C46,Table2[Seed],Table2[TeamID],"'N/A'")</f>
        <v>'N/A'</v>
      </c>
    </row>
    <row r="47" spans="1:5" x14ac:dyDescent="0.25">
      <c r="A47" t="s">
        <v>112</v>
      </c>
      <c r="B47" t="s">
        <v>78</v>
      </c>
      <c r="C47" t="s">
        <v>93</v>
      </c>
      <c r="D47" t="e">
        <f>_xlfn.XLOOKUP(Table1[[#This Row],[StrongSeed]],Table2[Seed],Table2[TeamID])</f>
        <v>#N/A</v>
      </c>
      <c r="E47" t="str">
        <f>_xlfn.XLOOKUP(C47,Table2[Seed],Table2[TeamID],"'N/A'")</f>
        <v>'N/A'</v>
      </c>
    </row>
    <row r="48" spans="1:5" x14ac:dyDescent="0.25">
      <c r="A48" t="s">
        <v>113</v>
      </c>
      <c r="B48" t="s">
        <v>81</v>
      </c>
      <c r="C48" t="s">
        <v>90</v>
      </c>
      <c r="D48" t="e">
        <f>_xlfn.XLOOKUP(Table1[[#This Row],[StrongSeed]],Table2[Seed],Table2[TeamID])</f>
        <v>#N/A</v>
      </c>
      <c r="E48" t="str">
        <f>_xlfn.XLOOKUP(C48,Table2[Seed],Table2[TeamID],"'N/A'")</f>
        <v>'N/A'</v>
      </c>
    </row>
    <row r="49" spans="1:5" x14ac:dyDescent="0.25">
      <c r="A49" t="s">
        <v>114</v>
      </c>
      <c r="B49" t="s">
        <v>84</v>
      </c>
      <c r="C49" t="s">
        <v>87</v>
      </c>
      <c r="D49" t="e">
        <f>_xlfn.XLOOKUP(Table1[[#This Row],[StrongSeed]],Table2[Seed],Table2[TeamID])</f>
        <v>#N/A</v>
      </c>
      <c r="E49" t="str">
        <f>_xlfn.XLOOKUP(C49,Table2[Seed],Table2[TeamID],"'N/A'")</f>
        <v>'N/A'</v>
      </c>
    </row>
    <row r="50" spans="1:5" x14ac:dyDescent="0.25">
      <c r="A50" t="s">
        <v>115</v>
      </c>
      <c r="B50" t="s">
        <v>99</v>
      </c>
      <c r="C50" t="s">
        <v>102</v>
      </c>
      <c r="D50" t="e">
        <f>_xlfn.XLOOKUP(Table1[[#This Row],[StrongSeed]],Table2[Seed],Table2[TeamID])</f>
        <v>#N/A</v>
      </c>
      <c r="E50" t="str">
        <f>_xlfn.XLOOKUP(C50,Table2[Seed],Table2[TeamID],"'N/A'")</f>
        <v>'N/A'</v>
      </c>
    </row>
    <row r="51" spans="1:5" x14ac:dyDescent="0.25">
      <c r="A51" t="s">
        <v>116</v>
      </c>
      <c r="B51" t="s">
        <v>100</v>
      </c>
      <c r="C51" t="s">
        <v>101</v>
      </c>
      <c r="D51" t="e">
        <f>_xlfn.XLOOKUP(Table1[[#This Row],[StrongSeed]],Table2[Seed],Table2[TeamID])</f>
        <v>#N/A</v>
      </c>
      <c r="E51" t="str">
        <f>_xlfn.XLOOKUP(C51,Table2[Seed],Table2[TeamID],"'N/A'")</f>
        <v>'N/A'</v>
      </c>
    </row>
    <row r="52" spans="1:5" x14ac:dyDescent="0.25">
      <c r="A52" t="s">
        <v>117</v>
      </c>
      <c r="B52" t="s">
        <v>103</v>
      </c>
      <c r="C52" t="s">
        <v>106</v>
      </c>
      <c r="D52" t="e">
        <f>_xlfn.XLOOKUP(Table1[[#This Row],[StrongSeed]],Table2[Seed],Table2[TeamID])</f>
        <v>#N/A</v>
      </c>
      <c r="E52" t="str">
        <f>_xlfn.XLOOKUP(C52,Table2[Seed],Table2[TeamID],"'N/A'")</f>
        <v>'N/A'</v>
      </c>
    </row>
    <row r="53" spans="1:5" x14ac:dyDescent="0.25">
      <c r="A53" t="s">
        <v>118</v>
      </c>
      <c r="B53" t="s">
        <v>104</v>
      </c>
      <c r="C53" t="s">
        <v>105</v>
      </c>
      <c r="D53" t="e">
        <f>_xlfn.XLOOKUP(Table1[[#This Row],[StrongSeed]],Table2[Seed],Table2[TeamID])</f>
        <v>#N/A</v>
      </c>
      <c r="E53" t="str">
        <f>_xlfn.XLOOKUP(C53,Table2[Seed],Table2[TeamID],"'N/A'")</f>
        <v>'N/A'</v>
      </c>
    </row>
    <row r="54" spans="1:5" x14ac:dyDescent="0.25">
      <c r="A54" t="s">
        <v>119</v>
      </c>
      <c r="B54" t="s">
        <v>107</v>
      </c>
      <c r="C54" t="s">
        <v>110</v>
      </c>
      <c r="D54" t="e">
        <f>_xlfn.XLOOKUP(Table1[[#This Row],[StrongSeed]],Table2[Seed],Table2[TeamID])</f>
        <v>#N/A</v>
      </c>
      <c r="E54" t="str">
        <f>_xlfn.XLOOKUP(C54,Table2[Seed],Table2[TeamID],"'N/A'")</f>
        <v>'N/A'</v>
      </c>
    </row>
    <row r="55" spans="1:5" x14ac:dyDescent="0.25">
      <c r="A55" t="s">
        <v>120</v>
      </c>
      <c r="B55" t="s">
        <v>108</v>
      </c>
      <c r="C55" t="s">
        <v>109</v>
      </c>
      <c r="D55" t="e">
        <f>_xlfn.XLOOKUP(Table1[[#This Row],[StrongSeed]],Table2[Seed],Table2[TeamID])</f>
        <v>#N/A</v>
      </c>
      <c r="E55" t="str">
        <f>_xlfn.XLOOKUP(C55,Table2[Seed],Table2[TeamID],"'N/A'")</f>
        <v>'N/A'</v>
      </c>
    </row>
    <row r="56" spans="1:5" x14ac:dyDescent="0.25">
      <c r="A56" t="s">
        <v>121</v>
      </c>
      <c r="B56" t="s">
        <v>111</v>
      </c>
      <c r="C56" t="s">
        <v>114</v>
      </c>
      <c r="D56" t="e">
        <f>_xlfn.XLOOKUP(Table1[[#This Row],[StrongSeed]],Table2[Seed],Table2[TeamID])</f>
        <v>#N/A</v>
      </c>
      <c r="E56" t="str">
        <f>_xlfn.XLOOKUP(C56,Table2[Seed],Table2[TeamID],"'N/A'")</f>
        <v>'N/A'</v>
      </c>
    </row>
    <row r="57" spans="1:5" x14ac:dyDescent="0.25">
      <c r="A57" t="s">
        <v>122</v>
      </c>
      <c r="B57" t="s">
        <v>112</v>
      </c>
      <c r="C57" t="s">
        <v>113</v>
      </c>
      <c r="D57" t="e">
        <f>_xlfn.XLOOKUP(Table1[[#This Row],[StrongSeed]],Table2[Seed],Table2[TeamID])</f>
        <v>#N/A</v>
      </c>
      <c r="E57" t="str">
        <f>_xlfn.XLOOKUP(C57,Table2[Seed],Table2[TeamID],"'N/A'")</f>
        <v>'N/A'</v>
      </c>
    </row>
    <row r="58" spans="1:5" x14ac:dyDescent="0.25">
      <c r="A58" t="s">
        <v>123</v>
      </c>
      <c r="B58" t="s">
        <v>115</v>
      </c>
      <c r="C58" t="s">
        <v>116</v>
      </c>
      <c r="D58" t="e">
        <f>_xlfn.XLOOKUP(Table1[[#This Row],[StrongSeed]],Table2[Seed],Table2[TeamID])</f>
        <v>#N/A</v>
      </c>
      <c r="E58" t="str">
        <f>_xlfn.XLOOKUP(C58,Table2[Seed],Table2[TeamID],"'N/A'")</f>
        <v>'N/A'</v>
      </c>
    </row>
    <row r="59" spans="1:5" x14ac:dyDescent="0.25">
      <c r="A59" t="s">
        <v>124</v>
      </c>
      <c r="B59" t="s">
        <v>117</v>
      </c>
      <c r="C59" t="s">
        <v>118</v>
      </c>
      <c r="D59" t="e">
        <f>_xlfn.XLOOKUP(Table1[[#This Row],[StrongSeed]],Table2[Seed],Table2[TeamID])</f>
        <v>#N/A</v>
      </c>
      <c r="E59" t="str">
        <f>_xlfn.XLOOKUP(C59,Table2[Seed],Table2[TeamID],"'N/A'")</f>
        <v>'N/A'</v>
      </c>
    </row>
    <row r="60" spans="1:5" x14ac:dyDescent="0.25">
      <c r="A60" t="s">
        <v>125</v>
      </c>
      <c r="B60" t="s">
        <v>119</v>
      </c>
      <c r="C60" t="s">
        <v>120</v>
      </c>
      <c r="D60" t="e">
        <f>_xlfn.XLOOKUP(Table1[[#This Row],[StrongSeed]],Table2[Seed],Table2[TeamID])</f>
        <v>#N/A</v>
      </c>
      <c r="E60" t="str">
        <f>_xlfn.XLOOKUP(C60,Table2[Seed],Table2[TeamID],"'N/A'")</f>
        <v>'N/A'</v>
      </c>
    </row>
    <row r="61" spans="1:5" x14ac:dyDescent="0.25">
      <c r="A61" t="s">
        <v>126</v>
      </c>
      <c r="B61" t="s">
        <v>121</v>
      </c>
      <c r="C61" t="s">
        <v>122</v>
      </c>
      <c r="D61" t="e">
        <f>_xlfn.XLOOKUP(Table1[[#This Row],[StrongSeed]],Table2[Seed],Table2[TeamID])</f>
        <v>#N/A</v>
      </c>
      <c r="E61" t="str">
        <f>_xlfn.XLOOKUP(C61,Table2[Seed],Table2[TeamID],"'N/A'")</f>
        <v>'N/A'</v>
      </c>
    </row>
    <row r="62" spans="1:5" x14ac:dyDescent="0.25">
      <c r="A62" t="s">
        <v>127</v>
      </c>
      <c r="B62" t="s">
        <v>123</v>
      </c>
      <c r="C62" t="s">
        <v>124</v>
      </c>
      <c r="D62" t="e">
        <f>_xlfn.XLOOKUP(Table1[[#This Row],[StrongSeed]],Table2[Seed],Table2[TeamID])</f>
        <v>#N/A</v>
      </c>
      <c r="E62" t="str">
        <f>_xlfn.XLOOKUP(C62,Table2[Seed],Table2[TeamID],"'N/A'")</f>
        <v>'N/A'</v>
      </c>
    </row>
    <row r="63" spans="1:5" x14ac:dyDescent="0.25">
      <c r="A63" t="s">
        <v>128</v>
      </c>
      <c r="B63" t="s">
        <v>125</v>
      </c>
      <c r="C63" t="s">
        <v>126</v>
      </c>
      <c r="D63" t="e">
        <f>_xlfn.XLOOKUP(Table1[[#This Row],[StrongSeed]],Table2[Seed],Table2[TeamID])</f>
        <v>#N/A</v>
      </c>
      <c r="E63" t="str">
        <f>_xlfn.XLOOKUP(C63,Table2[Seed],Table2[TeamID],"'N/A'")</f>
        <v>'N/A'</v>
      </c>
    </row>
    <row r="64" spans="1:5" x14ac:dyDescent="0.25">
      <c r="A64" t="s">
        <v>129</v>
      </c>
      <c r="B64" t="s">
        <v>127</v>
      </c>
      <c r="C64" t="s">
        <v>128</v>
      </c>
      <c r="D64" t="e">
        <f>_xlfn.XLOOKUP(Table1[[#This Row],[StrongSeed]],Table2[Seed],Table2[TeamID])</f>
        <v>#N/A</v>
      </c>
      <c r="E64" t="str">
        <f>_xlfn.XLOOKUP(C64,Table2[Seed],Table2[TeamID],"'N/A'")</f>
        <v>'N/A'</v>
      </c>
    </row>
    <row r="65" spans="1:5" x14ac:dyDescent="0.25">
      <c r="A65" t="s">
        <v>5</v>
      </c>
      <c r="B65" t="s">
        <v>130</v>
      </c>
      <c r="C65" t="s">
        <v>131</v>
      </c>
      <c r="D65">
        <f>_xlfn.XLOOKUP(Table1[[#This Row],[StrongSeed]],Table2[Seed],Table2[TeamID])</f>
        <v>1192</v>
      </c>
      <c r="E65">
        <f>_xlfn.XLOOKUP(C65,Table2[Seed],Table2[TeamID],"'N/A'")</f>
        <v>1411</v>
      </c>
    </row>
    <row r="66" spans="1:5" x14ac:dyDescent="0.25">
      <c r="A66" t="s">
        <v>29</v>
      </c>
      <c r="B66" t="s">
        <v>132</v>
      </c>
      <c r="C66" t="s">
        <v>133</v>
      </c>
      <c r="D66">
        <f>_xlfn.XLOOKUP(Table1[[#This Row],[StrongSeed]],Table2[Seed],Table2[TeamID])</f>
        <v>1369</v>
      </c>
      <c r="E66">
        <f>_xlfn.XLOOKUP(C66,Table2[Seed],Table2[TeamID],"'N/A'")</f>
        <v>1394</v>
      </c>
    </row>
    <row r="67" spans="1:5" x14ac:dyDescent="0.25">
      <c r="A67" t="s">
        <v>68</v>
      </c>
      <c r="B67" t="s">
        <v>134</v>
      </c>
      <c r="C67" t="s">
        <v>135</v>
      </c>
      <c r="D67">
        <f>_xlfn.XLOOKUP(Table1[[#This Row],[StrongSeed]],Table2[Seed],Table2[TeamID])</f>
        <v>1280</v>
      </c>
      <c r="E67">
        <f>_xlfn.XLOOKUP(C67,Table2[Seed],Table2[TeamID],"'N/A'")</f>
        <v>1338</v>
      </c>
    </row>
    <row r="68" spans="1:5" x14ac:dyDescent="0.25">
      <c r="A68" t="s">
        <v>92</v>
      </c>
      <c r="B68" t="s">
        <v>136</v>
      </c>
      <c r="C68" t="s">
        <v>137</v>
      </c>
      <c r="D68">
        <f>_xlfn.XLOOKUP(Table1[[#This Row],[StrongSeed]],Table2[Seed],Table2[TeamID])</f>
        <v>1113</v>
      </c>
      <c r="E68">
        <f>_xlfn.XLOOKUP(C68,Table2[Seed],Table2[TeamID],"'N/A'")</f>
        <v>1305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9"/>
  <sheetViews>
    <sheetView workbookViewId="0">
      <selection sqref="A1:B69"/>
    </sheetView>
  </sheetViews>
  <sheetFormatPr defaultRowHeight="15" x14ac:dyDescent="0.25"/>
  <cols>
    <col min="1" max="1" width="7.85546875" bestFit="1" customWidth="1"/>
    <col min="2" max="2" width="10.14062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4</v>
      </c>
      <c r="B2">
        <v>1345</v>
      </c>
    </row>
    <row r="3" spans="1:2" x14ac:dyDescent="0.25">
      <c r="A3" t="s">
        <v>7</v>
      </c>
      <c r="B3">
        <v>1266</v>
      </c>
    </row>
    <row r="4" spans="1:2" x14ac:dyDescent="0.25">
      <c r="A4" t="s">
        <v>10</v>
      </c>
      <c r="B4">
        <v>1243</v>
      </c>
    </row>
    <row r="5" spans="1:2" x14ac:dyDescent="0.25">
      <c r="A5" t="s">
        <v>13</v>
      </c>
      <c r="B5">
        <v>1397</v>
      </c>
    </row>
    <row r="6" spans="1:2" x14ac:dyDescent="0.25">
      <c r="A6" t="s">
        <v>16</v>
      </c>
      <c r="B6">
        <v>1181</v>
      </c>
    </row>
    <row r="7" spans="1:2" x14ac:dyDescent="0.25">
      <c r="A7" t="s">
        <v>19</v>
      </c>
      <c r="B7">
        <v>1246</v>
      </c>
    </row>
    <row r="8" spans="1:2" x14ac:dyDescent="0.25">
      <c r="A8" t="s">
        <v>22</v>
      </c>
      <c r="B8">
        <v>1277</v>
      </c>
    </row>
    <row r="9" spans="1:2" x14ac:dyDescent="0.25">
      <c r="A9" t="s">
        <v>25</v>
      </c>
      <c r="B9">
        <v>1272</v>
      </c>
    </row>
    <row r="10" spans="1:2" x14ac:dyDescent="0.25">
      <c r="A10" t="s">
        <v>26</v>
      </c>
      <c r="B10">
        <v>1194</v>
      </c>
    </row>
    <row r="11" spans="1:2" x14ac:dyDescent="0.25">
      <c r="A11" t="s">
        <v>23</v>
      </c>
      <c r="B11">
        <v>1425</v>
      </c>
    </row>
    <row r="12" spans="1:2" x14ac:dyDescent="0.25">
      <c r="A12" t="s">
        <v>20</v>
      </c>
      <c r="B12">
        <v>1344</v>
      </c>
    </row>
    <row r="13" spans="1:2" x14ac:dyDescent="0.25">
      <c r="A13" t="s">
        <v>17</v>
      </c>
      <c r="B13">
        <v>1331</v>
      </c>
    </row>
    <row r="14" spans="1:2" x14ac:dyDescent="0.25">
      <c r="A14" t="s">
        <v>14</v>
      </c>
      <c r="B14">
        <v>1418</v>
      </c>
    </row>
    <row r="15" spans="1:2" x14ac:dyDescent="0.25">
      <c r="A15" t="s">
        <v>11</v>
      </c>
      <c r="B15">
        <v>1286</v>
      </c>
    </row>
    <row r="16" spans="1:2" x14ac:dyDescent="0.25">
      <c r="A16" t="s">
        <v>8</v>
      </c>
      <c r="B16">
        <v>1436</v>
      </c>
    </row>
    <row r="17" spans="1:2" x14ac:dyDescent="0.25">
      <c r="A17" t="s">
        <v>130</v>
      </c>
      <c r="B17">
        <v>1192</v>
      </c>
    </row>
    <row r="18" spans="1:2" x14ac:dyDescent="0.25">
      <c r="A18" t="s">
        <v>131</v>
      </c>
      <c r="B18">
        <v>1411</v>
      </c>
    </row>
    <row r="19" spans="1:2" x14ac:dyDescent="0.25">
      <c r="A19" t="s">
        <v>28</v>
      </c>
      <c r="B19">
        <v>1104</v>
      </c>
    </row>
    <row r="20" spans="1:2" x14ac:dyDescent="0.25">
      <c r="A20" t="s">
        <v>31</v>
      </c>
      <c r="B20">
        <v>1112</v>
      </c>
    </row>
    <row r="21" spans="1:2" x14ac:dyDescent="0.25">
      <c r="A21" t="s">
        <v>34</v>
      </c>
      <c r="B21">
        <v>1124</v>
      </c>
    </row>
    <row r="22" spans="1:2" x14ac:dyDescent="0.25">
      <c r="A22" t="s">
        <v>37</v>
      </c>
      <c r="B22">
        <v>1438</v>
      </c>
    </row>
    <row r="23" spans="1:2" x14ac:dyDescent="0.25">
      <c r="A23" t="s">
        <v>40</v>
      </c>
      <c r="B23">
        <v>1361</v>
      </c>
    </row>
    <row r="24" spans="1:2" x14ac:dyDescent="0.25">
      <c r="A24" t="s">
        <v>43</v>
      </c>
      <c r="B24">
        <v>1166</v>
      </c>
    </row>
    <row r="25" spans="1:2" x14ac:dyDescent="0.25">
      <c r="A25" t="s">
        <v>46</v>
      </c>
      <c r="B25">
        <v>1281</v>
      </c>
    </row>
    <row r="26" spans="1:2" x14ac:dyDescent="0.25">
      <c r="A26" t="s">
        <v>49</v>
      </c>
      <c r="B26">
        <v>1268</v>
      </c>
    </row>
    <row r="27" spans="1:2" x14ac:dyDescent="0.25">
      <c r="A27" t="s">
        <v>50</v>
      </c>
      <c r="B27">
        <v>1452</v>
      </c>
    </row>
    <row r="28" spans="1:2" x14ac:dyDescent="0.25">
      <c r="A28" t="s">
        <v>47</v>
      </c>
      <c r="B28">
        <v>1429</v>
      </c>
    </row>
    <row r="29" spans="1:2" x14ac:dyDescent="0.25">
      <c r="A29" t="s">
        <v>44</v>
      </c>
      <c r="B29">
        <v>1301</v>
      </c>
    </row>
    <row r="30" spans="1:2" x14ac:dyDescent="0.25">
      <c r="A30" t="s">
        <v>41</v>
      </c>
      <c r="B30">
        <v>1158</v>
      </c>
    </row>
    <row r="31" spans="1:2" x14ac:dyDescent="0.25">
      <c r="A31" t="s">
        <v>38</v>
      </c>
      <c r="B31">
        <v>1202</v>
      </c>
    </row>
    <row r="32" spans="1:2" x14ac:dyDescent="0.25">
      <c r="A32" t="s">
        <v>35</v>
      </c>
      <c r="B32">
        <v>1364</v>
      </c>
    </row>
    <row r="33" spans="1:2" x14ac:dyDescent="0.25">
      <c r="A33" t="s">
        <v>32</v>
      </c>
      <c r="B33">
        <v>1343</v>
      </c>
    </row>
    <row r="34" spans="1:2" x14ac:dyDescent="0.25">
      <c r="A34" t="s">
        <v>132</v>
      </c>
      <c r="B34">
        <v>1369</v>
      </c>
    </row>
    <row r="35" spans="1:2" x14ac:dyDescent="0.25">
      <c r="A35" t="s">
        <v>133</v>
      </c>
      <c r="B35">
        <v>1394</v>
      </c>
    </row>
    <row r="36" spans="1:2" x14ac:dyDescent="0.25">
      <c r="A36" t="s">
        <v>52</v>
      </c>
      <c r="B36">
        <v>1222</v>
      </c>
    </row>
    <row r="37" spans="1:2" x14ac:dyDescent="0.25">
      <c r="A37" t="s">
        <v>55</v>
      </c>
      <c r="B37">
        <v>1400</v>
      </c>
    </row>
    <row r="38" spans="1:2" x14ac:dyDescent="0.25">
      <c r="A38" t="s">
        <v>58</v>
      </c>
      <c r="B38">
        <v>1462</v>
      </c>
    </row>
    <row r="39" spans="1:2" x14ac:dyDescent="0.25">
      <c r="A39" t="s">
        <v>61</v>
      </c>
      <c r="B39">
        <v>1231</v>
      </c>
    </row>
    <row r="40" spans="1:2" x14ac:dyDescent="0.25">
      <c r="A40" t="s">
        <v>64</v>
      </c>
      <c r="B40">
        <v>1274</v>
      </c>
    </row>
    <row r="41" spans="1:2" x14ac:dyDescent="0.25">
      <c r="A41" t="s">
        <v>67</v>
      </c>
      <c r="B41">
        <v>1235</v>
      </c>
    </row>
    <row r="42" spans="1:2" x14ac:dyDescent="0.25">
      <c r="A42" t="s">
        <v>70</v>
      </c>
      <c r="B42">
        <v>1401</v>
      </c>
    </row>
    <row r="43" spans="1:2" x14ac:dyDescent="0.25">
      <c r="A43" t="s">
        <v>73</v>
      </c>
      <c r="B43">
        <v>1234</v>
      </c>
    </row>
    <row r="44" spans="1:2" x14ac:dyDescent="0.25">
      <c r="A44" t="s">
        <v>74</v>
      </c>
      <c r="B44">
        <v>1120</v>
      </c>
    </row>
    <row r="45" spans="1:2" x14ac:dyDescent="0.25">
      <c r="A45" t="s">
        <v>71</v>
      </c>
      <c r="B45">
        <v>1336</v>
      </c>
    </row>
    <row r="46" spans="1:2" x14ac:dyDescent="0.25">
      <c r="A46" t="s">
        <v>134</v>
      </c>
      <c r="B46">
        <v>1280</v>
      </c>
    </row>
    <row r="47" spans="1:2" x14ac:dyDescent="0.25">
      <c r="A47" t="s">
        <v>135</v>
      </c>
      <c r="B47">
        <v>1338</v>
      </c>
    </row>
    <row r="48" spans="1:2" x14ac:dyDescent="0.25">
      <c r="A48" t="s">
        <v>65</v>
      </c>
      <c r="B48">
        <v>1179</v>
      </c>
    </row>
    <row r="49" spans="1:2" x14ac:dyDescent="0.25">
      <c r="A49" t="s">
        <v>62</v>
      </c>
      <c r="B49">
        <v>1245</v>
      </c>
    </row>
    <row r="50" spans="1:2" x14ac:dyDescent="0.25">
      <c r="A50" t="s">
        <v>59</v>
      </c>
      <c r="B50">
        <v>1244</v>
      </c>
    </row>
    <row r="51" spans="1:2" x14ac:dyDescent="0.25">
      <c r="A51" t="s">
        <v>56</v>
      </c>
      <c r="B51">
        <v>1159</v>
      </c>
    </row>
    <row r="52" spans="1:2" x14ac:dyDescent="0.25">
      <c r="A52" t="s">
        <v>53</v>
      </c>
      <c r="B52">
        <v>1297</v>
      </c>
    </row>
    <row r="53" spans="1:2" x14ac:dyDescent="0.25">
      <c r="A53" t="s">
        <v>76</v>
      </c>
      <c r="B53">
        <v>1242</v>
      </c>
    </row>
    <row r="54" spans="1:2" x14ac:dyDescent="0.25">
      <c r="A54" t="s">
        <v>79</v>
      </c>
      <c r="B54">
        <v>1417</v>
      </c>
    </row>
    <row r="55" spans="1:2" x14ac:dyDescent="0.25">
      <c r="A55" t="s">
        <v>82</v>
      </c>
      <c r="B55">
        <v>1211</v>
      </c>
    </row>
    <row r="56" spans="1:2" x14ac:dyDescent="0.25">
      <c r="A56" t="s">
        <v>85</v>
      </c>
      <c r="B56">
        <v>1163</v>
      </c>
    </row>
    <row r="57" spans="1:2" x14ac:dyDescent="0.25">
      <c r="A57" t="s">
        <v>88</v>
      </c>
      <c r="B57">
        <v>1388</v>
      </c>
    </row>
    <row r="58" spans="1:2" x14ac:dyDescent="0.25">
      <c r="A58" t="s">
        <v>91</v>
      </c>
      <c r="B58">
        <v>1395</v>
      </c>
    </row>
    <row r="59" spans="1:2" x14ac:dyDescent="0.25">
      <c r="A59" t="s">
        <v>94</v>
      </c>
      <c r="B59">
        <v>1321</v>
      </c>
    </row>
    <row r="60" spans="1:2" x14ac:dyDescent="0.25">
      <c r="A60" t="s">
        <v>97</v>
      </c>
      <c r="B60">
        <v>1116</v>
      </c>
    </row>
    <row r="61" spans="1:2" x14ac:dyDescent="0.25">
      <c r="A61" t="s">
        <v>98</v>
      </c>
      <c r="B61">
        <v>1228</v>
      </c>
    </row>
    <row r="62" spans="1:2" x14ac:dyDescent="0.25">
      <c r="A62" t="s">
        <v>95</v>
      </c>
      <c r="B62">
        <v>1129</v>
      </c>
    </row>
    <row r="63" spans="1:2" x14ac:dyDescent="0.25">
      <c r="A63" t="s">
        <v>136</v>
      </c>
      <c r="B63">
        <v>1113</v>
      </c>
    </row>
    <row r="64" spans="1:2" x14ac:dyDescent="0.25">
      <c r="A64" t="s">
        <v>137</v>
      </c>
      <c r="B64">
        <v>1305</v>
      </c>
    </row>
    <row r="65" spans="1:2" x14ac:dyDescent="0.25">
      <c r="A65" t="s">
        <v>89</v>
      </c>
      <c r="B65">
        <v>1433</v>
      </c>
    </row>
    <row r="66" spans="1:2" x14ac:dyDescent="0.25">
      <c r="A66" t="s">
        <v>86</v>
      </c>
      <c r="B66">
        <v>1233</v>
      </c>
    </row>
    <row r="67" spans="1:2" x14ac:dyDescent="0.25">
      <c r="A67" t="s">
        <v>83</v>
      </c>
      <c r="B67">
        <v>1213</v>
      </c>
    </row>
    <row r="68" spans="1:2" x14ac:dyDescent="0.25">
      <c r="A68" t="s">
        <v>80</v>
      </c>
      <c r="B68">
        <v>1421</v>
      </c>
    </row>
    <row r="69" spans="1:2" x14ac:dyDescent="0.25">
      <c r="A69" t="s">
        <v>77</v>
      </c>
      <c r="B69">
        <v>1224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2023_results</vt:lpstr>
      <vt:lpstr>MNCAATourneySlots_2023</vt:lpstr>
      <vt:lpstr>MNCAATourneySeeds_2023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2024-03-29T06:01:05Z</dcterms:created>
  <dcterms:modified xsi:type="dcterms:W3CDTF">2024-03-29T08:31:30Z</dcterms:modified>
</cp:coreProperties>
</file>