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A67208F0-EAA4-49BC-B5D1-3B7C1B4E657A}" xr6:coauthVersionLast="47" xr6:coauthVersionMax="47" xr10:uidLastSave="{00000000-0000-0000-0000-000000000000}"/>
  <bookViews>
    <workbookView xWindow="-120" yWindow="-120" windowWidth="29040" windowHeight="15840" xr2:uid="{37B42EF0-A527-4E43-8B50-C599F805ECB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B3" i="1"/>
  <c r="B4" i="1"/>
  <c r="B5" i="1"/>
  <c r="B6" i="1"/>
  <c r="B7" i="1"/>
  <c r="B8" i="1"/>
  <c r="B9" i="1"/>
  <c r="B10" i="1"/>
  <c r="B2" i="1"/>
  <c r="D2" i="1" s="1"/>
  <c r="D9" i="1"/>
  <c r="D10" i="1"/>
  <c r="D3" i="1"/>
  <c r="D4" i="1"/>
  <c r="D5" i="1"/>
  <c r="D6" i="1"/>
  <c r="D7" i="1"/>
  <c r="D8" i="1"/>
  <c r="F9" i="1" l="1"/>
  <c r="G9" i="1" s="1"/>
  <c r="H9" i="1" s="1"/>
  <c r="F5" i="1"/>
  <c r="G5" i="1" s="1"/>
  <c r="H5" i="1" s="1"/>
  <c r="F6" i="1"/>
  <c r="G6" i="1" s="1"/>
  <c r="H6" i="1" s="1"/>
  <c r="F8" i="1"/>
  <c r="G8" i="1" s="1"/>
  <c r="H8" i="1" s="1"/>
  <c r="F4" i="1"/>
  <c r="G4" i="1" s="1"/>
  <c r="H4" i="1" s="1"/>
  <c r="F10" i="1"/>
  <c r="G10" i="1" s="1"/>
  <c r="H10" i="1" s="1"/>
  <c r="F7" i="1"/>
  <c r="G7" i="1" s="1"/>
  <c r="H7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<sst xmlns="http://schemas.openxmlformats.org/spreadsheetml/2006/main" count="13" uniqueCount="13">
  <si>
    <t>population</t>
  </si>
  <si>
    <t>BASE_FOREIGN_SUPPLY_DEMAND</t>
  </si>
  <si>
    <t>FOREIGN_SUPPLY_DEMAND_FACTOR</t>
  </si>
  <si>
    <t>10*factor</t>
  </si>
  <si>
    <t>difference</t>
  </si>
  <si>
    <t>demand</t>
  </si>
  <si>
    <t>supply</t>
  </si>
  <si>
    <t>price_inertia</t>
  </si>
  <si>
    <t>daily balance</t>
  </si>
  <si>
    <t>monthly balance</t>
  </si>
  <si>
    <t>INTERNAL_DEMAND_FACTOR</t>
  </si>
  <si>
    <t>PRICE_BUY_RUB</t>
  </si>
  <si>
    <t>PRICE_SELL_RUB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</si>
</sst>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880-89ED-4B1D-B390-99E3C5AB2516}">
  <dimension ref="A1:O10"/>
  <sheetViews>
    <sheetView tabSelected="1" workbookViewId="0">
      <selection activeCell="C5" sqref="C5"/>
    </sheetView>
  </sheetViews>
  <sheetFormatPr defaultRowHeight="15" x14ac:dyDescent="0.25"/>
  <sheetData>
    <row r="1" spans="1:15" x14ac:dyDescent="0.25">
      <c r="A1" t="s">
        <v>0</v>
      </c>
      <c r="B1" t="s">
        <v>5</v>
      </c>
      <c r="C1" t="s">
        <v>6</v>
      </c>
      <c r="D1" t="s">
        <v>4</v>
      </c>
      <c r="E1" t="s">
        <v>7</v>
      </c>
      <c r="F1" t="s">
        <v>3</v>
      </c>
      <c r="G1" t="s">
        <v>8</v>
      </c>
      <c r="H1" t="s">
        <v>9</v>
      </c>
      <c r="K1" t="s">
        <v>1</v>
      </c>
      <c r="L1" t="s">
        <v>2</v>
      </c>
      <c r="M1" t="s">
        <v>10</v>
      </c>
      <c r="N1" t="s">
        <v>11</v>
      </c>
      <c r="O1" t="s">
        <v>12</v>
      </c>
    </row>
    <row r="2" spans="1:15" x14ac:dyDescent="0.25">
      <c r="A2">
        <v>20000</v>
      </c>
      <c r="B2">
        <f>A2*$M$2</f>
        <v>800</v>
      </c>
      <c r="C2">
        <v>0</v>
      </c>
      <c r="D2">
        <f>C2-B2</f>
        <v>-800</v>
      </c>
      <c r="E2">
        <f>$K$2+$L$2*A2</f>
        <v>800</v>
      </c>
      <c r="F2">
        <f>1-D2/E2</f>
        <v>2</v>
      </c>
      <c r="G2">
        <f>D2*F2*IF(D2&lt;0,$N$2,$O$2)</f>
        <v>-9600</v>
      </c>
      <c r="H2">
        <f>G2*30</f>
        <v>-288000</v>
      </c>
      <c r="K2">
        <v>200</v>
      </c>
      <c r="L2">
        <v>0.03</v>
      </c>
      <c r="M2">
        <v>0.04</v>
      </c>
      <c r="N2">
        <v>6</v>
      </c>
      <c r="O2">
        <v>5</v>
      </c>
    </row>
    <row r="3" spans="1:15" x14ac:dyDescent="0.25">
      <c r="A3">
        <v>20000</v>
      </c>
      <c r="B3">
        <f t="shared" ref="B3:B10" si="0">A3*$M$2</f>
        <v>800</v>
      </c>
      <c r="C3">
        <v>200</v>
      </c>
      <c r="D3">
        <f t="shared" ref="D3:D8" si="1">C3-B3</f>
        <v>-600</v>
      </c>
      <c r="E3">
        <f t="shared" ref="E3:E10" si="2">$K$2+$L$2*A3+C3</f>
        <v>1000</v>
      </c>
      <c r="F3">
        <f t="shared" ref="F3:F10" si="3">1-D3/E3</f>
        <v>1.6</v>
      </c>
      <c r="G3">
        <f t="shared" ref="G3:G10" si="4">D3*F3*IF(D3&lt;0,$N$2,$O$2)</f>
        <v>-5760</v>
      </c>
      <c r="H3">
        <f t="shared" ref="H3:H10" si="5">G3*30</f>
        <v>-172800</v>
      </c>
    </row>
    <row r="4" spans="1:15" x14ac:dyDescent="0.25">
      <c r="A4">
        <v>20000</v>
      </c>
      <c r="B4">
        <f t="shared" si="0"/>
        <v>800</v>
      </c>
      <c r="C4">
        <v>400</v>
      </c>
      <c r="D4">
        <f t="shared" si="1"/>
        <v>-400</v>
      </c>
      <c r="E4">
        <f t="shared" si="2"/>
        <v>1200</v>
      </c>
      <c r="F4">
        <f t="shared" si="3"/>
        <v>1.3333333333333333</v>
      </c>
      <c r="G4">
        <f t="shared" si="4"/>
        <v>-3199.9999999999995</v>
      </c>
      <c r="H4">
        <f t="shared" si="5"/>
        <v>-95999.999999999985</v>
      </c>
    </row>
    <row r="5" spans="1:15" x14ac:dyDescent="0.25">
      <c r="A5">
        <v>20000</v>
      </c>
      <c r="B5">
        <f t="shared" si="0"/>
        <v>800</v>
      </c>
      <c r="C5">
        <v>600</v>
      </c>
      <c r="D5">
        <f t="shared" si="1"/>
        <v>-200</v>
      </c>
      <c r="E5">
        <f t="shared" si="2"/>
        <v>1400</v>
      </c>
      <c r="F5">
        <f t="shared" si="3"/>
        <v>1.1428571428571428</v>
      </c>
      <c r="G5">
        <f t="shared" si="4"/>
        <v>-1371.4285714285713</v>
      </c>
      <c r="H5">
        <f t="shared" si="5"/>
        <v>-41142.857142857138</v>
      </c>
    </row>
    <row r="6" spans="1:15" x14ac:dyDescent="0.25">
      <c r="A6">
        <v>20000</v>
      </c>
      <c r="B6">
        <f t="shared" si="0"/>
        <v>800</v>
      </c>
      <c r="C6">
        <v>800</v>
      </c>
      <c r="D6">
        <f t="shared" si="1"/>
        <v>0</v>
      </c>
      <c r="E6">
        <f t="shared" si="2"/>
        <v>1600</v>
      </c>
      <c r="F6">
        <f t="shared" si="3"/>
        <v>1</v>
      </c>
      <c r="G6">
        <f t="shared" si="4"/>
        <v>0</v>
      </c>
      <c r="H6">
        <f t="shared" si="5"/>
        <v>0</v>
      </c>
    </row>
    <row r="7" spans="1:15" x14ac:dyDescent="0.25">
      <c r="A7">
        <v>20000</v>
      </c>
      <c r="B7">
        <f t="shared" si="0"/>
        <v>800</v>
      </c>
      <c r="C7">
        <v>1000</v>
      </c>
      <c r="D7">
        <f t="shared" si="1"/>
        <v>200</v>
      </c>
      <c r="E7">
        <f t="shared" si="2"/>
        <v>1800</v>
      </c>
      <c r="F7">
        <f t="shared" si="3"/>
        <v>0.88888888888888884</v>
      </c>
      <c r="G7">
        <f t="shared" si="4"/>
        <v>888.88888888888891</v>
      </c>
      <c r="H7">
        <f t="shared" si="5"/>
        <v>26666.666666666668</v>
      </c>
    </row>
    <row r="8" spans="1:15" x14ac:dyDescent="0.25">
      <c r="A8">
        <v>20000</v>
      </c>
      <c r="B8">
        <f t="shared" si="0"/>
        <v>800</v>
      </c>
      <c r="C8">
        <v>1200</v>
      </c>
      <c r="D8">
        <f t="shared" si="1"/>
        <v>400</v>
      </c>
      <c r="E8">
        <f t="shared" si="2"/>
        <v>2000</v>
      </c>
      <c r="F8">
        <f t="shared" si="3"/>
        <v>0.8</v>
      </c>
      <c r="G8">
        <f t="shared" si="4"/>
        <v>1600</v>
      </c>
      <c r="H8">
        <f t="shared" si="5"/>
        <v>48000</v>
      </c>
    </row>
    <row r="9" spans="1:15" x14ac:dyDescent="0.25">
      <c r="A9">
        <v>20000</v>
      </c>
      <c r="B9">
        <f t="shared" si="0"/>
        <v>800</v>
      </c>
      <c r="C9">
        <v>1400</v>
      </c>
      <c r="D9">
        <f t="shared" ref="D9:D10" si="6">C9-B9</f>
        <v>600</v>
      </c>
      <c r="E9">
        <f t="shared" si="2"/>
        <v>2200</v>
      </c>
      <c r="F9">
        <f t="shared" si="3"/>
        <v>0.72727272727272729</v>
      </c>
      <c r="G9">
        <f t="shared" si="4"/>
        <v>2181.818181818182</v>
      </c>
      <c r="H9">
        <f t="shared" si="5"/>
        <v>65454.545454545456</v>
      </c>
    </row>
    <row r="10" spans="1:15" x14ac:dyDescent="0.25">
      <c r="A10">
        <v>20000</v>
      </c>
      <c r="B10">
        <f t="shared" si="0"/>
        <v>800</v>
      </c>
      <c r="C10">
        <v>1600</v>
      </c>
      <c r="D10">
        <f t="shared" si="6"/>
        <v>800</v>
      </c>
      <c r="E10">
        <f t="shared" si="2"/>
        <v>2400</v>
      </c>
      <c r="F10">
        <f t="shared" si="3"/>
        <v>0.66666666666666674</v>
      </c>
      <c r="G10">
        <f t="shared" si="4"/>
        <v>2666.666666666667</v>
      </c>
      <c r="H10">
        <f t="shared" si="5"/>
        <v>80000.000000000015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Gieroba</dc:creator>
  <cp:lastModifiedBy>Robert Gieroba</cp:lastModifiedBy>
  <dcterms:created xsi:type="dcterms:W3CDTF">2023-04-01T08:07:29Z</dcterms:created>
  <dcterms:modified xsi:type="dcterms:W3CDTF">2023-04-01T09:17:19Z</dcterms:modified>
</cp:coreProperties>
</file>