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-converter\"/>
    </mc:Choice>
  </mc:AlternateContent>
  <xr:revisionPtr revIDLastSave="0" documentId="13_ncr:1_{6CF63F6A-E95E-4E0A-BD2D-A7BD29AB6A87}" xr6:coauthVersionLast="47" xr6:coauthVersionMax="47" xr10:uidLastSave="{00000000-0000-0000-0000-000000000000}"/>
  <bookViews>
    <workbookView xWindow="-90" yWindow="-90" windowWidth="19380" windowHeight="10260" tabRatio="473" xr2:uid="{0136EA61-87B7-4DCD-8EF4-D0D6798CF37A}"/>
  </bookViews>
  <sheets>
    <sheet name="L100" sheetId="2" r:id="rId1"/>
    <sheet name="L200" sheetId="3" r:id="rId2"/>
    <sheet name="L300" sheetId="4" r:id="rId3"/>
    <sheet name="L400" sheetId="5" r:id="rId4"/>
    <sheet name="L500" sheetId="6" r:id="rId5"/>
    <sheet name="L600" sheetId="7" r:id="rId6"/>
    <sheet name="L700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8" l="1"/>
  <c r="A2" i="8"/>
  <c r="A3" i="7"/>
  <c r="A2" i="7"/>
  <c r="A3" i="6"/>
  <c r="A2" i="6"/>
  <c r="A3" i="5"/>
  <c r="A2" i="5"/>
  <c r="A3" i="4"/>
  <c r="A2" i="4"/>
  <c r="A3" i="3"/>
  <c r="A2" i="3"/>
  <c r="C26" i="8"/>
  <c r="C26" i="7"/>
  <c r="C26" i="6"/>
  <c r="C26" i="5"/>
  <c r="C26" i="4"/>
  <c r="C26" i="3"/>
  <c r="C26" i="2"/>
  <c r="B46" i="8"/>
  <c r="B46" i="7"/>
  <c r="B46" i="6"/>
  <c r="B46" i="5"/>
  <c r="B46" i="4"/>
  <c r="G7" i="8"/>
  <c r="E7" i="8"/>
  <c r="B7" i="8"/>
  <c r="D6" i="8"/>
  <c r="B6" i="8"/>
  <c r="G7" i="7"/>
  <c r="E7" i="7"/>
  <c r="B7" i="7"/>
  <c r="D6" i="7"/>
  <c r="B6" i="7"/>
  <c r="G7" i="6"/>
  <c r="E7" i="6"/>
  <c r="B7" i="6"/>
  <c r="D6" i="6"/>
  <c r="B6" i="6"/>
  <c r="G7" i="5"/>
  <c r="E7" i="5"/>
  <c r="B7" i="5"/>
  <c r="D6" i="5"/>
  <c r="B6" i="5"/>
  <c r="G7" i="4"/>
  <c r="E7" i="4"/>
  <c r="B7" i="4"/>
  <c r="D6" i="4"/>
  <c r="B6" i="4"/>
  <c r="B46" i="3"/>
  <c r="G7" i="3"/>
  <c r="E7" i="3"/>
  <c r="D6" i="3"/>
  <c r="B7" i="3"/>
  <c r="B6" i="3"/>
  <c r="D43" i="7"/>
  <c r="G43" i="7"/>
  <c r="D44" i="7"/>
  <c r="C41" i="8"/>
  <c r="G40" i="8"/>
  <c r="F40" i="8"/>
  <c r="E40" i="8"/>
  <c r="G39" i="8"/>
  <c r="F39" i="8"/>
  <c r="E39" i="8"/>
  <c r="G38" i="8"/>
  <c r="F38" i="8"/>
  <c r="E38" i="8"/>
  <c r="F37" i="8"/>
  <c r="G37" i="8" s="1"/>
  <c r="E37" i="8"/>
  <c r="F36" i="8"/>
  <c r="G36" i="8" s="1"/>
  <c r="E36" i="8"/>
  <c r="F35" i="8"/>
  <c r="G35" i="8" s="1"/>
  <c r="E35" i="8"/>
  <c r="G34" i="8"/>
  <c r="F34" i="8"/>
  <c r="E34" i="8"/>
  <c r="F33" i="8"/>
  <c r="G33" i="8" s="1"/>
  <c r="E33" i="8"/>
  <c r="G32" i="8"/>
  <c r="F32" i="8"/>
  <c r="E32" i="8"/>
  <c r="G31" i="8"/>
  <c r="F31" i="8"/>
  <c r="E31" i="8"/>
  <c r="G30" i="8"/>
  <c r="F30" i="8"/>
  <c r="E30" i="8"/>
  <c r="F29" i="8"/>
  <c r="G29" i="8" s="1"/>
  <c r="E29" i="8"/>
  <c r="F28" i="8"/>
  <c r="G28" i="8" s="1"/>
  <c r="E28" i="8"/>
  <c r="C24" i="8"/>
  <c r="D43" i="8" s="1"/>
  <c r="G23" i="8"/>
  <c r="F23" i="8"/>
  <c r="E23" i="8"/>
  <c r="F22" i="8"/>
  <c r="G22" i="8" s="1"/>
  <c r="E22" i="8"/>
  <c r="G21" i="8"/>
  <c r="F21" i="8"/>
  <c r="E21" i="8"/>
  <c r="G20" i="8"/>
  <c r="F20" i="8"/>
  <c r="E20" i="8"/>
  <c r="G19" i="8"/>
  <c r="F19" i="8"/>
  <c r="E19" i="8"/>
  <c r="F18" i="8"/>
  <c r="G18" i="8" s="1"/>
  <c r="E18" i="8"/>
  <c r="F17" i="8"/>
  <c r="G17" i="8" s="1"/>
  <c r="E17" i="8"/>
  <c r="F16" i="8"/>
  <c r="G16" i="8" s="1"/>
  <c r="E16" i="8"/>
  <c r="G15" i="8"/>
  <c r="F15" i="8"/>
  <c r="E15" i="8"/>
  <c r="F14" i="8"/>
  <c r="G14" i="8" s="1"/>
  <c r="E14" i="8"/>
  <c r="G13" i="8"/>
  <c r="F13" i="8"/>
  <c r="E13" i="8"/>
  <c r="G12" i="8"/>
  <c r="F12" i="8"/>
  <c r="E12" i="8"/>
  <c r="G11" i="8"/>
  <c r="F11" i="8"/>
  <c r="E11" i="8"/>
  <c r="C41" i="7"/>
  <c r="G40" i="7"/>
  <c r="F40" i="7"/>
  <c r="E40" i="7"/>
  <c r="G39" i="7"/>
  <c r="F39" i="7"/>
  <c r="E39" i="7"/>
  <c r="F38" i="7"/>
  <c r="G38" i="7" s="1"/>
  <c r="E38" i="7"/>
  <c r="F37" i="7"/>
  <c r="G37" i="7" s="1"/>
  <c r="E37" i="7"/>
  <c r="F36" i="7"/>
  <c r="G36" i="7" s="1"/>
  <c r="E36" i="7"/>
  <c r="F35" i="7"/>
  <c r="G35" i="7" s="1"/>
  <c r="E35" i="7"/>
  <c r="F34" i="7"/>
  <c r="G34" i="7" s="1"/>
  <c r="E34" i="7"/>
  <c r="F33" i="7"/>
  <c r="G33" i="7" s="1"/>
  <c r="E33" i="7"/>
  <c r="G32" i="7"/>
  <c r="F32" i="7"/>
  <c r="E32" i="7"/>
  <c r="G31" i="7"/>
  <c r="F31" i="7"/>
  <c r="E31" i="7"/>
  <c r="F30" i="7"/>
  <c r="G30" i="7" s="1"/>
  <c r="E30" i="7"/>
  <c r="F29" i="7"/>
  <c r="G29" i="7" s="1"/>
  <c r="E29" i="7"/>
  <c r="F28" i="7"/>
  <c r="G28" i="7" s="1"/>
  <c r="G41" i="7" s="1"/>
  <c r="E28" i="7"/>
  <c r="C24" i="7"/>
  <c r="F23" i="7"/>
  <c r="G23" i="7" s="1"/>
  <c r="E23" i="7"/>
  <c r="F22" i="7"/>
  <c r="G22" i="7" s="1"/>
  <c r="E22" i="7"/>
  <c r="G21" i="7"/>
  <c r="F21" i="7"/>
  <c r="E21" i="7"/>
  <c r="G20" i="7"/>
  <c r="F20" i="7"/>
  <c r="E20" i="7"/>
  <c r="F19" i="7"/>
  <c r="G19" i="7" s="1"/>
  <c r="E19" i="7"/>
  <c r="F18" i="7"/>
  <c r="G18" i="7" s="1"/>
  <c r="E18" i="7"/>
  <c r="F17" i="7"/>
  <c r="G17" i="7" s="1"/>
  <c r="E17" i="7"/>
  <c r="F16" i="7"/>
  <c r="G16" i="7" s="1"/>
  <c r="E16" i="7"/>
  <c r="F15" i="7"/>
  <c r="G15" i="7" s="1"/>
  <c r="E15" i="7"/>
  <c r="F14" i="7"/>
  <c r="G14" i="7" s="1"/>
  <c r="E14" i="7"/>
  <c r="G13" i="7"/>
  <c r="F13" i="7"/>
  <c r="E13" i="7"/>
  <c r="G12" i="7"/>
  <c r="F12" i="7"/>
  <c r="E12" i="7"/>
  <c r="F11" i="7"/>
  <c r="G11" i="7" s="1"/>
  <c r="G24" i="7" s="1"/>
  <c r="E11" i="7"/>
  <c r="C41" i="6"/>
  <c r="F40" i="6"/>
  <c r="G40" i="6" s="1"/>
  <c r="E40" i="6"/>
  <c r="F39" i="6"/>
  <c r="G39" i="6" s="1"/>
  <c r="E39" i="6"/>
  <c r="F38" i="6"/>
  <c r="G38" i="6" s="1"/>
  <c r="E38" i="6"/>
  <c r="F37" i="6"/>
  <c r="G37" i="6" s="1"/>
  <c r="E37" i="6"/>
  <c r="F36" i="6"/>
  <c r="G36" i="6" s="1"/>
  <c r="E36" i="6"/>
  <c r="F35" i="6"/>
  <c r="G35" i="6" s="1"/>
  <c r="E35" i="6"/>
  <c r="G34" i="6"/>
  <c r="F34" i="6"/>
  <c r="E34" i="6"/>
  <c r="F33" i="6"/>
  <c r="G33" i="6" s="1"/>
  <c r="E33" i="6"/>
  <c r="F32" i="6"/>
  <c r="G32" i="6" s="1"/>
  <c r="E32" i="6"/>
  <c r="F31" i="6"/>
  <c r="G31" i="6" s="1"/>
  <c r="E31" i="6"/>
  <c r="F30" i="6"/>
  <c r="G30" i="6" s="1"/>
  <c r="E30" i="6"/>
  <c r="F29" i="6"/>
  <c r="G29" i="6" s="1"/>
  <c r="E29" i="6"/>
  <c r="F28" i="6"/>
  <c r="G28" i="6" s="1"/>
  <c r="E28" i="6"/>
  <c r="C24" i="6"/>
  <c r="G23" i="6"/>
  <c r="F23" i="6"/>
  <c r="E23" i="6"/>
  <c r="F22" i="6"/>
  <c r="G22" i="6" s="1"/>
  <c r="E22" i="6"/>
  <c r="F21" i="6"/>
  <c r="G21" i="6" s="1"/>
  <c r="E21" i="6"/>
  <c r="F20" i="6"/>
  <c r="G20" i="6" s="1"/>
  <c r="E20" i="6"/>
  <c r="F19" i="6"/>
  <c r="G19" i="6" s="1"/>
  <c r="E19" i="6"/>
  <c r="F18" i="6"/>
  <c r="G18" i="6" s="1"/>
  <c r="E18" i="6"/>
  <c r="F17" i="6"/>
  <c r="G17" i="6" s="1"/>
  <c r="E17" i="6"/>
  <c r="G16" i="6"/>
  <c r="F16" i="6"/>
  <c r="E16" i="6"/>
  <c r="G15" i="6"/>
  <c r="F15" i="6"/>
  <c r="E15" i="6"/>
  <c r="F14" i="6"/>
  <c r="G14" i="6" s="1"/>
  <c r="E14" i="6"/>
  <c r="F13" i="6"/>
  <c r="G13" i="6" s="1"/>
  <c r="E13" i="6"/>
  <c r="F12" i="6"/>
  <c r="G12" i="6" s="1"/>
  <c r="E12" i="6"/>
  <c r="F11" i="6"/>
  <c r="G11" i="6" s="1"/>
  <c r="E11" i="6"/>
  <c r="D43" i="5"/>
  <c r="C41" i="5"/>
  <c r="F40" i="5"/>
  <c r="G40" i="5" s="1"/>
  <c r="E40" i="5"/>
  <c r="G39" i="5"/>
  <c r="F39" i="5"/>
  <c r="E39" i="5"/>
  <c r="G38" i="5"/>
  <c r="F38" i="5"/>
  <c r="E38" i="5"/>
  <c r="F37" i="5"/>
  <c r="G37" i="5" s="1"/>
  <c r="E37" i="5"/>
  <c r="F36" i="5"/>
  <c r="G36" i="5" s="1"/>
  <c r="E36" i="5"/>
  <c r="G35" i="5"/>
  <c r="F35" i="5"/>
  <c r="E35" i="5"/>
  <c r="F34" i="5"/>
  <c r="G34" i="5" s="1"/>
  <c r="E34" i="5"/>
  <c r="G33" i="5"/>
  <c r="F33" i="5"/>
  <c r="E33" i="5"/>
  <c r="F32" i="5"/>
  <c r="G32" i="5" s="1"/>
  <c r="E32" i="5"/>
  <c r="G31" i="5"/>
  <c r="F31" i="5"/>
  <c r="E31" i="5"/>
  <c r="G30" i="5"/>
  <c r="F30" i="5"/>
  <c r="E30" i="5"/>
  <c r="F29" i="5"/>
  <c r="G29" i="5" s="1"/>
  <c r="E29" i="5"/>
  <c r="F28" i="5"/>
  <c r="G28" i="5" s="1"/>
  <c r="G41" i="5" s="1"/>
  <c r="E28" i="5"/>
  <c r="C24" i="5"/>
  <c r="F23" i="5"/>
  <c r="G23" i="5" s="1"/>
  <c r="E23" i="5"/>
  <c r="G22" i="5"/>
  <c r="F22" i="5"/>
  <c r="E22" i="5"/>
  <c r="F21" i="5"/>
  <c r="G21" i="5" s="1"/>
  <c r="E21" i="5"/>
  <c r="G20" i="5"/>
  <c r="F20" i="5"/>
  <c r="E20" i="5"/>
  <c r="G19" i="5"/>
  <c r="F19" i="5"/>
  <c r="E19" i="5"/>
  <c r="F18" i="5"/>
  <c r="G18" i="5" s="1"/>
  <c r="E18" i="5"/>
  <c r="F17" i="5"/>
  <c r="G17" i="5" s="1"/>
  <c r="E17" i="5"/>
  <c r="G16" i="5"/>
  <c r="F16" i="5"/>
  <c r="E16" i="5"/>
  <c r="F15" i="5"/>
  <c r="G15" i="5" s="1"/>
  <c r="E15" i="5"/>
  <c r="G14" i="5"/>
  <c r="F14" i="5"/>
  <c r="E14" i="5"/>
  <c r="F13" i="5"/>
  <c r="G13" i="5" s="1"/>
  <c r="E13" i="5"/>
  <c r="G12" i="5"/>
  <c r="F12" i="5"/>
  <c r="E12" i="5"/>
  <c r="G11" i="5"/>
  <c r="F11" i="5"/>
  <c r="E11" i="5"/>
  <c r="C41" i="4"/>
  <c r="G40" i="4"/>
  <c r="F40" i="4"/>
  <c r="E40" i="4"/>
  <c r="F39" i="4"/>
  <c r="G39" i="4" s="1"/>
  <c r="E39" i="4"/>
  <c r="F38" i="4"/>
  <c r="G38" i="4" s="1"/>
  <c r="E38" i="4"/>
  <c r="F37" i="4"/>
  <c r="G37" i="4" s="1"/>
  <c r="E37" i="4"/>
  <c r="F36" i="4"/>
  <c r="G36" i="4" s="1"/>
  <c r="E36" i="4"/>
  <c r="F35" i="4"/>
  <c r="G35" i="4" s="1"/>
  <c r="E35" i="4"/>
  <c r="G34" i="4"/>
  <c r="F34" i="4"/>
  <c r="E34" i="4"/>
  <c r="F33" i="4"/>
  <c r="G33" i="4" s="1"/>
  <c r="E33" i="4"/>
  <c r="G32" i="4"/>
  <c r="F32" i="4"/>
  <c r="E32" i="4"/>
  <c r="F31" i="4"/>
  <c r="G31" i="4" s="1"/>
  <c r="E31" i="4"/>
  <c r="F30" i="4"/>
  <c r="G30" i="4" s="1"/>
  <c r="E30" i="4"/>
  <c r="F29" i="4"/>
  <c r="G29" i="4" s="1"/>
  <c r="E29" i="4"/>
  <c r="F28" i="4"/>
  <c r="G28" i="4" s="1"/>
  <c r="G41" i="4" s="1"/>
  <c r="E28" i="4"/>
  <c r="C24" i="4"/>
  <c r="D43" i="4" s="1"/>
  <c r="G23" i="4"/>
  <c r="F23" i="4"/>
  <c r="E23" i="4"/>
  <c r="F22" i="4"/>
  <c r="G22" i="4" s="1"/>
  <c r="E22" i="4"/>
  <c r="G21" i="4"/>
  <c r="F21" i="4"/>
  <c r="E21" i="4"/>
  <c r="F20" i="4"/>
  <c r="G20" i="4" s="1"/>
  <c r="E20" i="4"/>
  <c r="F19" i="4"/>
  <c r="G19" i="4" s="1"/>
  <c r="E19" i="4"/>
  <c r="F18" i="4"/>
  <c r="G18" i="4" s="1"/>
  <c r="E18" i="4"/>
  <c r="F17" i="4"/>
  <c r="G17" i="4" s="1"/>
  <c r="E17" i="4"/>
  <c r="F16" i="4"/>
  <c r="G16" i="4" s="1"/>
  <c r="E16" i="4"/>
  <c r="G15" i="4"/>
  <c r="F15" i="4"/>
  <c r="E15" i="4"/>
  <c r="F14" i="4"/>
  <c r="G14" i="4" s="1"/>
  <c r="E14" i="4"/>
  <c r="G13" i="4"/>
  <c r="F13" i="4"/>
  <c r="E13" i="4"/>
  <c r="F12" i="4"/>
  <c r="G12" i="4" s="1"/>
  <c r="E12" i="4"/>
  <c r="F11" i="4"/>
  <c r="G11" i="4" s="1"/>
  <c r="E11" i="4"/>
  <c r="C41" i="3"/>
  <c r="F40" i="3"/>
  <c r="G40" i="3" s="1"/>
  <c r="E40" i="3"/>
  <c r="G39" i="3"/>
  <c r="F39" i="3"/>
  <c r="E39" i="3"/>
  <c r="F38" i="3"/>
  <c r="G38" i="3" s="1"/>
  <c r="E38" i="3"/>
  <c r="F37" i="3"/>
  <c r="G37" i="3" s="1"/>
  <c r="E37" i="3"/>
  <c r="F36" i="3"/>
  <c r="G36" i="3" s="1"/>
  <c r="E36" i="3"/>
  <c r="G35" i="3"/>
  <c r="F35" i="3"/>
  <c r="E35" i="3"/>
  <c r="F34" i="3"/>
  <c r="G34" i="3" s="1"/>
  <c r="E34" i="3"/>
  <c r="F33" i="3"/>
  <c r="G33" i="3" s="1"/>
  <c r="E33" i="3"/>
  <c r="F32" i="3"/>
  <c r="G32" i="3" s="1"/>
  <c r="E32" i="3"/>
  <c r="G31" i="3"/>
  <c r="F31" i="3"/>
  <c r="E31" i="3"/>
  <c r="F30" i="3"/>
  <c r="G30" i="3" s="1"/>
  <c r="E30" i="3"/>
  <c r="F29" i="3"/>
  <c r="G29" i="3" s="1"/>
  <c r="E29" i="3"/>
  <c r="F28" i="3"/>
  <c r="G28" i="3" s="1"/>
  <c r="G41" i="3" s="1"/>
  <c r="E28" i="3"/>
  <c r="C24" i="3"/>
  <c r="D43" i="3" s="1"/>
  <c r="F23" i="3"/>
  <c r="G23" i="3" s="1"/>
  <c r="E23" i="3"/>
  <c r="F22" i="3"/>
  <c r="G22" i="3" s="1"/>
  <c r="E22" i="3"/>
  <c r="F21" i="3"/>
  <c r="G21" i="3" s="1"/>
  <c r="E21" i="3"/>
  <c r="G20" i="3"/>
  <c r="F20" i="3"/>
  <c r="E20" i="3"/>
  <c r="F19" i="3"/>
  <c r="G19" i="3" s="1"/>
  <c r="E19" i="3"/>
  <c r="F18" i="3"/>
  <c r="G18" i="3" s="1"/>
  <c r="E18" i="3"/>
  <c r="F17" i="3"/>
  <c r="G17" i="3" s="1"/>
  <c r="E17" i="3"/>
  <c r="G16" i="3"/>
  <c r="F16" i="3"/>
  <c r="E16" i="3"/>
  <c r="F15" i="3"/>
  <c r="G15" i="3" s="1"/>
  <c r="E15" i="3"/>
  <c r="F14" i="3"/>
  <c r="G14" i="3" s="1"/>
  <c r="E14" i="3"/>
  <c r="F13" i="3"/>
  <c r="G13" i="3" s="1"/>
  <c r="E13" i="3"/>
  <c r="G12" i="3"/>
  <c r="F12" i="3"/>
  <c r="E12" i="3"/>
  <c r="F11" i="3"/>
  <c r="G11" i="3" s="1"/>
  <c r="E11" i="3"/>
  <c r="G38" i="2"/>
  <c r="G39" i="2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F39" i="2"/>
  <c r="F40" i="2"/>
  <c r="G4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C24" i="2"/>
  <c r="C41" i="2"/>
  <c r="G41" i="2" l="1"/>
  <c r="D43" i="2"/>
  <c r="D43" i="6"/>
  <c r="D46" i="6"/>
  <c r="D46" i="7"/>
  <c r="D46" i="8"/>
  <c r="G24" i="8"/>
  <c r="G41" i="8"/>
  <c r="G41" i="6"/>
  <c r="G24" i="6"/>
  <c r="G24" i="5"/>
  <c r="G24" i="4"/>
  <c r="G24" i="3"/>
  <c r="G24" i="2"/>
  <c r="G44" i="3" s="1"/>
  <c r="G43" i="2" l="1"/>
  <c r="G44" i="2"/>
  <c r="G44" i="5"/>
  <c r="G44" i="4"/>
  <c r="D44" i="2"/>
  <c r="G44" i="6"/>
  <c r="G47" i="6" s="1"/>
  <c r="G44" i="7"/>
  <c r="G47" i="7" s="1"/>
  <c r="D47" i="7"/>
  <c r="G44" i="8"/>
  <c r="G47" i="8" s="1"/>
  <c r="D47" i="6"/>
  <c r="D47" i="8"/>
  <c r="D44" i="8"/>
  <c r="G43" i="8"/>
  <c r="D44" i="6"/>
  <c r="G43" i="6"/>
  <c r="D44" i="5"/>
  <c r="G43" i="5"/>
  <c r="D44" i="4"/>
  <c r="G43" i="4"/>
  <c r="D44" i="3"/>
  <c r="G43" i="3"/>
</calcChain>
</file>

<file path=xl/sharedStrings.xml><?xml version="1.0" encoding="utf-8"?>
<sst xmlns="http://schemas.openxmlformats.org/spreadsheetml/2006/main" count="228" uniqueCount="40">
  <si>
    <t>Head of Department:</t>
  </si>
  <si>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</si>
  <si>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</si>
  <si>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</si>
  <si>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</si>
  <si>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</si>
  <si>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</si>
  <si>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</si>
  <si>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</si>
  <si>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</si>
  <si>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</si>
  <si>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</si>
  <si>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</si>
  <si>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</si>
  <si>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</si>
  <si>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</si>
  <si>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</si>
  <si>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</si>
  <si>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</si>
  <si>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</si>
  <si>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</si>
  <si>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</si>
  <si>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Department of Mechanical Engineering</t>
  </si>
  <si>
    <t>Faculty of Engineering</t>
  </si>
  <si>
    <t>University of Port Harcourt</t>
  </si>
  <si>
    <t>Year Two 1st Semester</t>
  </si>
  <si>
    <t>Year Two 2nd Semester</t>
  </si>
  <si>
    <t>Year Three 1st Semester</t>
  </si>
  <si>
    <t>Year Three 2nd Semester</t>
  </si>
  <si>
    <t>Year Four 1st Semester</t>
  </si>
  <si>
    <t>Year Four 2nd Semester</t>
  </si>
  <si>
    <t>Year Five 1st Semester</t>
  </si>
  <si>
    <t>Year Five 2nd Semester</t>
  </si>
  <si>
    <t>Year Six 1st Semester</t>
  </si>
  <si>
    <t>Year Six 2nd Semester</t>
  </si>
  <si>
    <t>Year Seven 1st Semester</t>
  </si>
  <si>
    <t>Year Seven 2nd Semester</t>
  </si>
  <si>
    <t>Final TCU</t>
  </si>
  <si>
    <t>Final TQP</t>
  </si>
  <si>
    <t>Class: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</si>
</sst>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7" xfId="0" applyFont="1" applyFill="1" applyBorder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1" fillId="2" borderId="8" xfId="0" applyFont="1" applyFill="1" applyBorder="1" applyProtection="1"/>
    <xf numFmtId="0" fontId="3" fillId="0" borderId="0" xfId="0" applyFont="1" applyProtection="1"/>
    <xf numFmtId="0" fontId="4" fillId="0" borderId="3" xfId="0" applyFont="1" applyBorder="1" applyProtection="1"/>
    <xf numFmtId="0" fontId="4" fillId="0" borderId="2" xfId="0" applyFont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 applyProtection="1">
      <alignment horizontal="center"/>
      <protection locked="0"/>
    </xf>
    <xf numFmtId="0" fontId="7" fillId="0" borderId="0" xfId="0" applyFont="1"/>
    <xf numFmtId="0" fontId="7" fillId="0" borderId="0" xfId="0" applyFont="1"/>
    <xf numFmtId="0" fontId="7" fillId="0" borderId="6" xfId="0" applyFont="1" applyBorder="1"/>
    <xf numFmtId="0" fontId="7" fillId="0" borderId="5" xfId="0" applyFont="1" applyBorder="1" applyProtection="1">
      <protection locked="0"/>
    </xf>
    <xf numFmtId="0" fontId="7" fillId="0" borderId="5" xfId="0" applyFont="1" applyBorder="1"/>
    <xf numFmtId="0" fontId="7" fillId="0" borderId="5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3" xfId="0" applyFont="1" applyBorder="1"/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7" fillId="0" borderId="1" xfId="0" applyFont="1" applyBorder="1"/>
    <xf numFmtId="0" fontId="7" fillId="0" borderId="2" xfId="0" applyFont="1" applyBorder="1" applyProtection="1">
      <protection locked="0"/>
    </xf>
    <xf numFmtId="0" fontId="7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5" fillId="0" borderId="0" xfId="0" applyFont="1" applyAlignment="1" applyProtection="1">
      <alignment horizontal="center"/>
    </xf>
    <xf numFmtId="0" fontId="6" fillId="0" borderId="0" xfId="0" applyFont="1" applyProtection="1"/>
    <xf numFmtId="0" fontId="7" fillId="0" borderId="0" xfId="0" applyFont="1" applyProtection="1"/>
    <xf numFmtId="0" fontId="7" fillId="0" borderId="0" xfId="0" applyFont="1" applyProtection="1"/>
    <xf numFmtId="0" fontId="7" fillId="0" borderId="6" xfId="0" applyFont="1" applyBorder="1" applyProtection="1"/>
    <xf numFmtId="0" fontId="7" fillId="0" borderId="5" xfId="0" applyFont="1" applyBorder="1" applyProtection="1"/>
    <xf numFmtId="0" fontId="7" fillId="0" borderId="5" xfId="0" applyFont="1" applyBorder="1" applyProtection="1"/>
    <xf numFmtId="0" fontId="7" fillId="0" borderId="4" xfId="0" applyFont="1" applyBorder="1" applyProtection="1"/>
    <xf numFmtId="0" fontId="7" fillId="0" borderId="3" xfId="0" applyFont="1" applyBorder="1" applyProtection="1"/>
    <xf numFmtId="0" fontId="7" fillId="0" borderId="1" xfId="0" applyFont="1" applyBorder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6" fillId="0" borderId="1" xfId="0" applyNumberFormat="1" applyFont="1" applyBorder="1" applyProtection="1"/>
    <xf numFmtId="0" fontId="6" fillId="0" borderId="10" xfId="0" applyFont="1" applyBorder="1" applyProtection="1"/>
    <xf numFmtId="0" fontId="6" fillId="0" borderId="9" xfId="0" applyFont="1" applyBorder="1" applyProtection="1"/>
    <xf numFmtId="0" fontId="7" fillId="0" borderId="9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0" fontId="7" fillId="0" borderId="0" xfId="0" applyFont="1" applyBorder="1" applyProtection="1"/>
    <xf numFmtId="0" fontId="7" fillId="0" borderId="7" xfId="0" applyFont="1" applyBorder="1" applyAlignment="1" applyProtection="1">
      <alignment horizontal="left"/>
    </xf>
    <xf numFmtId="0" fontId="6" fillId="0" borderId="10" xfId="0" applyFont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2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240"/>
      <tableStyleElement type="headerRow" dxfId="239"/>
      <tableStyleElement type="totalRow" dxfId="2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135826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135826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135826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CB8F3-74E4-4E06-8CB6-EFACE340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135826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08ABF-9120-4FEA-8CAB-67487BEF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135826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11726-D544-4EFB-9A95-7CCF14646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135826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50DB-9581-4390-B95A-7003EA14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135826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87E6-3537-412B-B3EB-974982CA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0:G24" totalsRowCount="1" headerRowDxfId="229" dataDxfId="227" totalsRowDxfId="228">
  <autoFilter ref="A10:G23" xr:uid="{2166DBE8-2D77-4679-B3C1-17AB4323FA7C}"/>
  <tableColumns count="7">
    <tableColumn id="1" xr3:uid="{143D1874-E52E-4649-B541-CB4F2B281B22}" name="Course Code" totalsRowLabel="Total" dataDxfId="237" totalsRowDxfId="236"/>
    <tableColumn id="2" xr3:uid="{A2FA1733-F761-4324-B70B-50DD52530A1A}" name="Course Title" dataDxfId="12" totalsRowDxfId="235"/>
    <tableColumn id="3" xr3:uid="{B486B7EC-352A-40BD-92C7-9BAE4885CF6F}" name="CU" totalsRowFunction="sum" dataDxfId="11" totalsRowDxfId="234"/>
    <tableColumn id="4" xr3:uid="{B6E798FB-74B4-4175-B14E-5AD591D12EF1}" name="Mark" dataDxfId="10" totalsRowDxfId="233"/>
    <tableColumn id="5" xr3:uid="{868E38A9-6782-44F8-96E9-6FEF842D2BC9}" name="Grade" dataDxfId="9" totalsRowDxfId="232">
      <calculatedColumnFormula>_xlfn.IFS(S1.1[[#This Row],[Mark]]="", "", S1.1[[#This Row],[Mark]]&gt;=70, "A", S1.1[[#This Row],[Mark]]&gt;=60, "B", S1.1[[#This Row],[Mark]]&gt;=50, "C",S1.1[[#This Row],[Mark]]&gt;=45, "D", S1.1[[#This Row],[Mark]]&gt;=40, "E", S1.1[[#This Row],[Mark]]&gt;=0,"F")</calculatedColumnFormula>
    </tableColumn>
    <tableColumn id="6" xr3:uid="{ACE6B92C-E74C-4411-A250-042758A737B9}" name="GP" dataDxfId="8" totalsRowDxfId="231">
      <calculatedColumnFormula>_xlfn.IFS(S1.1[[#This Row],[Mark]]="", "", S1.1[[#This Row],[Mark]]&gt;=70, 5, S1.1[[#This Row],[Mark]]&gt;=60, 4, S1.1[[#This Row],[Mark]]&gt;=50, 3,S1.1[[#This Row],[Mark]]&gt;=45, 2, S1.1[[#This Row],[Mark]]&gt;=40, 1, S1.1[[#This Row],[Mark]]&gt;=0,0)</calculatedColumnFormula>
    </tableColumn>
    <tableColumn id="7" xr3:uid="{F41947E5-B7CE-4B71-BA6B-157F5B092120}" name="QP" totalsRowFunction="sum" dataDxfId="7" totalsRowDxfId="230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102414-FC32-47BF-9CF9-79C867F18AF2}" name="S5.2" displayName="S5.2" ref="A27:G41" totalsRowCount="1" headerRowDxfId="142" dataDxfId="140" totalsRowDxfId="141">
  <autoFilter ref="A27:G40" xr:uid="{72C67E04-0524-4B66-B663-358AE858E0AF}"/>
  <tableColumns count="7">
    <tableColumn id="1" xr3:uid="{318A193E-8D74-4250-A998-AE37C323E40D}" name="Course Code" totalsRowLabel="Total" dataDxfId="150" totalsRowDxfId="149"/>
    <tableColumn id="2" xr3:uid="{B4148092-6C9F-429A-9ADC-8479BA0E4E13}" name="Course Title" dataDxfId="65" totalsRowDxfId="148"/>
    <tableColumn id="3" xr3:uid="{5A86F6F5-207C-45A2-8547-9C24881743D2}" name="CU" totalsRowFunction="sum" dataDxfId="64" totalsRowDxfId="147"/>
    <tableColumn id="4" xr3:uid="{43984D7B-69DD-43C6-BC69-1111BDC2AE8F}" name="Mark" dataDxfId="63" totalsRowDxfId="146"/>
    <tableColumn id="5" xr3:uid="{19BE16CC-06D0-462A-ADDF-6066D7A3294F}" name="Grade" dataDxfId="62" totalsRowDxfId="145">
      <calculatedColumnFormula>_xlfn.IFS(S5.2[[#This Row],[Mark]]="", "", S5.2[[#This Row],[Mark]]&gt;=70, "A", S5.2[[#This Row],[Mark]]&gt;=60, "B", S5.2[[#This Row],[Mark]]&gt;=50, "C",S5.2[[#This Row],[Mark]]&gt;=45, "D", S5.2[[#This Row],[Mark]]&gt;=40, "E", S5.2[[#This Row],[Mark]]&gt;=0,"F")</calculatedColumnFormula>
    </tableColumn>
    <tableColumn id="6" xr3:uid="{2E68D5CE-4D79-4A9E-9ADB-A24E2CBA0A46}" name="GP" dataDxfId="61" totalsRowDxfId="144">
      <calculatedColumnFormula>_xlfn.IFS(S5.2[[#This Row],[Mark]]="", "", S5.2[[#This Row],[Mark]]&gt;=70, 5, S5.2[[#This Row],[Mark]]&gt;=60, 4, S5.2[[#This Row],[Mark]]&gt;=50, 3,S5.2[[#This Row],[Mark]]&gt;=45, 2, S5.2[[#This Row],[Mark]]&gt;=40, 1, S5.2[[#This Row],[Mark]]&gt;=0,0)</calculatedColumnFormula>
    </tableColumn>
    <tableColumn id="7" xr3:uid="{6B212538-FD03-4DE2-A613-AC39CABEAB26}" name="QP" totalsRowFunction="sum" dataDxfId="60" totalsRowDxfId="143">
      <calculatedColumnFormula>IFERROR(S5.2[[#This Row],[CU]]*S5.2[[#This Row],[GP]], "")</calculatedColumnFormula>
    </tableColumn>
  </tableColumns>
  <tableStyleInfo name="Semester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60D677-50C4-4608-AB66-B6ABABFBE5F1}" name="S6.1" displayName="S6.1" ref="A10:G24" totalsRowCount="1" headerRowDxfId="131" dataDxfId="129" totalsRowDxfId="130">
  <autoFilter ref="A10:G23" xr:uid="{2166DBE8-2D77-4679-B3C1-17AB4323FA7C}"/>
  <tableColumns count="7">
    <tableColumn id="1" xr3:uid="{12E9A3F6-94AF-4A85-828B-2817BCA9F2B8}" name="Course Code" totalsRowLabel="Total" dataDxfId="139" totalsRowDxfId="138"/>
    <tableColumn id="2" xr3:uid="{1BD1A68B-9652-4CE3-BA4B-7C49ABE63B87}" name="Course Title" dataDxfId="77" totalsRowDxfId="137"/>
    <tableColumn id="3" xr3:uid="{AE780C7B-44A9-4CC6-B40D-2D2526BDB6FC}" name="CU" totalsRowFunction="sum" dataDxfId="76" totalsRowDxfId="136"/>
    <tableColumn id="4" xr3:uid="{A621E7EB-49AE-44E0-BF3C-EEAF6BFFD9F7}" name="Mark" dataDxfId="75" totalsRowDxfId="135"/>
    <tableColumn id="5" xr3:uid="{AFD7290B-4CD9-40DB-A716-8DE4B81DBAAC}" name="Grade" dataDxfId="74" totalsRowDxfId="134">
      <calculatedColumnFormula>_xlfn.IFS(S6.1[[#This Row],[Mark]]="", "", S6.1[[#This Row],[Mark]]&gt;=70, "A", S6.1[[#This Row],[Mark]]&gt;=60, "B", S6.1[[#This Row],[Mark]]&gt;=50, "C",S6.1[[#This Row],[Mark]]&gt;=45, "D", S6.1[[#This Row],[Mark]]&gt;=40, "E", S6.1[[#This Row],[Mark]]&gt;=0,"F")</calculatedColumnFormula>
    </tableColumn>
    <tableColumn id="6" xr3:uid="{839C19EA-45B4-414C-A1D8-D3355F81FA7E}" name="GP" dataDxfId="73" totalsRowDxfId="133">
      <calculatedColumnFormula>_xlfn.IFS(S6.1[[#This Row],[Mark]]="", "", S6.1[[#This Row],[Mark]]&gt;=70, 5, S6.1[[#This Row],[Mark]]&gt;=60, 4, S6.1[[#This Row],[Mark]]&gt;=50, 3,S6.1[[#This Row],[Mark]]&gt;=45, 2, S6.1[[#This Row],[Mark]]&gt;=40, 1, S6.1[[#This Row],[Mark]]&gt;=0,0)</calculatedColumnFormula>
    </tableColumn>
    <tableColumn id="7" xr3:uid="{6B03D6DF-AC00-4946-875F-9579D40E2252}" name="QP" totalsRowFunction="sum" dataDxfId="72" totalsRowDxfId="132">
      <calculatedColumnFormula>IFERROR(S6.1[[#This Row],[CU]]*S6.1[[#This Row],[GP]], "")</calculatedColumnFormula>
    </tableColumn>
  </tableColumns>
  <tableStyleInfo name="Semester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CC985D-7D9D-4805-8990-0F4D40A24713}" name="S6.2" displayName="S6.2" ref="A27:G41" totalsRowCount="1" headerRowDxfId="120" dataDxfId="118" totalsRowDxfId="119">
  <autoFilter ref="A27:G40" xr:uid="{72C67E04-0524-4B66-B663-358AE858E0AF}"/>
  <tableColumns count="7">
    <tableColumn id="1" xr3:uid="{73AE99F9-4D7E-4EE8-BB6E-0AE281DD2012}" name="Course Code" totalsRowLabel="Total" dataDxfId="128" totalsRowDxfId="127"/>
    <tableColumn id="2" xr3:uid="{E5FE2EC1-C8D6-44F5-8629-4A837DA729BE}" name="Course Title" dataDxfId="83" totalsRowDxfId="126"/>
    <tableColumn id="3" xr3:uid="{3B1623F2-7092-4305-B147-A550A7CC4D0A}" name="CU" totalsRowFunction="sum" dataDxfId="82" totalsRowDxfId="125"/>
    <tableColumn id="4" xr3:uid="{4EA59991-8A15-4268-A2FD-A85BA19753D3}" name="Mark" dataDxfId="81" totalsRowDxfId="124"/>
    <tableColumn id="5" xr3:uid="{784E853E-621F-456F-B3DA-A17B6FA82767}" name="Grade" dataDxfId="80" totalsRowDxfId="123">
      <calculatedColumnFormula>_xlfn.IFS(S6.2[[#This Row],[Mark]]="", "", S6.2[[#This Row],[Mark]]&gt;=70, "A", S6.2[[#This Row],[Mark]]&gt;=60, "B", S6.2[[#This Row],[Mark]]&gt;=50, "C",S6.2[[#This Row],[Mark]]&gt;=45, "D", S6.2[[#This Row],[Mark]]&gt;=40, "E", S6.2[[#This Row],[Mark]]&gt;=0,"F")</calculatedColumnFormula>
    </tableColumn>
    <tableColumn id="6" xr3:uid="{B1B5AC62-B91D-4B4D-8884-2550C4391A8D}" name="GP" dataDxfId="79" totalsRowDxfId="122">
      <calculatedColumnFormula>_xlfn.IFS(S6.2[[#This Row],[Mark]]="", "", S6.2[[#This Row],[Mark]]&gt;=70, 5, S6.2[[#This Row],[Mark]]&gt;=60, 4, S6.2[[#This Row],[Mark]]&gt;=50, 3,S6.2[[#This Row],[Mark]]&gt;=45, 2, S6.2[[#This Row],[Mark]]&gt;=40, 1, S6.2[[#This Row],[Mark]]&gt;=0,0)</calculatedColumnFormula>
    </tableColumn>
    <tableColumn id="7" xr3:uid="{2B41BB85-F6E0-4CF2-90A5-151739442998}" name="QP" totalsRowFunction="sum" dataDxfId="78" totalsRowDxfId="121">
      <calculatedColumnFormula>IFERROR(S6.2[[#This Row],[CU]]*S6.2[[#This Row],[GP]], "")</calculatedColumnFormula>
    </tableColumn>
  </tableColumns>
  <tableStyleInfo name="Semester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147B1C-9646-44DF-89BD-CA6F88CC8B76}" name="S7.1" displayName="S7.1" ref="A10:G24" totalsRowCount="1" headerRowDxfId="109" dataDxfId="107" totalsRowDxfId="108">
  <autoFilter ref="A10:G23" xr:uid="{2166DBE8-2D77-4679-B3C1-17AB4323FA7C}"/>
  <tableColumns count="7">
    <tableColumn id="1" xr3:uid="{F8A74AC6-C3F2-4015-A663-C85E27A7D4A6}" name="Course Code" totalsRowLabel="Total" dataDxfId="117" totalsRowDxfId="116"/>
    <tableColumn id="2" xr3:uid="{83043BE7-6F68-43B6-BC9E-875A1B5EBD52}" name="Course Title" dataDxfId="95" totalsRowDxfId="115"/>
    <tableColumn id="3" xr3:uid="{6FD4E4E0-E0B8-49F2-AB26-91EDA3B5DFE2}" name="CU" totalsRowFunction="sum" dataDxfId="94" totalsRowDxfId="114"/>
    <tableColumn id="4" xr3:uid="{06A77FBF-CA62-432A-BACB-02910EFA06B3}" name="Mark" dataDxfId="93" totalsRowDxfId="113"/>
    <tableColumn id="5" xr3:uid="{0B007AB7-561B-4F48-9C4D-F7C62FD9FC1F}" name="Grade" dataDxfId="92" totalsRowDxfId="112">
      <calculatedColumnFormula>_xlfn.IFS(S7.1[[#This Row],[Mark]]="", "", S7.1[[#This Row],[Mark]]&gt;=70, "A", S7.1[[#This Row],[Mark]]&gt;=60, "B", S7.1[[#This Row],[Mark]]&gt;=50, "C",S7.1[[#This Row],[Mark]]&gt;=45, "D", S7.1[[#This Row],[Mark]]&gt;=40, "E", S7.1[[#This Row],[Mark]]&gt;=0,"F")</calculatedColumnFormula>
    </tableColumn>
    <tableColumn id="6" xr3:uid="{9FC2832D-CCCA-41A6-900E-2D404E28ADA1}" name="GP" dataDxfId="91" totalsRowDxfId="111">
      <calculatedColumnFormula>_xlfn.IFS(S7.1[[#This Row],[Mark]]="", "", S7.1[[#This Row],[Mark]]&gt;=70, 5, S7.1[[#This Row],[Mark]]&gt;=60, 4, S7.1[[#This Row],[Mark]]&gt;=50, 3,S7.1[[#This Row],[Mark]]&gt;=45, 2, S7.1[[#This Row],[Mark]]&gt;=40, 1, S7.1[[#This Row],[Mark]]&gt;=0,0)</calculatedColumnFormula>
    </tableColumn>
    <tableColumn id="7" xr3:uid="{5BEA7D85-356F-404F-BD0F-8CCF189C70FE}" name="QP" totalsRowFunction="sum" dataDxfId="90" totalsRowDxfId="110">
      <calculatedColumnFormula>IFERROR(S7.1[[#This Row],[CU]]*S7.1[[#This Row],[GP]], "")</calculatedColumnFormula>
    </tableColumn>
  </tableColumns>
  <tableStyleInfo name="Semester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0582CF-5DEA-4192-8D30-F1C779CFA286}" name="S7.2" displayName="S7.2" ref="A27:G41" totalsRowCount="1" headerRowDxfId="98" dataDxfId="96" totalsRowDxfId="97">
  <autoFilter ref="A27:G40" xr:uid="{72C67E04-0524-4B66-B663-358AE858E0AF}"/>
  <tableColumns count="7">
    <tableColumn id="1" xr3:uid="{690339ED-09C4-4752-B333-0DC82C4140A4}" name="Course Code" totalsRowLabel="Total" dataDxfId="106" totalsRowDxfId="105"/>
    <tableColumn id="2" xr3:uid="{AA305358-3BDF-4040-A6AE-702BEF6A4591}" name="Course Title" dataDxfId="89" totalsRowDxfId="104"/>
    <tableColumn id="3" xr3:uid="{2479E734-480D-4B6D-B5D5-5FC474A8F0AB}" name="CU" totalsRowFunction="sum" dataDxfId="88" totalsRowDxfId="103"/>
    <tableColumn id="4" xr3:uid="{50773009-2506-43E9-86E0-5D7FF51EB350}" name="Mark" dataDxfId="87" totalsRowDxfId="102"/>
    <tableColumn id="5" xr3:uid="{0B6EF311-F7A5-40B1-BBDB-5AC5D4F4023D}" name="Grade" dataDxfId="86" totalsRowDxfId="101">
      <calculatedColumnFormula>_xlfn.IFS(S7.2[[#This Row],[Mark]]="", "", S7.2[[#This Row],[Mark]]&gt;=70, "A", S7.2[[#This Row],[Mark]]&gt;=60, "B", S7.2[[#This Row],[Mark]]&gt;=50, "C",S7.2[[#This Row],[Mark]]&gt;=45, "D", S7.2[[#This Row],[Mark]]&gt;=40, "E", S7.2[[#This Row],[Mark]]&gt;=0,"F")</calculatedColumnFormula>
    </tableColumn>
    <tableColumn id="6" xr3:uid="{26D86D42-1427-4E1F-B7A2-8C4BA3BFBDCC}" name="GP" dataDxfId="85" totalsRowDxfId="100">
      <calculatedColumnFormula>_xlfn.IFS(S7.2[[#This Row],[Mark]]="", "", S7.2[[#This Row],[Mark]]&gt;=70, 5, S7.2[[#This Row],[Mark]]&gt;=60, 4, S7.2[[#This Row],[Mark]]&gt;=50, 3,S7.2[[#This Row],[Mark]]&gt;=45, 2, S7.2[[#This Row],[Mark]]&gt;=40, 1, S7.2[[#This Row],[Mark]]&gt;=0,0)</calculatedColumnFormula>
    </tableColumn>
    <tableColumn id="7" xr3:uid="{6E1E0B5F-E672-4EFB-9B59-C1DD0B97F14F}" name="QP" totalsRowFunction="sum" dataDxfId="84" totalsRowDxfId="99">
      <calculatedColumnFormula>IFERROR(S7.2[[#This Row],[CU]]*S7.2[[#This Row],[GP]], "")</calculatedColumnFormula>
    </tableColumn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27:G41" totalsRowCount="1" headerRowDxfId="218" dataDxfId="216" totalsRowDxfId="217">
  <autoFilter ref="A27:G40" xr:uid="{72C67E04-0524-4B66-B663-358AE858E0AF}"/>
  <tableColumns count="7">
    <tableColumn id="1" xr3:uid="{3F94AFDB-431F-43FB-9A1A-8F156DBEF053}" name="Course Code" totalsRowLabel="Total" dataDxfId="226" totalsRowDxfId="225"/>
    <tableColumn id="2" xr3:uid="{1B03271A-ABC1-4B85-BDED-0C56B7703ECE}" name="Course Title" dataDxfId="18" totalsRowDxfId="224"/>
    <tableColumn id="3" xr3:uid="{A4651DAB-C035-4FE2-AD35-47765D8074D5}" name="CU" totalsRowFunction="sum" dataDxfId="17" totalsRowDxfId="223"/>
    <tableColumn id="4" xr3:uid="{A7DEF8C9-33A1-4FE3-B09E-95CF9D9B3D31}" name="Mark" dataDxfId="16" totalsRowDxfId="222"/>
    <tableColumn id="5" xr3:uid="{38CB5DE5-D190-40D7-BA36-9228B7AEDCCA}" name="Grade" dataDxfId="15" totalsRowDxfId="221">
      <calculatedColumnFormula>_xlfn.IFS(S1.2[[#This Row],[Mark]]="", "", S1.2[[#This Row],[Mark]]&gt;=70, "A", S1.2[[#This Row],[Mark]]&gt;=60, "B", S1.2[[#This Row],[Mark]]&gt;=50, "C",S1.2[[#This Row],[Mark]]&gt;=45, "D", S1.2[[#This Row],[Mark]]&gt;=40, "E", S1.2[[#This Row],[Mark]]&gt;=0,"F")</calculatedColumnFormula>
    </tableColumn>
    <tableColumn id="6" xr3:uid="{07962B54-CB9F-4D8B-B98B-11246A0F4124}" name="GP" dataDxfId="14" totalsRowDxfId="220">
      <calculatedColumnFormula>_xlfn.IFS(S1.2[[#This Row],[Mark]]="", "", S1.2[[#This Row],[Mark]]&gt;=70, 5, S1.2[[#This Row],[Mark]]&gt;=60, 4, S1.2[[#This Row],[Mark]]&gt;=50, 3,S1.2[[#This Row],[Mark]]&gt;=45, 2, S1.2[[#This Row],[Mark]]&gt;=40, 1, S1.2[[#This Row],[Mark]]&gt;=0,0)</calculatedColumnFormula>
    </tableColumn>
    <tableColumn id="7" xr3:uid="{230D538B-9A76-4C0F-BD92-D86A8AEF5FEE}" name="QP" totalsRowFunction="sum" dataDxfId="13" totalsRowDxfId="219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24" totalsRowCount="1" headerRowDxfId="207" dataDxfId="205" totalsRowDxfId="206">
  <autoFilter ref="A10:G23" xr:uid="{2166DBE8-2D77-4679-B3C1-17AB4323FA7C}"/>
  <tableColumns count="7">
    <tableColumn id="1" xr3:uid="{1545C86C-14C2-45FD-B84E-8BF4E7D2C4A3}" name="Course Code" totalsRowLabel="Total" dataDxfId="215" totalsRowDxfId="214"/>
    <tableColumn id="2" xr3:uid="{8C8D2FDE-5B53-4189-945D-FACD49C1A8A7}" name="Course Title" dataDxfId="24" totalsRowDxfId="213"/>
    <tableColumn id="3" xr3:uid="{7EA0EB43-3029-4A4D-B786-EFA69C841EDD}" name="CU" totalsRowFunction="sum" dataDxfId="23" totalsRowDxfId="212"/>
    <tableColumn id="4" xr3:uid="{A7B8C2F1-15A8-42D5-BD6E-C644E98B26B7}" name="Mark" dataDxfId="22" totalsRowDxfId="211"/>
    <tableColumn id="5" xr3:uid="{6557EE38-7232-4B4B-A38E-2B7AA4B732AA}" name="Grade" dataDxfId="21" totalsRowDxfId="210">
      <calculatedColumnFormula>_xlfn.IFS(S2.1[[#This Row],[Mark]]="", "", S2.1[[#This Row],[Mark]]&gt;=70, "A", S2.1[[#This Row],[Mark]]&gt;=60, "B", S2.1[[#This Row],[Mark]]&gt;=50, "C",S2.1[[#This Row],[Mark]]&gt;=45, "D", S2.1[[#This Row],[Mark]]&gt;=40, "E", S2.1[[#This Row],[Mark]]&gt;=0,"F")</calculatedColumnFormula>
    </tableColumn>
    <tableColumn id="6" xr3:uid="{02C02D78-1D37-45D0-BAB0-2933122865AB}" name="GP" dataDxfId="20" totalsRowDxfId="209">
      <calculatedColumnFormula>_xlfn.IFS(S2.1[[#This Row],[Mark]]="", "", S2.1[[#This Row],[Mark]]&gt;=70, 5, S2.1[[#This Row],[Mark]]&gt;=60, 4, S2.1[[#This Row],[Mark]]&gt;=50, 3,S2.1[[#This Row],[Mark]]&gt;=45, 2, S2.1[[#This Row],[Mark]]&gt;=40, 1, S2.1[[#This Row],[Mark]]&gt;=0,0)</calculatedColumnFormula>
    </tableColumn>
    <tableColumn id="7" xr3:uid="{99E31274-D711-49E5-97BB-7BDEBCE7C62E}" name="QP" totalsRowFunction="sum" dataDxfId="19" totalsRowDxfId="208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27:G41" totalsRowCount="1" headerRowDxfId="196" dataDxfId="194" totalsRowDxfId="195">
  <autoFilter ref="A27:G40" xr:uid="{72C67E04-0524-4B66-B663-358AE858E0AF}"/>
  <tableColumns count="7">
    <tableColumn id="1" xr3:uid="{B5A07E8E-F3BE-4048-AA35-25818CB3F400}" name="Course Code" totalsRowLabel="Total" dataDxfId="204" totalsRowDxfId="203"/>
    <tableColumn id="2" xr3:uid="{610ABEB2-82F4-464C-8CEF-30F059DC0292}" name="Course Title" dataDxfId="30" totalsRowDxfId="202"/>
    <tableColumn id="3" xr3:uid="{1E0559C5-69BA-437E-A760-649DE4F2B13C}" name="CU" totalsRowFunction="sum" dataDxfId="29" totalsRowDxfId="201"/>
    <tableColumn id="4" xr3:uid="{CCE0BF4E-FB2C-4204-B0D0-8B0FD624A5BE}" name="Mark" dataDxfId="28" totalsRowDxfId="200"/>
    <tableColumn id="5" xr3:uid="{0CF3CEF4-3CF7-451F-A392-2A6742592B48}" name="Grade" dataDxfId="27" totalsRowDxfId="199">
      <calculatedColumnFormula>_xlfn.IFS(S2.2[[#This Row],[Mark]]="", "", S2.2[[#This Row],[Mark]]&gt;=70, "A", S2.2[[#This Row],[Mark]]&gt;=60, "B", S2.2[[#This Row],[Mark]]&gt;=50, "C",S2.2[[#This Row],[Mark]]&gt;=45, "D", S2.2[[#This Row],[Mark]]&gt;=40, "E", S2.2[[#This Row],[Mark]]&gt;=0,"F")</calculatedColumnFormula>
    </tableColumn>
    <tableColumn id="6" xr3:uid="{F39389A8-35CE-43AB-994B-EB6D64C43EAB}" name="GP" dataDxfId="26" totalsRowDxfId="198">
      <calculatedColumnFormula>_xlfn.IFS(S2.2[[#This Row],[Mark]]="", "", S2.2[[#This Row],[Mark]]&gt;=70, 5, S2.2[[#This Row],[Mark]]&gt;=60, 4, S2.2[[#This Row],[Mark]]&gt;=50, 3,S2.2[[#This Row],[Mark]]&gt;=45, 2, S2.2[[#This Row],[Mark]]&gt;=40, 1, S2.2[[#This Row],[Mark]]&gt;=0,0)</calculatedColumnFormula>
    </tableColumn>
    <tableColumn id="7" xr3:uid="{64EEA08C-5481-4401-BC85-B2556C39EB6B}" name="QP" totalsRowFunction="sum" dataDxfId="25" totalsRowDxfId="197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5ED19-6706-4542-8537-8BBE47EA7476}" name="S3.1" displayName="S3.1" ref="A10:G24" totalsRowCount="1" headerRowDxfId="185" dataDxfId="183" totalsRowDxfId="184">
  <autoFilter ref="A10:G23" xr:uid="{2166DBE8-2D77-4679-B3C1-17AB4323FA7C}"/>
  <tableColumns count="7">
    <tableColumn id="1" xr3:uid="{D18EF69B-4B91-43C6-84DA-7E2A52C7B3E7}" name="Course Code" totalsRowLabel="Total" dataDxfId="193" totalsRowDxfId="192"/>
    <tableColumn id="2" xr3:uid="{87C4A3FF-BC48-4384-A6E2-63149B5E7575}" name="Course Title" dataDxfId="36" totalsRowDxfId="191"/>
    <tableColumn id="3" xr3:uid="{90989901-F6C9-47BC-930A-B649A0C25513}" name="CU" totalsRowFunction="sum" dataDxfId="35" totalsRowDxfId="190"/>
    <tableColumn id="4" xr3:uid="{A88EDD5C-01A4-40E6-A784-A342F5F35E66}" name="Mark" dataDxfId="34" totalsRowDxfId="189"/>
    <tableColumn id="5" xr3:uid="{44F6407C-CFDA-4AF6-9CDA-9548F5A9223B}" name="Grade" dataDxfId="33" totalsRowDxfId="188">
      <calculatedColumnFormula>_xlfn.IFS(S3.1[[#This Row],[Mark]]="", "", S3.1[[#This Row],[Mark]]&gt;=70, "A", S3.1[[#This Row],[Mark]]&gt;=60, "B", S3.1[[#This Row],[Mark]]&gt;=50, "C",S3.1[[#This Row],[Mark]]&gt;=45, "D", S3.1[[#This Row],[Mark]]&gt;=40, "E", S3.1[[#This Row],[Mark]]&gt;=0,"F")</calculatedColumnFormula>
    </tableColumn>
    <tableColumn id="6" xr3:uid="{E73FF6F6-229C-4669-AC2D-FAF982A7129D}" name="GP" dataDxfId="32" totalsRowDxfId="187">
      <calculatedColumnFormula>_xlfn.IFS(S3.1[[#This Row],[Mark]]="", "", S3.1[[#This Row],[Mark]]&gt;=70, 5, S3.1[[#This Row],[Mark]]&gt;=60, 4, S3.1[[#This Row],[Mark]]&gt;=50, 3,S3.1[[#This Row],[Mark]]&gt;=45, 2, S3.1[[#This Row],[Mark]]&gt;=40, 1, S3.1[[#This Row],[Mark]]&gt;=0,0)</calculatedColumnFormula>
    </tableColumn>
    <tableColumn id="7" xr3:uid="{97CA79E0-1675-44FE-95F8-CA7944417F59}" name="QP" totalsRowFunction="sum" dataDxfId="31" totalsRowDxfId="186">
      <calculatedColumnFormula>IFERROR(S3.1[[#This Row],[CU]]*S3.1[[#This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398F5-1FE4-437C-8F02-EB87731559DF}" name="S3.2" displayName="S3.2" ref="A27:G41" totalsRowCount="1" headerRowDxfId="174" dataDxfId="172" totalsRowDxfId="173">
  <autoFilter ref="A27:G40" xr:uid="{72C67E04-0524-4B66-B663-358AE858E0AF}"/>
  <tableColumns count="7">
    <tableColumn id="1" xr3:uid="{B195FD40-6FF3-426F-BF52-3639DD800F63}" name="Course Code" totalsRowLabel="Total" dataDxfId="182" totalsRowDxfId="181"/>
    <tableColumn id="2" xr3:uid="{CEF49805-4990-425E-9138-861368275F69}" name="Course Title" dataDxfId="42" totalsRowDxfId="180"/>
    <tableColumn id="3" xr3:uid="{020837AE-2E78-4377-8A08-D56637C65392}" name="CU" totalsRowFunction="sum" dataDxfId="41" totalsRowDxfId="179"/>
    <tableColumn id="4" xr3:uid="{574F6558-76DC-4F6A-AE0A-02B3A01D5153}" name="Mark" dataDxfId="40" totalsRowDxfId="178"/>
    <tableColumn id="5" xr3:uid="{00CC7CE1-C72F-44E9-8AD1-FD07D5594CE8}" name="Grade" dataDxfId="39" totalsRowDxfId="177">
      <calculatedColumnFormula>_xlfn.IFS(S3.2[[#This Row],[Mark]]="", "", S3.2[[#This Row],[Mark]]&gt;=70, "A", S3.2[[#This Row],[Mark]]&gt;=60, "B", S3.2[[#This Row],[Mark]]&gt;=50, "C",S3.2[[#This Row],[Mark]]&gt;=45, "D", S3.2[[#This Row],[Mark]]&gt;=40, "E", S3.2[[#This Row],[Mark]]&gt;=0,"F")</calculatedColumnFormula>
    </tableColumn>
    <tableColumn id="6" xr3:uid="{F6298398-80B0-4F72-833E-D0A7B334B3A0}" name="GP" dataDxfId="38" totalsRowDxfId="176">
      <calculatedColumnFormula>_xlfn.IFS(S3.2[[#This Row],[Mark]]="", "", S3.2[[#This Row],[Mark]]&gt;=70, 5, S3.2[[#This Row],[Mark]]&gt;=60, 4, S3.2[[#This Row],[Mark]]&gt;=50, 3,S3.2[[#This Row],[Mark]]&gt;=45, 2, S3.2[[#This Row],[Mark]]&gt;=40, 1, S3.2[[#This Row],[Mark]]&gt;=0,0)</calculatedColumnFormula>
    </tableColumn>
    <tableColumn id="7" xr3:uid="{DC3DE242-81C1-4798-BAAA-1AA23F9F57A9}" name="QP" totalsRowFunction="sum" dataDxfId="37" totalsRowDxfId="175">
      <calculatedColumnFormula>IFERROR(S3.2[[#This Row],[CU]]*S3.2[[#This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0ED8C-7D8D-4810-A2F7-6110E6EE0CBF}" name="S4.1" displayName="S4.1" ref="A10:G24" totalsRowCount="1" headerRowDxfId="163" dataDxfId="161" totalsRowDxfId="162">
  <autoFilter ref="A10:G23" xr:uid="{2166DBE8-2D77-4679-B3C1-17AB4323FA7C}"/>
  <tableColumns count="7">
    <tableColumn id="1" xr3:uid="{1D04466F-90FB-4E91-BB8B-332EE3FF37F7}" name="Course Code" totalsRowLabel="Total" dataDxfId="171" totalsRowDxfId="170"/>
    <tableColumn id="2" xr3:uid="{C2DFB37D-6A23-408E-874D-CFDD15B0F192}" name="Course Title" dataDxfId="48" totalsRowDxfId="169"/>
    <tableColumn id="3" xr3:uid="{28A51089-2E4D-4C1E-A1FF-01ABCF11383E}" name="CU" totalsRowFunction="sum" dataDxfId="47" totalsRowDxfId="168"/>
    <tableColumn id="4" xr3:uid="{D48867A4-BE47-4CBD-BD6B-49ACA4AAAE6D}" name="Mark" dataDxfId="46" totalsRowDxfId="167"/>
    <tableColumn id="5" xr3:uid="{B750E9ED-73AB-4C12-B221-67056BBD68C2}" name="Grade" dataDxfId="45" totalsRowDxfId="166">
      <calculatedColumnFormula>_xlfn.IFS(S4.1[[#This Row],[Mark]]="", "", S4.1[[#This Row],[Mark]]&gt;=70, "A", S4.1[[#This Row],[Mark]]&gt;=60, "B", S4.1[[#This Row],[Mark]]&gt;=50, "C",S4.1[[#This Row],[Mark]]&gt;=45, "D", S4.1[[#This Row],[Mark]]&gt;=40, "E", S4.1[[#This Row],[Mark]]&gt;=0,"F")</calculatedColumnFormula>
    </tableColumn>
    <tableColumn id="6" xr3:uid="{8DA6BBB8-FAD1-42AB-9F71-6A33875AC2D5}" name="GP" dataDxfId="44" totalsRowDxfId="165">
      <calculatedColumnFormula>_xlfn.IFS(S4.1[[#This Row],[Mark]]="", "", S4.1[[#This Row],[Mark]]&gt;=70, 5, S4.1[[#This Row],[Mark]]&gt;=60, 4, S4.1[[#This Row],[Mark]]&gt;=50, 3,S4.1[[#This Row],[Mark]]&gt;=45, 2, S4.1[[#This Row],[Mark]]&gt;=40, 1, S4.1[[#This Row],[Mark]]&gt;=0,0)</calculatedColumnFormula>
    </tableColumn>
    <tableColumn id="7" xr3:uid="{A5C049D7-F102-4C73-98DF-DC6C9E590523}" name="QP" totalsRowFunction="sum" dataDxfId="43" totalsRowDxfId="164">
      <calculatedColumnFormula>IFERROR(S4.1[[#This Row],[CU]]*S4.1[[#This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C811C-80CD-4F69-AFDB-144BD0BCA6D8}" name="S4.2" displayName="S4.2" ref="A27:G41" totalsRowCount="1" headerRowDxfId="157" dataDxfId="155" totalsRowDxfId="156">
  <autoFilter ref="A27:G40" xr:uid="{72C67E04-0524-4B66-B663-358AE858E0AF}"/>
  <tableColumns count="7">
    <tableColumn id="1" xr3:uid="{A4297557-CA6A-4794-94DB-61ACCAAAF5B3}" name="Course Code" totalsRowLabel="Total" dataDxfId="160" totalsRowDxfId="159"/>
    <tableColumn id="2" xr3:uid="{EC77BE9A-1B0B-4966-B219-7D35BA4B75C7}" name="Course Title" dataDxfId="59" totalsRowDxfId="158"/>
    <tableColumn id="3" xr3:uid="{AF25DB81-E40A-4D38-8EE0-E2BC6DC2FC5A}" name="CU" totalsRowFunction="sum" dataDxfId="58" totalsRowDxfId="53"/>
    <tableColumn id="4" xr3:uid="{6EB53A13-FF89-4F49-9DAF-4A48D3A39828}" name="Mark" dataDxfId="57" totalsRowDxfId="52"/>
    <tableColumn id="5" xr3:uid="{F5C230B0-3AFA-42CE-9F15-81CDA9E071EE}" name="Grade" dataDxfId="56" totalsRowDxfId="51">
      <calculatedColumnFormula>_xlfn.IFS(S4.2[[#This Row],[Mark]]="", "", S4.2[[#This Row],[Mark]]&gt;=70, "A", S4.2[[#This Row],[Mark]]&gt;=60, "B", S4.2[[#This Row],[Mark]]&gt;=50, "C",S4.2[[#This Row],[Mark]]&gt;=45, "D", S4.2[[#This Row],[Mark]]&gt;=40, "E", S4.2[[#This Row],[Mark]]&gt;=0,"F")</calculatedColumnFormula>
    </tableColumn>
    <tableColumn id="6" xr3:uid="{418992FB-EEF5-4874-A92C-5BA5ED94E7FC}" name="GP" dataDxfId="55" totalsRowDxfId="50">
      <calculatedColumnFormula>_xlfn.IFS(S4.2[[#This Row],[Mark]]="", "", S4.2[[#This Row],[Mark]]&gt;=70, 5, S4.2[[#This Row],[Mark]]&gt;=60, 4, S4.2[[#This Row],[Mark]]&gt;=50, 3,S4.2[[#This Row],[Mark]]&gt;=45, 2, S4.2[[#This Row],[Mark]]&gt;=40, 1, S4.2[[#This Row],[Mark]]&gt;=0,0)</calculatedColumnFormula>
    </tableColumn>
    <tableColumn id="7" xr3:uid="{D6B978F9-705C-443E-846F-EAA2C269EB6B}" name="QP" totalsRowFunction="sum" dataDxfId="54" totalsRowDxfId="49">
      <calculatedColumnFormula>IFERROR(S4.2[[#This Row],[CU]]*S4.2[[#This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9AB26-9407-4A14-A9F5-9292DA6A95F0}" name="S5.1" displayName="S5.1" ref="A10:G24" totalsRowCount="1" headerRowDxfId="153" dataDxfId="151" totalsRowDxfId="152">
  <autoFilter ref="A10:G23" xr:uid="{2166DBE8-2D77-4679-B3C1-17AB4323FA7C}"/>
  <tableColumns count="7">
    <tableColumn id="1" xr3:uid="{336B08B4-F01F-4BBC-A43A-1B56D6B7693C}" name="Course Code" totalsRowLabel="Total" dataDxfId="154" totalsRowDxfId="6"/>
    <tableColumn id="2" xr3:uid="{52D04E96-856A-4A0B-B556-B17C071B6569}" name="Course Title" dataDxfId="71" totalsRowDxfId="5"/>
    <tableColumn id="3" xr3:uid="{7CF22717-A719-49E8-8010-18C3F58FDC39}" name="CU" totalsRowFunction="sum" dataDxfId="70" totalsRowDxfId="4"/>
    <tableColumn id="4" xr3:uid="{E5F42800-6FBC-4D11-885C-42E6362F1499}" name="Mark" dataDxfId="69" totalsRowDxfId="3"/>
    <tableColumn id="5" xr3:uid="{8DFB5FB2-C3FB-4948-89D8-57E8850F3E7E}" name="Grade" dataDxfId="68" totalsRowDxfId="2">
      <calculatedColumnFormula>_xlfn.IFS(S5.1[[#This Row],[Mark]]="", "", S5.1[[#This Row],[Mark]]&gt;=70, "A", S5.1[[#This Row],[Mark]]&gt;=60, "B", S5.1[[#This Row],[Mark]]&gt;=50, "C",S5.1[[#This Row],[Mark]]&gt;=45, "D", S5.1[[#This Row],[Mark]]&gt;=40, "E", S5.1[[#This Row],[Mark]]&gt;=0,"F")</calculatedColumnFormula>
    </tableColumn>
    <tableColumn id="6" xr3:uid="{001241F0-D717-45BB-84C0-6E619433CF05}" name="GP" dataDxfId="67" totalsRowDxfId="1">
      <calculatedColumnFormula>_xlfn.IFS(S5.1[[#This Row],[Mark]]="", "", S5.1[[#This Row],[Mark]]&gt;=70, 5, S5.1[[#This Row],[Mark]]&gt;=60, 4, S5.1[[#This Row],[Mark]]&gt;=50, 3,S5.1[[#This Row],[Mark]]&gt;=45, 2, S5.1[[#This Row],[Mark]]&gt;=40, 1, S5.1[[#This Row],[Mark]]&gt;=0,0)</calculatedColumnFormula>
    </tableColumn>
    <tableColumn id="7" xr3:uid="{A89F0EB7-A761-45C9-AB60-D278A5AF51F1}" name="QP" totalsRowFunction="sum" dataDxfId="66" totalsRowDxfId="0">
      <calculatedColumnFormula>IFERROR(S5.1[[#This Row],[CU]]*S5.1[[#This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G46"/>
  <sheetViews>
    <sheetView tabSelected="1" zoomScale="70" zoomScaleNormal="70" workbookViewId="0">
      <selection activeCell="B6" sqref="B6"/>
    </sheetView>
  </sheetViews>
  <sheetFormatPr defaultRowHeight="14.25" outlineLevelRow="1" x14ac:dyDescent="0.65"/>
  <cols>
    <col min="1" max="1" width="20.54296875" style="9" bestFit="1" customWidth="1"/>
    <col min="2" max="2" width="46.58984375" style="9" customWidth="1"/>
    <col min="3" max="7" width="8.26953125" style="9" customWidth="1"/>
    <col min="8" max="16384" width="8.7265625" style="9"/>
  </cols>
  <sheetData>
    <row r="1" spans="1:7" ht="15.5" x14ac:dyDescent="0.7">
      <c r="A1" s="8" t="s">
        <v>24</v>
      </c>
      <c r="B1" s="8"/>
      <c r="C1" s="8"/>
      <c r="D1" s="8"/>
      <c r="E1" s="8"/>
      <c r="F1" s="8"/>
      <c r="G1" s="8"/>
    </row>
    <row r="2" spans="1:7" ht="15.5" x14ac:dyDescent="0.7">
      <c r="A2" s="10" t="s">
        <v>23</v>
      </c>
      <c r="B2" s="10"/>
      <c r="C2" s="10"/>
      <c r="D2" s="10"/>
      <c r="E2" s="10"/>
      <c r="F2" s="10"/>
      <c r="G2" s="10"/>
    </row>
    <row r="3" spans="1:7" ht="15.5" x14ac:dyDescent="0.7">
      <c r="A3" s="10" t="s">
        <v>22</v>
      </c>
      <c r="B3" s="10"/>
      <c r="C3" s="10"/>
      <c r="D3" s="10"/>
      <c r="E3" s="10"/>
      <c r="F3" s="10"/>
      <c r="G3" s="10"/>
    </row>
    <row r="4" spans="1:7" ht="14.5" x14ac:dyDescent="0.7">
      <c r="A4" s="11" t="s">
        <v>21</v>
      </c>
      <c r="B4" s="11"/>
      <c r="C4" s="11"/>
      <c r="D4" s="11"/>
      <c r="E4" s="11"/>
      <c r="F4" s="11"/>
      <c r="G4" s="11"/>
    </row>
    <row r="5" spans="1:7" ht="14.5" x14ac:dyDescent="0.7">
      <c r="A5" s="12"/>
      <c r="B5" s="12"/>
      <c r="C5" s="12"/>
      <c r="D5" s="12"/>
      <c r="E5" s="12"/>
      <c r="F5" s="12"/>
      <c r="G5" s="12"/>
    </row>
    <row r="6" spans="1:7" ht="14.5" x14ac:dyDescent="0.7">
      <c r="A6" s="13" t="s">
        <v>20</v>
      </c>
      <c r="B6" s="14"/>
      <c r="C6" s="15" t="s">
        <v>19</v>
      </c>
      <c r="D6" s="16"/>
      <c r="E6" s="16"/>
      <c r="F6" s="16"/>
      <c r="G6" s="17"/>
    </row>
    <row r="7" spans="1:7" ht="14.5" x14ac:dyDescent="0.7">
      <c r="A7" s="18" t="s">
        <v>18</v>
      </c>
      <c r="B7" s="19"/>
      <c r="C7" s="20" t="s">
        <v>17</v>
      </c>
      <c r="D7" s="20"/>
      <c r="E7" s="19"/>
      <c r="F7" s="21" t="s">
        <v>16</v>
      </c>
      <c r="G7" s="22"/>
    </row>
    <row r="9" spans="1:7" ht="14.5" x14ac:dyDescent="0.7">
      <c r="A9" s="11" t="s">
        <v>15</v>
      </c>
      <c r="B9" s="11"/>
      <c r="C9" s="23"/>
      <c r="D9" s="23"/>
      <c r="E9" s="23"/>
      <c r="F9" s="23"/>
      <c r="G9" s="23"/>
    </row>
    <row r="10" spans="1:7" x14ac:dyDescent="0.65">
      <c r="A10" s="9" t="s">
        <v>13</v>
      </c>
      <c r="B10" s="9" t="s">
        <v>12</v>
      </c>
      <c r="C10" s="56" t="s">
        <v>11</v>
      </c>
      <c r="D10" s="56" t="s">
        <v>10</v>
      </c>
      <c r="E10" s="56" t="s">
        <v>9</v>
      </c>
      <c r="F10" s="56" t="s">
        <v>8</v>
      </c>
      <c r="G10" s="56" t="s">
        <v>7</v>
      </c>
    </row>
    <row r="11" spans="1:7" outlineLevel="1" x14ac:dyDescent="0.65">
      <c r="A11" s="24"/>
      <c r="B11" s="24"/>
      <c r="C11" s="54"/>
      <c r="D11" s="54"/>
      <c r="E11" s="56" t="str">
        <f>_xlfn.IFS(S1.1[[#This Row],[Mark]]="", "", S1.1[[#This Row],[Mark]]&gt;=70, "A", S1.1[[#This Row],[Mark]]&gt;=60, "B", S1.1[[#This Row],[Mark]]&gt;=50, "C",S1.1[[#This Row],[Mark]]&gt;=45, "D", S1.1[[#This Row],[Mark]]&gt;=40, "E", S1.1[[#This Row],[Mark]]&gt;=0,"F")</f>
        <v/>
      </c>
      <c r="F11" s="56" t="str">
        <f>_xlfn.IFS(S1.1[[#This Row],[Mark]]="", "", S1.1[[#This Row],[Mark]]&gt;=70, 5, S1.1[[#This Row],[Mark]]&gt;=60, 4, S1.1[[#This Row],[Mark]]&gt;=50, 3,S1.1[[#This Row],[Mark]]&gt;=45, 2, S1.1[[#This Row],[Mark]]&gt;=40, 1, S1.1[[#This Row],[Mark]]&gt;=0,0)</f>
        <v/>
      </c>
      <c r="G11" s="56" t="str">
        <f>IFERROR(S1.1[[#This Row],[CU]]*S1.1[[#This Row],[GP]], "")</f>
        <v/>
      </c>
    </row>
    <row r="12" spans="1:7" outlineLevel="1" x14ac:dyDescent="0.65">
      <c r="A12" s="24"/>
      <c r="B12" s="24"/>
      <c r="C12" s="54"/>
      <c r="D12" s="54"/>
      <c r="E12" s="56" t="str">
        <f>_xlfn.IFS(S1.1[[#This Row],[Mark]]="", "", S1.1[[#This Row],[Mark]]&gt;=70, "A", S1.1[[#This Row],[Mark]]&gt;=60, "B", S1.1[[#This Row],[Mark]]&gt;=50, "C",S1.1[[#This Row],[Mark]]&gt;=45, "D", S1.1[[#This Row],[Mark]]&gt;=40, "E", S1.1[[#This Row],[Mark]]&gt;=0,"F")</f>
        <v/>
      </c>
      <c r="F12" s="56" t="str">
        <f>_xlfn.IFS(S1.1[[#This Row],[Mark]]="", "", S1.1[[#This Row],[Mark]]&gt;=70, 5, S1.1[[#This Row],[Mark]]&gt;=60, 4, S1.1[[#This Row],[Mark]]&gt;=50, 3,S1.1[[#This Row],[Mark]]&gt;=45, 2, S1.1[[#This Row],[Mark]]&gt;=40, 1, S1.1[[#This Row],[Mark]]&gt;=0,0)</f>
        <v/>
      </c>
      <c r="G12" s="56" t="str">
        <f>IFERROR(S1.1[[#This Row],[CU]]*S1.1[[#This Row],[GP]], "")</f>
        <v/>
      </c>
    </row>
    <row r="13" spans="1:7" outlineLevel="1" x14ac:dyDescent="0.65">
      <c r="A13" s="24"/>
      <c r="B13" s="24"/>
      <c r="C13" s="54"/>
      <c r="D13" s="54"/>
      <c r="E13" s="56" t="str">
        <f>_xlfn.IFS(S1.1[[#This Row],[Mark]]="", "", S1.1[[#This Row],[Mark]]&gt;=70, "A", S1.1[[#This Row],[Mark]]&gt;=60, "B", S1.1[[#This Row],[Mark]]&gt;=50, "C",S1.1[[#This Row],[Mark]]&gt;=45, "D", S1.1[[#This Row],[Mark]]&gt;=40, "E", S1.1[[#This Row],[Mark]]&gt;=0,"F")</f>
        <v/>
      </c>
      <c r="F13" s="56" t="str">
        <f>_xlfn.IFS(S1.1[[#This Row],[Mark]]="", "", S1.1[[#This Row],[Mark]]&gt;=70, 5, S1.1[[#This Row],[Mark]]&gt;=60, 4, S1.1[[#This Row],[Mark]]&gt;=50, 3,S1.1[[#This Row],[Mark]]&gt;=45, 2, S1.1[[#This Row],[Mark]]&gt;=40, 1, S1.1[[#This Row],[Mark]]&gt;=0,0)</f>
        <v/>
      </c>
      <c r="G13" s="56" t="str">
        <f>IFERROR(S1.1[[#This Row],[CU]]*S1.1[[#This Row],[GP]], "")</f>
        <v/>
      </c>
    </row>
    <row r="14" spans="1:7" outlineLevel="1" x14ac:dyDescent="0.65">
      <c r="A14" s="24"/>
      <c r="B14" s="24"/>
      <c r="C14" s="54"/>
      <c r="D14" s="54"/>
      <c r="E14" s="56" t="str">
        <f>_xlfn.IFS(S1.1[[#This Row],[Mark]]="", "", S1.1[[#This Row],[Mark]]&gt;=70, "A", S1.1[[#This Row],[Mark]]&gt;=60, "B", S1.1[[#This Row],[Mark]]&gt;=50, "C",S1.1[[#This Row],[Mark]]&gt;=45, "D", S1.1[[#This Row],[Mark]]&gt;=40, "E", S1.1[[#This Row],[Mark]]&gt;=0,"F")</f>
        <v/>
      </c>
      <c r="F14" s="56" t="str">
        <f>_xlfn.IFS(S1.1[[#This Row],[Mark]]="", "", S1.1[[#This Row],[Mark]]&gt;=70, 5, S1.1[[#This Row],[Mark]]&gt;=60, 4, S1.1[[#This Row],[Mark]]&gt;=50, 3,S1.1[[#This Row],[Mark]]&gt;=45, 2, S1.1[[#This Row],[Mark]]&gt;=40, 1, S1.1[[#This Row],[Mark]]&gt;=0,0)</f>
        <v/>
      </c>
      <c r="G14" s="56" t="str">
        <f>IFERROR(S1.1[[#This Row],[CU]]*S1.1[[#This Row],[GP]], "")</f>
        <v/>
      </c>
    </row>
    <row r="15" spans="1:7" outlineLevel="1" x14ac:dyDescent="0.65">
      <c r="A15" s="24"/>
      <c r="B15" s="24"/>
      <c r="C15" s="54"/>
      <c r="D15" s="54"/>
      <c r="E15" s="56" t="str">
        <f>_xlfn.IFS(S1.1[[#This Row],[Mark]]="", "", S1.1[[#This Row],[Mark]]&gt;=70, "A", S1.1[[#This Row],[Mark]]&gt;=60, "B", S1.1[[#This Row],[Mark]]&gt;=50, "C",S1.1[[#This Row],[Mark]]&gt;=45, "D", S1.1[[#This Row],[Mark]]&gt;=40, "E", S1.1[[#This Row],[Mark]]&gt;=0,"F")</f>
        <v/>
      </c>
      <c r="F15" s="56" t="str">
        <f>_xlfn.IFS(S1.1[[#This Row],[Mark]]="", "", S1.1[[#This Row],[Mark]]&gt;=70, 5, S1.1[[#This Row],[Mark]]&gt;=60, 4, S1.1[[#This Row],[Mark]]&gt;=50, 3,S1.1[[#This Row],[Mark]]&gt;=45, 2, S1.1[[#This Row],[Mark]]&gt;=40, 1, S1.1[[#This Row],[Mark]]&gt;=0,0)</f>
        <v/>
      </c>
      <c r="G15" s="56" t="str">
        <f>IFERROR(S1.1[[#This Row],[CU]]*S1.1[[#This Row],[GP]], "")</f>
        <v/>
      </c>
    </row>
    <row r="16" spans="1:7" outlineLevel="1" x14ac:dyDescent="0.65">
      <c r="A16" s="24"/>
      <c r="B16" s="24"/>
      <c r="C16" s="54"/>
      <c r="D16" s="54"/>
      <c r="E16" s="56" t="str">
        <f>_xlfn.IFS(S1.1[[#This Row],[Mark]]="", "", S1.1[[#This Row],[Mark]]&gt;=70, "A", S1.1[[#This Row],[Mark]]&gt;=60, "B", S1.1[[#This Row],[Mark]]&gt;=50, "C",S1.1[[#This Row],[Mark]]&gt;=45, "D", S1.1[[#This Row],[Mark]]&gt;=40, "E", S1.1[[#This Row],[Mark]]&gt;=0,"F")</f>
        <v/>
      </c>
      <c r="F16" s="56" t="str">
        <f>_xlfn.IFS(S1.1[[#This Row],[Mark]]="", "", S1.1[[#This Row],[Mark]]&gt;=70, 5, S1.1[[#This Row],[Mark]]&gt;=60, 4, S1.1[[#This Row],[Mark]]&gt;=50, 3,S1.1[[#This Row],[Mark]]&gt;=45, 2, S1.1[[#This Row],[Mark]]&gt;=40, 1, S1.1[[#This Row],[Mark]]&gt;=0,0)</f>
        <v/>
      </c>
      <c r="G16" s="56" t="str">
        <f>IFERROR(S1.1[[#This Row],[CU]]*S1.1[[#This Row],[GP]], "")</f>
        <v/>
      </c>
    </row>
    <row r="17" spans="1:7" outlineLevel="1" x14ac:dyDescent="0.65">
      <c r="A17" s="24"/>
      <c r="B17" s="24"/>
      <c r="C17" s="54"/>
      <c r="D17" s="54"/>
      <c r="E17" s="56" t="str">
        <f>_xlfn.IFS(S1.1[[#This Row],[Mark]]="", "", S1.1[[#This Row],[Mark]]&gt;=70, "A", S1.1[[#This Row],[Mark]]&gt;=60, "B", S1.1[[#This Row],[Mark]]&gt;=50, "C",S1.1[[#This Row],[Mark]]&gt;=45, "D", S1.1[[#This Row],[Mark]]&gt;=40, "E", S1.1[[#This Row],[Mark]]&gt;=0,"F")</f>
        <v/>
      </c>
      <c r="F17" s="56" t="str">
        <f>_xlfn.IFS(S1.1[[#This Row],[Mark]]="", "", S1.1[[#This Row],[Mark]]&gt;=70, 5, S1.1[[#This Row],[Mark]]&gt;=60, 4, S1.1[[#This Row],[Mark]]&gt;=50, 3,S1.1[[#This Row],[Mark]]&gt;=45, 2, S1.1[[#This Row],[Mark]]&gt;=40, 1, S1.1[[#This Row],[Mark]]&gt;=0,0)</f>
        <v/>
      </c>
      <c r="G17" s="56" t="str">
        <f>IFERROR(S1.1[[#This Row],[CU]]*S1.1[[#This Row],[GP]], "")</f>
        <v/>
      </c>
    </row>
    <row r="18" spans="1:7" outlineLevel="1" x14ac:dyDescent="0.65">
      <c r="A18" s="24"/>
      <c r="B18" s="24"/>
      <c r="C18" s="54"/>
      <c r="D18" s="54"/>
      <c r="E18" s="56" t="str">
        <f>_xlfn.IFS(S1.1[[#This Row],[Mark]]="", "", S1.1[[#This Row],[Mark]]&gt;=70, "A", S1.1[[#This Row],[Mark]]&gt;=60, "B", S1.1[[#This Row],[Mark]]&gt;=50, "C",S1.1[[#This Row],[Mark]]&gt;=45, "D", S1.1[[#This Row],[Mark]]&gt;=40, "E", S1.1[[#This Row],[Mark]]&gt;=0,"F")</f>
        <v/>
      </c>
      <c r="F18" s="56" t="str">
        <f>_xlfn.IFS(S1.1[[#This Row],[Mark]]="", "", S1.1[[#This Row],[Mark]]&gt;=70, 5, S1.1[[#This Row],[Mark]]&gt;=60, 4, S1.1[[#This Row],[Mark]]&gt;=50, 3,S1.1[[#This Row],[Mark]]&gt;=45, 2, S1.1[[#This Row],[Mark]]&gt;=40, 1, S1.1[[#This Row],[Mark]]&gt;=0,0)</f>
        <v/>
      </c>
      <c r="G18" s="56" t="str">
        <f>IFERROR(S1.1[[#This Row],[CU]]*S1.1[[#This Row],[GP]], "")</f>
        <v/>
      </c>
    </row>
    <row r="19" spans="1:7" outlineLevel="1" x14ac:dyDescent="0.65">
      <c r="A19" s="24"/>
      <c r="B19" s="24"/>
      <c r="C19" s="54"/>
      <c r="D19" s="54"/>
      <c r="E19" s="56" t="str">
        <f>_xlfn.IFS(S1.1[[#This Row],[Mark]]="", "", S1.1[[#This Row],[Mark]]&gt;=70, "A", S1.1[[#This Row],[Mark]]&gt;=60, "B", S1.1[[#This Row],[Mark]]&gt;=50, "C",S1.1[[#This Row],[Mark]]&gt;=45, "D", S1.1[[#This Row],[Mark]]&gt;=40, "E", S1.1[[#This Row],[Mark]]&gt;=0,"F")</f>
        <v/>
      </c>
      <c r="F19" s="56" t="str">
        <f>_xlfn.IFS(S1.1[[#This Row],[Mark]]="", "", S1.1[[#This Row],[Mark]]&gt;=70, 5, S1.1[[#This Row],[Mark]]&gt;=60, 4, S1.1[[#This Row],[Mark]]&gt;=50, 3,S1.1[[#This Row],[Mark]]&gt;=45, 2, S1.1[[#This Row],[Mark]]&gt;=40, 1, S1.1[[#This Row],[Mark]]&gt;=0,0)</f>
        <v/>
      </c>
      <c r="G19" s="56" t="str">
        <f>IFERROR(S1.1[[#This Row],[CU]]*S1.1[[#This Row],[GP]], "")</f>
        <v/>
      </c>
    </row>
    <row r="20" spans="1:7" outlineLevel="1" x14ac:dyDescent="0.65">
      <c r="A20" s="24"/>
      <c r="B20" s="24"/>
      <c r="C20" s="54"/>
      <c r="D20" s="54"/>
      <c r="E20" s="56" t="str">
        <f>_xlfn.IFS(S1.1[[#This Row],[Mark]]="", "", S1.1[[#This Row],[Mark]]&gt;=70, "A", S1.1[[#This Row],[Mark]]&gt;=60, "B", S1.1[[#This Row],[Mark]]&gt;=50, "C",S1.1[[#This Row],[Mark]]&gt;=45, "D", S1.1[[#This Row],[Mark]]&gt;=40, "E", S1.1[[#This Row],[Mark]]&gt;=0,"F")</f>
        <v/>
      </c>
      <c r="F20" s="56" t="str">
        <f>_xlfn.IFS(S1.1[[#This Row],[Mark]]="", "", S1.1[[#This Row],[Mark]]&gt;=70, 5, S1.1[[#This Row],[Mark]]&gt;=60, 4, S1.1[[#This Row],[Mark]]&gt;=50, 3,S1.1[[#This Row],[Mark]]&gt;=45, 2, S1.1[[#This Row],[Mark]]&gt;=40, 1, S1.1[[#This Row],[Mark]]&gt;=0,0)</f>
        <v/>
      </c>
      <c r="G20" s="56" t="str">
        <f>IFERROR(S1.1[[#This Row],[CU]]*S1.1[[#This Row],[GP]], "")</f>
        <v/>
      </c>
    </row>
    <row r="21" spans="1:7" outlineLevel="1" x14ac:dyDescent="0.65">
      <c r="A21" s="24"/>
      <c r="B21" s="24"/>
      <c r="C21" s="54"/>
      <c r="D21" s="54"/>
      <c r="E21" s="56" t="str">
        <f>_xlfn.IFS(S1.1[[#This Row],[Mark]]="", "", S1.1[[#This Row],[Mark]]&gt;=70, "A", S1.1[[#This Row],[Mark]]&gt;=60, "B", S1.1[[#This Row],[Mark]]&gt;=50, "C",S1.1[[#This Row],[Mark]]&gt;=45, "D", S1.1[[#This Row],[Mark]]&gt;=40, "E", S1.1[[#This Row],[Mark]]&gt;=0,"F")</f>
        <v/>
      </c>
      <c r="F21" s="56" t="str">
        <f>_xlfn.IFS(S1.1[[#This Row],[Mark]]="", "", S1.1[[#This Row],[Mark]]&gt;=70, 5, S1.1[[#This Row],[Mark]]&gt;=60, 4, S1.1[[#This Row],[Mark]]&gt;=50, 3,S1.1[[#This Row],[Mark]]&gt;=45, 2, S1.1[[#This Row],[Mark]]&gt;=40, 1, S1.1[[#This Row],[Mark]]&gt;=0,0)</f>
        <v/>
      </c>
      <c r="G21" s="56" t="str">
        <f>IFERROR(S1.1[[#This Row],[CU]]*S1.1[[#This Row],[GP]], "")</f>
        <v/>
      </c>
    </row>
    <row r="22" spans="1:7" outlineLevel="1" x14ac:dyDescent="0.65">
      <c r="A22" s="24"/>
      <c r="B22" s="24"/>
      <c r="C22" s="54"/>
      <c r="D22" s="54"/>
      <c r="E22" s="56" t="str">
        <f>_xlfn.IFS(S1.1[[#This Row],[Mark]]="", "", S1.1[[#This Row],[Mark]]&gt;=70, "A", S1.1[[#This Row],[Mark]]&gt;=60, "B", S1.1[[#This Row],[Mark]]&gt;=50, "C",S1.1[[#This Row],[Mark]]&gt;=45, "D", S1.1[[#This Row],[Mark]]&gt;=40, "E", S1.1[[#This Row],[Mark]]&gt;=0,"F")</f>
        <v/>
      </c>
      <c r="F22" s="56" t="str">
        <f>_xlfn.IFS(S1.1[[#This Row],[Mark]]="", "", S1.1[[#This Row],[Mark]]&gt;=70, 5, S1.1[[#This Row],[Mark]]&gt;=60, 4, S1.1[[#This Row],[Mark]]&gt;=50, 3,S1.1[[#This Row],[Mark]]&gt;=45, 2, S1.1[[#This Row],[Mark]]&gt;=40, 1, S1.1[[#This Row],[Mark]]&gt;=0,0)</f>
        <v/>
      </c>
      <c r="G22" s="56" t="str">
        <f>IFERROR(S1.1[[#This Row],[CU]]*S1.1[[#This Row],[GP]], "")</f>
        <v/>
      </c>
    </row>
    <row r="23" spans="1:7" outlineLevel="1" x14ac:dyDescent="0.65">
      <c r="A23" s="24"/>
      <c r="B23" s="24"/>
      <c r="C23" s="54"/>
      <c r="D23" s="54"/>
      <c r="E23" s="56" t="str">
        <f>_xlfn.IFS(S1.1[[#This Row],[Mark]]="", "", S1.1[[#This Row],[Mark]]&gt;=70, "A", S1.1[[#This Row],[Mark]]&gt;=60, "B", S1.1[[#This Row],[Mark]]&gt;=50, "C",S1.1[[#This Row],[Mark]]&gt;=45, "D", S1.1[[#This Row],[Mark]]&gt;=40, "E", S1.1[[#This Row],[Mark]]&gt;=0,"F")</f>
        <v/>
      </c>
      <c r="F23" s="56" t="str">
        <f>_xlfn.IFS(S1.1[[#This Row],[Mark]]="", "", S1.1[[#This Row],[Mark]]&gt;=70, 5, S1.1[[#This Row],[Mark]]&gt;=60, 4, S1.1[[#This Row],[Mark]]&gt;=50, 3,S1.1[[#This Row],[Mark]]&gt;=45, 2, S1.1[[#This Row],[Mark]]&gt;=40, 1, S1.1[[#This Row],[Mark]]&gt;=0,0)</f>
        <v/>
      </c>
      <c r="G23" s="56" t="str">
        <f>IFERROR(S1.1[[#This Row],[CU]]*S1.1[[#This Row],[GP]], "")</f>
        <v/>
      </c>
    </row>
    <row r="24" spans="1:7" x14ac:dyDescent="0.65">
      <c r="A24" s="9" t="s">
        <v>6</v>
      </c>
      <c r="C24" s="56">
        <f>SUBTOTAL(109,S1.1[CU])</f>
        <v>0</v>
      </c>
      <c r="D24" s="56"/>
      <c r="E24" s="56"/>
      <c r="F24" s="56"/>
      <c r="G24" s="56">
        <f>SUBTOTAL(109,S1.1[QP])</f>
        <v>0</v>
      </c>
    </row>
    <row r="26" spans="1:7" ht="14.5" x14ac:dyDescent="0.7">
      <c r="A26" s="11" t="s">
        <v>14</v>
      </c>
      <c r="B26" s="11"/>
      <c r="C26" s="11" t="str">
        <f>IF(C9="","",C9)</f>
        <v/>
      </c>
      <c r="D26" s="11"/>
      <c r="E26" s="11"/>
      <c r="F26" s="11"/>
      <c r="G26" s="11"/>
    </row>
    <row r="27" spans="1:7" x14ac:dyDescent="0.65">
      <c r="A27" s="9" t="s">
        <v>13</v>
      </c>
      <c r="B27" s="9" t="s">
        <v>12</v>
      </c>
      <c r="C27" s="56" t="s">
        <v>11</v>
      </c>
      <c r="D27" s="56" t="s">
        <v>10</v>
      </c>
      <c r="E27" s="56" t="s">
        <v>9</v>
      </c>
      <c r="F27" s="56" t="s">
        <v>8</v>
      </c>
      <c r="G27" s="56" t="s">
        <v>7</v>
      </c>
    </row>
    <row r="28" spans="1:7" outlineLevel="1" x14ac:dyDescent="0.65">
      <c r="A28" s="24"/>
      <c r="B28" s="24"/>
      <c r="C28" s="54"/>
      <c r="D28" s="54"/>
      <c r="E28" s="56" t="str">
        <f>_xlfn.IFS(S1.2[[#This Row],[Mark]]="", "", S1.2[[#This Row],[Mark]]&gt;=70, "A", S1.2[[#This Row],[Mark]]&gt;=60, "B", S1.2[[#This Row],[Mark]]&gt;=50, "C",S1.2[[#This Row],[Mark]]&gt;=45, "D", S1.2[[#This Row],[Mark]]&gt;=40, "E", S1.2[[#This Row],[Mark]]&gt;=0,"F")</f>
        <v/>
      </c>
      <c r="F28" s="56" t="str">
        <f>_xlfn.IFS(S1.2[[#This Row],[Mark]]="", "", S1.2[[#This Row],[Mark]]&gt;=70, 5, S1.2[[#This Row],[Mark]]&gt;=60, 4, S1.2[[#This Row],[Mark]]&gt;=50, 3,S1.2[[#This Row],[Mark]]&gt;=45, 2, S1.2[[#This Row],[Mark]]&gt;=40, 1, S1.2[[#This Row],[Mark]]&gt;=0,0)</f>
        <v/>
      </c>
      <c r="G28" s="56" t="str">
        <f>IFERROR(S1.2[[#This Row],[CU]]*S1.2[[#This Row],[GP]], "")</f>
        <v/>
      </c>
    </row>
    <row r="29" spans="1:7" outlineLevel="1" x14ac:dyDescent="0.65">
      <c r="A29" s="24"/>
      <c r="B29" s="24"/>
      <c r="C29" s="54"/>
      <c r="D29" s="54"/>
      <c r="E29" s="56" t="str">
        <f>_xlfn.IFS(S1.2[[#This Row],[Mark]]="", "", S1.2[[#This Row],[Mark]]&gt;=70, "A", S1.2[[#This Row],[Mark]]&gt;=60, "B", S1.2[[#This Row],[Mark]]&gt;=50, "C",S1.2[[#This Row],[Mark]]&gt;=45, "D", S1.2[[#This Row],[Mark]]&gt;=40, "E", S1.2[[#This Row],[Mark]]&gt;=0,"F")</f>
        <v/>
      </c>
      <c r="F29" s="56" t="str">
        <f>_xlfn.IFS(S1.2[[#This Row],[Mark]]="", "", S1.2[[#This Row],[Mark]]&gt;=70, 5, S1.2[[#This Row],[Mark]]&gt;=60, 4, S1.2[[#This Row],[Mark]]&gt;=50, 3,S1.2[[#This Row],[Mark]]&gt;=45, 2, S1.2[[#This Row],[Mark]]&gt;=40, 1, S1.2[[#This Row],[Mark]]&gt;=0,0)</f>
        <v/>
      </c>
      <c r="G29" s="56" t="str">
        <f>IFERROR(S1.2[[#This Row],[CU]]*S1.2[[#This Row],[GP]], "")</f>
        <v/>
      </c>
    </row>
    <row r="30" spans="1:7" outlineLevel="1" x14ac:dyDescent="0.65">
      <c r="A30" s="24"/>
      <c r="B30" s="24"/>
      <c r="C30" s="54"/>
      <c r="D30" s="54"/>
      <c r="E30" s="56" t="str">
        <f>_xlfn.IFS(S1.2[[#This Row],[Mark]]="", "", S1.2[[#This Row],[Mark]]&gt;=70, "A", S1.2[[#This Row],[Mark]]&gt;=60, "B", S1.2[[#This Row],[Mark]]&gt;=50, "C",S1.2[[#This Row],[Mark]]&gt;=45, "D", S1.2[[#This Row],[Mark]]&gt;=40, "E", S1.2[[#This Row],[Mark]]&gt;=0,"F")</f>
        <v/>
      </c>
      <c r="F30" s="56" t="str">
        <f>_xlfn.IFS(S1.2[[#This Row],[Mark]]="", "", S1.2[[#This Row],[Mark]]&gt;=70, 5, S1.2[[#This Row],[Mark]]&gt;=60, 4, S1.2[[#This Row],[Mark]]&gt;=50, 3,S1.2[[#This Row],[Mark]]&gt;=45, 2, S1.2[[#This Row],[Mark]]&gt;=40, 1, S1.2[[#This Row],[Mark]]&gt;=0,0)</f>
        <v/>
      </c>
      <c r="G30" s="56" t="str">
        <f>IFERROR(S1.2[[#This Row],[CU]]*S1.2[[#This Row],[GP]], "")</f>
        <v/>
      </c>
    </row>
    <row r="31" spans="1:7" outlineLevel="1" x14ac:dyDescent="0.65">
      <c r="A31" s="24"/>
      <c r="B31" s="24"/>
      <c r="C31" s="54"/>
      <c r="D31" s="54"/>
      <c r="E31" s="56" t="str">
        <f>_xlfn.IFS(S1.2[[#This Row],[Mark]]="", "", S1.2[[#This Row],[Mark]]&gt;=70, "A", S1.2[[#This Row],[Mark]]&gt;=60, "B", S1.2[[#This Row],[Mark]]&gt;=50, "C",S1.2[[#This Row],[Mark]]&gt;=45, "D", S1.2[[#This Row],[Mark]]&gt;=40, "E", S1.2[[#This Row],[Mark]]&gt;=0,"F")</f>
        <v/>
      </c>
      <c r="F31" s="56" t="str">
        <f>_xlfn.IFS(S1.2[[#This Row],[Mark]]="", "", S1.2[[#This Row],[Mark]]&gt;=70, 5, S1.2[[#This Row],[Mark]]&gt;=60, 4, S1.2[[#This Row],[Mark]]&gt;=50, 3,S1.2[[#This Row],[Mark]]&gt;=45, 2, S1.2[[#This Row],[Mark]]&gt;=40, 1, S1.2[[#This Row],[Mark]]&gt;=0,0)</f>
        <v/>
      </c>
      <c r="G31" s="56" t="str">
        <f>IFERROR(S1.2[[#This Row],[CU]]*S1.2[[#This Row],[GP]], "")</f>
        <v/>
      </c>
    </row>
    <row r="32" spans="1:7" outlineLevel="1" x14ac:dyDescent="0.65">
      <c r="A32" s="24"/>
      <c r="B32" s="24"/>
      <c r="C32" s="54"/>
      <c r="D32" s="54"/>
      <c r="E32" s="56" t="str">
        <f>_xlfn.IFS(S1.2[[#This Row],[Mark]]="", "", S1.2[[#This Row],[Mark]]&gt;=70, "A", S1.2[[#This Row],[Mark]]&gt;=60, "B", S1.2[[#This Row],[Mark]]&gt;=50, "C",S1.2[[#This Row],[Mark]]&gt;=45, "D", S1.2[[#This Row],[Mark]]&gt;=40, "E", S1.2[[#This Row],[Mark]]&gt;=0,"F")</f>
        <v/>
      </c>
      <c r="F32" s="56" t="str">
        <f>_xlfn.IFS(S1.2[[#This Row],[Mark]]="", "", S1.2[[#This Row],[Mark]]&gt;=70, 5, S1.2[[#This Row],[Mark]]&gt;=60, 4, S1.2[[#This Row],[Mark]]&gt;=50, 3,S1.2[[#This Row],[Mark]]&gt;=45, 2, S1.2[[#This Row],[Mark]]&gt;=40, 1, S1.2[[#This Row],[Mark]]&gt;=0,0)</f>
        <v/>
      </c>
      <c r="G32" s="56" t="str">
        <f>IFERROR(S1.2[[#This Row],[CU]]*S1.2[[#This Row],[GP]], "")</f>
        <v/>
      </c>
    </row>
    <row r="33" spans="1:7" outlineLevel="1" x14ac:dyDescent="0.65">
      <c r="A33" s="24"/>
      <c r="B33" s="24"/>
      <c r="C33" s="54"/>
      <c r="D33" s="54"/>
      <c r="E33" s="56" t="str">
        <f>_xlfn.IFS(S1.2[[#This Row],[Mark]]="", "", S1.2[[#This Row],[Mark]]&gt;=70, "A", S1.2[[#This Row],[Mark]]&gt;=60, "B", S1.2[[#This Row],[Mark]]&gt;=50, "C",S1.2[[#This Row],[Mark]]&gt;=45, "D", S1.2[[#This Row],[Mark]]&gt;=40, "E", S1.2[[#This Row],[Mark]]&gt;=0,"F")</f>
        <v/>
      </c>
      <c r="F33" s="56" t="str">
        <f>_xlfn.IFS(S1.2[[#This Row],[Mark]]="", "", S1.2[[#This Row],[Mark]]&gt;=70, 5, S1.2[[#This Row],[Mark]]&gt;=60, 4, S1.2[[#This Row],[Mark]]&gt;=50, 3,S1.2[[#This Row],[Mark]]&gt;=45, 2, S1.2[[#This Row],[Mark]]&gt;=40, 1, S1.2[[#This Row],[Mark]]&gt;=0,0)</f>
        <v/>
      </c>
      <c r="G33" s="56" t="str">
        <f>IFERROR(S1.2[[#This Row],[CU]]*S1.2[[#This Row],[GP]], "")</f>
        <v/>
      </c>
    </row>
    <row r="34" spans="1:7" outlineLevel="1" x14ac:dyDescent="0.65">
      <c r="A34" s="24"/>
      <c r="B34" s="24"/>
      <c r="C34" s="54"/>
      <c r="D34" s="54"/>
      <c r="E34" s="56" t="str">
        <f>_xlfn.IFS(S1.2[[#This Row],[Mark]]="", "", S1.2[[#This Row],[Mark]]&gt;=70, "A", S1.2[[#This Row],[Mark]]&gt;=60, "B", S1.2[[#This Row],[Mark]]&gt;=50, "C",S1.2[[#This Row],[Mark]]&gt;=45, "D", S1.2[[#This Row],[Mark]]&gt;=40, "E", S1.2[[#This Row],[Mark]]&gt;=0,"F")</f>
        <v/>
      </c>
      <c r="F34" s="56" t="str">
        <f>_xlfn.IFS(S1.2[[#This Row],[Mark]]="", "", S1.2[[#This Row],[Mark]]&gt;=70, 5, S1.2[[#This Row],[Mark]]&gt;=60, 4, S1.2[[#This Row],[Mark]]&gt;=50, 3,S1.2[[#This Row],[Mark]]&gt;=45, 2, S1.2[[#This Row],[Mark]]&gt;=40, 1, S1.2[[#This Row],[Mark]]&gt;=0,0)</f>
        <v/>
      </c>
      <c r="G34" s="56" t="str">
        <f>IFERROR(S1.2[[#This Row],[CU]]*S1.2[[#This Row],[GP]], "")</f>
        <v/>
      </c>
    </row>
    <row r="35" spans="1:7" outlineLevel="1" x14ac:dyDescent="0.65">
      <c r="A35" s="24"/>
      <c r="B35" s="24"/>
      <c r="C35" s="54"/>
      <c r="D35" s="54"/>
      <c r="E35" s="56" t="str">
        <f>_xlfn.IFS(S1.2[[#This Row],[Mark]]="", "", S1.2[[#This Row],[Mark]]&gt;=70, "A", S1.2[[#This Row],[Mark]]&gt;=60, "B", S1.2[[#This Row],[Mark]]&gt;=50, "C",S1.2[[#This Row],[Mark]]&gt;=45, "D", S1.2[[#This Row],[Mark]]&gt;=40, "E", S1.2[[#This Row],[Mark]]&gt;=0,"F")</f>
        <v/>
      </c>
      <c r="F35" s="56" t="str">
        <f>_xlfn.IFS(S1.2[[#This Row],[Mark]]="", "", S1.2[[#This Row],[Mark]]&gt;=70, 5, S1.2[[#This Row],[Mark]]&gt;=60, 4, S1.2[[#This Row],[Mark]]&gt;=50, 3,S1.2[[#This Row],[Mark]]&gt;=45, 2, S1.2[[#This Row],[Mark]]&gt;=40, 1, S1.2[[#This Row],[Mark]]&gt;=0,0)</f>
        <v/>
      </c>
      <c r="G35" s="56" t="str">
        <f>IFERROR(S1.2[[#This Row],[CU]]*S1.2[[#This Row],[GP]], "")</f>
        <v/>
      </c>
    </row>
    <row r="36" spans="1:7" outlineLevel="1" x14ac:dyDescent="0.65">
      <c r="A36" s="24"/>
      <c r="B36" s="24"/>
      <c r="C36" s="54"/>
      <c r="D36" s="54"/>
      <c r="E36" s="56" t="str">
        <f>_xlfn.IFS(S1.2[[#This Row],[Mark]]="", "", S1.2[[#This Row],[Mark]]&gt;=70, "A", S1.2[[#This Row],[Mark]]&gt;=60, "B", S1.2[[#This Row],[Mark]]&gt;=50, "C",S1.2[[#This Row],[Mark]]&gt;=45, "D", S1.2[[#This Row],[Mark]]&gt;=40, "E", S1.2[[#This Row],[Mark]]&gt;=0,"F")</f>
        <v/>
      </c>
      <c r="F36" s="56" t="str">
        <f>_xlfn.IFS(S1.2[[#This Row],[Mark]]="", "", S1.2[[#This Row],[Mark]]&gt;=70, 5, S1.2[[#This Row],[Mark]]&gt;=60, 4, S1.2[[#This Row],[Mark]]&gt;=50, 3,S1.2[[#This Row],[Mark]]&gt;=45, 2, S1.2[[#This Row],[Mark]]&gt;=40, 1, S1.2[[#This Row],[Mark]]&gt;=0,0)</f>
        <v/>
      </c>
      <c r="G36" s="56" t="str">
        <f>IFERROR(S1.2[[#This Row],[CU]]*S1.2[[#This Row],[GP]], "")</f>
        <v/>
      </c>
    </row>
    <row r="37" spans="1:7" outlineLevel="1" x14ac:dyDescent="0.65">
      <c r="A37" s="24"/>
      <c r="B37" s="24"/>
      <c r="C37" s="54"/>
      <c r="D37" s="54"/>
      <c r="E37" s="56" t="str">
        <f>_xlfn.IFS(S1.2[[#This Row],[Mark]]="", "", S1.2[[#This Row],[Mark]]&gt;=70, "A", S1.2[[#This Row],[Mark]]&gt;=60, "B", S1.2[[#This Row],[Mark]]&gt;=50, "C",S1.2[[#This Row],[Mark]]&gt;=45, "D", S1.2[[#This Row],[Mark]]&gt;=40, "E", S1.2[[#This Row],[Mark]]&gt;=0,"F")</f>
        <v/>
      </c>
      <c r="F37" s="56" t="str">
        <f>_xlfn.IFS(S1.2[[#This Row],[Mark]]="", "", S1.2[[#This Row],[Mark]]&gt;=70, 5, S1.2[[#This Row],[Mark]]&gt;=60, 4, S1.2[[#This Row],[Mark]]&gt;=50, 3,S1.2[[#This Row],[Mark]]&gt;=45, 2, S1.2[[#This Row],[Mark]]&gt;=40, 1, S1.2[[#This Row],[Mark]]&gt;=0,0)</f>
        <v/>
      </c>
      <c r="G37" s="56" t="str">
        <f>IFERROR(S1.2[[#This Row],[CU]]*S1.2[[#This Row],[GP]], "")</f>
        <v/>
      </c>
    </row>
    <row r="38" spans="1:7" outlineLevel="1" x14ac:dyDescent="0.65">
      <c r="A38" s="24"/>
      <c r="B38" s="24"/>
      <c r="C38" s="54"/>
      <c r="D38" s="54"/>
      <c r="E38" s="56" t="str">
        <f>_xlfn.IFS(S1.2[[#This Row],[Mark]]="", "", S1.2[[#This Row],[Mark]]&gt;=70, "A", S1.2[[#This Row],[Mark]]&gt;=60, "B", S1.2[[#This Row],[Mark]]&gt;=50, "C",S1.2[[#This Row],[Mark]]&gt;=45, "D", S1.2[[#This Row],[Mark]]&gt;=40, "E", S1.2[[#This Row],[Mark]]&gt;=0,"F")</f>
        <v/>
      </c>
      <c r="F38" s="56" t="str">
        <f>_xlfn.IFS(S1.2[[#This Row],[Mark]]="", "", S1.2[[#This Row],[Mark]]&gt;=70, 5, S1.2[[#This Row],[Mark]]&gt;=60, 4, S1.2[[#This Row],[Mark]]&gt;=50, 3,S1.2[[#This Row],[Mark]]&gt;=45, 2, S1.2[[#This Row],[Mark]]&gt;=40, 1, S1.2[[#This Row],[Mark]]&gt;=0,0)</f>
        <v/>
      </c>
      <c r="G38" s="56" t="str">
        <f>IFERROR(S1.2[[#This Row],[CU]]*S1.2[[#This Row],[GP]], "")</f>
        <v/>
      </c>
    </row>
    <row r="39" spans="1:7" outlineLevel="1" x14ac:dyDescent="0.65">
      <c r="A39" s="24"/>
      <c r="B39" s="24"/>
      <c r="C39" s="54"/>
      <c r="D39" s="54"/>
      <c r="E39" s="56" t="str">
        <f>_xlfn.IFS(S1.2[[#This Row],[Mark]]="", "", S1.2[[#This Row],[Mark]]&gt;=70, "A", S1.2[[#This Row],[Mark]]&gt;=60, "B", S1.2[[#This Row],[Mark]]&gt;=50, "C",S1.2[[#This Row],[Mark]]&gt;=45, "D", S1.2[[#This Row],[Mark]]&gt;=40, "E", S1.2[[#This Row],[Mark]]&gt;=0,"F")</f>
        <v/>
      </c>
      <c r="F39" s="56" t="str">
        <f>_xlfn.IFS(S1.2[[#This Row],[Mark]]="", "", S1.2[[#This Row],[Mark]]&gt;=70, 5, S1.2[[#This Row],[Mark]]&gt;=60, 4, S1.2[[#This Row],[Mark]]&gt;=50, 3,S1.2[[#This Row],[Mark]]&gt;=45, 2, S1.2[[#This Row],[Mark]]&gt;=40, 1, S1.2[[#This Row],[Mark]]&gt;=0,0)</f>
        <v/>
      </c>
      <c r="G39" s="56" t="str">
        <f>IFERROR(S1.2[[#This Row],[CU]]*S1.2[[#This Row],[GP]], "")</f>
        <v/>
      </c>
    </row>
    <row r="40" spans="1:7" outlineLevel="1" x14ac:dyDescent="0.65">
      <c r="A40" s="24"/>
      <c r="B40" s="24"/>
      <c r="C40" s="54"/>
      <c r="D40" s="54"/>
      <c r="E40" s="56" t="str">
        <f>_xlfn.IFS(S1.2[[#This Row],[Mark]]="", "", S1.2[[#This Row],[Mark]]&gt;=70, "A", S1.2[[#This Row],[Mark]]&gt;=60, "B", S1.2[[#This Row],[Mark]]&gt;=50, "C",S1.2[[#This Row],[Mark]]&gt;=45, "D", S1.2[[#This Row],[Mark]]&gt;=40, "E", S1.2[[#This Row],[Mark]]&gt;=0,"F")</f>
        <v/>
      </c>
      <c r="F40" s="56" t="str">
        <f>_xlfn.IFS(S1.2[[#This Row],[Mark]]="", "", S1.2[[#This Row],[Mark]]&gt;=70, 5, S1.2[[#This Row],[Mark]]&gt;=60, 4, S1.2[[#This Row],[Mark]]&gt;=50, 3,S1.2[[#This Row],[Mark]]&gt;=45, 2, S1.2[[#This Row],[Mark]]&gt;=40, 1, S1.2[[#This Row],[Mark]]&gt;=0,0)</f>
        <v/>
      </c>
      <c r="G40" s="56" t="str">
        <f>IFERROR(S1.2[[#This Row],[CU]]*S1.2[[#This Row],[GP]], "")</f>
        <v/>
      </c>
    </row>
    <row r="41" spans="1:7" x14ac:dyDescent="0.65">
      <c r="A41" s="9" t="s">
        <v>6</v>
      </c>
      <c r="C41" s="56">
        <f>SUBTOTAL(109,S1.2[CU])</f>
        <v>0</v>
      </c>
      <c r="D41" s="56"/>
      <c r="E41" s="56"/>
      <c r="F41" s="56"/>
      <c r="G41" s="56">
        <f>SUBTOTAL(109,S1.2[QP])</f>
        <v>0</v>
      </c>
    </row>
    <row r="43" spans="1:7" ht="14.5" x14ac:dyDescent="0.7">
      <c r="C43" s="25" t="s">
        <v>5</v>
      </c>
      <c r="D43" s="26">
        <f>S1.1[[#Totals],[CU]]+S1.2[[#Totals],[CU]]</f>
        <v>0</v>
      </c>
      <c r="F43" s="25" t="s">
        <v>4</v>
      </c>
      <c r="G43" s="26">
        <f>IFERROR((S1.1[[#Totals],[QP]]+S1.2[[#Totals],[QP]])/(S1.1[[#Totals],[CU]]+S1.2[[#Totals],[CU]]),0)</f>
        <v>0</v>
      </c>
    </row>
    <row r="44" spans="1:7" ht="14.5" x14ac:dyDescent="0.7">
      <c r="C44" s="25" t="s">
        <v>2</v>
      </c>
      <c r="D44" s="26">
        <f>S1.1[[#Totals],[QP]]+S1.2[[#Totals],[QP]]</f>
        <v>0</v>
      </c>
      <c r="F44" s="25" t="s">
        <v>1</v>
      </c>
      <c r="G44" s="26">
        <f>IFERROR((S1.1[[#Totals],[QP]]+S1.2[[#Totals],[QP]])/(S1.1[[#Totals],[CU]]+S1.2[[#Totals],[CU]]),0)</f>
        <v>0</v>
      </c>
    </row>
    <row r="45" spans="1:7" ht="14.5" x14ac:dyDescent="0.7">
      <c r="A45" s="27" t="s">
        <v>3</v>
      </c>
      <c r="B45" s="28"/>
    </row>
    <row r="46" spans="1:7" ht="14.5" x14ac:dyDescent="0.7">
      <c r="A46" s="12" t="s">
        <v>0</v>
      </c>
      <c r="B46" s="29"/>
    </row>
  </sheetData>
  <sheetProtection selectLockedCells="1"/>
  <mergeCells count="10">
    <mergeCell ref="C7:D7"/>
    <mergeCell ref="A9:B9"/>
    <mergeCell ref="C9:G9"/>
    <mergeCell ref="A26:B26"/>
    <mergeCell ref="C26:G26"/>
    <mergeCell ref="A1:G1"/>
    <mergeCell ref="A2:G2"/>
    <mergeCell ref="A3:G3"/>
    <mergeCell ref="A4:G4"/>
    <mergeCell ref="D6:G6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46"/>
  <sheetViews>
    <sheetView zoomScale="70" zoomScaleNormal="70" workbookViewId="0">
      <selection activeCell="B6" sqref="B6"/>
    </sheetView>
  </sheetViews>
  <sheetFormatPr defaultRowHeight="14.25" outlineLevelRow="1" x14ac:dyDescent="0.65"/>
  <cols>
    <col min="1" max="1" width="20.54296875" style="31" bestFit="1" customWidth="1"/>
    <col min="2" max="2" width="46.58984375" style="31" customWidth="1"/>
    <col min="3" max="7" width="8.26953125" style="31" customWidth="1"/>
    <col min="8" max="16384" width="8.7265625" style="31"/>
  </cols>
  <sheetData>
    <row r="1" spans="1:7" ht="15.5" x14ac:dyDescent="0.7">
      <c r="A1" s="30" t="s">
        <v>24</v>
      </c>
      <c r="B1" s="30"/>
      <c r="C1" s="30"/>
      <c r="D1" s="30"/>
      <c r="E1" s="30"/>
      <c r="F1" s="30"/>
      <c r="G1" s="30"/>
    </row>
    <row r="2" spans="1:7" ht="15.5" x14ac:dyDescent="0.7">
      <c r="A2" s="30" t="str">
        <f>IF('L100'!A2:G2="","",'L100'!A2:G2)</f>
        <v>Faculty of Engineering</v>
      </c>
      <c r="B2" s="30"/>
      <c r="C2" s="30"/>
      <c r="D2" s="30"/>
      <c r="E2" s="30"/>
      <c r="F2" s="30"/>
      <c r="G2" s="30"/>
    </row>
    <row r="3" spans="1:7" ht="15.5" x14ac:dyDescent="0.7">
      <c r="A3" s="30" t="str">
        <f>IF('L100'!A3:G3="","",'L100'!A3:G3)</f>
        <v>Department of Mechanical Engineering</v>
      </c>
      <c r="B3" s="30"/>
      <c r="C3" s="30"/>
      <c r="D3" s="30"/>
      <c r="E3" s="30"/>
      <c r="F3" s="30"/>
      <c r="G3" s="30"/>
    </row>
    <row r="4" spans="1:7" ht="14.5" x14ac:dyDescent="0.7">
      <c r="A4" s="32" t="s">
        <v>21</v>
      </c>
      <c r="B4" s="32"/>
      <c r="C4" s="32"/>
      <c r="D4" s="32"/>
      <c r="E4" s="32"/>
      <c r="F4" s="32"/>
      <c r="G4" s="32"/>
    </row>
    <row r="5" spans="1:7" ht="14.5" x14ac:dyDescent="0.7">
      <c r="A5" s="33"/>
      <c r="B5" s="33"/>
      <c r="C5" s="33"/>
      <c r="D5" s="33"/>
      <c r="E5" s="33"/>
      <c r="F5" s="33"/>
      <c r="G5" s="33"/>
    </row>
    <row r="6" spans="1:7" ht="14.5" x14ac:dyDescent="0.7">
      <c r="A6" s="34" t="s">
        <v>20</v>
      </c>
      <c r="B6" s="35" t="str">
        <f>IF('L100'!B6="","",'L100'!B6)</f>
        <v/>
      </c>
      <c r="C6" s="35" t="s">
        <v>19</v>
      </c>
      <c r="D6" s="36" t="str">
        <f>IF('L100'!D6:G6="","",'L100'!D6:G6)</f>
        <v/>
      </c>
      <c r="E6" s="36"/>
      <c r="F6" s="36"/>
      <c r="G6" s="37"/>
    </row>
    <row r="7" spans="1:7" ht="14.5" x14ac:dyDescent="0.7">
      <c r="A7" s="38" t="s">
        <v>18</v>
      </c>
      <c r="B7" s="39" t="str">
        <f>IF('L100'!B7="","",'L100'!B7)</f>
        <v/>
      </c>
      <c r="C7" s="40" t="s">
        <v>17</v>
      </c>
      <c r="D7" s="40"/>
      <c r="E7" s="39" t="str">
        <f>IF('L100'!E7="","",'L100'!E7)</f>
        <v/>
      </c>
      <c r="F7" s="39" t="s">
        <v>16</v>
      </c>
      <c r="G7" s="41" t="str">
        <f>IF('L100'!G7="","",'L100'!G7)</f>
        <v/>
      </c>
    </row>
    <row r="9" spans="1:7" ht="14.5" x14ac:dyDescent="0.7">
      <c r="A9" s="32" t="s">
        <v>25</v>
      </c>
      <c r="B9" s="32"/>
      <c r="C9" s="23"/>
      <c r="D9" s="23"/>
      <c r="E9" s="23"/>
      <c r="F9" s="23"/>
      <c r="G9" s="23"/>
    </row>
    <row r="10" spans="1:7" x14ac:dyDescent="0.65">
      <c r="A10" s="31" t="s">
        <v>13</v>
      </c>
      <c r="B10" s="31" t="s">
        <v>12</v>
      </c>
      <c r="C10" s="55" t="s">
        <v>11</v>
      </c>
      <c r="D10" s="55" t="s">
        <v>10</v>
      </c>
      <c r="E10" s="55" t="s">
        <v>9</v>
      </c>
      <c r="F10" s="55" t="s">
        <v>8</v>
      </c>
      <c r="G10" s="55" t="s">
        <v>7</v>
      </c>
    </row>
    <row r="11" spans="1:7" outlineLevel="1" x14ac:dyDescent="0.65">
      <c r="A11" s="24"/>
      <c r="B11" s="24"/>
      <c r="C11" s="54"/>
      <c r="D11" s="54"/>
      <c r="E11" s="55" t="str">
        <f>_xlfn.IFS(S2.1[[#This Row],[Mark]]="", "", S2.1[[#This Row],[Mark]]&gt;=70, "A", S2.1[[#This Row],[Mark]]&gt;=60, "B", S2.1[[#This Row],[Mark]]&gt;=50, "C",S2.1[[#This Row],[Mark]]&gt;=45, "D", S2.1[[#This Row],[Mark]]&gt;=40, "E", S2.1[[#This Row],[Mark]]&gt;=0,"F")</f>
        <v/>
      </c>
      <c r="F11" s="55" t="str">
        <f>_xlfn.IFS(S2.1[[#This Row],[Mark]]="", "", S2.1[[#This Row],[Mark]]&gt;=70, 5, S2.1[[#This Row],[Mark]]&gt;=60, 4, S2.1[[#This Row],[Mark]]&gt;=50, 3,S2.1[[#This Row],[Mark]]&gt;=45, 2, S2.1[[#This Row],[Mark]]&gt;=40, 1, S2.1[[#This Row],[Mark]]&gt;=0,0)</f>
        <v/>
      </c>
      <c r="G11" s="55" t="str">
        <f>IFERROR(S2.1[[#This Row],[CU]]*S2.1[[#This Row],[GP]], "")</f>
        <v/>
      </c>
    </row>
    <row r="12" spans="1:7" outlineLevel="1" x14ac:dyDescent="0.65">
      <c r="A12" s="24"/>
      <c r="B12" s="24"/>
      <c r="C12" s="54"/>
      <c r="D12" s="54"/>
      <c r="E12" s="55" t="str">
        <f>_xlfn.IFS(S2.1[[#This Row],[Mark]]="", "", S2.1[[#This Row],[Mark]]&gt;=70, "A", S2.1[[#This Row],[Mark]]&gt;=60, "B", S2.1[[#This Row],[Mark]]&gt;=50, "C",S2.1[[#This Row],[Mark]]&gt;=45, "D", S2.1[[#This Row],[Mark]]&gt;=40, "E", S2.1[[#This Row],[Mark]]&gt;=0,"F")</f>
        <v/>
      </c>
      <c r="F12" s="55" t="str">
        <f>_xlfn.IFS(S2.1[[#This Row],[Mark]]="", "", S2.1[[#This Row],[Mark]]&gt;=70, 5, S2.1[[#This Row],[Mark]]&gt;=60, 4, S2.1[[#This Row],[Mark]]&gt;=50, 3,S2.1[[#This Row],[Mark]]&gt;=45, 2, S2.1[[#This Row],[Mark]]&gt;=40, 1, S2.1[[#This Row],[Mark]]&gt;=0,0)</f>
        <v/>
      </c>
      <c r="G12" s="55" t="str">
        <f>IFERROR(S2.1[[#This Row],[CU]]*S2.1[[#This Row],[GP]], "")</f>
        <v/>
      </c>
    </row>
    <row r="13" spans="1:7" outlineLevel="1" x14ac:dyDescent="0.65">
      <c r="A13" s="24"/>
      <c r="B13" s="24"/>
      <c r="C13" s="54"/>
      <c r="D13" s="54"/>
      <c r="E13" s="55" t="str">
        <f>_xlfn.IFS(S2.1[[#This Row],[Mark]]="", "", S2.1[[#This Row],[Mark]]&gt;=70, "A", S2.1[[#This Row],[Mark]]&gt;=60, "B", S2.1[[#This Row],[Mark]]&gt;=50, "C",S2.1[[#This Row],[Mark]]&gt;=45, "D", S2.1[[#This Row],[Mark]]&gt;=40, "E", S2.1[[#This Row],[Mark]]&gt;=0,"F")</f>
        <v/>
      </c>
      <c r="F13" s="55" t="str">
        <f>_xlfn.IFS(S2.1[[#This Row],[Mark]]="", "", S2.1[[#This Row],[Mark]]&gt;=70, 5, S2.1[[#This Row],[Mark]]&gt;=60, 4, S2.1[[#This Row],[Mark]]&gt;=50, 3,S2.1[[#This Row],[Mark]]&gt;=45, 2, S2.1[[#This Row],[Mark]]&gt;=40, 1, S2.1[[#This Row],[Mark]]&gt;=0,0)</f>
        <v/>
      </c>
      <c r="G13" s="55" t="str">
        <f>IFERROR(S2.1[[#This Row],[CU]]*S2.1[[#This Row],[GP]], "")</f>
        <v/>
      </c>
    </row>
    <row r="14" spans="1:7" outlineLevel="1" x14ac:dyDescent="0.65">
      <c r="A14" s="24"/>
      <c r="B14" s="24"/>
      <c r="C14" s="54"/>
      <c r="D14" s="54"/>
      <c r="E14" s="55" t="str">
        <f>_xlfn.IFS(S2.1[[#This Row],[Mark]]="", "", S2.1[[#This Row],[Mark]]&gt;=70, "A", S2.1[[#This Row],[Mark]]&gt;=60, "B", S2.1[[#This Row],[Mark]]&gt;=50, "C",S2.1[[#This Row],[Mark]]&gt;=45, "D", S2.1[[#This Row],[Mark]]&gt;=40, "E", S2.1[[#This Row],[Mark]]&gt;=0,"F")</f>
        <v/>
      </c>
      <c r="F14" s="55" t="str">
        <f>_xlfn.IFS(S2.1[[#This Row],[Mark]]="", "", S2.1[[#This Row],[Mark]]&gt;=70, 5, S2.1[[#This Row],[Mark]]&gt;=60, 4, S2.1[[#This Row],[Mark]]&gt;=50, 3,S2.1[[#This Row],[Mark]]&gt;=45, 2, S2.1[[#This Row],[Mark]]&gt;=40, 1, S2.1[[#This Row],[Mark]]&gt;=0,0)</f>
        <v/>
      </c>
      <c r="G14" s="55" t="str">
        <f>IFERROR(S2.1[[#This Row],[CU]]*S2.1[[#This Row],[GP]], "")</f>
        <v/>
      </c>
    </row>
    <row r="15" spans="1:7" outlineLevel="1" x14ac:dyDescent="0.65">
      <c r="A15" s="24"/>
      <c r="B15" s="24"/>
      <c r="C15" s="54"/>
      <c r="D15" s="54"/>
      <c r="E15" s="55" t="str">
        <f>_xlfn.IFS(S2.1[[#This Row],[Mark]]="", "", S2.1[[#This Row],[Mark]]&gt;=70, "A", S2.1[[#This Row],[Mark]]&gt;=60, "B", S2.1[[#This Row],[Mark]]&gt;=50, "C",S2.1[[#This Row],[Mark]]&gt;=45, "D", S2.1[[#This Row],[Mark]]&gt;=40, "E", S2.1[[#This Row],[Mark]]&gt;=0,"F")</f>
        <v/>
      </c>
      <c r="F15" s="55" t="str">
        <f>_xlfn.IFS(S2.1[[#This Row],[Mark]]="", "", S2.1[[#This Row],[Mark]]&gt;=70, 5, S2.1[[#This Row],[Mark]]&gt;=60, 4, S2.1[[#This Row],[Mark]]&gt;=50, 3,S2.1[[#This Row],[Mark]]&gt;=45, 2, S2.1[[#This Row],[Mark]]&gt;=40, 1, S2.1[[#This Row],[Mark]]&gt;=0,0)</f>
        <v/>
      </c>
      <c r="G15" s="55" t="str">
        <f>IFERROR(S2.1[[#This Row],[CU]]*S2.1[[#This Row],[GP]], "")</f>
        <v/>
      </c>
    </row>
    <row r="16" spans="1:7" outlineLevel="1" x14ac:dyDescent="0.65">
      <c r="A16" s="24"/>
      <c r="B16" s="24"/>
      <c r="C16" s="54"/>
      <c r="D16" s="54"/>
      <c r="E16" s="55" t="str">
        <f>_xlfn.IFS(S2.1[[#This Row],[Mark]]="", "", S2.1[[#This Row],[Mark]]&gt;=70, "A", S2.1[[#This Row],[Mark]]&gt;=60, "B", S2.1[[#This Row],[Mark]]&gt;=50, "C",S2.1[[#This Row],[Mark]]&gt;=45, "D", S2.1[[#This Row],[Mark]]&gt;=40, "E", S2.1[[#This Row],[Mark]]&gt;=0,"F")</f>
        <v/>
      </c>
      <c r="F16" s="55" t="str">
        <f>_xlfn.IFS(S2.1[[#This Row],[Mark]]="", "", S2.1[[#This Row],[Mark]]&gt;=70, 5, S2.1[[#This Row],[Mark]]&gt;=60, 4, S2.1[[#This Row],[Mark]]&gt;=50, 3,S2.1[[#This Row],[Mark]]&gt;=45, 2, S2.1[[#This Row],[Mark]]&gt;=40, 1, S2.1[[#This Row],[Mark]]&gt;=0,0)</f>
        <v/>
      </c>
      <c r="G16" s="55" t="str">
        <f>IFERROR(S2.1[[#This Row],[CU]]*S2.1[[#This Row],[GP]], "")</f>
        <v/>
      </c>
    </row>
    <row r="17" spans="1:7" outlineLevel="1" x14ac:dyDescent="0.65">
      <c r="A17" s="24"/>
      <c r="B17" s="24"/>
      <c r="C17" s="54"/>
      <c r="D17" s="54"/>
      <c r="E17" s="55" t="str">
        <f>_xlfn.IFS(S2.1[[#This Row],[Mark]]="", "", S2.1[[#This Row],[Mark]]&gt;=70, "A", S2.1[[#This Row],[Mark]]&gt;=60, "B", S2.1[[#This Row],[Mark]]&gt;=50, "C",S2.1[[#This Row],[Mark]]&gt;=45, "D", S2.1[[#This Row],[Mark]]&gt;=40, "E", S2.1[[#This Row],[Mark]]&gt;=0,"F")</f>
        <v/>
      </c>
      <c r="F17" s="55" t="str">
        <f>_xlfn.IFS(S2.1[[#This Row],[Mark]]="", "", S2.1[[#This Row],[Mark]]&gt;=70, 5, S2.1[[#This Row],[Mark]]&gt;=60, 4, S2.1[[#This Row],[Mark]]&gt;=50, 3,S2.1[[#This Row],[Mark]]&gt;=45, 2, S2.1[[#This Row],[Mark]]&gt;=40, 1, S2.1[[#This Row],[Mark]]&gt;=0,0)</f>
        <v/>
      </c>
      <c r="G17" s="55" t="str">
        <f>IFERROR(S2.1[[#This Row],[CU]]*S2.1[[#This Row],[GP]], "")</f>
        <v/>
      </c>
    </row>
    <row r="18" spans="1:7" outlineLevel="1" x14ac:dyDescent="0.65">
      <c r="A18" s="24"/>
      <c r="B18" s="24"/>
      <c r="C18" s="54"/>
      <c r="D18" s="54"/>
      <c r="E18" s="55" t="str">
        <f>_xlfn.IFS(S2.1[[#This Row],[Mark]]="", "", S2.1[[#This Row],[Mark]]&gt;=70, "A", S2.1[[#This Row],[Mark]]&gt;=60, "B", S2.1[[#This Row],[Mark]]&gt;=50, "C",S2.1[[#This Row],[Mark]]&gt;=45, "D", S2.1[[#This Row],[Mark]]&gt;=40, "E", S2.1[[#This Row],[Mark]]&gt;=0,"F")</f>
        <v/>
      </c>
      <c r="F18" s="55" t="str">
        <f>_xlfn.IFS(S2.1[[#This Row],[Mark]]="", "", S2.1[[#This Row],[Mark]]&gt;=70, 5, S2.1[[#This Row],[Mark]]&gt;=60, 4, S2.1[[#This Row],[Mark]]&gt;=50, 3,S2.1[[#This Row],[Mark]]&gt;=45, 2, S2.1[[#This Row],[Mark]]&gt;=40, 1, S2.1[[#This Row],[Mark]]&gt;=0,0)</f>
        <v/>
      </c>
      <c r="G18" s="55" t="str">
        <f>IFERROR(S2.1[[#This Row],[CU]]*S2.1[[#This Row],[GP]], "")</f>
        <v/>
      </c>
    </row>
    <row r="19" spans="1:7" outlineLevel="1" x14ac:dyDescent="0.65">
      <c r="A19" s="24"/>
      <c r="B19" s="24"/>
      <c r="C19" s="54"/>
      <c r="D19" s="54"/>
      <c r="E19" s="55" t="str">
        <f>_xlfn.IFS(S2.1[[#This Row],[Mark]]="", "", S2.1[[#This Row],[Mark]]&gt;=70, "A", S2.1[[#This Row],[Mark]]&gt;=60, "B", S2.1[[#This Row],[Mark]]&gt;=50, "C",S2.1[[#This Row],[Mark]]&gt;=45, "D", S2.1[[#This Row],[Mark]]&gt;=40, "E", S2.1[[#This Row],[Mark]]&gt;=0,"F")</f>
        <v/>
      </c>
      <c r="F19" s="55" t="str">
        <f>_xlfn.IFS(S2.1[[#This Row],[Mark]]="", "", S2.1[[#This Row],[Mark]]&gt;=70, 5, S2.1[[#This Row],[Mark]]&gt;=60, 4, S2.1[[#This Row],[Mark]]&gt;=50, 3,S2.1[[#This Row],[Mark]]&gt;=45, 2, S2.1[[#This Row],[Mark]]&gt;=40, 1, S2.1[[#This Row],[Mark]]&gt;=0,0)</f>
        <v/>
      </c>
      <c r="G19" s="55" t="str">
        <f>IFERROR(S2.1[[#This Row],[CU]]*S2.1[[#This Row],[GP]], "")</f>
        <v/>
      </c>
    </row>
    <row r="20" spans="1:7" outlineLevel="1" x14ac:dyDescent="0.65">
      <c r="A20" s="24"/>
      <c r="B20" s="24"/>
      <c r="C20" s="54"/>
      <c r="D20" s="54"/>
      <c r="E20" s="55" t="str">
        <f>_xlfn.IFS(S2.1[[#This Row],[Mark]]="", "", S2.1[[#This Row],[Mark]]&gt;=70, "A", S2.1[[#This Row],[Mark]]&gt;=60, "B", S2.1[[#This Row],[Mark]]&gt;=50, "C",S2.1[[#This Row],[Mark]]&gt;=45, "D", S2.1[[#This Row],[Mark]]&gt;=40, "E", S2.1[[#This Row],[Mark]]&gt;=0,"F")</f>
        <v/>
      </c>
      <c r="F20" s="55" t="str">
        <f>_xlfn.IFS(S2.1[[#This Row],[Mark]]="", "", S2.1[[#This Row],[Mark]]&gt;=70, 5, S2.1[[#This Row],[Mark]]&gt;=60, 4, S2.1[[#This Row],[Mark]]&gt;=50, 3,S2.1[[#This Row],[Mark]]&gt;=45, 2, S2.1[[#This Row],[Mark]]&gt;=40, 1, S2.1[[#This Row],[Mark]]&gt;=0,0)</f>
        <v/>
      </c>
      <c r="G20" s="55" t="str">
        <f>IFERROR(S2.1[[#This Row],[CU]]*S2.1[[#This Row],[GP]], "")</f>
        <v/>
      </c>
    </row>
    <row r="21" spans="1:7" outlineLevel="1" x14ac:dyDescent="0.65">
      <c r="A21" s="24"/>
      <c r="B21" s="24"/>
      <c r="C21" s="54"/>
      <c r="D21" s="54"/>
      <c r="E21" s="55" t="str">
        <f>_xlfn.IFS(S2.1[[#This Row],[Mark]]="", "", S2.1[[#This Row],[Mark]]&gt;=70, "A", S2.1[[#This Row],[Mark]]&gt;=60, "B", S2.1[[#This Row],[Mark]]&gt;=50, "C",S2.1[[#This Row],[Mark]]&gt;=45, "D", S2.1[[#This Row],[Mark]]&gt;=40, "E", S2.1[[#This Row],[Mark]]&gt;=0,"F")</f>
        <v/>
      </c>
      <c r="F21" s="55" t="str">
        <f>_xlfn.IFS(S2.1[[#This Row],[Mark]]="", "", S2.1[[#This Row],[Mark]]&gt;=70, 5, S2.1[[#This Row],[Mark]]&gt;=60, 4, S2.1[[#This Row],[Mark]]&gt;=50, 3,S2.1[[#This Row],[Mark]]&gt;=45, 2, S2.1[[#This Row],[Mark]]&gt;=40, 1, S2.1[[#This Row],[Mark]]&gt;=0,0)</f>
        <v/>
      </c>
      <c r="G21" s="55" t="str">
        <f>IFERROR(S2.1[[#This Row],[CU]]*S2.1[[#This Row],[GP]], "")</f>
        <v/>
      </c>
    </row>
    <row r="22" spans="1:7" outlineLevel="1" x14ac:dyDescent="0.65">
      <c r="A22" s="24"/>
      <c r="B22" s="24"/>
      <c r="C22" s="54"/>
      <c r="D22" s="54"/>
      <c r="E22" s="55" t="str">
        <f>_xlfn.IFS(S2.1[[#This Row],[Mark]]="", "", S2.1[[#This Row],[Mark]]&gt;=70, "A", S2.1[[#This Row],[Mark]]&gt;=60, "B", S2.1[[#This Row],[Mark]]&gt;=50, "C",S2.1[[#This Row],[Mark]]&gt;=45, "D", S2.1[[#This Row],[Mark]]&gt;=40, "E", S2.1[[#This Row],[Mark]]&gt;=0,"F")</f>
        <v/>
      </c>
      <c r="F22" s="55" t="str">
        <f>_xlfn.IFS(S2.1[[#This Row],[Mark]]="", "", S2.1[[#This Row],[Mark]]&gt;=70, 5, S2.1[[#This Row],[Mark]]&gt;=60, 4, S2.1[[#This Row],[Mark]]&gt;=50, 3,S2.1[[#This Row],[Mark]]&gt;=45, 2, S2.1[[#This Row],[Mark]]&gt;=40, 1, S2.1[[#This Row],[Mark]]&gt;=0,0)</f>
        <v/>
      </c>
      <c r="G22" s="55" t="str">
        <f>IFERROR(S2.1[[#This Row],[CU]]*S2.1[[#This Row],[GP]], "")</f>
        <v/>
      </c>
    </row>
    <row r="23" spans="1:7" outlineLevel="1" x14ac:dyDescent="0.65">
      <c r="A23" s="24"/>
      <c r="B23" s="24"/>
      <c r="C23" s="54"/>
      <c r="D23" s="54"/>
      <c r="E23" s="55" t="str">
        <f>_xlfn.IFS(S2.1[[#This Row],[Mark]]="", "", S2.1[[#This Row],[Mark]]&gt;=70, "A", S2.1[[#This Row],[Mark]]&gt;=60, "B", S2.1[[#This Row],[Mark]]&gt;=50, "C",S2.1[[#This Row],[Mark]]&gt;=45, "D", S2.1[[#This Row],[Mark]]&gt;=40, "E", S2.1[[#This Row],[Mark]]&gt;=0,"F")</f>
        <v/>
      </c>
      <c r="F23" s="55" t="str">
        <f>_xlfn.IFS(S2.1[[#This Row],[Mark]]="", "", S2.1[[#This Row],[Mark]]&gt;=70, 5, S2.1[[#This Row],[Mark]]&gt;=60, 4, S2.1[[#This Row],[Mark]]&gt;=50, 3,S2.1[[#This Row],[Mark]]&gt;=45, 2, S2.1[[#This Row],[Mark]]&gt;=40, 1, S2.1[[#This Row],[Mark]]&gt;=0,0)</f>
        <v/>
      </c>
      <c r="G23" s="55" t="str">
        <f>IFERROR(S2.1[[#This Row],[CU]]*S2.1[[#This Row],[GP]], "")</f>
        <v/>
      </c>
    </row>
    <row r="24" spans="1:7" x14ac:dyDescent="0.65">
      <c r="A24" s="31" t="s">
        <v>6</v>
      </c>
      <c r="C24" s="55">
        <f>SUBTOTAL(109,S2.1[CU])</f>
        <v>0</v>
      </c>
      <c r="D24" s="55"/>
      <c r="E24" s="55"/>
      <c r="F24" s="55"/>
      <c r="G24" s="55">
        <f>SUBTOTAL(109,S2.1[QP])</f>
        <v>0</v>
      </c>
    </row>
    <row r="26" spans="1:7" ht="14.5" x14ac:dyDescent="0.7">
      <c r="A26" s="32" t="s">
        <v>26</v>
      </c>
      <c r="B26" s="32"/>
      <c r="C26" s="11" t="str">
        <f>IF(C9="","",C9)</f>
        <v/>
      </c>
      <c r="D26" s="11"/>
      <c r="E26" s="11"/>
      <c r="F26" s="11"/>
      <c r="G26" s="11"/>
    </row>
    <row r="27" spans="1:7" x14ac:dyDescent="0.65">
      <c r="A27" s="31" t="s">
        <v>13</v>
      </c>
      <c r="B27" s="31" t="s">
        <v>12</v>
      </c>
      <c r="C27" s="55" t="s">
        <v>11</v>
      </c>
      <c r="D27" s="55" t="s">
        <v>10</v>
      </c>
      <c r="E27" s="55" t="s">
        <v>9</v>
      </c>
      <c r="F27" s="55" t="s">
        <v>8</v>
      </c>
      <c r="G27" s="55" t="s">
        <v>7</v>
      </c>
    </row>
    <row r="28" spans="1:7" outlineLevel="1" x14ac:dyDescent="0.65">
      <c r="A28" s="24"/>
      <c r="B28" s="24"/>
      <c r="C28" s="54"/>
      <c r="D28" s="54"/>
      <c r="E28" s="55" t="str">
        <f>_xlfn.IFS(S2.2[[#This Row],[Mark]]="", "", S2.2[[#This Row],[Mark]]&gt;=70, "A", S2.2[[#This Row],[Mark]]&gt;=60, "B", S2.2[[#This Row],[Mark]]&gt;=50, "C",S2.2[[#This Row],[Mark]]&gt;=45, "D", S2.2[[#This Row],[Mark]]&gt;=40, "E", S2.2[[#This Row],[Mark]]&gt;=0,"F")</f>
        <v/>
      </c>
      <c r="F28" s="55" t="str">
        <f>_xlfn.IFS(S2.2[[#This Row],[Mark]]="", "", S2.2[[#This Row],[Mark]]&gt;=70, 5, S2.2[[#This Row],[Mark]]&gt;=60, 4, S2.2[[#This Row],[Mark]]&gt;=50, 3,S2.2[[#This Row],[Mark]]&gt;=45, 2, S2.2[[#This Row],[Mark]]&gt;=40, 1, S2.2[[#This Row],[Mark]]&gt;=0,0)</f>
        <v/>
      </c>
      <c r="G28" s="55" t="str">
        <f>IFERROR(S2.2[[#This Row],[CU]]*S2.2[[#This Row],[GP]], "")</f>
        <v/>
      </c>
    </row>
    <row r="29" spans="1:7" outlineLevel="1" x14ac:dyDescent="0.65">
      <c r="A29" s="24"/>
      <c r="B29" s="24"/>
      <c r="C29" s="54"/>
      <c r="D29" s="54"/>
      <c r="E29" s="55" t="str">
        <f>_xlfn.IFS(S2.2[[#This Row],[Mark]]="", "", S2.2[[#This Row],[Mark]]&gt;=70, "A", S2.2[[#This Row],[Mark]]&gt;=60, "B", S2.2[[#This Row],[Mark]]&gt;=50, "C",S2.2[[#This Row],[Mark]]&gt;=45, "D", S2.2[[#This Row],[Mark]]&gt;=40, "E", S2.2[[#This Row],[Mark]]&gt;=0,"F")</f>
        <v/>
      </c>
      <c r="F29" s="55" t="str">
        <f>_xlfn.IFS(S2.2[[#This Row],[Mark]]="", "", S2.2[[#This Row],[Mark]]&gt;=70, 5, S2.2[[#This Row],[Mark]]&gt;=60, 4, S2.2[[#This Row],[Mark]]&gt;=50, 3,S2.2[[#This Row],[Mark]]&gt;=45, 2, S2.2[[#This Row],[Mark]]&gt;=40, 1, S2.2[[#This Row],[Mark]]&gt;=0,0)</f>
        <v/>
      </c>
      <c r="G29" s="55" t="str">
        <f>IFERROR(S2.2[[#This Row],[CU]]*S2.2[[#This Row],[GP]], "")</f>
        <v/>
      </c>
    </row>
    <row r="30" spans="1:7" outlineLevel="1" x14ac:dyDescent="0.65">
      <c r="A30" s="24"/>
      <c r="B30" s="24"/>
      <c r="C30" s="54"/>
      <c r="D30" s="54"/>
      <c r="E30" s="55" t="str">
        <f>_xlfn.IFS(S2.2[[#This Row],[Mark]]="", "", S2.2[[#This Row],[Mark]]&gt;=70, "A", S2.2[[#This Row],[Mark]]&gt;=60, "B", S2.2[[#This Row],[Mark]]&gt;=50, "C",S2.2[[#This Row],[Mark]]&gt;=45, "D", S2.2[[#This Row],[Mark]]&gt;=40, "E", S2.2[[#This Row],[Mark]]&gt;=0,"F")</f>
        <v/>
      </c>
      <c r="F30" s="55" t="str">
        <f>_xlfn.IFS(S2.2[[#This Row],[Mark]]="", "", S2.2[[#This Row],[Mark]]&gt;=70, 5, S2.2[[#This Row],[Mark]]&gt;=60, 4, S2.2[[#This Row],[Mark]]&gt;=50, 3,S2.2[[#This Row],[Mark]]&gt;=45, 2, S2.2[[#This Row],[Mark]]&gt;=40, 1, S2.2[[#This Row],[Mark]]&gt;=0,0)</f>
        <v/>
      </c>
      <c r="G30" s="55" t="str">
        <f>IFERROR(S2.2[[#This Row],[CU]]*S2.2[[#This Row],[GP]], "")</f>
        <v/>
      </c>
    </row>
    <row r="31" spans="1:7" outlineLevel="1" x14ac:dyDescent="0.65">
      <c r="A31" s="24"/>
      <c r="B31" s="24"/>
      <c r="C31" s="54"/>
      <c r="D31" s="54"/>
      <c r="E31" s="55" t="str">
        <f>_xlfn.IFS(S2.2[[#This Row],[Mark]]="", "", S2.2[[#This Row],[Mark]]&gt;=70, "A", S2.2[[#This Row],[Mark]]&gt;=60, "B", S2.2[[#This Row],[Mark]]&gt;=50, "C",S2.2[[#This Row],[Mark]]&gt;=45, "D", S2.2[[#This Row],[Mark]]&gt;=40, "E", S2.2[[#This Row],[Mark]]&gt;=0,"F")</f>
        <v/>
      </c>
      <c r="F31" s="55" t="str">
        <f>_xlfn.IFS(S2.2[[#This Row],[Mark]]="", "", S2.2[[#This Row],[Mark]]&gt;=70, 5, S2.2[[#This Row],[Mark]]&gt;=60, 4, S2.2[[#This Row],[Mark]]&gt;=50, 3,S2.2[[#This Row],[Mark]]&gt;=45, 2, S2.2[[#This Row],[Mark]]&gt;=40, 1, S2.2[[#This Row],[Mark]]&gt;=0,0)</f>
        <v/>
      </c>
      <c r="G31" s="55" t="str">
        <f>IFERROR(S2.2[[#This Row],[CU]]*S2.2[[#This Row],[GP]], "")</f>
        <v/>
      </c>
    </row>
    <row r="32" spans="1:7" outlineLevel="1" x14ac:dyDescent="0.65">
      <c r="A32" s="24"/>
      <c r="B32" s="24"/>
      <c r="C32" s="54"/>
      <c r="D32" s="54"/>
      <c r="E32" s="55" t="str">
        <f>_xlfn.IFS(S2.2[[#This Row],[Mark]]="", "", S2.2[[#This Row],[Mark]]&gt;=70, "A", S2.2[[#This Row],[Mark]]&gt;=60, "B", S2.2[[#This Row],[Mark]]&gt;=50, "C",S2.2[[#This Row],[Mark]]&gt;=45, "D", S2.2[[#This Row],[Mark]]&gt;=40, "E", S2.2[[#This Row],[Mark]]&gt;=0,"F")</f>
        <v/>
      </c>
      <c r="F32" s="55" t="str">
        <f>_xlfn.IFS(S2.2[[#This Row],[Mark]]="", "", S2.2[[#This Row],[Mark]]&gt;=70, 5, S2.2[[#This Row],[Mark]]&gt;=60, 4, S2.2[[#This Row],[Mark]]&gt;=50, 3,S2.2[[#This Row],[Mark]]&gt;=45, 2, S2.2[[#This Row],[Mark]]&gt;=40, 1, S2.2[[#This Row],[Mark]]&gt;=0,0)</f>
        <v/>
      </c>
      <c r="G32" s="55" t="str">
        <f>IFERROR(S2.2[[#This Row],[CU]]*S2.2[[#This Row],[GP]], "")</f>
        <v/>
      </c>
    </row>
    <row r="33" spans="1:7" outlineLevel="1" x14ac:dyDescent="0.65">
      <c r="A33" s="24"/>
      <c r="B33" s="24"/>
      <c r="C33" s="54"/>
      <c r="D33" s="54"/>
      <c r="E33" s="55" t="str">
        <f>_xlfn.IFS(S2.2[[#This Row],[Mark]]="", "", S2.2[[#This Row],[Mark]]&gt;=70, "A", S2.2[[#This Row],[Mark]]&gt;=60, "B", S2.2[[#This Row],[Mark]]&gt;=50, "C",S2.2[[#This Row],[Mark]]&gt;=45, "D", S2.2[[#This Row],[Mark]]&gt;=40, "E", S2.2[[#This Row],[Mark]]&gt;=0,"F")</f>
        <v/>
      </c>
      <c r="F33" s="55" t="str">
        <f>_xlfn.IFS(S2.2[[#This Row],[Mark]]="", "", S2.2[[#This Row],[Mark]]&gt;=70, 5, S2.2[[#This Row],[Mark]]&gt;=60, 4, S2.2[[#This Row],[Mark]]&gt;=50, 3,S2.2[[#This Row],[Mark]]&gt;=45, 2, S2.2[[#This Row],[Mark]]&gt;=40, 1, S2.2[[#This Row],[Mark]]&gt;=0,0)</f>
        <v/>
      </c>
      <c r="G33" s="55" t="str">
        <f>IFERROR(S2.2[[#This Row],[CU]]*S2.2[[#This Row],[GP]], "")</f>
        <v/>
      </c>
    </row>
    <row r="34" spans="1:7" outlineLevel="1" x14ac:dyDescent="0.65">
      <c r="A34" s="24"/>
      <c r="B34" s="24"/>
      <c r="C34" s="54"/>
      <c r="D34" s="54"/>
      <c r="E34" s="55" t="str">
        <f>_xlfn.IFS(S2.2[[#This Row],[Mark]]="", "", S2.2[[#This Row],[Mark]]&gt;=70, "A", S2.2[[#This Row],[Mark]]&gt;=60, "B", S2.2[[#This Row],[Mark]]&gt;=50, "C",S2.2[[#This Row],[Mark]]&gt;=45, "D", S2.2[[#This Row],[Mark]]&gt;=40, "E", S2.2[[#This Row],[Mark]]&gt;=0,"F")</f>
        <v/>
      </c>
      <c r="F34" s="55" t="str">
        <f>_xlfn.IFS(S2.2[[#This Row],[Mark]]="", "", S2.2[[#This Row],[Mark]]&gt;=70, 5, S2.2[[#This Row],[Mark]]&gt;=60, 4, S2.2[[#This Row],[Mark]]&gt;=50, 3,S2.2[[#This Row],[Mark]]&gt;=45, 2, S2.2[[#This Row],[Mark]]&gt;=40, 1, S2.2[[#This Row],[Mark]]&gt;=0,0)</f>
        <v/>
      </c>
      <c r="G34" s="55" t="str">
        <f>IFERROR(S2.2[[#This Row],[CU]]*S2.2[[#This Row],[GP]], "")</f>
        <v/>
      </c>
    </row>
    <row r="35" spans="1:7" outlineLevel="1" x14ac:dyDescent="0.65">
      <c r="A35" s="24"/>
      <c r="B35" s="24"/>
      <c r="C35" s="54"/>
      <c r="D35" s="54"/>
      <c r="E35" s="55" t="str">
        <f>_xlfn.IFS(S2.2[[#This Row],[Mark]]="", "", S2.2[[#This Row],[Mark]]&gt;=70, "A", S2.2[[#This Row],[Mark]]&gt;=60, "B", S2.2[[#This Row],[Mark]]&gt;=50, "C",S2.2[[#This Row],[Mark]]&gt;=45, "D", S2.2[[#This Row],[Mark]]&gt;=40, "E", S2.2[[#This Row],[Mark]]&gt;=0,"F")</f>
        <v/>
      </c>
      <c r="F35" s="55" t="str">
        <f>_xlfn.IFS(S2.2[[#This Row],[Mark]]="", "", S2.2[[#This Row],[Mark]]&gt;=70, 5, S2.2[[#This Row],[Mark]]&gt;=60, 4, S2.2[[#This Row],[Mark]]&gt;=50, 3,S2.2[[#This Row],[Mark]]&gt;=45, 2, S2.2[[#This Row],[Mark]]&gt;=40, 1, S2.2[[#This Row],[Mark]]&gt;=0,0)</f>
        <v/>
      </c>
      <c r="G35" s="55" t="str">
        <f>IFERROR(S2.2[[#This Row],[CU]]*S2.2[[#This Row],[GP]], "")</f>
        <v/>
      </c>
    </row>
    <row r="36" spans="1:7" outlineLevel="1" x14ac:dyDescent="0.65">
      <c r="A36" s="24"/>
      <c r="B36" s="24"/>
      <c r="C36" s="54"/>
      <c r="D36" s="54"/>
      <c r="E36" s="55" t="str">
        <f>_xlfn.IFS(S2.2[[#This Row],[Mark]]="", "", S2.2[[#This Row],[Mark]]&gt;=70, "A", S2.2[[#This Row],[Mark]]&gt;=60, "B", S2.2[[#This Row],[Mark]]&gt;=50, "C",S2.2[[#This Row],[Mark]]&gt;=45, "D", S2.2[[#This Row],[Mark]]&gt;=40, "E", S2.2[[#This Row],[Mark]]&gt;=0,"F")</f>
        <v/>
      </c>
      <c r="F36" s="55" t="str">
        <f>_xlfn.IFS(S2.2[[#This Row],[Mark]]="", "", S2.2[[#This Row],[Mark]]&gt;=70, 5, S2.2[[#This Row],[Mark]]&gt;=60, 4, S2.2[[#This Row],[Mark]]&gt;=50, 3,S2.2[[#This Row],[Mark]]&gt;=45, 2, S2.2[[#This Row],[Mark]]&gt;=40, 1, S2.2[[#This Row],[Mark]]&gt;=0,0)</f>
        <v/>
      </c>
      <c r="G36" s="55" t="str">
        <f>IFERROR(S2.2[[#This Row],[CU]]*S2.2[[#This Row],[GP]], "")</f>
        <v/>
      </c>
    </row>
    <row r="37" spans="1:7" outlineLevel="1" x14ac:dyDescent="0.65">
      <c r="A37" s="24"/>
      <c r="B37" s="24"/>
      <c r="C37" s="54"/>
      <c r="D37" s="54"/>
      <c r="E37" s="55" t="str">
        <f>_xlfn.IFS(S2.2[[#This Row],[Mark]]="", "", S2.2[[#This Row],[Mark]]&gt;=70, "A", S2.2[[#This Row],[Mark]]&gt;=60, "B", S2.2[[#This Row],[Mark]]&gt;=50, "C",S2.2[[#This Row],[Mark]]&gt;=45, "D", S2.2[[#This Row],[Mark]]&gt;=40, "E", S2.2[[#This Row],[Mark]]&gt;=0,"F")</f>
        <v/>
      </c>
      <c r="F37" s="55" t="str">
        <f>_xlfn.IFS(S2.2[[#This Row],[Mark]]="", "", S2.2[[#This Row],[Mark]]&gt;=70, 5, S2.2[[#This Row],[Mark]]&gt;=60, 4, S2.2[[#This Row],[Mark]]&gt;=50, 3,S2.2[[#This Row],[Mark]]&gt;=45, 2, S2.2[[#This Row],[Mark]]&gt;=40, 1, S2.2[[#This Row],[Mark]]&gt;=0,0)</f>
        <v/>
      </c>
      <c r="G37" s="55" t="str">
        <f>IFERROR(S2.2[[#This Row],[CU]]*S2.2[[#This Row],[GP]], "")</f>
        <v/>
      </c>
    </row>
    <row r="38" spans="1:7" outlineLevel="1" x14ac:dyDescent="0.65">
      <c r="A38" s="24"/>
      <c r="B38" s="24"/>
      <c r="C38" s="54"/>
      <c r="D38" s="54"/>
      <c r="E38" s="55" t="str">
        <f>_xlfn.IFS(S2.2[[#This Row],[Mark]]="", "", S2.2[[#This Row],[Mark]]&gt;=70, "A", S2.2[[#This Row],[Mark]]&gt;=60, "B", S2.2[[#This Row],[Mark]]&gt;=50, "C",S2.2[[#This Row],[Mark]]&gt;=45, "D", S2.2[[#This Row],[Mark]]&gt;=40, "E", S2.2[[#This Row],[Mark]]&gt;=0,"F")</f>
        <v/>
      </c>
      <c r="F38" s="55" t="str">
        <f>_xlfn.IFS(S2.2[[#This Row],[Mark]]="", "", S2.2[[#This Row],[Mark]]&gt;=70, 5, S2.2[[#This Row],[Mark]]&gt;=60, 4, S2.2[[#This Row],[Mark]]&gt;=50, 3,S2.2[[#This Row],[Mark]]&gt;=45, 2, S2.2[[#This Row],[Mark]]&gt;=40, 1, S2.2[[#This Row],[Mark]]&gt;=0,0)</f>
        <v/>
      </c>
      <c r="G38" s="55" t="str">
        <f>IFERROR(S2.2[[#This Row],[CU]]*S2.2[[#This Row],[GP]], "")</f>
        <v/>
      </c>
    </row>
    <row r="39" spans="1:7" outlineLevel="1" x14ac:dyDescent="0.65">
      <c r="A39" s="24"/>
      <c r="B39" s="24"/>
      <c r="C39" s="54"/>
      <c r="D39" s="54"/>
      <c r="E39" s="55" t="str">
        <f>_xlfn.IFS(S2.2[[#This Row],[Mark]]="", "", S2.2[[#This Row],[Mark]]&gt;=70, "A", S2.2[[#This Row],[Mark]]&gt;=60, "B", S2.2[[#This Row],[Mark]]&gt;=50, "C",S2.2[[#This Row],[Mark]]&gt;=45, "D", S2.2[[#This Row],[Mark]]&gt;=40, "E", S2.2[[#This Row],[Mark]]&gt;=0,"F")</f>
        <v/>
      </c>
      <c r="F39" s="55" t="str">
        <f>_xlfn.IFS(S2.2[[#This Row],[Mark]]="", "", S2.2[[#This Row],[Mark]]&gt;=70, 5, S2.2[[#This Row],[Mark]]&gt;=60, 4, S2.2[[#This Row],[Mark]]&gt;=50, 3,S2.2[[#This Row],[Mark]]&gt;=45, 2, S2.2[[#This Row],[Mark]]&gt;=40, 1, S2.2[[#This Row],[Mark]]&gt;=0,0)</f>
        <v/>
      </c>
      <c r="G39" s="55" t="str">
        <f>IFERROR(S2.2[[#This Row],[CU]]*S2.2[[#This Row],[GP]], "")</f>
        <v/>
      </c>
    </row>
    <row r="40" spans="1:7" outlineLevel="1" x14ac:dyDescent="0.65">
      <c r="A40" s="24"/>
      <c r="B40" s="24"/>
      <c r="C40" s="54"/>
      <c r="D40" s="54"/>
      <c r="E40" s="55" t="str">
        <f>_xlfn.IFS(S2.2[[#This Row],[Mark]]="", "", S2.2[[#This Row],[Mark]]&gt;=70, "A", S2.2[[#This Row],[Mark]]&gt;=60, "B", S2.2[[#This Row],[Mark]]&gt;=50, "C",S2.2[[#This Row],[Mark]]&gt;=45, "D", S2.2[[#This Row],[Mark]]&gt;=40, "E", S2.2[[#This Row],[Mark]]&gt;=0,"F")</f>
        <v/>
      </c>
      <c r="F40" s="55" t="str">
        <f>_xlfn.IFS(S2.2[[#This Row],[Mark]]="", "", S2.2[[#This Row],[Mark]]&gt;=70, 5, S2.2[[#This Row],[Mark]]&gt;=60, 4, S2.2[[#This Row],[Mark]]&gt;=50, 3,S2.2[[#This Row],[Mark]]&gt;=45, 2, S2.2[[#This Row],[Mark]]&gt;=40, 1, S2.2[[#This Row],[Mark]]&gt;=0,0)</f>
        <v/>
      </c>
      <c r="G40" s="55" t="str">
        <f>IFERROR(S2.2[[#This Row],[CU]]*S2.2[[#This Row],[GP]], "")</f>
        <v/>
      </c>
    </row>
    <row r="41" spans="1:7" x14ac:dyDescent="0.65">
      <c r="A41" s="31" t="s">
        <v>6</v>
      </c>
      <c r="C41" s="55">
        <f>SUBTOTAL(109,S2.2[CU])</f>
        <v>0</v>
      </c>
      <c r="D41" s="55"/>
      <c r="E41" s="55"/>
      <c r="F41" s="55"/>
      <c r="G41" s="55">
        <f>SUBTOTAL(109,S2.2[QP])</f>
        <v>0</v>
      </c>
    </row>
    <row r="43" spans="1:7" ht="14.5" x14ac:dyDescent="0.7">
      <c r="C43" s="42" t="s">
        <v>5</v>
      </c>
      <c r="D43" s="43">
        <f>S2.1[[#Totals],[CU]]+S2.2[[#Totals],[CU]]</f>
        <v>0</v>
      </c>
      <c r="F43" s="42" t="s">
        <v>4</v>
      </c>
      <c r="G43" s="43">
        <f>IFERROR((S2.1[[#Totals],[QP]]+S2.2[[#Totals],[QP]])/(S2.1[[#Totals],[CU]]+S2.2[[#Totals],[CU]]),0)</f>
        <v>0</v>
      </c>
    </row>
    <row r="44" spans="1:7" ht="14.5" x14ac:dyDescent="0.7">
      <c r="C44" s="42" t="s">
        <v>2</v>
      </c>
      <c r="D44" s="43">
        <f>S2.1[[#Totals],[QP]]+S2.2[[#Totals],[QP]]</f>
        <v>0</v>
      </c>
      <c r="F44" s="42" t="s">
        <v>1</v>
      </c>
      <c r="G44" s="26">
        <f>IFERROR((S1.1[[#Totals],[QP]]+S1.2[[#Totals],[QP]]+S2.1[[#Totals],[QP]]+S2.2[[#Totals],[QP]])/(S1.1[[#Totals],[CU]]+S1.2[[#Totals],[CU]]+S2.1[[#Totals],[CU]]+S2.2[[#Totals],[CU]]),0)</f>
        <v>0</v>
      </c>
    </row>
    <row r="45" spans="1:7" ht="14.5" x14ac:dyDescent="0.7">
      <c r="A45" s="44" t="s">
        <v>3</v>
      </c>
      <c r="B45" s="28"/>
    </row>
    <row r="46" spans="1:7" ht="14.5" x14ac:dyDescent="0.7">
      <c r="A46" s="33" t="s">
        <v>0</v>
      </c>
      <c r="B46" s="45" t="str">
        <f>IF('L100'!B46="","",'L100'!B46)</f>
        <v/>
      </c>
    </row>
  </sheetData>
  <sheetProtection selectLockedCells="1"/>
  <mergeCells count="10">
    <mergeCell ref="A9:B9"/>
    <mergeCell ref="C9:G9"/>
    <mergeCell ref="A26:B26"/>
    <mergeCell ref="C26:G26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C1B-3CFA-4254-B055-81AAC49EECC9}">
  <sheetPr>
    <pageSetUpPr fitToPage="1"/>
  </sheetPr>
  <dimension ref="A1:G46"/>
  <sheetViews>
    <sheetView zoomScale="70" zoomScaleNormal="70" workbookViewId="0">
      <selection activeCell="B6" sqref="B6"/>
    </sheetView>
  </sheetViews>
  <sheetFormatPr defaultRowHeight="14.25" outlineLevelRow="1" x14ac:dyDescent="0.65"/>
  <cols>
    <col min="1" max="1" width="20.54296875" style="31" bestFit="1" customWidth="1"/>
    <col min="2" max="2" width="46.58984375" style="31" customWidth="1"/>
    <col min="3" max="7" width="8.26953125" style="31" customWidth="1"/>
    <col min="8" max="16384" width="8.7265625" style="31"/>
  </cols>
  <sheetData>
    <row r="1" spans="1:7" ht="15.5" x14ac:dyDescent="0.7">
      <c r="A1" s="30" t="s">
        <v>24</v>
      </c>
      <c r="B1" s="30"/>
      <c r="C1" s="30"/>
      <c r="D1" s="30"/>
      <c r="E1" s="30"/>
      <c r="F1" s="30"/>
      <c r="G1" s="30"/>
    </row>
    <row r="2" spans="1:7" ht="15.5" x14ac:dyDescent="0.7">
      <c r="A2" s="30" t="str">
        <f>IF('L100'!A2:G2="","",'L100'!A2:G2)</f>
        <v>Faculty of Engineering</v>
      </c>
      <c r="B2" s="30"/>
      <c r="C2" s="30"/>
      <c r="D2" s="30"/>
      <c r="E2" s="30"/>
      <c r="F2" s="30"/>
      <c r="G2" s="30"/>
    </row>
    <row r="3" spans="1:7" ht="15.5" x14ac:dyDescent="0.7">
      <c r="A3" s="30" t="str">
        <f>IF('L100'!A3:G3="","",'L100'!A3:G3)</f>
        <v>Department of Mechanical Engineering</v>
      </c>
      <c r="B3" s="30"/>
      <c r="C3" s="30"/>
      <c r="D3" s="30"/>
      <c r="E3" s="30"/>
      <c r="F3" s="30"/>
      <c r="G3" s="30"/>
    </row>
    <row r="4" spans="1:7" ht="14.5" x14ac:dyDescent="0.7">
      <c r="A4" s="32" t="s">
        <v>21</v>
      </c>
      <c r="B4" s="32"/>
      <c r="C4" s="32"/>
      <c r="D4" s="32"/>
      <c r="E4" s="32"/>
      <c r="F4" s="32"/>
      <c r="G4" s="32"/>
    </row>
    <row r="5" spans="1:7" ht="14.5" x14ac:dyDescent="0.7">
      <c r="A5" s="33"/>
      <c r="B5" s="33"/>
      <c r="C5" s="33"/>
      <c r="D5" s="33"/>
      <c r="E5" s="33"/>
      <c r="F5" s="33"/>
      <c r="G5" s="33"/>
    </row>
    <row r="6" spans="1:7" ht="14.5" x14ac:dyDescent="0.7">
      <c r="A6" s="34" t="s">
        <v>20</v>
      </c>
      <c r="B6" s="35" t="str">
        <f>IF('L100'!B6="","",'L100'!B6)</f>
        <v/>
      </c>
      <c r="C6" s="35" t="s">
        <v>19</v>
      </c>
      <c r="D6" s="36" t="str">
        <f>IF('L100'!D6:G6="","",'L100'!D6:G6)</f>
        <v/>
      </c>
      <c r="E6" s="36"/>
      <c r="F6" s="36"/>
      <c r="G6" s="37"/>
    </row>
    <row r="7" spans="1:7" ht="14.5" x14ac:dyDescent="0.7">
      <c r="A7" s="38" t="s">
        <v>18</v>
      </c>
      <c r="B7" s="39" t="str">
        <f>IF('L100'!B7="","",'L100'!B7)</f>
        <v/>
      </c>
      <c r="C7" s="40" t="s">
        <v>17</v>
      </c>
      <c r="D7" s="40"/>
      <c r="E7" s="39" t="str">
        <f>IF('L100'!E7="","",'L100'!E7)</f>
        <v/>
      </c>
      <c r="F7" s="39" t="s">
        <v>16</v>
      </c>
      <c r="G7" s="41" t="str">
        <f>IF('L100'!G7="","",'L100'!G7)</f>
        <v/>
      </c>
    </row>
    <row r="9" spans="1:7" ht="14.5" x14ac:dyDescent="0.7">
      <c r="A9" s="32" t="s">
        <v>27</v>
      </c>
      <c r="B9" s="32"/>
      <c r="C9" s="23"/>
      <c r="D9" s="23"/>
      <c r="E9" s="23"/>
      <c r="F9" s="23"/>
      <c r="G9" s="23"/>
    </row>
    <row r="10" spans="1:7" x14ac:dyDescent="0.65">
      <c r="A10" s="31" t="s">
        <v>13</v>
      </c>
      <c r="B10" s="31" t="s">
        <v>12</v>
      </c>
      <c r="C10" s="55" t="s">
        <v>11</v>
      </c>
      <c r="D10" s="55" t="s">
        <v>10</v>
      </c>
      <c r="E10" s="55" t="s">
        <v>9</v>
      </c>
      <c r="F10" s="55" t="s">
        <v>8</v>
      </c>
      <c r="G10" s="55" t="s">
        <v>7</v>
      </c>
    </row>
    <row r="11" spans="1:7" outlineLevel="1" x14ac:dyDescent="0.65">
      <c r="A11" s="24"/>
      <c r="B11" s="24"/>
      <c r="C11" s="54"/>
      <c r="D11" s="54"/>
      <c r="E11" s="55" t="str">
        <f>_xlfn.IFS(S3.1[[#This Row],[Mark]]="", "", S3.1[[#This Row],[Mark]]&gt;=70, "A", S3.1[[#This Row],[Mark]]&gt;=60, "B", S3.1[[#This Row],[Mark]]&gt;=50, "C",S3.1[[#This Row],[Mark]]&gt;=45, "D", S3.1[[#This Row],[Mark]]&gt;=40, "E", S3.1[[#This Row],[Mark]]&gt;=0,"F")</f>
        <v/>
      </c>
      <c r="F11" s="55" t="str">
        <f>_xlfn.IFS(S3.1[[#This Row],[Mark]]="", "", S3.1[[#This Row],[Mark]]&gt;=70, 5, S3.1[[#This Row],[Mark]]&gt;=60, 4, S3.1[[#This Row],[Mark]]&gt;=50, 3,S3.1[[#This Row],[Mark]]&gt;=45, 2, S3.1[[#This Row],[Mark]]&gt;=40, 1, S3.1[[#This Row],[Mark]]&gt;=0,0)</f>
        <v/>
      </c>
      <c r="G11" s="55" t="str">
        <f>IFERROR(S3.1[[#This Row],[CU]]*S3.1[[#This Row],[GP]], "")</f>
        <v/>
      </c>
    </row>
    <row r="12" spans="1:7" outlineLevel="1" x14ac:dyDescent="0.65">
      <c r="A12" s="24"/>
      <c r="B12" s="24"/>
      <c r="C12" s="54"/>
      <c r="D12" s="54"/>
      <c r="E12" s="55" t="str">
        <f>_xlfn.IFS(S3.1[[#This Row],[Mark]]="", "", S3.1[[#This Row],[Mark]]&gt;=70, "A", S3.1[[#This Row],[Mark]]&gt;=60, "B", S3.1[[#This Row],[Mark]]&gt;=50, "C",S3.1[[#This Row],[Mark]]&gt;=45, "D", S3.1[[#This Row],[Mark]]&gt;=40, "E", S3.1[[#This Row],[Mark]]&gt;=0,"F")</f>
        <v/>
      </c>
      <c r="F12" s="55" t="str">
        <f>_xlfn.IFS(S3.1[[#This Row],[Mark]]="", "", S3.1[[#This Row],[Mark]]&gt;=70, 5, S3.1[[#This Row],[Mark]]&gt;=60, 4, S3.1[[#This Row],[Mark]]&gt;=50, 3,S3.1[[#This Row],[Mark]]&gt;=45, 2, S3.1[[#This Row],[Mark]]&gt;=40, 1, S3.1[[#This Row],[Mark]]&gt;=0,0)</f>
        <v/>
      </c>
      <c r="G12" s="55" t="str">
        <f>IFERROR(S3.1[[#This Row],[CU]]*S3.1[[#This Row],[GP]], "")</f>
        <v/>
      </c>
    </row>
    <row r="13" spans="1:7" outlineLevel="1" x14ac:dyDescent="0.65">
      <c r="A13" s="24"/>
      <c r="B13" s="24"/>
      <c r="C13" s="54"/>
      <c r="D13" s="54"/>
      <c r="E13" s="55" t="str">
        <f>_xlfn.IFS(S3.1[[#This Row],[Mark]]="", "", S3.1[[#This Row],[Mark]]&gt;=70, "A", S3.1[[#This Row],[Mark]]&gt;=60, "B", S3.1[[#This Row],[Mark]]&gt;=50, "C",S3.1[[#This Row],[Mark]]&gt;=45, "D", S3.1[[#This Row],[Mark]]&gt;=40, "E", S3.1[[#This Row],[Mark]]&gt;=0,"F")</f>
        <v/>
      </c>
      <c r="F13" s="55" t="str">
        <f>_xlfn.IFS(S3.1[[#This Row],[Mark]]="", "", S3.1[[#This Row],[Mark]]&gt;=70, 5, S3.1[[#This Row],[Mark]]&gt;=60, 4, S3.1[[#This Row],[Mark]]&gt;=50, 3,S3.1[[#This Row],[Mark]]&gt;=45, 2, S3.1[[#This Row],[Mark]]&gt;=40, 1, S3.1[[#This Row],[Mark]]&gt;=0,0)</f>
        <v/>
      </c>
      <c r="G13" s="55" t="str">
        <f>IFERROR(S3.1[[#This Row],[CU]]*S3.1[[#This Row],[GP]], "")</f>
        <v/>
      </c>
    </row>
    <row r="14" spans="1:7" outlineLevel="1" x14ac:dyDescent="0.65">
      <c r="A14" s="24"/>
      <c r="B14" s="24"/>
      <c r="C14" s="54"/>
      <c r="D14" s="54"/>
      <c r="E14" s="55" t="str">
        <f>_xlfn.IFS(S3.1[[#This Row],[Mark]]="", "", S3.1[[#This Row],[Mark]]&gt;=70, "A", S3.1[[#This Row],[Mark]]&gt;=60, "B", S3.1[[#This Row],[Mark]]&gt;=50, "C",S3.1[[#This Row],[Mark]]&gt;=45, "D", S3.1[[#This Row],[Mark]]&gt;=40, "E", S3.1[[#This Row],[Mark]]&gt;=0,"F")</f>
        <v/>
      </c>
      <c r="F14" s="55" t="str">
        <f>_xlfn.IFS(S3.1[[#This Row],[Mark]]="", "", S3.1[[#This Row],[Mark]]&gt;=70, 5, S3.1[[#This Row],[Mark]]&gt;=60, 4, S3.1[[#This Row],[Mark]]&gt;=50, 3,S3.1[[#This Row],[Mark]]&gt;=45, 2, S3.1[[#This Row],[Mark]]&gt;=40, 1, S3.1[[#This Row],[Mark]]&gt;=0,0)</f>
        <v/>
      </c>
      <c r="G14" s="55" t="str">
        <f>IFERROR(S3.1[[#This Row],[CU]]*S3.1[[#This Row],[GP]], "")</f>
        <v/>
      </c>
    </row>
    <row r="15" spans="1:7" outlineLevel="1" x14ac:dyDescent="0.65">
      <c r="A15" s="24"/>
      <c r="B15" s="24"/>
      <c r="C15" s="54"/>
      <c r="D15" s="54"/>
      <c r="E15" s="55" t="str">
        <f>_xlfn.IFS(S3.1[[#This Row],[Mark]]="", "", S3.1[[#This Row],[Mark]]&gt;=70, "A", S3.1[[#This Row],[Mark]]&gt;=60, "B", S3.1[[#This Row],[Mark]]&gt;=50, "C",S3.1[[#This Row],[Mark]]&gt;=45, "D", S3.1[[#This Row],[Mark]]&gt;=40, "E", S3.1[[#This Row],[Mark]]&gt;=0,"F")</f>
        <v/>
      </c>
      <c r="F15" s="55" t="str">
        <f>_xlfn.IFS(S3.1[[#This Row],[Mark]]="", "", S3.1[[#This Row],[Mark]]&gt;=70, 5, S3.1[[#This Row],[Mark]]&gt;=60, 4, S3.1[[#This Row],[Mark]]&gt;=50, 3,S3.1[[#This Row],[Mark]]&gt;=45, 2, S3.1[[#This Row],[Mark]]&gt;=40, 1, S3.1[[#This Row],[Mark]]&gt;=0,0)</f>
        <v/>
      </c>
      <c r="G15" s="55" t="str">
        <f>IFERROR(S3.1[[#This Row],[CU]]*S3.1[[#This Row],[GP]], "")</f>
        <v/>
      </c>
    </row>
    <row r="16" spans="1:7" outlineLevel="1" x14ac:dyDescent="0.65">
      <c r="A16" s="24"/>
      <c r="B16" s="24"/>
      <c r="C16" s="54"/>
      <c r="D16" s="54"/>
      <c r="E16" s="55" t="str">
        <f>_xlfn.IFS(S3.1[[#This Row],[Mark]]="", "", S3.1[[#This Row],[Mark]]&gt;=70, "A", S3.1[[#This Row],[Mark]]&gt;=60, "B", S3.1[[#This Row],[Mark]]&gt;=50, "C",S3.1[[#This Row],[Mark]]&gt;=45, "D", S3.1[[#This Row],[Mark]]&gt;=40, "E", S3.1[[#This Row],[Mark]]&gt;=0,"F")</f>
        <v/>
      </c>
      <c r="F16" s="55" t="str">
        <f>_xlfn.IFS(S3.1[[#This Row],[Mark]]="", "", S3.1[[#This Row],[Mark]]&gt;=70, 5, S3.1[[#This Row],[Mark]]&gt;=60, 4, S3.1[[#This Row],[Mark]]&gt;=50, 3,S3.1[[#This Row],[Mark]]&gt;=45, 2, S3.1[[#This Row],[Mark]]&gt;=40, 1, S3.1[[#This Row],[Mark]]&gt;=0,0)</f>
        <v/>
      </c>
      <c r="G16" s="55" t="str">
        <f>IFERROR(S3.1[[#This Row],[CU]]*S3.1[[#This Row],[GP]], "")</f>
        <v/>
      </c>
    </row>
    <row r="17" spans="1:7" outlineLevel="1" x14ac:dyDescent="0.65">
      <c r="A17" s="24"/>
      <c r="B17" s="24"/>
      <c r="C17" s="54"/>
      <c r="D17" s="54"/>
      <c r="E17" s="55" t="str">
        <f>_xlfn.IFS(S3.1[[#This Row],[Mark]]="", "", S3.1[[#This Row],[Mark]]&gt;=70, "A", S3.1[[#This Row],[Mark]]&gt;=60, "B", S3.1[[#This Row],[Mark]]&gt;=50, "C",S3.1[[#This Row],[Mark]]&gt;=45, "D", S3.1[[#This Row],[Mark]]&gt;=40, "E", S3.1[[#This Row],[Mark]]&gt;=0,"F")</f>
        <v/>
      </c>
      <c r="F17" s="55" t="str">
        <f>_xlfn.IFS(S3.1[[#This Row],[Mark]]="", "", S3.1[[#This Row],[Mark]]&gt;=70, 5, S3.1[[#This Row],[Mark]]&gt;=60, 4, S3.1[[#This Row],[Mark]]&gt;=50, 3,S3.1[[#This Row],[Mark]]&gt;=45, 2, S3.1[[#This Row],[Mark]]&gt;=40, 1, S3.1[[#This Row],[Mark]]&gt;=0,0)</f>
        <v/>
      </c>
      <c r="G17" s="55" t="str">
        <f>IFERROR(S3.1[[#This Row],[CU]]*S3.1[[#This Row],[GP]], "")</f>
        <v/>
      </c>
    </row>
    <row r="18" spans="1:7" outlineLevel="1" x14ac:dyDescent="0.65">
      <c r="A18" s="24"/>
      <c r="B18" s="24"/>
      <c r="C18" s="54"/>
      <c r="D18" s="54"/>
      <c r="E18" s="55" t="str">
        <f>_xlfn.IFS(S3.1[[#This Row],[Mark]]="", "", S3.1[[#This Row],[Mark]]&gt;=70, "A", S3.1[[#This Row],[Mark]]&gt;=60, "B", S3.1[[#This Row],[Mark]]&gt;=50, "C",S3.1[[#This Row],[Mark]]&gt;=45, "D", S3.1[[#This Row],[Mark]]&gt;=40, "E", S3.1[[#This Row],[Mark]]&gt;=0,"F")</f>
        <v/>
      </c>
      <c r="F18" s="55" t="str">
        <f>_xlfn.IFS(S3.1[[#This Row],[Mark]]="", "", S3.1[[#This Row],[Mark]]&gt;=70, 5, S3.1[[#This Row],[Mark]]&gt;=60, 4, S3.1[[#This Row],[Mark]]&gt;=50, 3,S3.1[[#This Row],[Mark]]&gt;=45, 2, S3.1[[#This Row],[Mark]]&gt;=40, 1, S3.1[[#This Row],[Mark]]&gt;=0,0)</f>
        <v/>
      </c>
      <c r="G18" s="55" t="str">
        <f>IFERROR(S3.1[[#This Row],[CU]]*S3.1[[#This Row],[GP]], "")</f>
        <v/>
      </c>
    </row>
    <row r="19" spans="1:7" outlineLevel="1" x14ac:dyDescent="0.65">
      <c r="A19" s="24"/>
      <c r="B19" s="24"/>
      <c r="C19" s="54"/>
      <c r="D19" s="54"/>
      <c r="E19" s="55" t="str">
        <f>_xlfn.IFS(S3.1[[#This Row],[Mark]]="", "", S3.1[[#This Row],[Mark]]&gt;=70, "A", S3.1[[#This Row],[Mark]]&gt;=60, "B", S3.1[[#This Row],[Mark]]&gt;=50, "C",S3.1[[#This Row],[Mark]]&gt;=45, "D", S3.1[[#This Row],[Mark]]&gt;=40, "E", S3.1[[#This Row],[Mark]]&gt;=0,"F")</f>
        <v/>
      </c>
      <c r="F19" s="55" t="str">
        <f>_xlfn.IFS(S3.1[[#This Row],[Mark]]="", "", S3.1[[#This Row],[Mark]]&gt;=70, 5, S3.1[[#This Row],[Mark]]&gt;=60, 4, S3.1[[#This Row],[Mark]]&gt;=50, 3,S3.1[[#This Row],[Mark]]&gt;=45, 2, S3.1[[#This Row],[Mark]]&gt;=40, 1, S3.1[[#This Row],[Mark]]&gt;=0,0)</f>
        <v/>
      </c>
      <c r="G19" s="55" t="str">
        <f>IFERROR(S3.1[[#This Row],[CU]]*S3.1[[#This Row],[GP]], "")</f>
        <v/>
      </c>
    </row>
    <row r="20" spans="1:7" outlineLevel="1" x14ac:dyDescent="0.65">
      <c r="A20" s="24"/>
      <c r="B20" s="24"/>
      <c r="C20" s="54"/>
      <c r="D20" s="54"/>
      <c r="E20" s="55" t="str">
        <f>_xlfn.IFS(S3.1[[#This Row],[Mark]]="", "", S3.1[[#This Row],[Mark]]&gt;=70, "A", S3.1[[#This Row],[Mark]]&gt;=60, "B", S3.1[[#This Row],[Mark]]&gt;=50, "C",S3.1[[#This Row],[Mark]]&gt;=45, "D", S3.1[[#This Row],[Mark]]&gt;=40, "E", S3.1[[#This Row],[Mark]]&gt;=0,"F")</f>
        <v/>
      </c>
      <c r="F20" s="55" t="str">
        <f>_xlfn.IFS(S3.1[[#This Row],[Mark]]="", "", S3.1[[#This Row],[Mark]]&gt;=70, 5, S3.1[[#This Row],[Mark]]&gt;=60, 4, S3.1[[#This Row],[Mark]]&gt;=50, 3,S3.1[[#This Row],[Mark]]&gt;=45, 2, S3.1[[#This Row],[Mark]]&gt;=40, 1, S3.1[[#This Row],[Mark]]&gt;=0,0)</f>
        <v/>
      </c>
      <c r="G20" s="55" t="str">
        <f>IFERROR(S3.1[[#This Row],[CU]]*S3.1[[#This Row],[GP]], "")</f>
        <v/>
      </c>
    </row>
    <row r="21" spans="1:7" outlineLevel="1" x14ac:dyDescent="0.65">
      <c r="A21" s="24"/>
      <c r="B21" s="24"/>
      <c r="C21" s="54"/>
      <c r="D21" s="54"/>
      <c r="E21" s="55" t="str">
        <f>_xlfn.IFS(S3.1[[#This Row],[Mark]]="", "", S3.1[[#This Row],[Mark]]&gt;=70, "A", S3.1[[#This Row],[Mark]]&gt;=60, "B", S3.1[[#This Row],[Mark]]&gt;=50, "C",S3.1[[#This Row],[Mark]]&gt;=45, "D", S3.1[[#This Row],[Mark]]&gt;=40, "E", S3.1[[#This Row],[Mark]]&gt;=0,"F")</f>
        <v/>
      </c>
      <c r="F21" s="55" t="str">
        <f>_xlfn.IFS(S3.1[[#This Row],[Mark]]="", "", S3.1[[#This Row],[Mark]]&gt;=70, 5, S3.1[[#This Row],[Mark]]&gt;=60, 4, S3.1[[#This Row],[Mark]]&gt;=50, 3,S3.1[[#This Row],[Mark]]&gt;=45, 2, S3.1[[#This Row],[Mark]]&gt;=40, 1, S3.1[[#This Row],[Mark]]&gt;=0,0)</f>
        <v/>
      </c>
      <c r="G21" s="55" t="str">
        <f>IFERROR(S3.1[[#This Row],[CU]]*S3.1[[#This Row],[GP]], "")</f>
        <v/>
      </c>
    </row>
    <row r="22" spans="1:7" outlineLevel="1" x14ac:dyDescent="0.65">
      <c r="A22" s="24"/>
      <c r="B22" s="24"/>
      <c r="C22" s="54"/>
      <c r="D22" s="54"/>
      <c r="E22" s="55" t="str">
        <f>_xlfn.IFS(S3.1[[#This Row],[Mark]]="", "", S3.1[[#This Row],[Mark]]&gt;=70, "A", S3.1[[#This Row],[Mark]]&gt;=60, "B", S3.1[[#This Row],[Mark]]&gt;=50, "C",S3.1[[#This Row],[Mark]]&gt;=45, "D", S3.1[[#This Row],[Mark]]&gt;=40, "E", S3.1[[#This Row],[Mark]]&gt;=0,"F")</f>
        <v/>
      </c>
      <c r="F22" s="55" t="str">
        <f>_xlfn.IFS(S3.1[[#This Row],[Mark]]="", "", S3.1[[#This Row],[Mark]]&gt;=70, 5, S3.1[[#This Row],[Mark]]&gt;=60, 4, S3.1[[#This Row],[Mark]]&gt;=50, 3,S3.1[[#This Row],[Mark]]&gt;=45, 2, S3.1[[#This Row],[Mark]]&gt;=40, 1, S3.1[[#This Row],[Mark]]&gt;=0,0)</f>
        <v/>
      </c>
      <c r="G22" s="55" t="str">
        <f>IFERROR(S3.1[[#This Row],[CU]]*S3.1[[#This Row],[GP]], "")</f>
        <v/>
      </c>
    </row>
    <row r="23" spans="1:7" outlineLevel="1" x14ac:dyDescent="0.65">
      <c r="A23" s="24"/>
      <c r="B23" s="24"/>
      <c r="C23" s="54"/>
      <c r="D23" s="54"/>
      <c r="E23" s="55" t="str">
        <f>_xlfn.IFS(S3.1[[#This Row],[Mark]]="", "", S3.1[[#This Row],[Mark]]&gt;=70, "A", S3.1[[#This Row],[Mark]]&gt;=60, "B", S3.1[[#This Row],[Mark]]&gt;=50, "C",S3.1[[#This Row],[Mark]]&gt;=45, "D", S3.1[[#This Row],[Mark]]&gt;=40, "E", S3.1[[#This Row],[Mark]]&gt;=0,"F")</f>
        <v/>
      </c>
      <c r="F23" s="55" t="str">
        <f>_xlfn.IFS(S3.1[[#This Row],[Mark]]="", "", S3.1[[#This Row],[Mark]]&gt;=70, 5, S3.1[[#This Row],[Mark]]&gt;=60, 4, S3.1[[#This Row],[Mark]]&gt;=50, 3,S3.1[[#This Row],[Mark]]&gt;=45, 2, S3.1[[#This Row],[Mark]]&gt;=40, 1, S3.1[[#This Row],[Mark]]&gt;=0,0)</f>
        <v/>
      </c>
      <c r="G23" s="55" t="str">
        <f>IFERROR(S3.1[[#This Row],[CU]]*S3.1[[#This Row],[GP]], "")</f>
        <v/>
      </c>
    </row>
    <row r="24" spans="1:7" x14ac:dyDescent="0.65">
      <c r="A24" s="31" t="s">
        <v>6</v>
      </c>
      <c r="C24" s="55">
        <f>SUBTOTAL(109,S3.1[CU])</f>
        <v>0</v>
      </c>
      <c r="D24" s="55"/>
      <c r="E24" s="55"/>
      <c r="F24" s="55"/>
      <c r="G24" s="55">
        <f>SUBTOTAL(109,S3.1[QP])</f>
        <v>0</v>
      </c>
    </row>
    <row r="26" spans="1:7" ht="14.5" x14ac:dyDescent="0.7">
      <c r="A26" s="32" t="s">
        <v>28</v>
      </c>
      <c r="B26" s="32"/>
      <c r="C26" s="11" t="str">
        <f>IF(C9="","",C9)</f>
        <v/>
      </c>
      <c r="D26" s="11"/>
      <c r="E26" s="11"/>
      <c r="F26" s="11"/>
      <c r="G26" s="11"/>
    </row>
    <row r="27" spans="1:7" x14ac:dyDescent="0.65">
      <c r="A27" s="31" t="s">
        <v>13</v>
      </c>
      <c r="B27" s="31" t="s">
        <v>12</v>
      </c>
      <c r="C27" s="55" t="s">
        <v>11</v>
      </c>
      <c r="D27" s="55" t="s">
        <v>10</v>
      </c>
      <c r="E27" s="55" t="s">
        <v>9</v>
      </c>
      <c r="F27" s="55" t="s">
        <v>8</v>
      </c>
      <c r="G27" s="55" t="s">
        <v>7</v>
      </c>
    </row>
    <row r="28" spans="1:7" outlineLevel="1" x14ac:dyDescent="0.65">
      <c r="A28" s="24"/>
      <c r="B28" s="24"/>
      <c r="C28" s="54"/>
      <c r="D28" s="54"/>
      <c r="E28" s="55" t="str">
        <f>_xlfn.IFS(S3.2[[#This Row],[Mark]]="", "", S3.2[[#This Row],[Mark]]&gt;=70, "A", S3.2[[#This Row],[Mark]]&gt;=60, "B", S3.2[[#This Row],[Mark]]&gt;=50, "C",S3.2[[#This Row],[Mark]]&gt;=45, "D", S3.2[[#This Row],[Mark]]&gt;=40, "E", S3.2[[#This Row],[Mark]]&gt;=0,"F")</f>
        <v/>
      </c>
      <c r="F28" s="55" t="str">
        <f>_xlfn.IFS(S3.2[[#This Row],[Mark]]="", "", S3.2[[#This Row],[Mark]]&gt;=70, 5, S3.2[[#This Row],[Mark]]&gt;=60, 4, S3.2[[#This Row],[Mark]]&gt;=50, 3,S3.2[[#This Row],[Mark]]&gt;=45, 2, S3.2[[#This Row],[Mark]]&gt;=40, 1, S3.2[[#This Row],[Mark]]&gt;=0,0)</f>
        <v/>
      </c>
      <c r="G28" s="55" t="str">
        <f>IFERROR(S3.2[[#This Row],[CU]]*S3.2[[#This Row],[GP]], "")</f>
        <v/>
      </c>
    </row>
    <row r="29" spans="1:7" outlineLevel="1" x14ac:dyDescent="0.65">
      <c r="A29" s="24"/>
      <c r="B29" s="24"/>
      <c r="C29" s="54"/>
      <c r="D29" s="54"/>
      <c r="E29" s="55" t="str">
        <f>_xlfn.IFS(S3.2[[#This Row],[Mark]]="", "", S3.2[[#This Row],[Mark]]&gt;=70, "A", S3.2[[#This Row],[Mark]]&gt;=60, "B", S3.2[[#This Row],[Mark]]&gt;=50, "C",S3.2[[#This Row],[Mark]]&gt;=45, "D", S3.2[[#This Row],[Mark]]&gt;=40, "E", S3.2[[#This Row],[Mark]]&gt;=0,"F")</f>
        <v/>
      </c>
      <c r="F29" s="55" t="str">
        <f>_xlfn.IFS(S3.2[[#This Row],[Mark]]="", "", S3.2[[#This Row],[Mark]]&gt;=70, 5, S3.2[[#This Row],[Mark]]&gt;=60, 4, S3.2[[#This Row],[Mark]]&gt;=50, 3,S3.2[[#This Row],[Mark]]&gt;=45, 2, S3.2[[#This Row],[Mark]]&gt;=40, 1, S3.2[[#This Row],[Mark]]&gt;=0,0)</f>
        <v/>
      </c>
      <c r="G29" s="55" t="str">
        <f>IFERROR(S3.2[[#This Row],[CU]]*S3.2[[#This Row],[GP]], "")</f>
        <v/>
      </c>
    </row>
    <row r="30" spans="1:7" outlineLevel="1" x14ac:dyDescent="0.65">
      <c r="A30" s="24"/>
      <c r="B30" s="24"/>
      <c r="C30" s="54"/>
      <c r="D30" s="54"/>
      <c r="E30" s="55" t="str">
        <f>_xlfn.IFS(S3.2[[#This Row],[Mark]]="", "", S3.2[[#This Row],[Mark]]&gt;=70, "A", S3.2[[#This Row],[Mark]]&gt;=60, "B", S3.2[[#This Row],[Mark]]&gt;=50, "C",S3.2[[#This Row],[Mark]]&gt;=45, "D", S3.2[[#This Row],[Mark]]&gt;=40, "E", S3.2[[#This Row],[Mark]]&gt;=0,"F")</f>
        <v/>
      </c>
      <c r="F30" s="55" t="str">
        <f>_xlfn.IFS(S3.2[[#This Row],[Mark]]="", "", S3.2[[#This Row],[Mark]]&gt;=70, 5, S3.2[[#This Row],[Mark]]&gt;=60, 4, S3.2[[#This Row],[Mark]]&gt;=50, 3,S3.2[[#This Row],[Mark]]&gt;=45, 2, S3.2[[#This Row],[Mark]]&gt;=40, 1, S3.2[[#This Row],[Mark]]&gt;=0,0)</f>
        <v/>
      </c>
      <c r="G30" s="55" t="str">
        <f>IFERROR(S3.2[[#This Row],[CU]]*S3.2[[#This Row],[GP]], "")</f>
        <v/>
      </c>
    </row>
    <row r="31" spans="1:7" outlineLevel="1" x14ac:dyDescent="0.65">
      <c r="A31" s="24"/>
      <c r="B31" s="24"/>
      <c r="C31" s="54"/>
      <c r="D31" s="54"/>
      <c r="E31" s="55" t="str">
        <f>_xlfn.IFS(S3.2[[#This Row],[Mark]]="", "", S3.2[[#This Row],[Mark]]&gt;=70, "A", S3.2[[#This Row],[Mark]]&gt;=60, "B", S3.2[[#This Row],[Mark]]&gt;=50, "C",S3.2[[#This Row],[Mark]]&gt;=45, "D", S3.2[[#This Row],[Mark]]&gt;=40, "E", S3.2[[#This Row],[Mark]]&gt;=0,"F")</f>
        <v/>
      </c>
      <c r="F31" s="55" t="str">
        <f>_xlfn.IFS(S3.2[[#This Row],[Mark]]="", "", S3.2[[#This Row],[Mark]]&gt;=70, 5, S3.2[[#This Row],[Mark]]&gt;=60, 4, S3.2[[#This Row],[Mark]]&gt;=50, 3,S3.2[[#This Row],[Mark]]&gt;=45, 2, S3.2[[#This Row],[Mark]]&gt;=40, 1, S3.2[[#This Row],[Mark]]&gt;=0,0)</f>
        <v/>
      </c>
      <c r="G31" s="55" t="str">
        <f>IFERROR(S3.2[[#This Row],[CU]]*S3.2[[#This Row],[GP]], "")</f>
        <v/>
      </c>
    </row>
    <row r="32" spans="1:7" outlineLevel="1" x14ac:dyDescent="0.65">
      <c r="A32" s="24"/>
      <c r="B32" s="24"/>
      <c r="C32" s="54"/>
      <c r="D32" s="54"/>
      <c r="E32" s="55" t="str">
        <f>_xlfn.IFS(S3.2[[#This Row],[Mark]]="", "", S3.2[[#This Row],[Mark]]&gt;=70, "A", S3.2[[#This Row],[Mark]]&gt;=60, "B", S3.2[[#This Row],[Mark]]&gt;=50, "C",S3.2[[#This Row],[Mark]]&gt;=45, "D", S3.2[[#This Row],[Mark]]&gt;=40, "E", S3.2[[#This Row],[Mark]]&gt;=0,"F")</f>
        <v/>
      </c>
      <c r="F32" s="55" t="str">
        <f>_xlfn.IFS(S3.2[[#This Row],[Mark]]="", "", S3.2[[#This Row],[Mark]]&gt;=70, 5, S3.2[[#This Row],[Mark]]&gt;=60, 4, S3.2[[#This Row],[Mark]]&gt;=50, 3,S3.2[[#This Row],[Mark]]&gt;=45, 2, S3.2[[#This Row],[Mark]]&gt;=40, 1, S3.2[[#This Row],[Mark]]&gt;=0,0)</f>
        <v/>
      </c>
      <c r="G32" s="55" t="str">
        <f>IFERROR(S3.2[[#This Row],[CU]]*S3.2[[#This Row],[GP]], "")</f>
        <v/>
      </c>
    </row>
    <row r="33" spans="1:7" outlineLevel="1" x14ac:dyDescent="0.65">
      <c r="A33" s="24"/>
      <c r="B33" s="24"/>
      <c r="C33" s="54"/>
      <c r="D33" s="54"/>
      <c r="E33" s="55" t="str">
        <f>_xlfn.IFS(S3.2[[#This Row],[Mark]]="", "", S3.2[[#This Row],[Mark]]&gt;=70, "A", S3.2[[#This Row],[Mark]]&gt;=60, "B", S3.2[[#This Row],[Mark]]&gt;=50, "C",S3.2[[#This Row],[Mark]]&gt;=45, "D", S3.2[[#This Row],[Mark]]&gt;=40, "E", S3.2[[#This Row],[Mark]]&gt;=0,"F")</f>
        <v/>
      </c>
      <c r="F33" s="55" t="str">
        <f>_xlfn.IFS(S3.2[[#This Row],[Mark]]="", "", S3.2[[#This Row],[Mark]]&gt;=70, 5, S3.2[[#This Row],[Mark]]&gt;=60, 4, S3.2[[#This Row],[Mark]]&gt;=50, 3,S3.2[[#This Row],[Mark]]&gt;=45, 2, S3.2[[#This Row],[Mark]]&gt;=40, 1, S3.2[[#This Row],[Mark]]&gt;=0,0)</f>
        <v/>
      </c>
      <c r="G33" s="55" t="str">
        <f>IFERROR(S3.2[[#This Row],[CU]]*S3.2[[#This Row],[GP]], "")</f>
        <v/>
      </c>
    </row>
    <row r="34" spans="1:7" outlineLevel="1" x14ac:dyDescent="0.65">
      <c r="A34" s="24"/>
      <c r="B34" s="24"/>
      <c r="C34" s="54"/>
      <c r="D34" s="54"/>
      <c r="E34" s="55" t="str">
        <f>_xlfn.IFS(S3.2[[#This Row],[Mark]]="", "", S3.2[[#This Row],[Mark]]&gt;=70, "A", S3.2[[#This Row],[Mark]]&gt;=60, "B", S3.2[[#This Row],[Mark]]&gt;=50, "C",S3.2[[#This Row],[Mark]]&gt;=45, "D", S3.2[[#This Row],[Mark]]&gt;=40, "E", S3.2[[#This Row],[Mark]]&gt;=0,"F")</f>
        <v/>
      </c>
      <c r="F34" s="55" t="str">
        <f>_xlfn.IFS(S3.2[[#This Row],[Mark]]="", "", S3.2[[#This Row],[Mark]]&gt;=70, 5, S3.2[[#This Row],[Mark]]&gt;=60, 4, S3.2[[#This Row],[Mark]]&gt;=50, 3,S3.2[[#This Row],[Mark]]&gt;=45, 2, S3.2[[#This Row],[Mark]]&gt;=40, 1, S3.2[[#This Row],[Mark]]&gt;=0,0)</f>
        <v/>
      </c>
      <c r="G34" s="55" t="str">
        <f>IFERROR(S3.2[[#This Row],[CU]]*S3.2[[#This Row],[GP]], "")</f>
        <v/>
      </c>
    </row>
    <row r="35" spans="1:7" outlineLevel="1" x14ac:dyDescent="0.65">
      <c r="A35" s="24"/>
      <c r="B35" s="24"/>
      <c r="C35" s="54"/>
      <c r="D35" s="54"/>
      <c r="E35" s="55" t="str">
        <f>_xlfn.IFS(S3.2[[#This Row],[Mark]]="", "", S3.2[[#This Row],[Mark]]&gt;=70, "A", S3.2[[#This Row],[Mark]]&gt;=60, "B", S3.2[[#This Row],[Mark]]&gt;=50, "C",S3.2[[#This Row],[Mark]]&gt;=45, "D", S3.2[[#This Row],[Mark]]&gt;=40, "E", S3.2[[#This Row],[Mark]]&gt;=0,"F")</f>
        <v/>
      </c>
      <c r="F35" s="55" t="str">
        <f>_xlfn.IFS(S3.2[[#This Row],[Mark]]="", "", S3.2[[#This Row],[Mark]]&gt;=70, 5, S3.2[[#This Row],[Mark]]&gt;=60, 4, S3.2[[#This Row],[Mark]]&gt;=50, 3,S3.2[[#This Row],[Mark]]&gt;=45, 2, S3.2[[#This Row],[Mark]]&gt;=40, 1, S3.2[[#This Row],[Mark]]&gt;=0,0)</f>
        <v/>
      </c>
      <c r="G35" s="55" t="str">
        <f>IFERROR(S3.2[[#This Row],[CU]]*S3.2[[#This Row],[GP]], "")</f>
        <v/>
      </c>
    </row>
    <row r="36" spans="1:7" outlineLevel="1" x14ac:dyDescent="0.65">
      <c r="A36" s="24"/>
      <c r="B36" s="24"/>
      <c r="C36" s="54"/>
      <c r="D36" s="54"/>
      <c r="E36" s="55" t="str">
        <f>_xlfn.IFS(S3.2[[#This Row],[Mark]]="", "", S3.2[[#This Row],[Mark]]&gt;=70, "A", S3.2[[#This Row],[Mark]]&gt;=60, "B", S3.2[[#This Row],[Mark]]&gt;=50, "C",S3.2[[#This Row],[Mark]]&gt;=45, "D", S3.2[[#This Row],[Mark]]&gt;=40, "E", S3.2[[#This Row],[Mark]]&gt;=0,"F")</f>
        <v/>
      </c>
      <c r="F36" s="55" t="str">
        <f>_xlfn.IFS(S3.2[[#This Row],[Mark]]="", "", S3.2[[#This Row],[Mark]]&gt;=70, 5, S3.2[[#This Row],[Mark]]&gt;=60, 4, S3.2[[#This Row],[Mark]]&gt;=50, 3,S3.2[[#This Row],[Mark]]&gt;=45, 2, S3.2[[#This Row],[Mark]]&gt;=40, 1, S3.2[[#This Row],[Mark]]&gt;=0,0)</f>
        <v/>
      </c>
      <c r="G36" s="55" t="str">
        <f>IFERROR(S3.2[[#This Row],[CU]]*S3.2[[#This Row],[GP]], "")</f>
        <v/>
      </c>
    </row>
    <row r="37" spans="1:7" outlineLevel="1" x14ac:dyDescent="0.65">
      <c r="A37" s="24"/>
      <c r="B37" s="24"/>
      <c r="C37" s="54"/>
      <c r="D37" s="54"/>
      <c r="E37" s="55" t="str">
        <f>_xlfn.IFS(S3.2[[#This Row],[Mark]]="", "", S3.2[[#This Row],[Mark]]&gt;=70, "A", S3.2[[#This Row],[Mark]]&gt;=60, "B", S3.2[[#This Row],[Mark]]&gt;=50, "C",S3.2[[#This Row],[Mark]]&gt;=45, "D", S3.2[[#This Row],[Mark]]&gt;=40, "E", S3.2[[#This Row],[Mark]]&gt;=0,"F")</f>
        <v/>
      </c>
      <c r="F37" s="55" t="str">
        <f>_xlfn.IFS(S3.2[[#This Row],[Mark]]="", "", S3.2[[#This Row],[Mark]]&gt;=70, 5, S3.2[[#This Row],[Mark]]&gt;=60, 4, S3.2[[#This Row],[Mark]]&gt;=50, 3,S3.2[[#This Row],[Mark]]&gt;=45, 2, S3.2[[#This Row],[Mark]]&gt;=40, 1, S3.2[[#This Row],[Mark]]&gt;=0,0)</f>
        <v/>
      </c>
      <c r="G37" s="55" t="str">
        <f>IFERROR(S3.2[[#This Row],[CU]]*S3.2[[#This Row],[GP]], "")</f>
        <v/>
      </c>
    </row>
    <row r="38" spans="1:7" outlineLevel="1" x14ac:dyDescent="0.65">
      <c r="A38" s="24"/>
      <c r="B38" s="24"/>
      <c r="C38" s="54"/>
      <c r="D38" s="54"/>
      <c r="E38" s="55" t="str">
        <f>_xlfn.IFS(S3.2[[#This Row],[Mark]]="", "", S3.2[[#This Row],[Mark]]&gt;=70, "A", S3.2[[#This Row],[Mark]]&gt;=60, "B", S3.2[[#This Row],[Mark]]&gt;=50, "C",S3.2[[#This Row],[Mark]]&gt;=45, "D", S3.2[[#This Row],[Mark]]&gt;=40, "E", S3.2[[#This Row],[Mark]]&gt;=0,"F")</f>
        <v/>
      </c>
      <c r="F38" s="55" t="str">
        <f>_xlfn.IFS(S3.2[[#This Row],[Mark]]="", "", S3.2[[#This Row],[Mark]]&gt;=70, 5, S3.2[[#This Row],[Mark]]&gt;=60, 4, S3.2[[#This Row],[Mark]]&gt;=50, 3,S3.2[[#This Row],[Mark]]&gt;=45, 2, S3.2[[#This Row],[Mark]]&gt;=40, 1, S3.2[[#This Row],[Mark]]&gt;=0,0)</f>
        <v/>
      </c>
      <c r="G38" s="55" t="str">
        <f>IFERROR(S3.2[[#This Row],[CU]]*S3.2[[#This Row],[GP]], "")</f>
        <v/>
      </c>
    </row>
    <row r="39" spans="1:7" outlineLevel="1" x14ac:dyDescent="0.65">
      <c r="A39" s="24"/>
      <c r="B39" s="24"/>
      <c r="C39" s="54"/>
      <c r="D39" s="54"/>
      <c r="E39" s="55" t="str">
        <f>_xlfn.IFS(S3.2[[#This Row],[Mark]]="", "", S3.2[[#This Row],[Mark]]&gt;=70, "A", S3.2[[#This Row],[Mark]]&gt;=60, "B", S3.2[[#This Row],[Mark]]&gt;=50, "C",S3.2[[#This Row],[Mark]]&gt;=45, "D", S3.2[[#This Row],[Mark]]&gt;=40, "E", S3.2[[#This Row],[Mark]]&gt;=0,"F")</f>
        <v/>
      </c>
      <c r="F39" s="55" t="str">
        <f>_xlfn.IFS(S3.2[[#This Row],[Mark]]="", "", S3.2[[#This Row],[Mark]]&gt;=70, 5, S3.2[[#This Row],[Mark]]&gt;=60, 4, S3.2[[#This Row],[Mark]]&gt;=50, 3,S3.2[[#This Row],[Mark]]&gt;=45, 2, S3.2[[#This Row],[Mark]]&gt;=40, 1, S3.2[[#This Row],[Mark]]&gt;=0,0)</f>
        <v/>
      </c>
      <c r="G39" s="55" t="str">
        <f>IFERROR(S3.2[[#This Row],[CU]]*S3.2[[#This Row],[GP]], "")</f>
        <v/>
      </c>
    </row>
    <row r="40" spans="1:7" outlineLevel="1" x14ac:dyDescent="0.65">
      <c r="A40" s="24"/>
      <c r="B40" s="24"/>
      <c r="C40" s="54"/>
      <c r="D40" s="54"/>
      <c r="E40" s="55" t="str">
        <f>_xlfn.IFS(S3.2[[#This Row],[Mark]]="", "", S3.2[[#This Row],[Mark]]&gt;=70, "A", S3.2[[#This Row],[Mark]]&gt;=60, "B", S3.2[[#This Row],[Mark]]&gt;=50, "C",S3.2[[#This Row],[Mark]]&gt;=45, "D", S3.2[[#This Row],[Mark]]&gt;=40, "E", S3.2[[#This Row],[Mark]]&gt;=0,"F")</f>
        <v/>
      </c>
      <c r="F40" s="55" t="str">
        <f>_xlfn.IFS(S3.2[[#This Row],[Mark]]="", "", S3.2[[#This Row],[Mark]]&gt;=70, 5, S3.2[[#This Row],[Mark]]&gt;=60, 4, S3.2[[#This Row],[Mark]]&gt;=50, 3,S3.2[[#This Row],[Mark]]&gt;=45, 2, S3.2[[#This Row],[Mark]]&gt;=40, 1, S3.2[[#This Row],[Mark]]&gt;=0,0)</f>
        <v/>
      </c>
      <c r="G40" s="55" t="str">
        <f>IFERROR(S3.2[[#This Row],[CU]]*S3.2[[#This Row],[GP]], "")</f>
        <v/>
      </c>
    </row>
    <row r="41" spans="1:7" x14ac:dyDescent="0.65">
      <c r="A41" s="31" t="s">
        <v>6</v>
      </c>
      <c r="C41" s="55">
        <f>SUBTOTAL(109,S3.2[CU])</f>
        <v>0</v>
      </c>
      <c r="D41" s="55"/>
      <c r="E41" s="55"/>
      <c r="F41" s="55"/>
      <c r="G41" s="55">
        <f>SUBTOTAL(109,S3.2[QP])</f>
        <v>0</v>
      </c>
    </row>
    <row r="43" spans="1:7" ht="14.5" x14ac:dyDescent="0.7">
      <c r="C43" s="42" t="s">
        <v>5</v>
      </c>
      <c r="D43" s="43">
        <f>S3.1[[#Totals],[CU]]+S3.2[[#Totals],[CU]]</f>
        <v>0</v>
      </c>
      <c r="F43" s="42" t="s">
        <v>4</v>
      </c>
      <c r="G43" s="43">
        <f>IFERROR((S3.1[[#Totals],[QP]]+S3.2[[#Totals],[QP]])/(S3.1[[#Totals],[CU]]+S3.2[[#Totals],[CU]]),0)</f>
        <v>0</v>
      </c>
    </row>
    <row r="44" spans="1:7" ht="14.5" x14ac:dyDescent="0.7">
      <c r="C44" s="42" t="s">
        <v>2</v>
      </c>
      <c r="D44" s="43">
        <f>S3.1[[#Totals],[QP]]+S3.2[[#Totals],[QP]]</f>
        <v>0</v>
      </c>
      <c r="F44" s="42" t="s">
        <v>1</v>
      </c>
      <c r="G44" s="43">
        <f>IFERROR((S1.1[[#Totals],[QP]]+S1.2[[#Totals],[QP]]+S2.1[[#Totals],[QP]]+S2.2[[#Totals],[QP]]+S3.1[[#Totals],[QP]]+S3.2[[#Totals],[QP]])/(S1.1[[#Totals],[CU]]+S1.2[[#Totals],[CU]]+S2.1[[#Totals],[CU]]+S2.2[[#Totals],[CU]]+S3.1[[#Totals],[CU]]+S3.2[[#Totals],[CU]]),0)</f>
        <v>0</v>
      </c>
    </row>
    <row r="45" spans="1:7" ht="14.5" x14ac:dyDescent="0.7">
      <c r="A45" s="44" t="s">
        <v>3</v>
      </c>
      <c r="B45" s="28"/>
    </row>
    <row r="46" spans="1:7" ht="14.5" x14ac:dyDescent="0.7">
      <c r="A46" s="33" t="s">
        <v>0</v>
      </c>
      <c r="B46" s="45" t="str">
        <f>IF('L100'!B46="","",'L100'!B46)</f>
        <v/>
      </c>
    </row>
  </sheetData>
  <sheetProtection selectLockedCells="1"/>
  <mergeCells count="10">
    <mergeCell ref="A9:B9"/>
    <mergeCell ref="C9:G9"/>
    <mergeCell ref="A26:B26"/>
    <mergeCell ref="C26:G26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7E57-BCAC-468B-AE45-028328E688A6}">
  <sheetPr>
    <pageSetUpPr fitToPage="1"/>
  </sheetPr>
  <dimension ref="A1:G46"/>
  <sheetViews>
    <sheetView zoomScale="70" zoomScaleNormal="70" workbookViewId="0">
      <selection activeCell="B6" sqref="B6"/>
    </sheetView>
  </sheetViews>
  <sheetFormatPr defaultRowHeight="14.25" outlineLevelRow="1" x14ac:dyDescent="0.65"/>
  <cols>
    <col min="1" max="1" width="20.54296875" style="31" bestFit="1" customWidth="1"/>
    <col min="2" max="2" width="46.58984375" style="31" customWidth="1"/>
    <col min="3" max="7" width="8.26953125" style="31" customWidth="1"/>
    <col min="8" max="16384" width="8.7265625" style="31"/>
  </cols>
  <sheetData>
    <row r="1" spans="1:7" ht="15.5" x14ac:dyDescent="0.7">
      <c r="A1" s="30" t="s">
        <v>24</v>
      </c>
      <c r="B1" s="30"/>
      <c r="C1" s="30"/>
      <c r="D1" s="30"/>
      <c r="E1" s="30"/>
      <c r="F1" s="30"/>
      <c r="G1" s="30"/>
    </row>
    <row r="2" spans="1:7" ht="15.5" x14ac:dyDescent="0.7">
      <c r="A2" s="30" t="str">
        <f>IF('L100'!A2:G2="","",'L100'!A2:G2)</f>
        <v>Faculty of Engineering</v>
      </c>
      <c r="B2" s="30"/>
      <c r="C2" s="30"/>
      <c r="D2" s="30"/>
      <c r="E2" s="30"/>
      <c r="F2" s="30"/>
      <c r="G2" s="30"/>
    </row>
    <row r="3" spans="1:7" ht="15.5" x14ac:dyDescent="0.7">
      <c r="A3" s="30" t="str">
        <f>IF('L100'!A3:G3="","",'L100'!A3:G3)</f>
        <v>Department of Mechanical Engineering</v>
      </c>
      <c r="B3" s="30"/>
      <c r="C3" s="30"/>
      <c r="D3" s="30"/>
      <c r="E3" s="30"/>
      <c r="F3" s="30"/>
      <c r="G3" s="30"/>
    </row>
    <row r="4" spans="1:7" ht="14.5" x14ac:dyDescent="0.7">
      <c r="A4" s="32" t="s">
        <v>21</v>
      </c>
      <c r="B4" s="32"/>
      <c r="C4" s="32"/>
      <c r="D4" s="32"/>
      <c r="E4" s="32"/>
      <c r="F4" s="32"/>
      <c r="G4" s="32"/>
    </row>
    <row r="5" spans="1:7" ht="14.5" x14ac:dyDescent="0.7">
      <c r="A5" s="33"/>
      <c r="B5" s="33"/>
      <c r="C5" s="33"/>
      <c r="D5" s="33"/>
      <c r="E5" s="33"/>
      <c r="F5" s="33"/>
      <c r="G5" s="33"/>
    </row>
    <row r="6" spans="1:7" ht="14.5" x14ac:dyDescent="0.7">
      <c r="A6" s="34" t="s">
        <v>20</v>
      </c>
      <c r="B6" s="35" t="str">
        <f>IF('L100'!B6="","",'L100'!B6)</f>
        <v/>
      </c>
      <c r="C6" s="35" t="s">
        <v>19</v>
      </c>
      <c r="D6" s="36" t="str">
        <f>IF('L100'!D6:G6="","",'L100'!D6:G6)</f>
        <v/>
      </c>
      <c r="E6" s="36"/>
      <c r="F6" s="36"/>
      <c r="G6" s="37"/>
    </row>
    <row r="7" spans="1:7" ht="14.5" x14ac:dyDescent="0.7">
      <c r="A7" s="38" t="s">
        <v>18</v>
      </c>
      <c r="B7" s="39" t="str">
        <f>IF('L100'!B7="","",'L100'!B7)</f>
        <v/>
      </c>
      <c r="C7" s="40" t="s">
        <v>17</v>
      </c>
      <c r="D7" s="40"/>
      <c r="E7" s="39" t="str">
        <f>IF('L100'!E7="","",'L100'!E7)</f>
        <v/>
      </c>
      <c r="F7" s="39" t="s">
        <v>16</v>
      </c>
      <c r="G7" s="41" t="str">
        <f>IF('L100'!G7="","",'L100'!G7)</f>
        <v/>
      </c>
    </row>
    <row r="9" spans="1:7" ht="14.5" x14ac:dyDescent="0.7">
      <c r="A9" s="32" t="s">
        <v>29</v>
      </c>
      <c r="B9" s="32"/>
      <c r="C9" s="23"/>
      <c r="D9" s="23"/>
      <c r="E9" s="23"/>
      <c r="F9" s="23"/>
      <c r="G9" s="23"/>
    </row>
    <row r="10" spans="1:7" x14ac:dyDescent="0.65">
      <c r="A10" s="31" t="s">
        <v>13</v>
      </c>
      <c r="B10" s="31" t="s">
        <v>12</v>
      </c>
      <c r="C10" s="55" t="s">
        <v>11</v>
      </c>
      <c r="D10" s="55" t="s">
        <v>10</v>
      </c>
      <c r="E10" s="55" t="s">
        <v>9</v>
      </c>
      <c r="F10" s="55" t="s">
        <v>8</v>
      </c>
      <c r="G10" s="55" t="s">
        <v>7</v>
      </c>
    </row>
    <row r="11" spans="1:7" outlineLevel="1" x14ac:dyDescent="0.65">
      <c r="A11" s="24"/>
      <c r="B11" s="24"/>
      <c r="C11" s="54"/>
      <c r="D11" s="54"/>
      <c r="E11" s="55" t="str">
        <f>_xlfn.IFS(S4.1[[#This Row],[Mark]]="", "", S4.1[[#This Row],[Mark]]&gt;=70, "A", S4.1[[#This Row],[Mark]]&gt;=60, "B", S4.1[[#This Row],[Mark]]&gt;=50, "C",S4.1[[#This Row],[Mark]]&gt;=45, "D", S4.1[[#This Row],[Mark]]&gt;=40, "E", S4.1[[#This Row],[Mark]]&gt;=0,"F")</f>
        <v/>
      </c>
      <c r="F11" s="55" t="str">
        <f>_xlfn.IFS(S4.1[[#This Row],[Mark]]="", "", S4.1[[#This Row],[Mark]]&gt;=70, 5, S4.1[[#This Row],[Mark]]&gt;=60, 4, S4.1[[#This Row],[Mark]]&gt;=50, 3,S4.1[[#This Row],[Mark]]&gt;=45, 2, S4.1[[#This Row],[Mark]]&gt;=40, 1, S4.1[[#This Row],[Mark]]&gt;=0,0)</f>
        <v/>
      </c>
      <c r="G11" s="55" t="str">
        <f>IFERROR(S4.1[[#This Row],[CU]]*S4.1[[#This Row],[GP]], "")</f>
        <v/>
      </c>
    </row>
    <row r="12" spans="1:7" outlineLevel="1" x14ac:dyDescent="0.65">
      <c r="A12" s="24"/>
      <c r="B12" s="24"/>
      <c r="C12" s="54"/>
      <c r="D12" s="54"/>
      <c r="E12" s="55" t="str">
        <f>_xlfn.IFS(S4.1[[#This Row],[Mark]]="", "", S4.1[[#This Row],[Mark]]&gt;=70, "A", S4.1[[#This Row],[Mark]]&gt;=60, "B", S4.1[[#This Row],[Mark]]&gt;=50, "C",S4.1[[#This Row],[Mark]]&gt;=45, "D", S4.1[[#This Row],[Mark]]&gt;=40, "E", S4.1[[#This Row],[Mark]]&gt;=0,"F")</f>
        <v/>
      </c>
      <c r="F12" s="55" t="str">
        <f>_xlfn.IFS(S4.1[[#This Row],[Mark]]="", "", S4.1[[#This Row],[Mark]]&gt;=70, 5, S4.1[[#This Row],[Mark]]&gt;=60, 4, S4.1[[#This Row],[Mark]]&gt;=50, 3,S4.1[[#This Row],[Mark]]&gt;=45, 2, S4.1[[#This Row],[Mark]]&gt;=40, 1, S4.1[[#This Row],[Mark]]&gt;=0,0)</f>
        <v/>
      </c>
      <c r="G12" s="55" t="str">
        <f>IFERROR(S4.1[[#This Row],[CU]]*S4.1[[#This Row],[GP]], "")</f>
        <v/>
      </c>
    </row>
    <row r="13" spans="1:7" outlineLevel="1" x14ac:dyDescent="0.65">
      <c r="A13" s="24"/>
      <c r="B13" s="24"/>
      <c r="C13" s="54"/>
      <c r="D13" s="54"/>
      <c r="E13" s="55" t="str">
        <f>_xlfn.IFS(S4.1[[#This Row],[Mark]]="", "", S4.1[[#This Row],[Mark]]&gt;=70, "A", S4.1[[#This Row],[Mark]]&gt;=60, "B", S4.1[[#This Row],[Mark]]&gt;=50, "C",S4.1[[#This Row],[Mark]]&gt;=45, "D", S4.1[[#This Row],[Mark]]&gt;=40, "E", S4.1[[#This Row],[Mark]]&gt;=0,"F")</f>
        <v/>
      </c>
      <c r="F13" s="55" t="str">
        <f>_xlfn.IFS(S4.1[[#This Row],[Mark]]="", "", S4.1[[#This Row],[Mark]]&gt;=70, 5, S4.1[[#This Row],[Mark]]&gt;=60, 4, S4.1[[#This Row],[Mark]]&gt;=50, 3,S4.1[[#This Row],[Mark]]&gt;=45, 2, S4.1[[#This Row],[Mark]]&gt;=40, 1, S4.1[[#This Row],[Mark]]&gt;=0,0)</f>
        <v/>
      </c>
      <c r="G13" s="55" t="str">
        <f>IFERROR(S4.1[[#This Row],[CU]]*S4.1[[#This Row],[GP]], "")</f>
        <v/>
      </c>
    </row>
    <row r="14" spans="1:7" outlineLevel="1" x14ac:dyDescent="0.65">
      <c r="A14" s="24"/>
      <c r="B14" s="24"/>
      <c r="C14" s="54"/>
      <c r="D14" s="54"/>
      <c r="E14" s="55" t="str">
        <f>_xlfn.IFS(S4.1[[#This Row],[Mark]]="", "", S4.1[[#This Row],[Mark]]&gt;=70, "A", S4.1[[#This Row],[Mark]]&gt;=60, "B", S4.1[[#This Row],[Mark]]&gt;=50, "C",S4.1[[#This Row],[Mark]]&gt;=45, "D", S4.1[[#This Row],[Mark]]&gt;=40, "E", S4.1[[#This Row],[Mark]]&gt;=0,"F")</f>
        <v/>
      </c>
      <c r="F14" s="55" t="str">
        <f>_xlfn.IFS(S4.1[[#This Row],[Mark]]="", "", S4.1[[#This Row],[Mark]]&gt;=70, 5, S4.1[[#This Row],[Mark]]&gt;=60, 4, S4.1[[#This Row],[Mark]]&gt;=50, 3,S4.1[[#This Row],[Mark]]&gt;=45, 2, S4.1[[#This Row],[Mark]]&gt;=40, 1, S4.1[[#This Row],[Mark]]&gt;=0,0)</f>
        <v/>
      </c>
      <c r="G14" s="55" t="str">
        <f>IFERROR(S4.1[[#This Row],[CU]]*S4.1[[#This Row],[GP]], "")</f>
        <v/>
      </c>
    </row>
    <row r="15" spans="1:7" outlineLevel="1" x14ac:dyDescent="0.65">
      <c r="A15" s="24"/>
      <c r="B15" s="24"/>
      <c r="C15" s="54"/>
      <c r="D15" s="54"/>
      <c r="E15" s="55" t="str">
        <f>_xlfn.IFS(S4.1[[#This Row],[Mark]]="", "", S4.1[[#This Row],[Mark]]&gt;=70, "A", S4.1[[#This Row],[Mark]]&gt;=60, "B", S4.1[[#This Row],[Mark]]&gt;=50, "C",S4.1[[#This Row],[Mark]]&gt;=45, "D", S4.1[[#This Row],[Mark]]&gt;=40, "E", S4.1[[#This Row],[Mark]]&gt;=0,"F")</f>
        <v/>
      </c>
      <c r="F15" s="55" t="str">
        <f>_xlfn.IFS(S4.1[[#This Row],[Mark]]="", "", S4.1[[#This Row],[Mark]]&gt;=70, 5, S4.1[[#This Row],[Mark]]&gt;=60, 4, S4.1[[#This Row],[Mark]]&gt;=50, 3,S4.1[[#This Row],[Mark]]&gt;=45, 2, S4.1[[#This Row],[Mark]]&gt;=40, 1, S4.1[[#This Row],[Mark]]&gt;=0,0)</f>
        <v/>
      </c>
      <c r="G15" s="55" t="str">
        <f>IFERROR(S4.1[[#This Row],[CU]]*S4.1[[#This Row],[GP]], "")</f>
        <v/>
      </c>
    </row>
    <row r="16" spans="1:7" outlineLevel="1" x14ac:dyDescent="0.65">
      <c r="A16" s="24"/>
      <c r="B16" s="24"/>
      <c r="C16" s="54"/>
      <c r="D16" s="54"/>
      <c r="E16" s="55" t="str">
        <f>_xlfn.IFS(S4.1[[#This Row],[Mark]]="", "", S4.1[[#This Row],[Mark]]&gt;=70, "A", S4.1[[#This Row],[Mark]]&gt;=60, "B", S4.1[[#This Row],[Mark]]&gt;=50, "C",S4.1[[#This Row],[Mark]]&gt;=45, "D", S4.1[[#This Row],[Mark]]&gt;=40, "E", S4.1[[#This Row],[Mark]]&gt;=0,"F")</f>
        <v/>
      </c>
      <c r="F16" s="55" t="str">
        <f>_xlfn.IFS(S4.1[[#This Row],[Mark]]="", "", S4.1[[#This Row],[Mark]]&gt;=70, 5, S4.1[[#This Row],[Mark]]&gt;=60, 4, S4.1[[#This Row],[Mark]]&gt;=50, 3,S4.1[[#This Row],[Mark]]&gt;=45, 2, S4.1[[#This Row],[Mark]]&gt;=40, 1, S4.1[[#This Row],[Mark]]&gt;=0,0)</f>
        <v/>
      </c>
      <c r="G16" s="55" t="str">
        <f>IFERROR(S4.1[[#This Row],[CU]]*S4.1[[#This Row],[GP]], "")</f>
        <v/>
      </c>
    </row>
    <row r="17" spans="1:7" outlineLevel="1" x14ac:dyDescent="0.65">
      <c r="A17" s="24"/>
      <c r="B17" s="24"/>
      <c r="C17" s="54"/>
      <c r="D17" s="54"/>
      <c r="E17" s="55" t="str">
        <f>_xlfn.IFS(S4.1[[#This Row],[Mark]]="", "", S4.1[[#This Row],[Mark]]&gt;=70, "A", S4.1[[#This Row],[Mark]]&gt;=60, "B", S4.1[[#This Row],[Mark]]&gt;=50, "C",S4.1[[#This Row],[Mark]]&gt;=45, "D", S4.1[[#This Row],[Mark]]&gt;=40, "E", S4.1[[#This Row],[Mark]]&gt;=0,"F")</f>
        <v/>
      </c>
      <c r="F17" s="55" t="str">
        <f>_xlfn.IFS(S4.1[[#This Row],[Mark]]="", "", S4.1[[#This Row],[Mark]]&gt;=70, 5, S4.1[[#This Row],[Mark]]&gt;=60, 4, S4.1[[#This Row],[Mark]]&gt;=50, 3,S4.1[[#This Row],[Mark]]&gt;=45, 2, S4.1[[#This Row],[Mark]]&gt;=40, 1, S4.1[[#This Row],[Mark]]&gt;=0,0)</f>
        <v/>
      </c>
      <c r="G17" s="55" t="str">
        <f>IFERROR(S4.1[[#This Row],[CU]]*S4.1[[#This Row],[GP]], "")</f>
        <v/>
      </c>
    </row>
    <row r="18" spans="1:7" outlineLevel="1" x14ac:dyDescent="0.65">
      <c r="A18" s="24"/>
      <c r="B18" s="24"/>
      <c r="C18" s="54"/>
      <c r="D18" s="54"/>
      <c r="E18" s="55" t="str">
        <f>_xlfn.IFS(S4.1[[#This Row],[Mark]]="", "", S4.1[[#This Row],[Mark]]&gt;=70, "A", S4.1[[#This Row],[Mark]]&gt;=60, "B", S4.1[[#This Row],[Mark]]&gt;=50, "C",S4.1[[#This Row],[Mark]]&gt;=45, "D", S4.1[[#This Row],[Mark]]&gt;=40, "E", S4.1[[#This Row],[Mark]]&gt;=0,"F")</f>
        <v/>
      </c>
      <c r="F18" s="55" t="str">
        <f>_xlfn.IFS(S4.1[[#This Row],[Mark]]="", "", S4.1[[#This Row],[Mark]]&gt;=70, 5, S4.1[[#This Row],[Mark]]&gt;=60, 4, S4.1[[#This Row],[Mark]]&gt;=50, 3,S4.1[[#This Row],[Mark]]&gt;=45, 2, S4.1[[#This Row],[Mark]]&gt;=40, 1, S4.1[[#This Row],[Mark]]&gt;=0,0)</f>
        <v/>
      </c>
      <c r="G18" s="55" t="str">
        <f>IFERROR(S4.1[[#This Row],[CU]]*S4.1[[#This Row],[GP]], "")</f>
        <v/>
      </c>
    </row>
    <row r="19" spans="1:7" outlineLevel="1" x14ac:dyDescent="0.65">
      <c r="A19" s="24"/>
      <c r="B19" s="24"/>
      <c r="C19" s="54"/>
      <c r="D19" s="54"/>
      <c r="E19" s="55" t="str">
        <f>_xlfn.IFS(S4.1[[#This Row],[Mark]]="", "", S4.1[[#This Row],[Mark]]&gt;=70, "A", S4.1[[#This Row],[Mark]]&gt;=60, "B", S4.1[[#This Row],[Mark]]&gt;=50, "C",S4.1[[#This Row],[Mark]]&gt;=45, "D", S4.1[[#This Row],[Mark]]&gt;=40, "E", S4.1[[#This Row],[Mark]]&gt;=0,"F")</f>
        <v/>
      </c>
      <c r="F19" s="55" t="str">
        <f>_xlfn.IFS(S4.1[[#This Row],[Mark]]="", "", S4.1[[#This Row],[Mark]]&gt;=70, 5, S4.1[[#This Row],[Mark]]&gt;=60, 4, S4.1[[#This Row],[Mark]]&gt;=50, 3,S4.1[[#This Row],[Mark]]&gt;=45, 2, S4.1[[#This Row],[Mark]]&gt;=40, 1, S4.1[[#This Row],[Mark]]&gt;=0,0)</f>
        <v/>
      </c>
      <c r="G19" s="55" t="str">
        <f>IFERROR(S4.1[[#This Row],[CU]]*S4.1[[#This Row],[GP]], "")</f>
        <v/>
      </c>
    </row>
    <row r="20" spans="1:7" outlineLevel="1" x14ac:dyDescent="0.65">
      <c r="A20" s="24"/>
      <c r="B20" s="24"/>
      <c r="C20" s="54"/>
      <c r="D20" s="54"/>
      <c r="E20" s="55" t="str">
        <f>_xlfn.IFS(S4.1[[#This Row],[Mark]]="", "", S4.1[[#This Row],[Mark]]&gt;=70, "A", S4.1[[#This Row],[Mark]]&gt;=60, "B", S4.1[[#This Row],[Mark]]&gt;=50, "C",S4.1[[#This Row],[Mark]]&gt;=45, "D", S4.1[[#This Row],[Mark]]&gt;=40, "E", S4.1[[#This Row],[Mark]]&gt;=0,"F")</f>
        <v/>
      </c>
      <c r="F20" s="55" t="str">
        <f>_xlfn.IFS(S4.1[[#This Row],[Mark]]="", "", S4.1[[#This Row],[Mark]]&gt;=70, 5, S4.1[[#This Row],[Mark]]&gt;=60, 4, S4.1[[#This Row],[Mark]]&gt;=50, 3,S4.1[[#This Row],[Mark]]&gt;=45, 2, S4.1[[#This Row],[Mark]]&gt;=40, 1, S4.1[[#This Row],[Mark]]&gt;=0,0)</f>
        <v/>
      </c>
      <c r="G20" s="55" t="str">
        <f>IFERROR(S4.1[[#This Row],[CU]]*S4.1[[#This Row],[GP]], "")</f>
        <v/>
      </c>
    </row>
    <row r="21" spans="1:7" outlineLevel="1" x14ac:dyDescent="0.65">
      <c r="A21" s="24"/>
      <c r="B21" s="24"/>
      <c r="C21" s="54"/>
      <c r="D21" s="54"/>
      <c r="E21" s="55" t="str">
        <f>_xlfn.IFS(S4.1[[#This Row],[Mark]]="", "", S4.1[[#This Row],[Mark]]&gt;=70, "A", S4.1[[#This Row],[Mark]]&gt;=60, "B", S4.1[[#This Row],[Mark]]&gt;=50, "C",S4.1[[#This Row],[Mark]]&gt;=45, "D", S4.1[[#This Row],[Mark]]&gt;=40, "E", S4.1[[#This Row],[Mark]]&gt;=0,"F")</f>
        <v/>
      </c>
      <c r="F21" s="55" t="str">
        <f>_xlfn.IFS(S4.1[[#This Row],[Mark]]="", "", S4.1[[#This Row],[Mark]]&gt;=70, 5, S4.1[[#This Row],[Mark]]&gt;=60, 4, S4.1[[#This Row],[Mark]]&gt;=50, 3,S4.1[[#This Row],[Mark]]&gt;=45, 2, S4.1[[#This Row],[Mark]]&gt;=40, 1, S4.1[[#This Row],[Mark]]&gt;=0,0)</f>
        <v/>
      </c>
      <c r="G21" s="55" t="str">
        <f>IFERROR(S4.1[[#This Row],[CU]]*S4.1[[#This Row],[GP]], "")</f>
        <v/>
      </c>
    </row>
    <row r="22" spans="1:7" outlineLevel="1" x14ac:dyDescent="0.65">
      <c r="A22" s="24"/>
      <c r="B22" s="24"/>
      <c r="C22" s="54"/>
      <c r="D22" s="54"/>
      <c r="E22" s="55" t="str">
        <f>_xlfn.IFS(S4.1[[#This Row],[Mark]]="", "", S4.1[[#This Row],[Mark]]&gt;=70, "A", S4.1[[#This Row],[Mark]]&gt;=60, "B", S4.1[[#This Row],[Mark]]&gt;=50, "C",S4.1[[#This Row],[Mark]]&gt;=45, "D", S4.1[[#This Row],[Mark]]&gt;=40, "E", S4.1[[#This Row],[Mark]]&gt;=0,"F")</f>
        <v/>
      </c>
      <c r="F22" s="55" t="str">
        <f>_xlfn.IFS(S4.1[[#This Row],[Mark]]="", "", S4.1[[#This Row],[Mark]]&gt;=70, 5, S4.1[[#This Row],[Mark]]&gt;=60, 4, S4.1[[#This Row],[Mark]]&gt;=50, 3,S4.1[[#This Row],[Mark]]&gt;=45, 2, S4.1[[#This Row],[Mark]]&gt;=40, 1, S4.1[[#This Row],[Mark]]&gt;=0,0)</f>
        <v/>
      </c>
      <c r="G22" s="55" t="str">
        <f>IFERROR(S4.1[[#This Row],[CU]]*S4.1[[#This Row],[GP]], "")</f>
        <v/>
      </c>
    </row>
    <row r="23" spans="1:7" outlineLevel="1" x14ac:dyDescent="0.65">
      <c r="A23" s="24"/>
      <c r="B23" s="24"/>
      <c r="C23" s="54"/>
      <c r="D23" s="54"/>
      <c r="E23" s="55" t="str">
        <f>_xlfn.IFS(S4.1[[#This Row],[Mark]]="", "", S4.1[[#This Row],[Mark]]&gt;=70, "A", S4.1[[#This Row],[Mark]]&gt;=60, "B", S4.1[[#This Row],[Mark]]&gt;=50, "C",S4.1[[#This Row],[Mark]]&gt;=45, "D", S4.1[[#This Row],[Mark]]&gt;=40, "E", S4.1[[#This Row],[Mark]]&gt;=0,"F")</f>
        <v/>
      </c>
      <c r="F23" s="55" t="str">
        <f>_xlfn.IFS(S4.1[[#This Row],[Mark]]="", "", S4.1[[#This Row],[Mark]]&gt;=70, 5, S4.1[[#This Row],[Mark]]&gt;=60, 4, S4.1[[#This Row],[Mark]]&gt;=50, 3,S4.1[[#This Row],[Mark]]&gt;=45, 2, S4.1[[#This Row],[Mark]]&gt;=40, 1, S4.1[[#This Row],[Mark]]&gt;=0,0)</f>
        <v/>
      </c>
      <c r="G23" s="55" t="str">
        <f>IFERROR(S4.1[[#This Row],[CU]]*S4.1[[#This Row],[GP]], "")</f>
        <v/>
      </c>
    </row>
    <row r="24" spans="1:7" x14ac:dyDescent="0.65">
      <c r="A24" s="31" t="s">
        <v>6</v>
      </c>
      <c r="C24" s="55">
        <f>SUBTOTAL(109,S4.1[CU])</f>
        <v>0</v>
      </c>
      <c r="D24" s="55"/>
      <c r="E24" s="55"/>
      <c r="F24" s="55"/>
      <c r="G24" s="55">
        <f>SUBTOTAL(109,S4.1[QP])</f>
        <v>0</v>
      </c>
    </row>
    <row r="26" spans="1:7" ht="14.5" x14ac:dyDescent="0.7">
      <c r="A26" s="32" t="s">
        <v>30</v>
      </c>
      <c r="B26" s="32"/>
      <c r="C26" s="11" t="str">
        <f>IF(C9="","",C9)</f>
        <v/>
      </c>
      <c r="D26" s="11"/>
      <c r="E26" s="11"/>
      <c r="F26" s="11"/>
      <c r="G26" s="11"/>
    </row>
    <row r="27" spans="1:7" x14ac:dyDescent="0.65">
      <c r="A27" s="31" t="s">
        <v>13</v>
      </c>
      <c r="B27" s="31" t="s">
        <v>12</v>
      </c>
      <c r="C27" s="55" t="s">
        <v>11</v>
      </c>
      <c r="D27" s="55" t="s">
        <v>10</v>
      </c>
      <c r="E27" s="55" t="s">
        <v>9</v>
      </c>
      <c r="F27" s="55" t="s">
        <v>8</v>
      </c>
      <c r="G27" s="55" t="s">
        <v>7</v>
      </c>
    </row>
    <row r="28" spans="1:7" outlineLevel="1" x14ac:dyDescent="0.65">
      <c r="A28" s="24"/>
      <c r="B28" s="24"/>
      <c r="C28" s="54"/>
      <c r="D28" s="54"/>
      <c r="E28" s="55" t="str">
        <f>_xlfn.IFS(S4.2[[#This Row],[Mark]]="", "", S4.2[[#This Row],[Mark]]&gt;=70, "A", S4.2[[#This Row],[Mark]]&gt;=60, "B", S4.2[[#This Row],[Mark]]&gt;=50, "C",S4.2[[#This Row],[Mark]]&gt;=45, "D", S4.2[[#This Row],[Mark]]&gt;=40, "E", S4.2[[#This Row],[Mark]]&gt;=0,"F")</f>
        <v/>
      </c>
      <c r="F28" s="55" t="str">
        <f>_xlfn.IFS(S4.2[[#This Row],[Mark]]="", "", S4.2[[#This Row],[Mark]]&gt;=70, 5, S4.2[[#This Row],[Mark]]&gt;=60, 4, S4.2[[#This Row],[Mark]]&gt;=50, 3,S4.2[[#This Row],[Mark]]&gt;=45, 2, S4.2[[#This Row],[Mark]]&gt;=40, 1, S4.2[[#This Row],[Mark]]&gt;=0,0)</f>
        <v/>
      </c>
      <c r="G28" s="55" t="str">
        <f>IFERROR(S4.2[[#This Row],[CU]]*S4.2[[#This Row],[GP]], "")</f>
        <v/>
      </c>
    </row>
    <row r="29" spans="1:7" outlineLevel="1" x14ac:dyDescent="0.65">
      <c r="A29" s="24"/>
      <c r="B29" s="24"/>
      <c r="C29" s="54"/>
      <c r="D29" s="54"/>
      <c r="E29" s="55" t="str">
        <f>_xlfn.IFS(S4.2[[#This Row],[Mark]]="", "", S4.2[[#This Row],[Mark]]&gt;=70, "A", S4.2[[#This Row],[Mark]]&gt;=60, "B", S4.2[[#This Row],[Mark]]&gt;=50, "C",S4.2[[#This Row],[Mark]]&gt;=45, "D", S4.2[[#This Row],[Mark]]&gt;=40, "E", S4.2[[#This Row],[Mark]]&gt;=0,"F")</f>
        <v/>
      </c>
      <c r="F29" s="55" t="str">
        <f>_xlfn.IFS(S4.2[[#This Row],[Mark]]="", "", S4.2[[#This Row],[Mark]]&gt;=70, 5, S4.2[[#This Row],[Mark]]&gt;=60, 4, S4.2[[#This Row],[Mark]]&gt;=50, 3,S4.2[[#This Row],[Mark]]&gt;=45, 2, S4.2[[#This Row],[Mark]]&gt;=40, 1, S4.2[[#This Row],[Mark]]&gt;=0,0)</f>
        <v/>
      </c>
      <c r="G29" s="55" t="str">
        <f>IFERROR(S4.2[[#This Row],[CU]]*S4.2[[#This Row],[GP]], "")</f>
        <v/>
      </c>
    </row>
    <row r="30" spans="1:7" outlineLevel="1" x14ac:dyDescent="0.65">
      <c r="A30" s="24"/>
      <c r="B30" s="24"/>
      <c r="C30" s="54"/>
      <c r="D30" s="54"/>
      <c r="E30" s="55" t="str">
        <f>_xlfn.IFS(S4.2[[#This Row],[Mark]]="", "", S4.2[[#This Row],[Mark]]&gt;=70, "A", S4.2[[#This Row],[Mark]]&gt;=60, "B", S4.2[[#This Row],[Mark]]&gt;=50, "C",S4.2[[#This Row],[Mark]]&gt;=45, "D", S4.2[[#This Row],[Mark]]&gt;=40, "E", S4.2[[#This Row],[Mark]]&gt;=0,"F")</f>
        <v/>
      </c>
      <c r="F30" s="55" t="str">
        <f>_xlfn.IFS(S4.2[[#This Row],[Mark]]="", "", S4.2[[#This Row],[Mark]]&gt;=70, 5, S4.2[[#This Row],[Mark]]&gt;=60, 4, S4.2[[#This Row],[Mark]]&gt;=50, 3,S4.2[[#This Row],[Mark]]&gt;=45, 2, S4.2[[#This Row],[Mark]]&gt;=40, 1, S4.2[[#This Row],[Mark]]&gt;=0,0)</f>
        <v/>
      </c>
      <c r="G30" s="55" t="str">
        <f>IFERROR(S4.2[[#This Row],[CU]]*S4.2[[#This Row],[GP]], "")</f>
        <v/>
      </c>
    </row>
    <row r="31" spans="1:7" outlineLevel="1" x14ac:dyDescent="0.65">
      <c r="A31" s="24"/>
      <c r="B31" s="24"/>
      <c r="C31" s="54"/>
      <c r="D31" s="54"/>
      <c r="E31" s="55" t="str">
        <f>_xlfn.IFS(S4.2[[#This Row],[Mark]]="", "", S4.2[[#This Row],[Mark]]&gt;=70, "A", S4.2[[#This Row],[Mark]]&gt;=60, "B", S4.2[[#This Row],[Mark]]&gt;=50, "C",S4.2[[#This Row],[Mark]]&gt;=45, "D", S4.2[[#This Row],[Mark]]&gt;=40, "E", S4.2[[#This Row],[Mark]]&gt;=0,"F")</f>
        <v/>
      </c>
      <c r="F31" s="55" t="str">
        <f>_xlfn.IFS(S4.2[[#This Row],[Mark]]="", "", S4.2[[#This Row],[Mark]]&gt;=70, 5, S4.2[[#This Row],[Mark]]&gt;=60, 4, S4.2[[#This Row],[Mark]]&gt;=50, 3,S4.2[[#This Row],[Mark]]&gt;=45, 2, S4.2[[#This Row],[Mark]]&gt;=40, 1, S4.2[[#This Row],[Mark]]&gt;=0,0)</f>
        <v/>
      </c>
      <c r="G31" s="55" t="str">
        <f>IFERROR(S4.2[[#This Row],[CU]]*S4.2[[#This Row],[GP]], "")</f>
        <v/>
      </c>
    </row>
    <row r="32" spans="1:7" outlineLevel="1" x14ac:dyDescent="0.65">
      <c r="A32" s="24"/>
      <c r="B32" s="24"/>
      <c r="C32" s="54"/>
      <c r="D32" s="54"/>
      <c r="E32" s="55" t="str">
        <f>_xlfn.IFS(S4.2[[#This Row],[Mark]]="", "", S4.2[[#This Row],[Mark]]&gt;=70, "A", S4.2[[#This Row],[Mark]]&gt;=60, "B", S4.2[[#This Row],[Mark]]&gt;=50, "C",S4.2[[#This Row],[Mark]]&gt;=45, "D", S4.2[[#This Row],[Mark]]&gt;=40, "E", S4.2[[#This Row],[Mark]]&gt;=0,"F")</f>
        <v/>
      </c>
      <c r="F32" s="55" t="str">
        <f>_xlfn.IFS(S4.2[[#This Row],[Mark]]="", "", S4.2[[#This Row],[Mark]]&gt;=70, 5, S4.2[[#This Row],[Mark]]&gt;=60, 4, S4.2[[#This Row],[Mark]]&gt;=50, 3,S4.2[[#This Row],[Mark]]&gt;=45, 2, S4.2[[#This Row],[Mark]]&gt;=40, 1, S4.2[[#This Row],[Mark]]&gt;=0,0)</f>
        <v/>
      </c>
      <c r="G32" s="55" t="str">
        <f>IFERROR(S4.2[[#This Row],[CU]]*S4.2[[#This Row],[GP]], "")</f>
        <v/>
      </c>
    </row>
    <row r="33" spans="1:7" outlineLevel="1" x14ac:dyDescent="0.65">
      <c r="A33" s="24"/>
      <c r="B33" s="24"/>
      <c r="C33" s="54"/>
      <c r="D33" s="54"/>
      <c r="E33" s="55" t="str">
        <f>_xlfn.IFS(S4.2[[#This Row],[Mark]]="", "", S4.2[[#This Row],[Mark]]&gt;=70, "A", S4.2[[#This Row],[Mark]]&gt;=60, "B", S4.2[[#This Row],[Mark]]&gt;=50, "C",S4.2[[#This Row],[Mark]]&gt;=45, "D", S4.2[[#This Row],[Mark]]&gt;=40, "E", S4.2[[#This Row],[Mark]]&gt;=0,"F")</f>
        <v/>
      </c>
      <c r="F33" s="55" t="str">
        <f>_xlfn.IFS(S4.2[[#This Row],[Mark]]="", "", S4.2[[#This Row],[Mark]]&gt;=70, 5, S4.2[[#This Row],[Mark]]&gt;=60, 4, S4.2[[#This Row],[Mark]]&gt;=50, 3,S4.2[[#This Row],[Mark]]&gt;=45, 2, S4.2[[#This Row],[Mark]]&gt;=40, 1, S4.2[[#This Row],[Mark]]&gt;=0,0)</f>
        <v/>
      </c>
      <c r="G33" s="55" t="str">
        <f>IFERROR(S4.2[[#This Row],[CU]]*S4.2[[#This Row],[GP]], "")</f>
        <v/>
      </c>
    </row>
    <row r="34" spans="1:7" outlineLevel="1" x14ac:dyDescent="0.65">
      <c r="A34" s="24"/>
      <c r="B34" s="24"/>
      <c r="C34" s="54"/>
      <c r="D34" s="54"/>
      <c r="E34" s="55" t="str">
        <f>_xlfn.IFS(S4.2[[#This Row],[Mark]]="", "", S4.2[[#This Row],[Mark]]&gt;=70, "A", S4.2[[#This Row],[Mark]]&gt;=60, "B", S4.2[[#This Row],[Mark]]&gt;=50, "C",S4.2[[#This Row],[Mark]]&gt;=45, "D", S4.2[[#This Row],[Mark]]&gt;=40, "E", S4.2[[#This Row],[Mark]]&gt;=0,"F")</f>
        <v/>
      </c>
      <c r="F34" s="55" t="str">
        <f>_xlfn.IFS(S4.2[[#This Row],[Mark]]="", "", S4.2[[#This Row],[Mark]]&gt;=70, 5, S4.2[[#This Row],[Mark]]&gt;=60, 4, S4.2[[#This Row],[Mark]]&gt;=50, 3,S4.2[[#This Row],[Mark]]&gt;=45, 2, S4.2[[#This Row],[Mark]]&gt;=40, 1, S4.2[[#This Row],[Mark]]&gt;=0,0)</f>
        <v/>
      </c>
      <c r="G34" s="55" t="str">
        <f>IFERROR(S4.2[[#This Row],[CU]]*S4.2[[#This Row],[GP]], "")</f>
        <v/>
      </c>
    </row>
    <row r="35" spans="1:7" outlineLevel="1" x14ac:dyDescent="0.65">
      <c r="A35" s="24"/>
      <c r="B35" s="24"/>
      <c r="C35" s="54"/>
      <c r="D35" s="54"/>
      <c r="E35" s="55" t="str">
        <f>_xlfn.IFS(S4.2[[#This Row],[Mark]]="", "", S4.2[[#This Row],[Mark]]&gt;=70, "A", S4.2[[#This Row],[Mark]]&gt;=60, "B", S4.2[[#This Row],[Mark]]&gt;=50, "C",S4.2[[#This Row],[Mark]]&gt;=45, "D", S4.2[[#This Row],[Mark]]&gt;=40, "E", S4.2[[#This Row],[Mark]]&gt;=0,"F")</f>
        <v/>
      </c>
      <c r="F35" s="55" t="str">
        <f>_xlfn.IFS(S4.2[[#This Row],[Mark]]="", "", S4.2[[#This Row],[Mark]]&gt;=70, 5, S4.2[[#This Row],[Mark]]&gt;=60, 4, S4.2[[#This Row],[Mark]]&gt;=50, 3,S4.2[[#This Row],[Mark]]&gt;=45, 2, S4.2[[#This Row],[Mark]]&gt;=40, 1, S4.2[[#This Row],[Mark]]&gt;=0,0)</f>
        <v/>
      </c>
      <c r="G35" s="55" t="str">
        <f>IFERROR(S4.2[[#This Row],[CU]]*S4.2[[#This Row],[GP]], "")</f>
        <v/>
      </c>
    </row>
    <row r="36" spans="1:7" outlineLevel="1" x14ac:dyDescent="0.65">
      <c r="A36" s="24"/>
      <c r="B36" s="24"/>
      <c r="C36" s="54"/>
      <c r="D36" s="54"/>
      <c r="E36" s="55" t="str">
        <f>_xlfn.IFS(S4.2[[#This Row],[Mark]]="", "", S4.2[[#This Row],[Mark]]&gt;=70, "A", S4.2[[#This Row],[Mark]]&gt;=60, "B", S4.2[[#This Row],[Mark]]&gt;=50, "C",S4.2[[#This Row],[Mark]]&gt;=45, "D", S4.2[[#This Row],[Mark]]&gt;=40, "E", S4.2[[#This Row],[Mark]]&gt;=0,"F")</f>
        <v/>
      </c>
      <c r="F36" s="55" t="str">
        <f>_xlfn.IFS(S4.2[[#This Row],[Mark]]="", "", S4.2[[#This Row],[Mark]]&gt;=70, 5, S4.2[[#This Row],[Mark]]&gt;=60, 4, S4.2[[#This Row],[Mark]]&gt;=50, 3,S4.2[[#This Row],[Mark]]&gt;=45, 2, S4.2[[#This Row],[Mark]]&gt;=40, 1, S4.2[[#This Row],[Mark]]&gt;=0,0)</f>
        <v/>
      </c>
      <c r="G36" s="55" t="str">
        <f>IFERROR(S4.2[[#This Row],[CU]]*S4.2[[#This Row],[GP]], "")</f>
        <v/>
      </c>
    </row>
    <row r="37" spans="1:7" outlineLevel="1" x14ac:dyDescent="0.65">
      <c r="A37" s="24"/>
      <c r="B37" s="24"/>
      <c r="C37" s="54"/>
      <c r="D37" s="54"/>
      <c r="E37" s="55" t="str">
        <f>_xlfn.IFS(S4.2[[#This Row],[Mark]]="", "", S4.2[[#This Row],[Mark]]&gt;=70, "A", S4.2[[#This Row],[Mark]]&gt;=60, "B", S4.2[[#This Row],[Mark]]&gt;=50, "C",S4.2[[#This Row],[Mark]]&gt;=45, "D", S4.2[[#This Row],[Mark]]&gt;=40, "E", S4.2[[#This Row],[Mark]]&gt;=0,"F")</f>
        <v/>
      </c>
      <c r="F37" s="55" t="str">
        <f>_xlfn.IFS(S4.2[[#This Row],[Mark]]="", "", S4.2[[#This Row],[Mark]]&gt;=70, 5, S4.2[[#This Row],[Mark]]&gt;=60, 4, S4.2[[#This Row],[Mark]]&gt;=50, 3,S4.2[[#This Row],[Mark]]&gt;=45, 2, S4.2[[#This Row],[Mark]]&gt;=40, 1, S4.2[[#This Row],[Mark]]&gt;=0,0)</f>
        <v/>
      </c>
      <c r="G37" s="55" t="str">
        <f>IFERROR(S4.2[[#This Row],[CU]]*S4.2[[#This Row],[GP]], "")</f>
        <v/>
      </c>
    </row>
    <row r="38" spans="1:7" outlineLevel="1" x14ac:dyDescent="0.65">
      <c r="A38" s="24"/>
      <c r="B38" s="24"/>
      <c r="C38" s="54"/>
      <c r="D38" s="54"/>
      <c r="E38" s="55" t="str">
        <f>_xlfn.IFS(S4.2[[#This Row],[Mark]]="", "", S4.2[[#This Row],[Mark]]&gt;=70, "A", S4.2[[#This Row],[Mark]]&gt;=60, "B", S4.2[[#This Row],[Mark]]&gt;=50, "C",S4.2[[#This Row],[Mark]]&gt;=45, "D", S4.2[[#This Row],[Mark]]&gt;=40, "E", S4.2[[#This Row],[Mark]]&gt;=0,"F")</f>
        <v/>
      </c>
      <c r="F38" s="55" t="str">
        <f>_xlfn.IFS(S4.2[[#This Row],[Mark]]="", "", S4.2[[#This Row],[Mark]]&gt;=70, 5, S4.2[[#This Row],[Mark]]&gt;=60, 4, S4.2[[#This Row],[Mark]]&gt;=50, 3,S4.2[[#This Row],[Mark]]&gt;=45, 2, S4.2[[#This Row],[Mark]]&gt;=40, 1, S4.2[[#This Row],[Mark]]&gt;=0,0)</f>
        <v/>
      </c>
      <c r="G38" s="55" t="str">
        <f>IFERROR(S4.2[[#This Row],[CU]]*S4.2[[#This Row],[GP]], "")</f>
        <v/>
      </c>
    </row>
    <row r="39" spans="1:7" outlineLevel="1" x14ac:dyDescent="0.65">
      <c r="A39" s="24"/>
      <c r="B39" s="24"/>
      <c r="C39" s="54"/>
      <c r="D39" s="54"/>
      <c r="E39" s="55" t="str">
        <f>_xlfn.IFS(S4.2[[#This Row],[Mark]]="", "", S4.2[[#This Row],[Mark]]&gt;=70, "A", S4.2[[#This Row],[Mark]]&gt;=60, "B", S4.2[[#This Row],[Mark]]&gt;=50, "C",S4.2[[#This Row],[Mark]]&gt;=45, "D", S4.2[[#This Row],[Mark]]&gt;=40, "E", S4.2[[#This Row],[Mark]]&gt;=0,"F")</f>
        <v/>
      </c>
      <c r="F39" s="55" t="str">
        <f>_xlfn.IFS(S4.2[[#This Row],[Mark]]="", "", S4.2[[#This Row],[Mark]]&gt;=70, 5, S4.2[[#This Row],[Mark]]&gt;=60, 4, S4.2[[#This Row],[Mark]]&gt;=50, 3,S4.2[[#This Row],[Mark]]&gt;=45, 2, S4.2[[#This Row],[Mark]]&gt;=40, 1, S4.2[[#This Row],[Mark]]&gt;=0,0)</f>
        <v/>
      </c>
      <c r="G39" s="55" t="str">
        <f>IFERROR(S4.2[[#This Row],[CU]]*S4.2[[#This Row],[GP]], "")</f>
        <v/>
      </c>
    </row>
    <row r="40" spans="1:7" outlineLevel="1" x14ac:dyDescent="0.65">
      <c r="A40" s="24"/>
      <c r="B40" s="24"/>
      <c r="C40" s="54"/>
      <c r="D40" s="54"/>
      <c r="E40" s="55" t="str">
        <f>_xlfn.IFS(S4.2[[#This Row],[Mark]]="", "", S4.2[[#This Row],[Mark]]&gt;=70, "A", S4.2[[#This Row],[Mark]]&gt;=60, "B", S4.2[[#This Row],[Mark]]&gt;=50, "C",S4.2[[#This Row],[Mark]]&gt;=45, "D", S4.2[[#This Row],[Mark]]&gt;=40, "E", S4.2[[#This Row],[Mark]]&gt;=0,"F")</f>
        <v/>
      </c>
      <c r="F40" s="55" t="str">
        <f>_xlfn.IFS(S4.2[[#This Row],[Mark]]="", "", S4.2[[#This Row],[Mark]]&gt;=70, 5, S4.2[[#This Row],[Mark]]&gt;=60, 4, S4.2[[#This Row],[Mark]]&gt;=50, 3,S4.2[[#This Row],[Mark]]&gt;=45, 2, S4.2[[#This Row],[Mark]]&gt;=40, 1, S4.2[[#This Row],[Mark]]&gt;=0,0)</f>
        <v/>
      </c>
      <c r="G40" s="55" t="str">
        <f>IFERROR(S4.2[[#This Row],[CU]]*S4.2[[#This Row],[GP]], "")</f>
        <v/>
      </c>
    </row>
    <row r="41" spans="1:7" x14ac:dyDescent="0.65">
      <c r="A41" s="31" t="s">
        <v>6</v>
      </c>
      <c r="C41" s="55">
        <f>SUBTOTAL(109,S4.2[CU])</f>
        <v>0</v>
      </c>
      <c r="D41" s="55"/>
      <c r="E41" s="55"/>
      <c r="F41" s="55"/>
      <c r="G41" s="55">
        <f>SUBTOTAL(109,S4.2[QP])</f>
        <v>0</v>
      </c>
    </row>
    <row r="43" spans="1:7" ht="14.5" x14ac:dyDescent="0.7">
      <c r="C43" s="42" t="s">
        <v>5</v>
      </c>
      <c r="D43" s="43">
        <f>S4.1[[#Totals],[CU]]+S4.2[[#Totals],[CU]]</f>
        <v>0</v>
      </c>
      <c r="F43" s="42" t="s">
        <v>4</v>
      </c>
      <c r="G43" s="43">
        <f>IFERROR((S4.1[[#Totals],[QP]]+S4.2[[#Totals],[QP]])/(S4.1[[#Totals],[CU]]+S4.2[[#Totals],[CU]]),0)</f>
        <v>0</v>
      </c>
    </row>
    <row r="44" spans="1:7" ht="14.5" x14ac:dyDescent="0.7">
      <c r="C44" s="42" t="s">
        <v>2</v>
      </c>
      <c r="D44" s="43">
        <f>S4.1[[#Totals],[QP]]+S4.2[[#Totals],[QP]]</f>
        <v>0</v>
      </c>
      <c r="F44" s="42" t="s">
        <v>1</v>
      </c>
      <c r="G44" s="43">
        <f>IFERROR((S1.1[[#Totals],[QP]]+S1.2[[#Totals],[QP]]+S2.1[[#Totals],[QP]]+S2.2[[#Totals],[QP]]+S3.1[[#Totals],[QP]]+S3.2[[#Totals],[QP]]+S4.1[[#Totals],[QP]]+S4.2[[#Totals],[QP]])/(S1.1[[#Totals],[CU]]+S1.2[[#Totals],[CU]]+S2.1[[#Totals],[CU]]+S2.2[[#Totals],[CU]]+S3.1[[#Totals],[CU]]+S3.2[[#Totals],[CU]]+S4.1[[#Totals],[CU]]+S4.2[[#Totals],[CU]]),0)</f>
        <v>0</v>
      </c>
    </row>
    <row r="45" spans="1:7" ht="14.5" x14ac:dyDescent="0.7">
      <c r="A45" s="44" t="s">
        <v>3</v>
      </c>
      <c r="B45" s="28"/>
    </row>
    <row r="46" spans="1:7" ht="14.5" x14ac:dyDescent="0.7">
      <c r="A46" s="33" t="s">
        <v>0</v>
      </c>
      <c r="B46" s="45" t="str">
        <f>IF('L100'!B46="","",'L100'!B46)</f>
        <v/>
      </c>
    </row>
  </sheetData>
  <sheetProtection selectLockedCells="1"/>
  <mergeCells count="10">
    <mergeCell ref="A9:B9"/>
    <mergeCell ref="C9:G9"/>
    <mergeCell ref="A26:B26"/>
    <mergeCell ref="C26:G26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840-AA73-41B1-BAF8-77AF732F9A99}">
  <sheetPr>
    <pageSetUpPr fitToPage="1"/>
  </sheetPr>
  <dimension ref="A1:G47"/>
  <sheetViews>
    <sheetView zoomScale="70" zoomScaleNormal="90" workbookViewId="0">
      <selection activeCell="B6" sqref="B6"/>
    </sheetView>
  </sheetViews>
  <sheetFormatPr defaultRowHeight="14.25" outlineLevelRow="1" x14ac:dyDescent="0.65"/>
  <cols>
    <col min="1" max="1" width="20.54296875" style="31" bestFit="1" customWidth="1"/>
    <col min="2" max="2" width="46.58984375" style="31" customWidth="1"/>
    <col min="3" max="3" width="8.26953125" style="31" bestFit="1" customWidth="1"/>
    <col min="4" max="7" width="8.26953125" style="31" customWidth="1"/>
    <col min="8" max="16384" width="8.7265625" style="31"/>
  </cols>
  <sheetData>
    <row r="1" spans="1:7" ht="15.5" x14ac:dyDescent="0.7">
      <c r="A1" s="30" t="s">
        <v>24</v>
      </c>
      <c r="B1" s="30"/>
      <c r="C1" s="30"/>
      <c r="D1" s="30"/>
      <c r="E1" s="30"/>
      <c r="F1" s="30"/>
      <c r="G1" s="30"/>
    </row>
    <row r="2" spans="1:7" ht="15.5" x14ac:dyDescent="0.7">
      <c r="A2" s="30" t="str">
        <f>IF('L100'!A2:G2="","",'L100'!A2:G2)</f>
        <v>Faculty of Engineering</v>
      </c>
      <c r="B2" s="30"/>
      <c r="C2" s="30"/>
      <c r="D2" s="30"/>
      <c r="E2" s="30"/>
      <c r="F2" s="30"/>
      <c r="G2" s="30"/>
    </row>
    <row r="3" spans="1:7" ht="15.5" x14ac:dyDescent="0.7">
      <c r="A3" s="30" t="str">
        <f>IF('L100'!A3:G3="","",'L100'!A3:G3)</f>
        <v>Department of Mechanical Engineering</v>
      </c>
      <c r="B3" s="30"/>
      <c r="C3" s="30"/>
      <c r="D3" s="30"/>
      <c r="E3" s="30"/>
      <c r="F3" s="30"/>
      <c r="G3" s="30"/>
    </row>
    <row r="4" spans="1:7" ht="14.5" x14ac:dyDescent="0.7">
      <c r="A4" s="32" t="s">
        <v>21</v>
      </c>
      <c r="B4" s="32"/>
      <c r="C4" s="32"/>
      <c r="D4" s="32"/>
      <c r="E4" s="32"/>
      <c r="F4" s="32"/>
      <c r="G4" s="32"/>
    </row>
    <row r="5" spans="1:7" ht="14.5" x14ac:dyDescent="0.7">
      <c r="A5" s="33"/>
      <c r="B5" s="33"/>
      <c r="C5" s="33"/>
      <c r="D5" s="33"/>
      <c r="E5" s="33"/>
      <c r="F5" s="33"/>
      <c r="G5" s="33"/>
    </row>
    <row r="6" spans="1:7" ht="14.5" x14ac:dyDescent="0.7">
      <c r="A6" s="34" t="s">
        <v>20</v>
      </c>
      <c r="B6" s="35" t="str">
        <f>IF('L100'!B6="","",'L100'!B6)</f>
        <v/>
      </c>
      <c r="C6" s="35" t="s">
        <v>19</v>
      </c>
      <c r="D6" s="36" t="str">
        <f>IF('L100'!D6:G6="","",'L100'!D6:G6)</f>
        <v/>
      </c>
      <c r="E6" s="36"/>
      <c r="F6" s="36"/>
      <c r="G6" s="37"/>
    </row>
    <row r="7" spans="1:7" ht="14.5" x14ac:dyDescent="0.7">
      <c r="A7" s="38" t="s">
        <v>18</v>
      </c>
      <c r="B7" s="39" t="str">
        <f>IF('L100'!B7="","",'L100'!B7)</f>
        <v/>
      </c>
      <c r="C7" s="40" t="s">
        <v>17</v>
      </c>
      <c r="D7" s="40"/>
      <c r="E7" s="39" t="str">
        <f>IF('L100'!E7="","",'L100'!E7)</f>
        <v/>
      </c>
      <c r="F7" s="39" t="s">
        <v>16</v>
      </c>
      <c r="G7" s="41" t="str">
        <f>IF('L100'!G7="","",'L100'!G7)</f>
        <v/>
      </c>
    </row>
    <row r="9" spans="1:7" ht="14.5" x14ac:dyDescent="0.7">
      <c r="A9" s="32" t="s">
        <v>31</v>
      </c>
      <c r="B9" s="32"/>
      <c r="C9" s="23"/>
      <c r="D9" s="23"/>
      <c r="E9" s="23"/>
      <c r="F9" s="23"/>
      <c r="G9" s="23"/>
    </row>
    <row r="10" spans="1:7" x14ac:dyDescent="0.65">
      <c r="A10" s="31" t="s">
        <v>13</v>
      </c>
      <c r="B10" s="31" t="s">
        <v>12</v>
      </c>
      <c r="C10" s="55" t="s">
        <v>11</v>
      </c>
      <c r="D10" s="55" t="s">
        <v>10</v>
      </c>
      <c r="E10" s="55" t="s">
        <v>9</v>
      </c>
      <c r="F10" s="55" t="s">
        <v>8</v>
      </c>
      <c r="G10" s="55" t="s">
        <v>7</v>
      </c>
    </row>
    <row r="11" spans="1:7" outlineLevel="1" x14ac:dyDescent="0.65">
      <c r="A11" s="24"/>
      <c r="B11" s="24"/>
      <c r="C11" s="54"/>
      <c r="D11" s="54"/>
      <c r="E11" s="55" t="str">
        <f>_xlfn.IFS(S5.1[[#This Row],[Mark]]="", "", S5.1[[#This Row],[Mark]]&gt;=70, "A", S5.1[[#This Row],[Mark]]&gt;=60, "B", S5.1[[#This Row],[Mark]]&gt;=50, "C",S5.1[[#This Row],[Mark]]&gt;=45, "D", S5.1[[#This Row],[Mark]]&gt;=40, "E", S5.1[[#This Row],[Mark]]&gt;=0,"F")</f>
        <v/>
      </c>
      <c r="F11" s="55" t="str">
        <f>_xlfn.IFS(S5.1[[#This Row],[Mark]]="", "", S5.1[[#This Row],[Mark]]&gt;=70, 5, S5.1[[#This Row],[Mark]]&gt;=60, 4, S5.1[[#This Row],[Mark]]&gt;=50, 3,S5.1[[#This Row],[Mark]]&gt;=45, 2, S5.1[[#This Row],[Mark]]&gt;=40, 1, S5.1[[#This Row],[Mark]]&gt;=0,0)</f>
        <v/>
      </c>
      <c r="G11" s="55" t="str">
        <f>IFERROR(S5.1[[#This Row],[CU]]*S5.1[[#This Row],[GP]], "")</f>
        <v/>
      </c>
    </row>
    <row r="12" spans="1:7" outlineLevel="1" x14ac:dyDescent="0.65">
      <c r="A12" s="24"/>
      <c r="B12" s="24"/>
      <c r="C12" s="54"/>
      <c r="D12" s="54"/>
      <c r="E12" s="55" t="str">
        <f>_xlfn.IFS(S5.1[[#This Row],[Mark]]="", "", S5.1[[#This Row],[Mark]]&gt;=70, "A", S5.1[[#This Row],[Mark]]&gt;=60, "B", S5.1[[#This Row],[Mark]]&gt;=50, "C",S5.1[[#This Row],[Mark]]&gt;=45, "D", S5.1[[#This Row],[Mark]]&gt;=40, "E", S5.1[[#This Row],[Mark]]&gt;=0,"F")</f>
        <v/>
      </c>
      <c r="F12" s="55" t="str">
        <f>_xlfn.IFS(S5.1[[#This Row],[Mark]]="", "", S5.1[[#This Row],[Mark]]&gt;=70, 5, S5.1[[#This Row],[Mark]]&gt;=60, 4, S5.1[[#This Row],[Mark]]&gt;=50, 3,S5.1[[#This Row],[Mark]]&gt;=45, 2, S5.1[[#This Row],[Mark]]&gt;=40, 1, S5.1[[#This Row],[Mark]]&gt;=0,0)</f>
        <v/>
      </c>
      <c r="G12" s="55" t="str">
        <f>IFERROR(S5.1[[#This Row],[CU]]*S5.1[[#This Row],[GP]], "")</f>
        <v/>
      </c>
    </row>
    <row r="13" spans="1:7" outlineLevel="1" x14ac:dyDescent="0.65">
      <c r="A13" s="24"/>
      <c r="B13" s="24"/>
      <c r="C13" s="54"/>
      <c r="D13" s="54"/>
      <c r="E13" s="55" t="str">
        <f>_xlfn.IFS(S5.1[[#This Row],[Mark]]="", "", S5.1[[#This Row],[Mark]]&gt;=70, "A", S5.1[[#This Row],[Mark]]&gt;=60, "B", S5.1[[#This Row],[Mark]]&gt;=50, "C",S5.1[[#This Row],[Mark]]&gt;=45, "D", S5.1[[#This Row],[Mark]]&gt;=40, "E", S5.1[[#This Row],[Mark]]&gt;=0,"F")</f>
        <v/>
      </c>
      <c r="F13" s="55" t="str">
        <f>_xlfn.IFS(S5.1[[#This Row],[Mark]]="", "", S5.1[[#This Row],[Mark]]&gt;=70, 5, S5.1[[#This Row],[Mark]]&gt;=60, 4, S5.1[[#This Row],[Mark]]&gt;=50, 3,S5.1[[#This Row],[Mark]]&gt;=45, 2, S5.1[[#This Row],[Mark]]&gt;=40, 1, S5.1[[#This Row],[Mark]]&gt;=0,0)</f>
        <v/>
      </c>
      <c r="G13" s="55" t="str">
        <f>IFERROR(S5.1[[#This Row],[CU]]*S5.1[[#This Row],[GP]], "")</f>
        <v/>
      </c>
    </row>
    <row r="14" spans="1:7" outlineLevel="1" x14ac:dyDescent="0.65">
      <c r="A14" s="24"/>
      <c r="B14" s="24"/>
      <c r="C14" s="54"/>
      <c r="D14" s="54"/>
      <c r="E14" s="55" t="str">
        <f>_xlfn.IFS(S5.1[[#This Row],[Mark]]="", "", S5.1[[#This Row],[Mark]]&gt;=70, "A", S5.1[[#This Row],[Mark]]&gt;=60, "B", S5.1[[#This Row],[Mark]]&gt;=50, "C",S5.1[[#This Row],[Mark]]&gt;=45, "D", S5.1[[#This Row],[Mark]]&gt;=40, "E", S5.1[[#This Row],[Mark]]&gt;=0,"F")</f>
        <v/>
      </c>
      <c r="F14" s="55" t="str">
        <f>_xlfn.IFS(S5.1[[#This Row],[Mark]]="", "", S5.1[[#This Row],[Mark]]&gt;=70, 5, S5.1[[#This Row],[Mark]]&gt;=60, 4, S5.1[[#This Row],[Mark]]&gt;=50, 3,S5.1[[#This Row],[Mark]]&gt;=45, 2, S5.1[[#This Row],[Mark]]&gt;=40, 1, S5.1[[#This Row],[Mark]]&gt;=0,0)</f>
        <v/>
      </c>
      <c r="G14" s="55" t="str">
        <f>IFERROR(S5.1[[#This Row],[CU]]*S5.1[[#This Row],[GP]], "")</f>
        <v/>
      </c>
    </row>
    <row r="15" spans="1:7" outlineLevel="1" x14ac:dyDescent="0.65">
      <c r="A15" s="24"/>
      <c r="B15" s="24"/>
      <c r="C15" s="54"/>
      <c r="D15" s="54"/>
      <c r="E15" s="55" t="str">
        <f>_xlfn.IFS(S5.1[[#This Row],[Mark]]="", "", S5.1[[#This Row],[Mark]]&gt;=70, "A", S5.1[[#This Row],[Mark]]&gt;=60, "B", S5.1[[#This Row],[Mark]]&gt;=50, "C",S5.1[[#This Row],[Mark]]&gt;=45, "D", S5.1[[#This Row],[Mark]]&gt;=40, "E", S5.1[[#This Row],[Mark]]&gt;=0,"F")</f>
        <v/>
      </c>
      <c r="F15" s="55" t="str">
        <f>_xlfn.IFS(S5.1[[#This Row],[Mark]]="", "", S5.1[[#This Row],[Mark]]&gt;=70, 5, S5.1[[#This Row],[Mark]]&gt;=60, 4, S5.1[[#This Row],[Mark]]&gt;=50, 3,S5.1[[#This Row],[Mark]]&gt;=45, 2, S5.1[[#This Row],[Mark]]&gt;=40, 1, S5.1[[#This Row],[Mark]]&gt;=0,0)</f>
        <v/>
      </c>
      <c r="G15" s="55" t="str">
        <f>IFERROR(S5.1[[#This Row],[CU]]*S5.1[[#This Row],[GP]], "")</f>
        <v/>
      </c>
    </row>
    <row r="16" spans="1:7" outlineLevel="1" x14ac:dyDescent="0.65">
      <c r="A16" s="24"/>
      <c r="B16" s="24"/>
      <c r="C16" s="54"/>
      <c r="D16" s="54"/>
      <c r="E16" s="55" t="str">
        <f>_xlfn.IFS(S5.1[[#This Row],[Mark]]="", "", S5.1[[#This Row],[Mark]]&gt;=70, "A", S5.1[[#This Row],[Mark]]&gt;=60, "B", S5.1[[#This Row],[Mark]]&gt;=50, "C",S5.1[[#This Row],[Mark]]&gt;=45, "D", S5.1[[#This Row],[Mark]]&gt;=40, "E", S5.1[[#This Row],[Mark]]&gt;=0,"F")</f>
        <v/>
      </c>
      <c r="F16" s="55" t="str">
        <f>_xlfn.IFS(S5.1[[#This Row],[Mark]]="", "", S5.1[[#This Row],[Mark]]&gt;=70, 5, S5.1[[#This Row],[Mark]]&gt;=60, 4, S5.1[[#This Row],[Mark]]&gt;=50, 3,S5.1[[#This Row],[Mark]]&gt;=45, 2, S5.1[[#This Row],[Mark]]&gt;=40, 1, S5.1[[#This Row],[Mark]]&gt;=0,0)</f>
        <v/>
      </c>
      <c r="G16" s="55" t="str">
        <f>IFERROR(S5.1[[#This Row],[CU]]*S5.1[[#This Row],[GP]], "")</f>
        <v/>
      </c>
    </row>
    <row r="17" spans="1:7" outlineLevel="1" x14ac:dyDescent="0.65">
      <c r="A17" s="24"/>
      <c r="B17" s="24"/>
      <c r="C17" s="54"/>
      <c r="D17" s="54"/>
      <c r="E17" s="55" t="str">
        <f>_xlfn.IFS(S5.1[[#This Row],[Mark]]="", "", S5.1[[#This Row],[Mark]]&gt;=70, "A", S5.1[[#This Row],[Mark]]&gt;=60, "B", S5.1[[#This Row],[Mark]]&gt;=50, "C",S5.1[[#This Row],[Mark]]&gt;=45, "D", S5.1[[#This Row],[Mark]]&gt;=40, "E", S5.1[[#This Row],[Mark]]&gt;=0,"F")</f>
        <v/>
      </c>
      <c r="F17" s="55" t="str">
        <f>_xlfn.IFS(S5.1[[#This Row],[Mark]]="", "", S5.1[[#This Row],[Mark]]&gt;=70, 5, S5.1[[#This Row],[Mark]]&gt;=60, 4, S5.1[[#This Row],[Mark]]&gt;=50, 3,S5.1[[#This Row],[Mark]]&gt;=45, 2, S5.1[[#This Row],[Mark]]&gt;=40, 1, S5.1[[#This Row],[Mark]]&gt;=0,0)</f>
        <v/>
      </c>
      <c r="G17" s="55" t="str">
        <f>IFERROR(S5.1[[#This Row],[CU]]*S5.1[[#This Row],[GP]], "")</f>
        <v/>
      </c>
    </row>
    <row r="18" spans="1:7" outlineLevel="1" x14ac:dyDescent="0.65">
      <c r="A18" s="24"/>
      <c r="B18" s="24"/>
      <c r="C18" s="54"/>
      <c r="D18" s="54"/>
      <c r="E18" s="55" t="str">
        <f>_xlfn.IFS(S5.1[[#This Row],[Mark]]="", "", S5.1[[#This Row],[Mark]]&gt;=70, "A", S5.1[[#This Row],[Mark]]&gt;=60, "B", S5.1[[#This Row],[Mark]]&gt;=50, "C",S5.1[[#This Row],[Mark]]&gt;=45, "D", S5.1[[#This Row],[Mark]]&gt;=40, "E", S5.1[[#This Row],[Mark]]&gt;=0,"F")</f>
        <v/>
      </c>
      <c r="F18" s="55" t="str">
        <f>_xlfn.IFS(S5.1[[#This Row],[Mark]]="", "", S5.1[[#This Row],[Mark]]&gt;=70, 5, S5.1[[#This Row],[Mark]]&gt;=60, 4, S5.1[[#This Row],[Mark]]&gt;=50, 3,S5.1[[#This Row],[Mark]]&gt;=45, 2, S5.1[[#This Row],[Mark]]&gt;=40, 1, S5.1[[#This Row],[Mark]]&gt;=0,0)</f>
        <v/>
      </c>
      <c r="G18" s="55" t="str">
        <f>IFERROR(S5.1[[#This Row],[CU]]*S5.1[[#This Row],[GP]], "")</f>
        <v/>
      </c>
    </row>
    <row r="19" spans="1:7" outlineLevel="1" x14ac:dyDescent="0.65">
      <c r="A19" s="24"/>
      <c r="B19" s="24"/>
      <c r="C19" s="54"/>
      <c r="D19" s="54"/>
      <c r="E19" s="55" t="str">
        <f>_xlfn.IFS(S5.1[[#This Row],[Mark]]="", "", S5.1[[#This Row],[Mark]]&gt;=70, "A", S5.1[[#This Row],[Mark]]&gt;=60, "B", S5.1[[#This Row],[Mark]]&gt;=50, "C",S5.1[[#This Row],[Mark]]&gt;=45, "D", S5.1[[#This Row],[Mark]]&gt;=40, "E", S5.1[[#This Row],[Mark]]&gt;=0,"F")</f>
        <v/>
      </c>
      <c r="F19" s="55" t="str">
        <f>_xlfn.IFS(S5.1[[#This Row],[Mark]]="", "", S5.1[[#This Row],[Mark]]&gt;=70, 5, S5.1[[#This Row],[Mark]]&gt;=60, 4, S5.1[[#This Row],[Mark]]&gt;=50, 3,S5.1[[#This Row],[Mark]]&gt;=45, 2, S5.1[[#This Row],[Mark]]&gt;=40, 1, S5.1[[#This Row],[Mark]]&gt;=0,0)</f>
        <v/>
      </c>
      <c r="G19" s="55" t="str">
        <f>IFERROR(S5.1[[#This Row],[CU]]*S5.1[[#This Row],[GP]], "")</f>
        <v/>
      </c>
    </row>
    <row r="20" spans="1:7" outlineLevel="1" x14ac:dyDescent="0.65">
      <c r="A20" s="24"/>
      <c r="B20" s="24"/>
      <c r="C20" s="54"/>
      <c r="D20" s="54"/>
      <c r="E20" s="55" t="str">
        <f>_xlfn.IFS(S5.1[[#This Row],[Mark]]="", "", S5.1[[#This Row],[Mark]]&gt;=70, "A", S5.1[[#This Row],[Mark]]&gt;=60, "B", S5.1[[#This Row],[Mark]]&gt;=50, "C",S5.1[[#This Row],[Mark]]&gt;=45, "D", S5.1[[#This Row],[Mark]]&gt;=40, "E", S5.1[[#This Row],[Mark]]&gt;=0,"F")</f>
        <v/>
      </c>
      <c r="F20" s="55" t="str">
        <f>_xlfn.IFS(S5.1[[#This Row],[Mark]]="", "", S5.1[[#This Row],[Mark]]&gt;=70, 5, S5.1[[#This Row],[Mark]]&gt;=60, 4, S5.1[[#This Row],[Mark]]&gt;=50, 3,S5.1[[#This Row],[Mark]]&gt;=45, 2, S5.1[[#This Row],[Mark]]&gt;=40, 1, S5.1[[#This Row],[Mark]]&gt;=0,0)</f>
        <v/>
      </c>
      <c r="G20" s="55" t="str">
        <f>IFERROR(S5.1[[#This Row],[CU]]*S5.1[[#This Row],[GP]], "")</f>
        <v/>
      </c>
    </row>
    <row r="21" spans="1:7" outlineLevel="1" x14ac:dyDescent="0.65">
      <c r="A21" s="24"/>
      <c r="B21" s="24"/>
      <c r="C21" s="54"/>
      <c r="D21" s="54"/>
      <c r="E21" s="55" t="str">
        <f>_xlfn.IFS(S5.1[[#This Row],[Mark]]="", "", S5.1[[#This Row],[Mark]]&gt;=70, "A", S5.1[[#This Row],[Mark]]&gt;=60, "B", S5.1[[#This Row],[Mark]]&gt;=50, "C",S5.1[[#This Row],[Mark]]&gt;=45, "D", S5.1[[#This Row],[Mark]]&gt;=40, "E", S5.1[[#This Row],[Mark]]&gt;=0,"F")</f>
        <v/>
      </c>
      <c r="F21" s="55" t="str">
        <f>_xlfn.IFS(S5.1[[#This Row],[Mark]]="", "", S5.1[[#This Row],[Mark]]&gt;=70, 5, S5.1[[#This Row],[Mark]]&gt;=60, 4, S5.1[[#This Row],[Mark]]&gt;=50, 3,S5.1[[#This Row],[Mark]]&gt;=45, 2, S5.1[[#This Row],[Mark]]&gt;=40, 1, S5.1[[#This Row],[Mark]]&gt;=0,0)</f>
        <v/>
      </c>
      <c r="G21" s="55" t="str">
        <f>IFERROR(S5.1[[#This Row],[CU]]*S5.1[[#This Row],[GP]], "")</f>
        <v/>
      </c>
    </row>
    <row r="22" spans="1:7" outlineLevel="1" x14ac:dyDescent="0.65">
      <c r="A22" s="24"/>
      <c r="B22" s="24"/>
      <c r="C22" s="54"/>
      <c r="D22" s="54"/>
      <c r="E22" s="55" t="str">
        <f>_xlfn.IFS(S5.1[[#This Row],[Mark]]="", "", S5.1[[#This Row],[Mark]]&gt;=70, "A", S5.1[[#This Row],[Mark]]&gt;=60, "B", S5.1[[#This Row],[Mark]]&gt;=50, "C",S5.1[[#This Row],[Mark]]&gt;=45, "D", S5.1[[#This Row],[Mark]]&gt;=40, "E", S5.1[[#This Row],[Mark]]&gt;=0,"F")</f>
        <v/>
      </c>
      <c r="F22" s="55" t="str">
        <f>_xlfn.IFS(S5.1[[#This Row],[Mark]]="", "", S5.1[[#This Row],[Mark]]&gt;=70, 5, S5.1[[#This Row],[Mark]]&gt;=60, 4, S5.1[[#This Row],[Mark]]&gt;=50, 3,S5.1[[#This Row],[Mark]]&gt;=45, 2, S5.1[[#This Row],[Mark]]&gt;=40, 1, S5.1[[#This Row],[Mark]]&gt;=0,0)</f>
        <v/>
      </c>
      <c r="G22" s="55" t="str">
        <f>IFERROR(S5.1[[#This Row],[CU]]*S5.1[[#This Row],[GP]], "")</f>
        <v/>
      </c>
    </row>
    <row r="23" spans="1:7" outlineLevel="1" x14ac:dyDescent="0.65">
      <c r="A23" s="24"/>
      <c r="B23" s="24"/>
      <c r="C23" s="54"/>
      <c r="D23" s="54"/>
      <c r="E23" s="55" t="str">
        <f>_xlfn.IFS(S5.1[[#This Row],[Mark]]="", "", S5.1[[#This Row],[Mark]]&gt;=70, "A", S5.1[[#This Row],[Mark]]&gt;=60, "B", S5.1[[#This Row],[Mark]]&gt;=50, "C",S5.1[[#This Row],[Mark]]&gt;=45, "D", S5.1[[#This Row],[Mark]]&gt;=40, "E", S5.1[[#This Row],[Mark]]&gt;=0,"F")</f>
        <v/>
      </c>
      <c r="F23" s="55" t="str">
        <f>_xlfn.IFS(S5.1[[#This Row],[Mark]]="", "", S5.1[[#This Row],[Mark]]&gt;=70, 5, S5.1[[#This Row],[Mark]]&gt;=60, 4, S5.1[[#This Row],[Mark]]&gt;=50, 3,S5.1[[#This Row],[Mark]]&gt;=45, 2, S5.1[[#This Row],[Mark]]&gt;=40, 1, S5.1[[#This Row],[Mark]]&gt;=0,0)</f>
        <v/>
      </c>
      <c r="G23" s="55" t="str">
        <f>IFERROR(S5.1[[#This Row],[CU]]*S5.1[[#This Row],[GP]], "")</f>
        <v/>
      </c>
    </row>
    <row r="24" spans="1:7" x14ac:dyDescent="0.65">
      <c r="A24" s="31" t="s">
        <v>6</v>
      </c>
      <c r="C24" s="55">
        <f>SUBTOTAL(109,S5.1[CU])</f>
        <v>0</v>
      </c>
      <c r="D24" s="55"/>
      <c r="E24" s="55"/>
      <c r="F24" s="55"/>
      <c r="G24" s="55">
        <f>SUBTOTAL(109,S5.1[QP])</f>
        <v>0</v>
      </c>
    </row>
    <row r="26" spans="1:7" ht="14.5" x14ac:dyDescent="0.7">
      <c r="A26" s="32" t="s">
        <v>32</v>
      </c>
      <c r="B26" s="32"/>
      <c r="C26" s="11" t="str">
        <f>IF(C9="","",C9)</f>
        <v/>
      </c>
      <c r="D26" s="11"/>
      <c r="E26" s="11"/>
      <c r="F26" s="11"/>
      <c r="G26" s="11"/>
    </row>
    <row r="27" spans="1:7" x14ac:dyDescent="0.65">
      <c r="A27" s="31" t="s">
        <v>13</v>
      </c>
      <c r="B27" s="31" t="s">
        <v>12</v>
      </c>
      <c r="C27" s="55" t="s">
        <v>11</v>
      </c>
      <c r="D27" s="55" t="s">
        <v>10</v>
      </c>
      <c r="E27" s="55" t="s">
        <v>9</v>
      </c>
      <c r="F27" s="55" t="s">
        <v>8</v>
      </c>
      <c r="G27" s="55" t="s">
        <v>7</v>
      </c>
    </row>
    <row r="28" spans="1:7" outlineLevel="1" x14ac:dyDescent="0.65">
      <c r="A28" s="24"/>
      <c r="B28" s="24"/>
      <c r="C28" s="54"/>
      <c r="D28" s="54"/>
      <c r="E28" s="55" t="str">
        <f>_xlfn.IFS(S5.2[[#This Row],[Mark]]="", "", S5.2[[#This Row],[Mark]]&gt;=70, "A", S5.2[[#This Row],[Mark]]&gt;=60, "B", S5.2[[#This Row],[Mark]]&gt;=50, "C",S5.2[[#This Row],[Mark]]&gt;=45, "D", S5.2[[#This Row],[Mark]]&gt;=40, "E", S5.2[[#This Row],[Mark]]&gt;=0,"F")</f>
        <v/>
      </c>
      <c r="F28" s="55" t="str">
        <f>_xlfn.IFS(S5.2[[#This Row],[Mark]]="", "", S5.2[[#This Row],[Mark]]&gt;=70, 5, S5.2[[#This Row],[Mark]]&gt;=60, 4, S5.2[[#This Row],[Mark]]&gt;=50, 3,S5.2[[#This Row],[Mark]]&gt;=45, 2, S5.2[[#This Row],[Mark]]&gt;=40, 1, S5.2[[#This Row],[Mark]]&gt;=0,0)</f>
        <v/>
      </c>
      <c r="G28" s="55" t="str">
        <f>IFERROR(S5.2[[#This Row],[CU]]*S5.2[[#This Row],[GP]], "")</f>
        <v/>
      </c>
    </row>
    <row r="29" spans="1:7" outlineLevel="1" x14ac:dyDescent="0.65">
      <c r="A29" s="24"/>
      <c r="B29" s="24"/>
      <c r="C29" s="54"/>
      <c r="D29" s="54"/>
      <c r="E29" s="55" t="str">
        <f>_xlfn.IFS(S5.2[[#This Row],[Mark]]="", "", S5.2[[#This Row],[Mark]]&gt;=70, "A", S5.2[[#This Row],[Mark]]&gt;=60, "B", S5.2[[#This Row],[Mark]]&gt;=50, "C",S5.2[[#This Row],[Mark]]&gt;=45, "D", S5.2[[#This Row],[Mark]]&gt;=40, "E", S5.2[[#This Row],[Mark]]&gt;=0,"F")</f>
        <v/>
      </c>
      <c r="F29" s="55" t="str">
        <f>_xlfn.IFS(S5.2[[#This Row],[Mark]]="", "", S5.2[[#This Row],[Mark]]&gt;=70, 5, S5.2[[#This Row],[Mark]]&gt;=60, 4, S5.2[[#This Row],[Mark]]&gt;=50, 3,S5.2[[#This Row],[Mark]]&gt;=45, 2, S5.2[[#This Row],[Mark]]&gt;=40, 1, S5.2[[#This Row],[Mark]]&gt;=0,0)</f>
        <v/>
      </c>
      <c r="G29" s="55" t="str">
        <f>IFERROR(S5.2[[#This Row],[CU]]*S5.2[[#This Row],[GP]], "")</f>
        <v/>
      </c>
    </row>
    <row r="30" spans="1:7" outlineLevel="1" x14ac:dyDescent="0.65">
      <c r="A30" s="24"/>
      <c r="B30" s="24"/>
      <c r="C30" s="54"/>
      <c r="D30" s="54"/>
      <c r="E30" s="55" t="str">
        <f>_xlfn.IFS(S5.2[[#This Row],[Mark]]="", "", S5.2[[#This Row],[Mark]]&gt;=70, "A", S5.2[[#This Row],[Mark]]&gt;=60, "B", S5.2[[#This Row],[Mark]]&gt;=50, "C",S5.2[[#This Row],[Mark]]&gt;=45, "D", S5.2[[#This Row],[Mark]]&gt;=40, "E", S5.2[[#This Row],[Mark]]&gt;=0,"F")</f>
        <v/>
      </c>
      <c r="F30" s="55" t="str">
        <f>_xlfn.IFS(S5.2[[#This Row],[Mark]]="", "", S5.2[[#This Row],[Mark]]&gt;=70, 5, S5.2[[#This Row],[Mark]]&gt;=60, 4, S5.2[[#This Row],[Mark]]&gt;=50, 3,S5.2[[#This Row],[Mark]]&gt;=45, 2, S5.2[[#This Row],[Mark]]&gt;=40, 1, S5.2[[#This Row],[Mark]]&gt;=0,0)</f>
        <v/>
      </c>
      <c r="G30" s="55" t="str">
        <f>IFERROR(S5.2[[#This Row],[CU]]*S5.2[[#This Row],[GP]], "")</f>
        <v/>
      </c>
    </row>
    <row r="31" spans="1:7" outlineLevel="1" x14ac:dyDescent="0.65">
      <c r="A31" s="24"/>
      <c r="B31" s="24"/>
      <c r="C31" s="54"/>
      <c r="D31" s="54"/>
      <c r="E31" s="55" t="str">
        <f>_xlfn.IFS(S5.2[[#This Row],[Mark]]="", "", S5.2[[#This Row],[Mark]]&gt;=70, "A", S5.2[[#This Row],[Mark]]&gt;=60, "B", S5.2[[#This Row],[Mark]]&gt;=50, "C",S5.2[[#This Row],[Mark]]&gt;=45, "D", S5.2[[#This Row],[Mark]]&gt;=40, "E", S5.2[[#This Row],[Mark]]&gt;=0,"F")</f>
        <v/>
      </c>
      <c r="F31" s="55" t="str">
        <f>_xlfn.IFS(S5.2[[#This Row],[Mark]]="", "", S5.2[[#This Row],[Mark]]&gt;=70, 5, S5.2[[#This Row],[Mark]]&gt;=60, 4, S5.2[[#This Row],[Mark]]&gt;=50, 3,S5.2[[#This Row],[Mark]]&gt;=45, 2, S5.2[[#This Row],[Mark]]&gt;=40, 1, S5.2[[#This Row],[Mark]]&gt;=0,0)</f>
        <v/>
      </c>
      <c r="G31" s="55" t="str">
        <f>IFERROR(S5.2[[#This Row],[CU]]*S5.2[[#This Row],[GP]], "")</f>
        <v/>
      </c>
    </row>
    <row r="32" spans="1:7" outlineLevel="1" x14ac:dyDescent="0.65">
      <c r="A32" s="24"/>
      <c r="B32" s="24"/>
      <c r="C32" s="54"/>
      <c r="D32" s="54"/>
      <c r="E32" s="55" t="str">
        <f>_xlfn.IFS(S5.2[[#This Row],[Mark]]="", "", S5.2[[#This Row],[Mark]]&gt;=70, "A", S5.2[[#This Row],[Mark]]&gt;=60, "B", S5.2[[#This Row],[Mark]]&gt;=50, "C",S5.2[[#This Row],[Mark]]&gt;=45, "D", S5.2[[#This Row],[Mark]]&gt;=40, "E", S5.2[[#This Row],[Mark]]&gt;=0,"F")</f>
        <v/>
      </c>
      <c r="F32" s="55" t="str">
        <f>_xlfn.IFS(S5.2[[#This Row],[Mark]]="", "", S5.2[[#This Row],[Mark]]&gt;=70, 5, S5.2[[#This Row],[Mark]]&gt;=60, 4, S5.2[[#This Row],[Mark]]&gt;=50, 3,S5.2[[#This Row],[Mark]]&gt;=45, 2, S5.2[[#This Row],[Mark]]&gt;=40, 1, S5.2[[#This Row],[Mark]]&gt;=0,0)</f>
        <v/>
      </c>
      <c r="G32" s="55" t="str">
        <f>IFERROR(S5.2[[#This Row],[CU]]*S5.2[[#This Row],[GP]], "")</f>
        <v/>
      </c>
    </row>
    <row r="33" spans="1:7" outlineLevel="1" x14ac:dyDescent="0.65">
      <c r="A33" s="24"/>
      <c r="B33" s="24"/>
      <c r="C33" s="54"/>
      <c r="D33" s="54"/>
      <c r="E33" s="55" t="str">
        <f>_xlfn.IFS(S5.2[[#This Row],[Mark]]="", "", S5.2[[#This Row],[Mark]]&gt;=70, "A", S5.2[[#This Row],[Mark]]&gt;=60, "B", S5.2[[#This Row],[Mark]]&gt;=50, "C",S5.2[[#This Row],[Mark]]&gt;=45, "D", S5.2[[#This Row],[Mark]]&gt;=40, "E", S5.2[[#This Row],[Mark]]&gt;=0,"F")</f>
        <v/>
      </c>
      <c r="F33" s="55" t="str">
        <f>_xlfn.IFS(S5.2[[#This Row],[Mark]]="", "", S5.2[[#This Row],[Mark]]&gt;=70, 5, S5.2[[#This Row],[Mark]]&gt;=60, 4, S5.2[[#This Row],[Mark]]&gt;=50, 3,S5.2[[#This Row],[Mark]]&gt;=45, 2, S5.2[[#This Row],[Mark]]&gt;=40, 1, S5.2[[#This Row],[Mark]]&gt;=0,0)</f>
        <v/>
      </c>
      <c r="G33" s="55" t="str">
        <f>IFERROR(S5.2[[#This Row],[CU]]*S5.2[[#This Row],[GP]], "")</f>
        <v/>
      </c>
    </row>
    <row r="34" spans="1:7" outlineLevel="1" x14ac:dyDescent="0.65">
      <c r="A34" s="24"/>
      <c r="B34" s="24"/>
      <c r="C34" s="54"/>
      <c r="D34" s="54"/>
      <c r="E34" s="55" t="str">
        <f>_xlfn.IFS(S5.2[[#This Row],[Mark]]="", "", S5.2[[#This Row],[Mark]]&gt;=70, "A", S5.2[[#This Row],[Mark]]&gt;=60, "B", S5.2[[#This Row],[Mark]]&gt;=50, "C",S5.2[[#This Row],[Mark]]&gt;=45, "D", S5.2[[#This Row],[Mark]]&gt;=40, "E", S5.2[[#This Row],[Mark]]&gt;=0,"F")</f>
        <v/>
      </c>
      <c r="F34" s="55" t="str">
        <f>_xlfn.IFS(S5.2[[#This Row],[Mark]]="", "", S5.2[[#This Row],[Mark]]&gt;=70, 5, S5.2[[#This Row],[Mark]]&gt;=60, 4, S5.2[[#This Row],[Mark]]&gt;=50, 3,S5.2[[#This Row],[Mark]]&gt;=45, 2, S5.2[[#This Row],[Mark]]&gt;=40, 1, S5.2[[#This Row],[Mark]]&gt;=0,0)</f>
        <v/>
      </c>
      <c r="G34" s="55" t="str">
        <f>IFERROR(S5.2[[#This Row],[CU]]*S5.2[[#This Row],[GP]], "")</f>
        <v/>
      </c>
    </row>
    <row r="35" spans="1:7" outlineLevel="1" x14ac:dyDescent="0.65">
      <c r="A35" s="24"/>
      <c r="B35" s="24"/>
      <c r="C35" s="54"/>
      <c r="D35" s="54"/>
      <c r="E35" s="55" t="str">
        <f>_xlfn.IFS(S5.2[[#This Row],[Mark]]="", "", S5.2[[#This Row],[Mark]]&gt;=70, "A", S5.2[[#This Row],[Mark]]&gt;=60, "B", S5.2[[#This Row],[Mark]]&gt;=50, "C",S5.2[[#This Row],[Mark]]&gt;=45, "D", S5.2[[#This Row],[Mark]]&gt;=40, "E", S5.2[[#This Row],[Mark]]&gt;=0,"F")</f>
        <v/>
      </c>
      <c r="F35" s="55" t="str">
        <f>_xlfn.IFS(S5.2[[#This Row],[Mark]]="", "", S5.2[[#This Row],[Mark]]&gt;=70, 5, S5.2[[#This Row],[Mark]]&gt;=60, 4, S5.2[[#This Row],[Mark]]&gt;=50, 3,S5.2[[#This Row],[Mark]]&gt;=45, 2, S5.2[[#This Row],[Mark]]&gt;=40, 1, S5.2[[#This Row],[Mark]]&gt;=0,0)</f>
        <v/>
      </c>
      <c r="G35" s="55" t="str">
        <f>IFERROR(S5.2[[#This Row],[CU]]*S5.2[[#This Row],[GP]], "")</f>
        <v/>
      </c>
    </row>
    <row r="36" spans="1:7" outlineLevel="1" x14ac:dyDescent="0.65">
      <c r="A36" s="24"/>
      <c r="B36" s="24"/>
      <c r="C36" s="54"/>
      <c r="D36" s="54"/>
      <c r="E36" s="55" t="str">
        <f>_xlfn.IFS(S5.2[[#This Row],[Mark]]="", "", S5.2[[#This Row],[Mark]]&gt;=70, "A", S5.2[[#This Row],[Mark]]&gt;=60, "B", S5.2[[#This Row],[Mark]]&gt;=50, "C",S5.2[[#This Row],[Mark]]&gt;=45, "D", S5.2[[#This Row],[Mark]]&gt;=40, "E", S5.2[[#This Row],[Mark]]&gt;=0,"F")</f>
        <v/>
      </c>
      <c r="F36" s="55" t="str">
        <f>_xlfn.IFS(S5.2[[#This Row],[Mark]]="", "", S5.2[[#This Row],[Mark]]&gt;=70, 5, S5.2[[#This Row],[Mark]]&gt;=60, 4, S5.2[[#This Row],[Mark]]&gt;=50, 3,S5.2[[#This Row],[Mark]]&gt;=45, 2, S5.2[[#This Row],[Mark]]&gt;=40, 1, S5.2[[#This Row],[Mark]]&gt;=0,0)</f>
        <v/>
      </c>
      <c r="G36" s="55" t="str">
        <f>IFERROR(S5.2[[#This Row],[CU]]*S5.2[[#This Row],[GP]], "")</f>
        <v/>
      </c>
    </row>
    <row r="37" spans="1:7" outlineLevel="1" x14ac:dyDescent="0.65">
      <c r="A37" s="24"/>
      <c r="B37" s="24"/>
      <c r="C37" s="54"/>
      <c r="D37" s="54"/>
      <c r="E37" s="55" t="str">
        <f>_xlfn.IFS(S5.2[[#This Row],[Mark]]="", "", S5.2[[#This Row],[Mark]]&gt;=70, "A", S5.2[[#This Row],[Mark]]&gt;=60, "B", S5.2[[#This Row],[Mark]]&gt;=50, "C",S5.2[[#This Row],[Mark]]&gt;=45, "D", S5.2[[#This Row],[Mark]]&gt;=40, "E", S5.2[[#This Row],[Mark]]&gt;=0,"F")</f>
        <v/>
      </c>
      <c r="F37" s="55" t="str">
        <f>_xlfn.IFS(S5.2[[#This Row],[Mark]]="", "", S5.2[[#This Row],[Mark]]&gt;=70, 5, S5.2[[#This Row],[Mark]]&gt;=60, 4, S5.2[[#This Row],[Mark]]&gt;=50, 3,S5.2[[#This Row],[Mark]]&gt;=45, 2, S5.2[[#This Row],[Mark]]&gt;=40, 1, S5.2[[#This Row],[Mark]]&gt;=0,0)</f>
        <v/>
      </c>
      <c r="G37" s="55" t="str">
        <f>IFERROR(S5.2[[#This Row],[CU]]*S5.2[[#This Row],[GP]], "")</f>
        <v/>
      </c>
    </row>
    <row r="38" spans="1:7" outlineLevel="1" x14ac:dyDescent="0.65">
      <c r="A38" s="24"/>
      <c r="B38" s="24"/>
      <c r="C38" s="54"/>
      <c r="D38" s="54"/>
      <c r="E38" s="55" t="str">
        <f>_xlfn.IFS(S5.2[[#This Row],[Mark]]="", "", S5.2[[#This Row],[Mark]]&gt;=70, "A", S5.2[[#This Row],[Mark]]&gt;=60, "B", S5.2[[#This Row],[Mark]]&gt;=50, "C",S5.2[[#This Row],[Mark]]&gt;=45, "D", S5.2[[#This Row],[Mark]]&gt;=40, "E", S5.2[[#This Row],[Mark]]&gt;=0,"F")</f>
        <v/>
      </c>
      <c r="F38" s="55" t="str">
        <f>_xlfn.IFS(S5.2[[#This Row],[Mark]]="", "", S5.2[[#This Row],[Mark]]&gt;=70, 5, S5.2[[#This Row],[Mark]]&gt;=60, 4, S5.2[[#This Row],[Mark]]&gt;=50, 3,S5.2[[#This Row],[Mark]]&gt;=45, 2, S5.2[[#This Row],[Mark]]&gt;=40, 1, S5.2[[#This Row],[Mark]]&gt;=0,0)</f>
        <v/>
      </c>
      <c r="G38" s="55" t="str">
        <f>IFERROR(S5.2[[#This Row],[CU]]*S5.2[[#This Row],[GP]], "")</f>
        <v/>
      </c>
    </row>
    <row r="39" spans="1:7" outlineLevel="1" x14ac:dyDescent="0.65">
      <c r="A39" s="24"/>
      <c r="B39" s="24"/>
      <c r="C39" s="54"/>
      <c r="D39" s="54"/>
      <c r="E39" s="55" t="str">
        <f>_xlfn.IFS(S5.2[[#This Row],[Mark]]="", "", S5.2[[#This Row],[Mark]]&gt;=70, "A", S5.2[[#This Row],[Mark]]&gt;=60, "B", S5.2[[#This Row],[Mark]]&gt;=50, "C",S5.2[[#This Row],[Mark]]&gt;=45, "D", S5.2[[#This Row],[Mark]]&gt;=40, "E", S5.2[[#This Row],[Mark]]&gt;=0,"F")</f>
        <v/>
      </c>
      <c r="F39" s="55" t="str">
        <f>_xlfn.IFS(S5.2[[#This Row],[Mark]]="", "", S5.2[[#This Row],[Mark]]&gt;=70, 5, S5.2[[#This Row],[Mark]]&gt;=60, 4, S5.2[[#This Row],[Mark]]&gt;=50, 3,S5.2[[#This Row],[Mark]]&gt;=45, 2, S5.2[[#This Row],[Mark]]&gt;=40, 1, S5.2[[#This Row],[Mark]]&gt;=0,0)</f>
        <v/>
      </c>
      <c r="G39" s="55" t="str">
        <f>IFERROR(S5.2[[#This Row],[CU]]*S5.2[[#This Row],[GP]], "")</f>
        <v/>
      </c>
    </row>
    <row r="40" spans="1:7" outlineLevel="1" x14ac:dyDescent="0.65">
      <c r="A40" s="24"/>
      <c r="B40" s="24"/>
      <c r="C40" s="54"/>
      <c r="D40" s="54"/>
      <c r="E40" s="55" t="str">
        <f>_xlfn.IFS(S5.2[[#This Row],[Mark]]="", "", S5.2[[#This Row],[Mark]]&gt;=70, "A", S5.2[[#This Row],[Mark]]&gt;=60, "B", S5.2[[#This Row],[Mark]]&gt;=50, "C",S5.2[[#This Row],[Mark]]&gt;=45, "D", S5.2[[#This Row],[Mark]]&gt;=40, "E", S5.2[[#This Row],[Mark]]&gt;=0,"F")</f>
        <v/>
      </c>
      <c r="F40" s="55" t="str">
        <f>_xlfn.IFS(S5.2[[#This Row],[Mark]]="", "", S5.2[[#This Row],[Mark]]&gt;=70, 5, S5.2[[#This Row],[Mark]]&gt;=60, 4, S5.2[[#This Row],[Mark]]&gt;=50, 3,S5.2[[#This Row],[Mark]]&gt;=45, 2, S5.2[[#This Row],[Mark]]&gt;=40, 1, S5.2[[#This Row],[Mark]]&gt;=0,0)</f>
        <v/>
      </c>
      <c r="G40" s="55" t="str">
        <f>IFERROR(S5.2[[#This Row],[CU]]*S5.2[[#This Row],[GP]], "")</f>
        <v/>
      </c>
    </row>
    <row r="41" spans="1:7" x14ac:dyDescent="0.65">
      <c r="A41" s="31" t="s">
        <v>6</v>
      </c>
      <c r="C41" s="55">
        <f>SUBTOTAL(109,S5.2[CU])</f>
        <v>0</v>
      </c>
      <c r="D41" s="55"/>
      <c r="E41" s="55"/>
      <c r="F41" s="55"/>
      <c r="G41" s="55">
        <f>SUBTOTAL(109,S5.2[QP])</f>
        <v>0</v>
      </c>
    </row>
    <row r="42" spans="1:7" x14ac:dyDescent="0.65">
      <c r="A42" s="46"/>
      <c r="G42" s="47"/>
    </row>
    <row r="43" spans="1:7" ht="14.5" x14ac:dyDescent="0.7">
      <c r="A43" s="46"/>
      <c r="C43" s="42" t="s">
        <v>5</v>
      </c>
      <c r="D43" s="43">
        <f>S5.1[[#Totals],[CU]]+S5.2[[#Totals],[CU]]</f>
        <v>0</v>
      </c>
      <c r="F43" s="42" t="s">
        <v>4</v>
      </c>
      <c r="G43" s="48">
        <f>IFERROR((S5.1[[#Totals],[QP]]+S5.2[[#Totals],[QP]])/(S5.1[[#Totals],[CU]]+S5.2[[#Totals],[CU]]),0)</f>
        <v>0</v>
      </c>
    </row>
    <row r="44" spans="1:7" ht="14.5" x14ac:dyDescent="0.7">
      <c r="A44" s="46"/>
      <c r="C44" s="42" t="s">
        <v>2</v>
      </c>
      <c r="D44" s="43">
        <f>S5.1[[#Totals],[QP]]+S5.2[[#Totals],[QP]]</f>
        <v>0</v>
      </c>
      <c r="F44" s="42" t="s">
        <v>1</v>
      </c>
      <c r="G44" s="48">
        <f>IFERROR((S1.1[[#Totals],[QP]]+S1.2[[#Totals],[QP]]+S2.1[[#Totals],[QP]]+S2.2[[#Totals],[QP]]+S3.1[[#Totals],[QP]]+S3.2[[#Totals],[QP]]+S4.1[[#Totals],[QP]]+S4.2[[#Totals],[QP]]+S5.1[[#Totals],[QP]]+S5.2[[#Totals],[QP]])/(S1.1[[#Totals],[CU]]+S1.2[[#Totals],[CU]]+S2.1[[#Totals],[CU]]+S2.2[[#Totals],[CU]]+S3.1[[#Totals],[CU]]+S3.2[[#Totals],[CU]]+S4.1[[#Totals],[CU]]+S4.2[[#Totals],[CU]]+S5.1[[#Totals],[CU]]+S5.2[[#Totals],[CU]]),0)</f>
        <v>0</v>
      </c>
    </row>
    <row r="45" spans="1:7" ht="14.5" x14ac:dyDescent="0.7">
      <c r="A45" s="49" t="s">
        <v>3</v>
      </c>
      <c r="B45" s="28"/>
      <c r="G45" s="47"/>
    </row>
    <row r="46" spans="1:7" ht="14.5" x14ac:dyDescent="0.7">
      <c r="A46" s="50" t="s">
        <v>0</v>
      </c>
      <c r="B46" s="45" t="str">
        <f>IF('L100'!B46="","",'L100'!B46)</f>
        <v/>
      </c>
      <c r="C46" s="1" t="s">
        <v>37</v>
      </c>
      <c r="D46" s="51">
        <f>S1.1[[#Totals],[CU]]+S1.2[[#Totals],[CU]]+S2.1[[#Totals],[CU]]+S2.2[[#Totals],[CU]]+S3.1[[#Totals],[CU]]+S3.2[[#Totals],[CU]]+S4.1[[#Totals],[CU]]+S4.2[[#Totals],[CU]]+S5.1[[#Totals],[CU]]+S5.2[[#Totals],[CU]]</f>
        <v>0</v>
      </c>
      <c r="E46" s="2"/>
      <c r="F46" s="2"/>
      <c r="G46" s="3"/>
    </row>
    <row r="47" spans="1:7" ht="14.5" x14ac:dyDescent="0.7">
      <c r="C47" s="4" t="s">
        <v>38</v>
      </c>
      <c r="D47" s="51">
        <f>S1.1[[#Totals],[QP]]+S1.2[[#Totals],[QP]]+S2.1[[#Totals],[QP]]+S2.2[[#Totals],[QP]]+S3.1[[#Totals],[QP]]+S3.2[[#Totals],[QP]]+S4.1[[#Totals],[QP]]+S4.2[[#Totals],[QP]]+S5.1[[#Totals],[QP]]+S5.2[[#Totals],[QP]]</f>
        <v>0</v>
      </c>
      <c r="E47" s="5"/>
      <c r="F47" s="6" t="s">
        <v>39</v>
      </c>
      <c r="G47" s="7" t="str">
        <f>IF(G44&gt;4.49,"1",IF(G44&gt;3.49,"2.1",IF(G44&gt;2.39,"2.2",IF(G44&gt;1.49,"3rd","Pass"))))</f>
        <v>Pass</v>
      </c>
    </row>
  </sheetData>
  <sheetProtection selectLockedCells="1"/>
  <mergeCells count="10">
    <mergeCell ref="A9:B9"/>
    <mergeCell ref="C9:G9"/>
    <mergeCell ref="A26:B26"/>
    <mergeCell ref="C26:G26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D95-F92B-4097-B1A0-BF410E87070F}">
  <sheetPr>
    <pageSetUpPr fitToPage="1"/>
  </sheetPr>
  <dimension ref="A1:G47"/>
  <sheetViews>
    <sheetView zoomScale="70" zoomScaleNormal="70" workbookViewId="0">
      <selection activeCell="B6" sqref="B6"/>
    </sheetView>
  </sheetViews>
  <sheetFormatPr defaultRowHeight="14.25" outlineLevelRow="1" x14ac:dyDescent="0.65"/>
  <cols>
    <col min="1" max="1" width="20.54296875" style="31" bestFit="1" customWidth="1"/>
    <col min="2" max="2" width="46.58984375" style="31" customWidth="1"/>
    <col min="3" max="7" width="8.26953125" style="31" customWidth="1"/>
    <col min="8" max="16384" width="8.7265625" style="31"/>
  </cols>
  <sheetData>
    <row r="1" spans="1:7" ht="15.5" x14ac:dyDescent="0.7">
      <c r="A1" s="30" t="s">
        <v>24</v>
      </c>
      <c r="B1" s="30"/>
      <c r="C1" s="30"/>
      <c r="D1" s="30"/>
      <c r="E1" s="30"/>
      <c r="F1" s="30"/>
      <c r="G1" s="30"/>
    </row>
    <row r="2" spans="1:7" ht="15.5" x14ac:dyDescent="0.7">
      <c r="A2" s="30" t="str">
        <f>IF('L100'!A2:G2="","",'L100'!A2:G2)</f>
        <v>Faculty of Engineering</v>
      </c>
      <c r="B2" s="30"/>
      <c r="C2" s="30"/>
      <c r="D2" s="30"/>
      <c r="E2" s="30"/>
      <c r="F2" s="30"/>
      <c r="G2" s="30"/>
    </row>
    <row r="3" spans="1:7" ht="15.5" x14ac:dyDescent="0.7">
      <c r="A3" s="30" t="str">
        <f>IF('L100'!A3:G3="","",'L100'!A3:G3)</f>
        <v>Department of Mechanical Engineering</v>
      </c>
      <c r="B3" s="30"/>
      <c r="C3" s="30"/>
      <c r="D3" s="30"/>
      <c r="E3" s="30"/>
      <c r="F3" s="30"/>
      <c r="G3" s="30"/>
    </row>
    <row r="4" spans="1:7" ht="14.5" x14ac:dyDescent="0.7">
      <c r="A4" s="32" t="s">
        <v>21</v>
      </c>
      <c r="B4" s="32"/>
      <c r="C4" s="32"/>
      <c r="D4" s="32"/>
      <c r="E4" s="32"/>
      <c r="F4" s="32"/>
      <c r="G4" s="32"/>
    </row>
    <row r="5" spans="1:7" ht="14.5" x14ac:dyDescent="0.7">
      <c r="A5" s="33"/>
      <c r="B5" s="33"/>
      <c r="C5" s="33"/>
      <c r="D5" s="33"/>
      <c r="E5" s="33"/>
      <c r="F5" s="33"/>
      <c r="G5" s="33"/>
    </row>
    <row r="6" spans="1:7" ht="14.5" x14ac:dyDescent="0.7">
      <c r="A6" s="34" t="s">
        <v>20</v>
      </c>
      <c r="B6" s="35" t="str">
        <f>IF('L100'!B6="","",'L100'!B6)</f>
        <v/>
      </c>
      <c r="C6" s="35" t="s">
        <v>19</v>
      </c>
      <c r="D6" s="36" t="str">
        <f>IF('L100'!D6:G6="","",'L100'!D6:G6)</f>
        <v/>
      </c>
      <c r="E6" s="36"/>
      <c r="F6" s="36"/>
      <c r="G6" s="37"/>
    </row>
    <row r="7" spans="1:7" ht="14.5" x14ac:dyDescent="0.7">
      <c r="A7" s="38" t="s">
        <v>18</v>
      </c>
      <c r="B7" s="39" t="str">
        <f>IF('L100'!B7="","",'L100'!B7)</f>
        <v/>
      </c>
      <c r="C7" s="40" t="s">
        <v>17</v>
      </c>
      <c r="D7" s="40"/>
      <c r="E7" s="39" t="str">
        <f>IF('L100'!E7="","",'L100'!E7)</f>
        <v/>
      </c>
      <c r="F7" s="39" t="s">
        <v>16</v>
      </c>
      <c r="G7" s="41" t="str">
        <f>IF('L100'!G7="","",'L100'!G7)</f>
        <v/>
      </c>
    </row>
    <row r="9" spans="1:7" ht="14.5" x14ac:dyDescent="0.7">
      <c r="A9" s="32" t="s">
        <v>33</v>
      </c>
      <c r="B9" s="32"/>
      <c r="C9" s="23"/>
      <c r="D9" s="23"/>
      <c r="E9" s="23"/>
      <c r="F9" s="23"/>
      <c r="G9" s="23"/>
    </row>
    <row r="10" spans="1:7" x14ac:dyDescent="0.65">
      <c r="A10" s="31" t="s">
        <v>13</v>
      </c>
      <c r="B10" s="31" t="s">
        <v>12</v>
      </c>
      <c r="C10" s="55" t="s">
        <v>11</v>
      </c>
      <c r="D10" s="55" t="s">
        <v>10</v>
      </c>
      <c r="E10" s="55" t="s">
        <v>9</v>
      </c>
      <c r="F10" s="55" t="s">
        <v>8</v>
      </c>
      <c r="G10" s="55" t="s">
        <v>7</v>
      </c>
    </row>
    <row r="11" spans="1:7" outlineLevel="1" x14ac:dyDescent="0.65">
      <c r="A11" s="24"/>
      <c r="B11" s="24"/>
      <c r="C11" s="54"/>
      <c r="D11" s="54"/>
      <c r="E11" s="55" t="str">
        <f>_xlfn.IFS(S6.1[[#This Row],[Mark]]="", "", S6.1[[#This Row],[Mark]]&gt;=70, "A", S6.1[[#This Row],[Mark]]&gt;=60, "B", S6.1[[#This Row],[Mark]]&gt;=50, "C",S6.1[[#This Row],[Mark]]&gt;=45, "D", S6.1[[#This Row],[Mark]]&gt;=40, "E", S6.1[[#This Row],[Mark]]&gt;=0,"F")</f>
        <v/>
      </c>
      <c r="F11" s="55" t="str">
        <f>_xlfn.IFS(S6.1[[#This Row],[Mark]]="", "", S6.1[[#This Row],[Mark]]&gt;=70, 5, S6.1[[#This Row],[Mark]]&gt;=60, 4, S6.1[[#This Row],[Mark]]&gt;=50, 3,S6.1[[#This Row],[Mark]]&gt;=45, 2, S6.1[[#This Row],[Mark]]&gt;=40, 1, S6.1[[#This Row],[Mark]]&gt;=0,0)</f>
        <v/>
      </c>
      <c r="G11" s="55" t="str">
        <f>IFERROR(S6.1[[#This Row],[CU]]*S6.1[[#This Row],[GP]], "")</f>
        <v/>
      </c>
    </row>
    <row r="12" spans="1:7" outlineLevel="1" x14ac:dyDescent="0.65">
      <c r="A12" s="24"/>
      <c r="B12" s="24"/>
      <c r="C12" s="54"/>
      <c r="D12" s="54"/>
      <c r="E12" s="55" t="str">
        <f>_xlfn.IFS(S6.1[[#This Row],[Mark]]="", "", S6.1[[#This Row],[Mark]]&gt;=70, "A", S6.1[[#This Row],[Mark]]&gt;=60, "B", S6.1[[#This Row],[Mark]]&gt;=50, "C",S6.1[[#This Row],[Mark]]&gt;=45, "D", S6.1[[#This Row],[Mark]]&gt;=40, "E", S6.1[[#This Row],[Mark]]&gt;=0,"F")</f>
        <v/>
      </c>
      <c r="F12" s="55" t="str">
        <f>_xlfn.IFS(S6.1[[#This Row],[Mark]]="", "", S6.1[[#This Row],[Mark]]&gt;=70, 5, S6.1[[#This Row],[Mark]]&gt;=60, 4, S6.1[[#This Row],[Mark]]&gt;=50, 3,S6.1[[#This Row],[Mark]]&gt;=45, 2, S6.1[[#This Row],[Mark]]&gt;=40, 1, S6.1[[#This Row],[Mark]]&gt;=0,0)</f>
        <v/>
      </c>
      <c r="G12" s="55" t="str">
        <f>IFERROR(S6.1[[#This Row],[CU]]*S6.1[[#This Row],[GP]], "")</f>
        <v/>
      </c>
    </row>
    <row r="13" spans="1:7" outlineLevel="1" x14ac:dyDescent="0.65">
      <c r="A13" s="24"/>
      <c r="B13" s="24"/>
      <c r="C13" s="54"/>
      <c r="D13" s="54"/>
      <c r="E13" s="55" t="str">
        <f>_xlfn.IFS(S6.1[[#This Row],[Mark]]="", "", S6.1[[#This Row],[Mark]]&gt;=70, "A", S6.1[[#This Row],[Mark]]&gt;=60, "B", S6.1[[#This Row],[Mark]]&gt;=50, "C",S6.1[[#This Row],[Mark]]&gt;=45, "D", S6.1[[#This Row],[Mark]]&gt;=40, "E", S6.1[[#This Row],[Mark]]&gt;=0,"F")</f>
        <v/>
      </c>
      <c r="F13" s="55" t="str">
        <f>_xlfn.IFS(S6.1[[#This Row],[Mark]]="", "", S6.1[[#This Row],[Mark]]&gt;=70, 5, S6.1[[#This Row],[Mark]]&gt;=60, 4, S6.1[[#This Row],[Mark]]&gt;=50, 3,S6.1[[#This Row],[Mark]]&gt;=45, 2, S6.1[[#This Row],[Mark]]&gt;=40, 1, S6.1[[#This Row],[Mark]]&gt;=0,0)</f>
        <v/>
      </c>
      <c r="G13" s="55" t="str">
        <f>IFERROR(S6.1[[#This Row],[CU]]*S6.1[[#This Row],[GP]], "")</f>
        <v/>
      </c>
    </row>
    <row r="14" spans="1:7" outlineLevel="1" x14ac:dyDescent="0.65">
      <c r="A14" s="24"/>
      <c r="B14" s="24"/>
      <c r="C14" s="54"/>
      <c r="D14" s="54"/>
      <c r="E14" s="55" t="str">
        <f>_xlfn.IFS(S6.1[[#This Row],[Mark]]="", "", S6.1[[#This Row],[Mark]]&gt;=70, "A", S6.1[[#This Row],[Mark]]&gt;=60, "B", S6.1[[#This Row],[Mark]]&gt;=50, "C",S6.1[[#This Row],[Mark]]&gt;=45, "D", S6.1[[#This Row],[Mark]]&gt;=40, "E", S6.1[[#This Row],[Mark]]&gt;=0,"F")</f>
        <v/>
      </c>
      <c r="F14" s="55" t="str">
        <f>_xlfn.IFS(S6.1[[#This Row],[Mark]]="", "", S6.1[[#This Row],[Mark]]&gt;=70, 5, S6.1[[#This Row],[Mark]]&gt;=60, 4, S6.1[[#This Row],[Mark]]&gt;=50, 3,S6.1[[#This Row],[Mark]]&gt;=45, 2, S6.1[[#This Row],[Mark]]&gt;=40, 1, S6.1[[#This Row],[Mark]]&gt;=0,0)</f>
        <v/>
      </c>
      <c r="G14" s="55" t="str">
        <f>IFERROR(S6.1[[#This Row],[CU]]*S6.1[[#This Row],[GP]], "")</f>
        <v/>
      </c>
    </row>
    <row r="15" spans="1:7" outlineLevel="1" x14ac:dyDescent="0.65">
      <c r="A15" s="24"/>
      <c r="B15" s="24"/>
      <c r="C15" s="54"/>
      <c r="D15" s="54"/>
      <c r="E15" s="55" t="str">
        <f>_xlfn.IFS(S6.1[[#This Row],[Mark]]="", "", S6.1[[#This Row],[Mark]]&gt;=70, "A", S6.1[[#This Row],[Mark]]&gt;=60, "B", S6.1[[#This Row],[Mark]]&gt;=50, "C",S6.1[[#This Row],[Mark]]&gt;=45, "D", S6.1[[#This Row],[Mark]]&gt;=40, "E", S6.1[[#This Row],[Mark]]&gt;=0,"F")</f>
        <v/>
      </c>
      <c r="F15" s="55" t="str">
        <f>_xlfn.IFS(S6.1[[#This Row],[Mark]]="", "", S6.1[[#This Row],[Mark]]&gt;=70, 5, S6.1[[#This Row],[Mark]]&gt;=60, 4, S6.1[[#This Row],[Mark]]&gt;=50, 3,S6.1[[#This Row],[Mark]]&gt;=45, 2, S6.1[[#This Row],[Mark]]&gt;=40, 1, S6.1[[#This Row],[Mark]]&gt;=0,0)</f>
        <v/>
      </c>
      <c r="G15" s="55" t="str">
        <f>IFERROR(S6.1[[#This Row],[CU]]*S6.1[[#This Row],[GP]], "")</f>
        <v/>
      </c>
    </row>
    <row r="16" spans="1:7" outlineLevel="1" x14ac:dyDescent="0.65">
      <c r="A16" s="24"/>
      <c r="B16" s="24"/>
      <c r="C16" s="54"/>
      <c r="D16" s="54"/>
      <c r="E16" s="55" t="str">
        <f>_xlfn.IFS(S6.1[[#This Row],[Mark]]="", "", S6.1[[#This Row],[Mark]]&gt;=70, "A", S6.1[[#This Row],[Mark]]&gt;=60, "B", S6.1[[#This Row],[Mark]]&gt;=50, "C",S6.1[[#This Row],[Mark]]&gt;=45, "D", S6.1[[#This Row],[Mark]]&gt;=40, "E", S6.1[[#This Row],[Mark]]&gt;=0,"F")</f>
        <v/>
      </c>
      <c r="F16" s="55" t="str">
        <f>_xlfn.IFS(S6.1[[#This Row],[Mark]]="", "", S6.1[[#This Row],[Mark]]&gt;=70, 5, S6.1[[#This Row],[Mark]]&gt;=60, 4, S6.1[[#This Row],[Mark]]&gt;=50, 3,S6.1[[#This Row],[Mark]]&gt;=45, 2, S6.1[[#This Row],[Mark]]&gt;=40, 1, S6.1[[#This Row],[Mark]]&gt;=0,0)</f>
        <v/>
      </c>
      <c r="G16" s="55" t="str">
        <f>IFERROR(S6.1[[#This Row],[CU]]*S6.1[[#This Row],[GP]], "")</f>
        <v/>
      </c>
    </row>
    <row r="17" spans="1:7" outlineLevel="1" x14ac:dyDescent="0.65">
      <c r="A17" s="24"/>
      <c r="B17" s="24"/>
      <c r="C17" s="54"/>
      <c r="D17" s="54"/>
      <c r="E17" s="55" t="str">
        <f>_xlfn.IFS(S6.1[[#This Row],[Mark]]="", "", S6.1[[#This Row],[Mark]]&gt;=70, "A", S6.1[[#This Row],[Mark]]&gt;=60, "B", S6.1[[#This Row],[Mark]]&gt;=50, "C",S6.1[[#This Row],[Mark]]&gt;=45, "D", S6.1[[#This Row],[Mark]]&gt;=40, "E", S6.1[[#This Row],[Mark]]&gt;=0,"F")</f>
        <v/>
      </c>
      <c r="F17" s="55" t="str">
        <f>_xlfn.IFS(S6.1[[#This Row],[Mark]]="", "", S6.1[[#This Row],[Mark]]&gt;=70, 5, S6.1[[#This Row],[Mark]]&gt;=60, 4, S6.1[[#This Row],[Mark]]&gt;=50, 3,S6.1[[#This Row],[Mark]]&gt;=45, 2, S6.1[[#This Row],[Mark]]&gt;=40, 1, S6.1[[#This Row],[Mark]]&gt;=0,0)</f>
        <v/>
      </c>
      <c r="G17" s="55" t="str">
        <f>IFERROR(S6.1[[#This Row],[CU]]*S6.1[[#This Row],[GP]], "")</f>
        <v/>
      </c>
    </row>
    <row r="18" spans="1:7" outlineLevel="1" x14ac:dyDescent="0.65">
      <c r="A18" s="24"/>
      <c r="B18" s="24"/>
      <c r="C18" s="54"/>
      <c r="D18" s="54"/>
      <c r="E18" s="55" t="str">
        <f>_xlfn.IFS(S6.1[[#This Row],[Mark]]="", "", S6.1[[#This Row],[Mark]]&gt;=70, "A", S6.1[[#This Row],[Mark]]&gt;=60, "B", S6.1[[#This Row],[Mark]]&gt;=50, "C",S6.1[[#This Row],[Mark]]&gt;=45, "D", S6.1[[#This Row],[Mark]]&gt;=40, "E", S6.1[[#This Row],[Mark]]&gt;=0,"F")</f>
        <v/>
      </c>
      <c r="F18" s="55" t="str">
        <f>_xlfn.IFS(S6.1[[#This Row],[Mark]]="", "", S6.1[[#This Row],[Mark]]&gt;=70, 5, S6.1[[#This Row],[Mark]]&gt;=60, 4, S6.1[[#This Row],[Mark]]&gt;=50, 3,S6.1[[#This Row],[Mark]]&gt;=45, 2, S6.1[[#This Row],[Mark]]&gt;=40, 1, S6.1[[#This Row],[Mark]]&gt;=0,0)</f>
        <v/>
      </c>
      <c r="G18" s="55" t="str">
        <f>IFERROR(S6.1[[#This Row],[CU]]*S6.1[[#This Row],[GP]], "")</f>
        <v/>
      </c>
    </row>
    <row r="19" spans="1:7" outlineLevel="1" x14ac:dyDescent="0.65">
      <c r="A19" s="24"/>
      <c r="B19" s="24"/>
      <c r="C19" s="54"/>
      <c r="D19" s="54"/>
      <c r="E19" s="55" t="str">
        <f>_xlfn.IFS(S6.1[[#This Row],[Mark]]="", "", S6.1[[#This Row],[Mark]]&gt;=70, "A", S6.1[[#This Row],[Mark]]&gt;=60, "B", S6.1[[#This Row],[Mark]]&gt;=50, "C",S6.1[[#This Row],[Mark]]&gt;=45, "D", S6.1[[#This Row],[Mark]]&gt;=40, "E", S6.1[[#This Row],[Mark]]&gt;=0,"F")</f>
        <v/>
      </c>
      <c r="F19" s="55" t="str">
        <f>_xlfn.IFS(S6.1[[#This Row],[Mark]]="", "", S6.1[[#This Row],[Mark]]&gt;=70, 5, S6.1[[#This Row],[Mark]]&gt;=60, 4, S6.1[[#This Row],[Mark]]&gt;=50, 3,S6.1[[#This Row],[Mark]]&gt;=45, 2, S6.1[[#This Row],[Mark]]&gt;=40, 1, S6.1[[#This Row],[Mark]]&gt;=0,0)</f>
        <v/>
      </c>
      <c r="G19" s="55" t="str">
        <f>IFERROR(S6.1[[#This Row],[CU]]*S6.1[[#This Row],[GP]], "")</f>
        <v/>
      </c>
    </row>
    <row r="20" spans="1:7" outlineLevel="1" x14ac:dyDescent="0.65">
      <c r="A20" s="24"/>
      <c r="B20" s="24"/>
      <c r="C20" s="54"/>
      <c r="D20" s="54"/>
      <c r="E20" s="55" t="str">
        <f>_xlfn.IFS(S6.1[[#This Row],[Mark]]="", "", S6.1[[#This Row],[Mark]]&gt;=70, "A", S6.1[[#This Row],[Mark]]&gt;=60, "B", S6.1[[#This Row],[Mark]]&gt;=50, "C",S6.1[[#This Row],[Mark]]&gt;=45, "D", S6.1[[#This Row],[Mark]]&gt;=40, "E", S6.1[[#This Row],[Mark]]&gt;=0,"F")</f>
        <v/>
      </c>
      <c r="F20" s="55" t="str">
        <f>_xlfn.IFS(S6.1[[#This Row],[Mark]]="", "", S6.1[[#This Row],[Mark]]&gt;=70, 5, S6.1[[#This Row],[Mark]]&gt;=60, 4, S6.1[[#This Row],[Mark]]&gt;=50, 3,S6.1[[#This Row],[Mark]]&gt;=45, 2, S6.1[[#This Row],[Mark]]&gt;=40, 1, S6.1[[#This Row],[Mark]]&gt;=0,0)</f>
        <v/>
      </c>
      <c r="G20" s="55" t="str">
        <f>IFERROR(S6.1[[#This Row],[CU]]*S6.1[[#This Row],[GP]], "")</f>
        <v/>
      </c>
    </row>
    <row r="21" spans="1:7" outlineLevel="1" x14ac:dyDescent="0.65">
      <c r="A21" s="24"/>
      <c r="B21" s="24"/>
      <c r="C21" s="54"/>
      <c r="D21" s="54"/>
      <c r="E21" s="55" t="str">
        <f>_xlfn.IFS(S6.1[[#This Row],[Mark]]="", "", S6.1[[#This Row],[Mark]]&gt;=70, "A", S6.1[[#This Row],[Mark]]&gt;=60, "B", S6.1[[#This Row],[Mark]]&gt;=50, "C",S6.1[[#This Row],[Mark]]&gt;=45, "D", S6.1[[#This Row],[Mark]]&gt;=40, "E", S6.1[[#This Row],[Mark]]&gt;=0,"F")</f>
        <v/>
      </c>
      <c r="F21" s="55" t="str">
        <f>_xlfn.IFS(S6.1[[#This Row],[Mark]]="", "", S6.1[[#This Row],[Mark]]&gt;=70, 5, S6.1[[#This Row],[Mark]]&gt;=60, 4, S6.1[[#This Row],[Mark]]&gt;=50, 3,S6.1[[#This Row],[Mark]]&gt;=45, 2, S6.1[[#This Row],[Mark]]&gt;=40, 1, S6.1[[#This Row],[Mark]]&gt;=0,0)</f>
        <v/>
      </c>
      <c r="G21" s="55" t="str">
        <f>IFERROR(S6.1[[#This Row],[CU]]*S6.1[[#This Row],[GP]], "")</f>
        <v/>
      </c>
    </row>
    <row r="22" spans="1:7" outlineLevel="1" x14ac:dyDescent="0.65">
      <c r="A22" s="24"/>
      <c r="B22" s="24"/>
      <c r="C22" s="54"/>
      <c r="D22" s="54"/>
      <c r="E22" s="55" t="str">
        <f>_xlfn.IFS(S6.1[[#This Row],[Mark]]="", "", S6.1[[#This Row],[Mark]]&gt;=70, "A", S6.1[[#This Row],[Mark]]&gt;=60, "B", S6.1[[#This Row],[Mark]]&gt;=50, "C",S6.1[[#This Row],[Mark]]&gt;=45, "D", S6.1[[#This Row],[Mark]]&gt;=40, "E", S6.1[[#This Row],[Mark]]&gt;=0,"F")</f>
        <v/>
      </c>
      <c r="F22" s="55" t="str">
        <f>_xlfn.IFS(S6.1[[#This Row],[Mark]]="", "", S6.1[[#This Row],[Mark]]&gt;=70, 5, S6.1[[#This Row],[Mark]]&gt;=60, 4, S6.1[[#This Row],[Mark]]&gt;=50, 3,S6.1[[#This Row],[Mark]]&gt;=45, 2, S6.1[[#This Row],[Mark]]&gt;=40, 1, S6.1[[#This Row],[Mark]]&gt;=0,0)</f>
        <v/>
      </c>
      <c r="G22" s="55" t="str">
        <f>IFERROR(S6.1[[#This Row],[CU]]*S6.1[[#This Row],[GP]], "")</f>
        <v/>
      </c>
    </row>
    <row r="23" spans="1:7" outlineLevel="1" x14ac:dyDescent="0.65">
      <c r="A23" s="24"/>
      <c r="B23" s="24"/>
      <c r="C23" s="54"/>
      <c r="D23" s="54"/>
      <c r="E23" s="55" t="str">
        <f>_xlfn.IFS(S6.1[[#This Row],[Mark]]="", "", S6.1[[#This Row],[Mark]]&gt;=70, "A", S6.1[[#This Row],[Mark]]&gt;=60, "B", S6.1[[#This Row],[Mark]]&gt;=50, "C",S6.1[[#This Row],[Mark]]&gt;=45, "D", S6.1[[#This Row],[Mark]]&gt;=40, "E", S6.1[[#This Row],[Mark]]&gt;=0,"F")</f>
        <v/>
      </c>
      <c r="F23" s="55" t="str">
        <f>_xlfn.IFS(S6.1[[#This Row],[Mark]]="", "", S6.1[[#This Row],[Mark]]&gt;=70, 5, S6.1[[#This Row],[Mark]]&gt;=60, 4, S6.1[[#This Row],[Mark]]&gt;=50, 3,S6.1[[#This Row],[Mark]]&gt;=45, 2, S6.1[[#This Row],[Mark]]&gt;=40, 1, S6.1[[#This Row],[Mark]]&gt;=0,0)</f>
        <v/>
      </c>
      <c r="G23" s="55" t="str">
        <f>IFERROR(S6.1[[#This Row],[CU]]*S6.1[[#This Row],[GP]], "")</f>
        <v/>
      </c>
    </row>
    <row r="24" spans="1:7" x14ac:dyDescent="0.65">
      <c r="A24" s="31" t="s">
        <v>6</v>
      </c>
      <c r="C24" s="55">
        <f>SUBTOTAL(109,S6.1[CU])</f>
        <v>0</v>
      </c>
      <c r="D24" s="55"/>
      <c r="E24" s="55"/>
      <c r="F24" s="55"/>
      <c r="G24" s="55">
        <f>SUBTOTAL(109,S6.1[QP])</f>
        <v>0</v>
      </c>
    </row>
    <row r="26" spans="1:7" ht="14.5" x14ac:dyDescent="0.7">
      <c r="A26" s="32" t="s">
        <v>34</v>
      </c>
      <c r="B26" s="32"/>
      <c r="C26" s="11" t="str">
        <f>IF(C9="","",C9)</f>
        <v/>
      </c>
      <c r="D26" s="11"/>
      <c r="E26" s="11"/>
      <c r="F26" s="11"/>
      <c r="G26" s="11"/>
    </row>
    <row r="27" spans="1:7" x14ac:dyDescent="0.65">
      <c r="A27" s="31" t="s">
        <v>13</v>
      </c>
      <c r="B27" s="31" t="s">
        <v>12</v>
      </c>
      <c r="C27" s="55" t="s">
        <v>11</v>
      </c>
      <c r="D27" s="55" t="s">
        <v>10</v>
      </c>
      <c r="E27" s="55" t="s">
        <v>9</v>
      </c>
      <c r="F27" s="55" t="s">
        <v>8</v>
      </c>
      <c r="G27" s="55" t="s">
        <v>7</v>
      </c>
    </row>
    <row r="28" spans="1:7" outlineLevel="1" x14ac:dyDescent="0.65">
      <c r="A28" s="24"/>
      <c r="B28" s="24"/>
      <c r="C28" s="54"/>
      <c r="D28" s="54"/>
      <c r="E28" s="55" t="str">
        <f>_xlfn.IFS(S6.2[[#This Row],[Mark]]="", "", S6.2[[#This Row],[Mark]]&gt;=70, "A", S6.2[[#This Row],[Mark]]&gt;=60, "B", S6.2[[#This Row],[Mark]]&gt;=50, "C",S6.2[[#This Row],[Mark]]&gt;=45, "D", S6.2[[#This Row],[Mark]]&gt;=40, "E", S6.2[[#This Row],[Mark]]&gt;=0,"F")</f>
        <v/>
      </c>
      <c r="F28" s="55" t="str">
        <f>_xlfn.IFS(S6.2[[#This Row],[Mark]]="", "", S6.2[[#This Row],[Mark]]&gt;=70, 5, S6.2[[#This Row],[Mark]]&gt;=60, 4, S6.2[[#This Row],[Mark]]&gt;=50, 3,S6.2[[#This Row],[Mark]]&gt;=45, 2, S6.2[[#This Row],[Mark]]&gt;=40, 1, S6.2[[#This Row],[Mark]]&gt;=0,0)</f>
        <v/>
      </c>
      <c r="G28" s="55" t="str">
        <f>IFERROR(S6.2[[#This Row],[CU]]*S6.2[[#This Row],[GP]], "")</f>
        <v/>
      </c>
    </row>
    <row r="29" spans="1:7" outlineLevel="1" x14ac:dyDescent="0.65">
      <c r="A29" s="24"/>
      <c r="B29" s="24"/>
      <c r="C29" s="54"/>
      <c r="D29" s="54"/>
      <c r="E29" s="55" t="str">
        <f>_xlfn.IFS(S6.2[[#This Row],[Mark]]="", "", S6.2[[#This Row],[Mark]]&gt;=70, "A", S6.2[[#This Row],[Mark]]&gt;=60, "B", S6.2[[#This Row],[Mark]]&gt;=50, "C",S6.2[[#This Row],[Mark]]&gt;=45, "D", S6.2[[#This Row],[Mark]]&gt;=40, "E", S6.2[[#This Row],[Mark]]&gt;=0,"F")</f>
        <v/>
      </c>
      <c r="F29" s="55" t="str">
        <f>_xlfn.IFS(S6.2[[#This Row],[Mark]]="", "", S6.2[[#This Row],[Mark]]&gt;=70, 5, S6.2[[#This Row],[Mark]]&gt;=60, 4, S6.2[[#This Row],[Mark]]&gt;=50, 3,S6.2[[#This Row],[Mark]]&gt;=45, 2, S6.2[[#This Row],[Mark]]&gt;=40, 1, S6.2[[#This Row],[Mark]]&gt;=0,0)</f>
        <v/>
      </c>
      <c r="G29" s="55" t="str">
        <f>IFERROR(S6.2[[#This Row],[CU]]*S6.2[[#This Row],[GP]], "")</f>
        <v/>
      </c>
    </row>
    <row r="30" spans="1:7" outlineLevel="1" x14ac:dyDescent="0.65">
      <c r="A30" s="24"/>
      <c r="B30" s="24"/>
      <c r="C30" s="54"/>
      <c r="D30" s="54"/>
      <c r="E30" s="55" t="str">
        <f>_xlfn.IFS(S6.2[[#This Row],[Mark]]="", "", S6.2[[#This Row],[Mark]]&gt;=70, "A", S6.2[[#This Row],[Mark]]&gt;=60, "B", S6.2[[#This Row],[Mark]]&gt;=50, "C",S6.2[[#This Row],[Mark]]&gt;=45, "D", S6.2[[#This Row],[Mark]]&gt;=40, "E", S6.2[[#This Row],[Mark]]&gt;=0,"F")</f>
        <v/>
      </c>
      <c r="F30" s="55" t="str">
        <f>_xlfn.IFS(S6.2[[#This Row],[Mark]]="", "", S6.2[[#This Row],[Mark]]&gt;=70, 5, S6.2[[#This Row],[Mark]]&gt;=60, 4, S6.2[[#This Row],[Mark]]&gt;=50, 3,S6.2[[#This Row],[Mark]]&gt;=45, 2, S6.2[[#This Row],[Mark]]&gt;=40, 1, S6.2[[#This Row],[Mark]]&gt;=0,0)</f>
        <v/>
      </c>
      <c r="G30" s="55" t="str">
        <f>IFERROR(S6.2[[#This Row],[CU]]*S6.2[[#This Row],[GP]], "")</f>
        <v/>
      </c>
    </row>
    <row r="31" spans="1:7" outlineLevel="1" x14ac:dyDescent="0.65">
      <c r="A31" s="24"/>
      <c r="B31" s="24"/>
      <c r="C31" s="54"/>
      <c r="D31" s="54"/>
      <c r="E31" s="55" t="str">
        <f>_xlfn.IFS(S6.2[[#This Row],[Mark]]="", "", S6.2[[#This Row],[Mark]]&gt;=70, "A", S6.2[[#This Row],[Mark]]&gt;=60, "B", S6.2[[#This Row],[Mark]]&gt;=50, "C",S6.2[[#This Row],[Mark]]&gt;=45, "D", S6.2[[#This Row],[Mark]]&gt;=40, "E", S6.2[[#This Row],[Mark]]&gt;=0,"F")</f>
        <v/>
      </c>
      <c r="F31" s="55" t="str">
        <f>_xlfn.IFS(S6.2[[#This Row],[Mark]]="", "", S6.2[[#This Row],[Mark]]&gt;=70, 5, S6.2[[#This Row],[Mark]]&gt;=60, 4, S6.2[[#This Row],[Mark]]&gt;=50, 3,S6.2[[#This Row],[Mark]]&gt;=45, 2, S6.2[[#This Row],[Mark]]&gt;=40, 1, S6.2[[#This Row],[Mark]]&gt;=0,0)</f>
        <v/>
      </c>
      <c r="G31" s="55" t="str">
        <f>IFERROR(S6.2[[#This Row],[CU]]*S6.2[[#This Row],[GP]], "")</f>
        <v/>
      </c>
    </row>
    <row r="32" spans="1:7" outlineLevel="1" x14ac:dyDescent="0.65">
      <c r="A32" s="24"/>
      <c r="B32" s="24"/>
      <c r="C32" s="54"/>
      <c r="D32" s="54"/>
      <c r="E32" s="55" t="str">
        <f>_xlfn.IFS(S6.2[[#This Row],[Mark]]="", "", S6.2[[#This Row],[Mark]]&gt;=70, "A", S6.2[[#This Row],[Mark]]&gt;=60, "B", S6.2[[#This Row],[Mark]]&gt;=50, "C",S6.2[[#This Row],[Mark]]&gt;=45, "D", S6.2[[#This Row],[Mark]]&gt;=40, "E", S6.2[[#This Row],[Mark]]&gt;=0,"F")</f>
        <v/>
      </c>
      <c r="F32" s="55" t="str">
        <f>_xlfn.IFS(S6.2[[#This Row],[Mark]]="", "", S6.2[[#This Row],[Mark]]&gt;=70, 5, S6.2[[#This Row],[Mark]]&gt;=60, 4, S6.2[[#This Row],[Mark]]&gt;=50, 3,S6.2[[#This Row],[Mark]]&gt;=45, 2, S6.2[[#This Row],[Mark]]&gt;=40, 1, S6.2[[#This Row],[Mark]]&gt;=0,0)</f>
        <v/>
      </c>
      <c r="G32" s="55" t="str">
        <f>IFERROR(S6.2[[#This Row],[CU]]*S6.2[[#This Row],[GP]], "")</f>
        <v/>
      </c>
    </row>
    <row r="33" spans="1:7" outlineLevel="1" x14ac:dyDescent="0.65">
      <c r="A33" s="24"/>
      <c r="B33" s="24"/>
      <c r="C33" s="54"/>
      <c r="D33" s="54"/>
      <c r="E33" s="55" t="str">
        <f>_xlfn.IFS(S6.2[[#This Row],[Mark]]="", "", S6.2[[#This Row],[Mark]]&gt;=70, "A", S6.2[[#This Row],[Mark]]&gt;=60, "B", S6.2[[#This Row],[Mark]]&gt;=50, "C",S6.2[[#This Row],[Mark]]&gt;=45, "D", S6.2[[#This Row],[Mark]]&gt;=40, "E", S6.2[[#This Row],[Mark]]&gt;=0,"F")</f>
        <v/>
      </c>
      <c r="F33" s="55" t="str">
        <f>_xlfn.IFS(S6.2[[#This Row],[Mark]]="", "", S6.2[[#This Row],[Mark]]&gt;=70, 5, S6.2[[#This Row],[Mark]]&gt;=60, 4, S6.2[[#This Row],[Mark]]&gt;=50, 3,S6.2[[#This Row],[Mark]]&gt;=45, 2, S6.2[[#This Row],[Mark]]&gt;=40, 1, S6.2[[#This Row],[Mark]]&gt;=0,0)</f>
        <v/>
      </c>
      <c r="G33" s="55" t="str">
        <f>IFERROR(S6.2[[#This Row],[CU]]*S6.2[[#This Row],[GP]], "")</f>
        <v/>
      </c>
    </row>
    <row r="34" spans="1:7" outlineLevel="1" x14ac:dyDescent="0.65">
      <c r="A34" s="24"/>
      <c r="B34" s="24"/>
      <c r="C34" s="54"/>
      <c r="D34" s="54"/>
      <c r="E34" s="55" t="str">
        <f>_xlfn.IFS(S6.2[[#This Row],[Mark]]="", "", S6.2[[#This Row],[Mark]]&gt;=70, "A", S6.2[[#This Row],[Mark]]&gt;=60, "B", S6.2[[#This Row],[Mark]]&gt;=50, "C",S6.2[[#This Row],[Mark]]&gt;=45, "D", S6.2[[#This Row],[Mark]]&gt;=40, "E", S6.2[[#This Row],[Mark]]&gt;=0,"F")</f>
        <v/>
      </c>
      <c r="F34" s="55" t="str">
        <f>_xlfn.IFS(S6.2[[#This Row],[Mark]]="", "", S6.2[[#This Row],[Mark]]&gt;=70, 5, S6.2[[#This Row],[Mark]]&gt;=60, 4, S6.2[[#This Row],[Mark]]&gt;=50, 3,S6.2[[#This Row],[Mark]]&gt;=45, 2, S6.2[[#This Row],[Mark]]&gt;=40, 1, S6.2[[#This Row],[Mark]]&gt;=0,0)</f>
        <v/>
      </c>
      <c r="G34" s="55" t="str">
        <f>IFERROR(S6.2[[#This Row],[CU]]*S6.2[[#This Row],[GP]], "")</f>
        <v/>
      </c>
    </row>
    <row r="35" spans="1:7" outlineLevel="1" x14ac:dyDescent="0.65">
      <c r="A35" s="24"/>
      <c r="B35" s="24"/>
      <c r="C35" s="54"/>
      <c r="D35" s="54"/>
      <c r="E35" s="55" t="str">
        <f>_xlfn.IFS(S6.2[[#This Row],[Mark]]="", "", S6.2[[#This Row],[Mark]]&gt;=70, "A", S6.2[[#This Row],[Mark]]&gt;=60, "B", S6.2[[#This Row],[Mark]]&gt;=50, "C",S6.2[[#This Row],[Mark]]&gt;=45, "D", S6.2[[#This Row],[Mark]]&gt;=40, "E", S6.2[[#This Row],[Mark]]&gt;=0,"F")</f>
        <v/>
      </c>
      <c r="F35" s="55" t="str">
        <f>_xlfn.IFS(S6.2[[#This Row],[Mark]]="", "", S6.2[[#This Row],[Mark]]&gt;=70, 5, S6.2[[#This Row],[Mark]]&gt;=60, 4, S6.2[[#This Row],[Mark]]&gt;=50, 3,S6.2[[#This Row],[Mark]]&gt;=45, 2, S6.2[[#This Row],[Mark]]&gt;=40, 1, S6.2[[#This Row],[Mark]]&gt;=0,0)</f>
        <v/>
      </c>
      <c r="G35" s="55" t="str">
        <f>IFERROR(S6.2[[#This Row],[CU]]*S6.2[[#This Row],[GP]], "")</f>
        <v/>
      </c>
    </row>
    <row r="36" spans="1:7" outlineLevel="1" x14ac:dyDescent="0.65">
      <c r="A36" s="24"/>
      <c r="B36" s="24"/>
      <c r="C36" s="54"/>
      <c r="D36" s="54"/>
      <c r="E36" s="55" t="str">
        <f>_xlfn.IFS(S6.2[[#This Row],[Mark]]="", "", S6.2[[#This Row],[Mark]]&gt;=70, "A", S6.2[[#This Row],[Mark]]&gt;=60, "B", S6.2[[#This Row],[Mark]]&gt;=50, "C",S6.2[[#This Row],[Mark]]&gt;=45, "D", S6.2[[#This Row],[Mark]]&gt;=40, "E", S6.2[[#This Row],[Mark]]&gt;=0,"F")</f>
        <v/>
      </c>
      <c r="F36" s="55" t="str">
        <f>_xlfn.IFS(S6.2[[#This Row],[Mark]]="", "", S6.2[[#This Row],[Mark]]&gt;=70, 5, S6.2[[#This Row],[Mark]]&gt;=60, 4, S6.2[[#This Row],[Mark]]&gt;=50, 3,S6.2[[#This Row],[Mark]]&gt;=45, 2, S6.2[[#This Row],[Mark]]&gt;=40, 1, S6.2[[#This Row],[Mark]]&gt;=0,0)</f>
        <v/>
      </c>
      <c r="G36" s="55" t="str">
        <f>IFERROR(S6.2[[#This Row],[CU]]*S6.2[[#This Row],[GP]], "")</f>
        <v/>
      </c>
    </row>
    <row r="37" spans="1:7" outlineLevel="1" x14ac:dyDescent="0.65">
      <c r="A37" s="24"/>
      <c r="B37" s="24"/>
      <c r="C37" s="54"/>
      <c r="D37" s="54"/>
      <c r="E37" s="55" t="str">
        <f>_xlfn.IFS(S6.2[[#This Row],[Mark]]="", "", S6.2[[#This Row],[Mark]]&gt;=70, "A", S6.2[[#This Row],[Mark]]&gt;=60, "B", S6.2[[#This Row],[Mark]]&gt;=50, "C",S6.2[[#This Row],[Mark]]&gt;=45, "D", S6.2[[#This Row],[Mark]]&gt;=40, "E", S6.2[[#This Row],[Mark]]&gt;=0,"F")</f>
        <v/>
      </c>
      <c r="F37" s="55" t="str">
        <f>_xlfn.IFS(S6.2[[#This Row],[Mark]]="", "", S6.2[[#This Row],[Mark]]&gt;=70, 5, S6.2[[#This Row],[Mark]]&gt;=60, 4, S6.2[[#This Row],[Mark]]&gt;=50, 3,S6.2[[#This Row],[Mark]]&gt;=45, 2, S6.2[[#This Row],[Mark]]&gt;=40, 1, S6.2[[#This Row],[Mark]]&gt;=0,0)</f>
        <v/>
      </c>
      <c r="G37" s="55" t="str">
        <f>IFERROR(S6.2[[#This Row],[CU]]*S6.2[[#This Row],[GP]], "")</f>
        <v/>
      </c>
    </row>
    <row r="38" spans="1:7" outlineLevel="1" x14ac:dyDescent="0.65">
      <c r="A38" s="24"/>
      <c r="B38" s="24"/>
      <c r="C38" s="54"/>
      <c r="D38" s="54"/>
      <c r="E38" s="55" t="str">
        <f>_xlfn.IFS(S6.2[[#This Row],[Mark]]="", "", S6.2[[#This Row],[Mark]]&gt;=70, "A", S6.2[[#This Row],[Mark]]&gt;=60, "B", S6.2[[#This Row],[Mark]]&gt;=50, "C",S6.2[[#This Row],[Mark]]&gt;=45, "D", S6.2[[#This Row],[Mark]]&gt;=40, "E", S6.2[[#This Row],[Mark]]&gt;=0,"F")</f>
        <v/>
      </c>
      <c r="F38" s="55" t="str">
        <f>_xlfn.IFS(S6.2[[#This Row],[Mark]]="", "", S6.2[[#This Row],[Mark]]&gt;=70, 5, S6.2[[#This Row],[Mark]]&gt;=60, 4, S6.2[[#This Row],[Mark]]&gt;=50, 3,S6.2[[#This Row],[Mark]]&gt;=45, 2, S6.2[[#This Row],[Mark]]&gt;=40, 1, S6.2[[#This Row],[Mark]]&gt;=0,0)</f>
        <v/>
      </c>
      <c r="G38" s="55" t="str">
        <f>IFERROR(S6.2[[#This Row],[CU]]*S6.2[[#This Row],[GP]], "")</f>
        <v/>
      </c>
    </row>
    <row r="39" spans="1:7" outlineLevel="1" x14ac:dyDescent="0.65">
      <c r="A39" s="24"/>
      <c r="B39" s="24"/>
      <c r="C39" s="54"/>
      <c r="D39" s="54"/>
      <c r="E39" s="55" t="str">
        <f>_xlfn.IFS(S6.2[[#This Row],[Mark]]="", "", S6.2[[#This Row],[Mark]]&gt;=70, "A", S6.2[[#This Row],[Mark]]&gt;=60, "B", S6.2[[#This Row],[Mark]]&gt;=50, "C",S6.2[[#This Row],[Mark]]&gt;=45, "D", S6.2[[#This Row],[Mark]]&gt;=40, "E", S6.2[[#This Row],[Mark]]&gt;=0,"F")</f>
        <v/>
      </c>
      <c r="F39" s="55" t="str">
        <f>_xlfn.IFS(S6.2[[#This Row],[Mark]]="", "", S6.2[[#This Row],[Mark]]&gt;=70, 5, S6.2[[#This Row],[Mark]]&gt;=60, 4, S6.2[[#This Row],[Mark]]&gt;=50, 3,S6.2[[#This Row],[Mark]]&gt;=45, 2, S6.2[[#This Row],[Mark]]&gt;=40, 1, S6.2[[#This Row],[Mark]]&gt;=0,0)</f>
        <v/>
      </c>
      <c r="G39" s="55" t="str">
        <f>IFERROR(S6.2[[#This Row],[CU]]*S6.2[[#This Row],[GP]], "")</f>
        <v/>
      </c>
    </row>
    <row r="40" spans="1:7" outlineLevel="1" x14ac:dyDescent="0.65">
      <c r="A40" s="24"/>
      <c r="B40" s="24"/>
      <c r="C40" s="54"/>
      <c r="D40" s="54"/>
      <c r="E40" s="55" t="str">
        <f>_xlfn.IFS(S6.2[[#This Row],[Mark]]="", "", S6.2[[#This Row],[Mark]]&gt;=70, "A", S6.2[[#This Row],[Mark]]&gt;=60, "B", S6.2[[#This Row],[Mark]]&gt;=50, "C",S6.2[[#This Row],[Mark]]&gt;=45, "D", S6.2[[#This Row],[Mark]]&gt;=40, "E", S6.2[[#This Row],[Mark]]&gt;=0,"F")</f>
        <v/>
      </c>
      <c r="F40" s="55" t="str">
        <f>_xlfn.IFS(S6.2[[#This Row],[Mark]]="", "", S6.2[[#This Row],[Mark]]&gt;=70, 5, S6.2[[#This Row],[Mark]]&gt;=60, 4, S6.2[[#This Row],[Mark]]&gt;=50, 3,S6.2[[#This Row],[Mark]]&gt;=45, 2, S6.2[[#This Row],[Mark]]&gt;=40, 1, S6.2[[#This Row],[Mark]]&gt;=0,0)</f>
        <v/>
      </c>
      <c r="G40" s="55" t="str">
        <f>IFERROR(S6.2[[#This Row],[CU]]*S6.2[[#This Row],[GP]], "")</f>
        <v/>
      </c>
    </row>
    <row r="41" spans="1:7" x14ac:dyDescent="0.65">
      <c r="A41" s="31" t="s">
        <v>6</v>
      </c>
      <c r="C41" s="55">
        <f>SUBTOTAL(109,S6.2[CU])</f>
        <v>0</v>
      </c>
      <c r="D41" s="55"/>
      <c r="E41" s="55"/>
      <c r="F41" s="55"/>
      <c r="G41" s="55">
        <f>SUBTOTAL(109,S6.2[QP])</f>
        <v>0</v>
      </c>
    </row>
    <row r="42" spans="1:7" x14ac:dyDescent="0.65">
      <c r="A42" s="46"/>
      <c r="G42" s="47"/>
    </row>
    <row r="43" spans="1:7" ht="14.5" x14ac:dyDescent="0.7">
      <c r="A43" s="46"/>
      <c r="C43" s="42" t="s">
        <v>5</v>
      </c>
      <c r="D43" s="43">
        <f>S6.1[[#Totals],[CU]]+S6.2[[#Totals],[CU]]</f>
        <v>0</v>
      </c>
      <c r="F43" s="42" t="s">
        <v>4</v>
      </c>
      <c r="G43" s="48">
        <f>IFERROR((S6.1[[#Totals],[QP]]+S6.2[[#Totals],[QP]])/(S6.1[[#Totals],[CU]]+S6.2[[#Totals],[CU]]),0)</f>
        <v>0</v>
      </c>
    </row>
    <row r="44" spans="1:7" ht="14.5" x14ac:dyDescent="0.7">
      <c r="A44" s="52"/>
      <c r="B44" s="53"/>
      <c r="C44" s="42" t="s">
        <v>2</v>
      </c>
      <c r="D44" s="43">
        <f>S6.1[[#Totals],[QP]]+S6.2[[#Totals],[QP]]</f>
        <v>0</v>
      </c>
      <c r="F44" s="42" t="s">
        <v>1</v>
      </c>
      <c r="G44" s="48">
        <f>IFERROR((S1.1[[#Totals],[QP]]+S1.2[[#Totals],[QP]]+S2.1[[#Totals],[QP]]+S2.2[[#Totals],[QP]]+S3.1[[#Totals],[QP]]+S3.2[[#Totals],[QP]]+S4.1[[#Totals],[QP]]+S4.2[[#Totals],[QP]]+S5.1[[#Totals],[QP]]+S5.2[[#Totals],[QP]]+S6.1[[#Totals],[QP]]+S6.2[[#Totals],[QP]])/(S1.1[[#Totals],[CU]]+S1.2[[#Totals],[CU]]+S2.1[[#Totals],[CU]]+S2.2[[#Totals],[CU]]+S3.1[[#Totals],[CU]]+S3.2[[#Totals],[CU]]+S4.1[[#Totals],[CU]]+S4.2[[#Totals],[CU]]+S5.1[[#Totals],[CU]]+S5.2[[#Totals],[CU]]+S6.1[[#Totals],[CU]]+S6.2[[#Totals],[CU]]),0)</f>
        <v>0</v>
      </c>
    </row>
    <row r="45" spans="1:7" ht="14.5" x14ac:dyDescent="0.7">
      <c r="A45" s="49" t="s">
        <v>3</v>
      </c>
      <c r="B45" s="28"/>
      <c r="G45" s="47"/>
    </row>
    <row r="46" spans="1:7" ht="14.5" x14ac:dyDescent="0.7">
      <c r="A46" s="50" t="s">
        <v>0</v>
      </c>
      <c r="B46" s="45" t="str">
        <f>IF('L100'!B46="","",'L100'!B46)</f>
        <v/>
      </c>
      <c r="C46" s="1" t="s">
        <v>37</v>
      </c>
      <c r="D46" s="51">
        <f>S1.1[[#Totals],[CU]]+S1.2[[#Totals],[CU]]+S2.1[[#Totals],[CU]]+S2.2[[#Totals],[CU]]+S3.1[[#Totals],[CU]]+S3.2[[#Totals],[CU]]+S4.1[[#Totals],[CU]]+S4.2[[#Totals],[CU]]+S5.1[[#Totals],[CU]]+S5.2[[#Totals],[CU]]+S6.1[[#Totals],[CU]]+S6.2[[#Totals],[CU]]</f>
        <v>0</v>
      </c>
      <c r="E46" s="2"/>
      <c r="F46" s="2"/>
      <c r="G46" s="3"/>
    </row>
    <row r="47" spans="1:7" ht="14.5" x14ac:dyDescent="0.7">
      <c r="C47" s="4" t="s">
        <v>38</v>
      </c>
      <c r="D47" s="51">
        <f>S1.1[[#Totals],[QP]]+S1.2[[#Totals],[QP]]+S2.1[[#Totals],[QP]]+S2.2[[#Totals],[QP]]+S3.1[[#Totals],[QP]]+S3.2[[#Totals],[QP]]+S4.1[[#Totals],[QP]]+S4.2[[#Totals],[QP]]+S5.1[[#Totals],[QP]]+S5.2[[#Totals],[QP]]+S6.1[[#Totals],[QP]]+S6.2[[#Totals],[QP]]</f>
        <v>0</v>
      </c>
      <c r="E47" s="5"/>
      <c r="F47" s="6" t="s">
        <v>39</v>
      </c>
      <c r="G47" s="7" t="str">
        <f>IF(G44&gt;4.49,"1",IF(G44&gt;3.49,"2.1",IF(G44&gt;2.39,"2.2",IF(G44&gt;1.49,"3rd","Pass"))))</f>
        <v>Pass</v>
      </c>
    </row>
  </sheetData>
  <sheetProtection selectLockedCells="1"/>
  <mergeCells count="10">
    <mergeCell ref="A9:B9"/>
    <mergeCell ref="C9:G9"/>
    <mergeCell ref="A26:B26"/>
    <mergeCell ref="C26:G26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B866-890F-42DA-B864-CAC63B0C3E08}">
  <sheetPr>
    <pageSetUpPr fitToPage="1"/>
  </sheetPr>
  <dimension ref="A1:G47"/>
  <sheetViews>
    <sheetView zoomScale="70" zoomScaleNormal="70" workbookViewId="0">
      <selection activeCell="B6" sqref="B6"/>
    </sheetView>
  </sheetViews>
  <sheetFormatPr defaultRowHeight="14.25" outlineLevelRow="1" x14ac:dyDescent="0.65"/>
  <cols>
    <col min="1" max="1" width="20.54296875" style="31" bestFit="1" customWidth="1"/>
    <col min="2" max="2" width="46.58984375" style="31" customWidth="1"/>
    <col min="3" max="7" width="8.26953125" style="31" customWidth="1"/>
    <col min="8" max="16384" width="8.7265625" style="31"/>
  </cols>
  <sheetData>
    <row r="1" spans="1:7" ht="15.5" x14ac:dyDescent="0.7">
      <c r="A1" s="30" t="s">
        <v>24</v>
      </c>
      <c r="B1" s="30"/>
      <c r="C1" s="30"/>
      <c r="D1" s="30"/>
      <c r="E1" s="30"/>
      <c r="F1" s="30"/>
      <c r="G1" s="30"/>
    </row>
    <row r="2" spans="1:7" ht="15.5" x14ac:dyDescent="0.7">
      <c r="A2" s="30" t="str">
        <f>IF('L100'!A2:G2="","",'L100'!A2:G2)</f>
        <v>Faculty of Engineering</v>
      </c>
      <c r="B2" s="30"/>
      <c r="C2" s="30"/>
      <c r="D2" s="30"/>
      <c r="E2" s="30"/>
      <c r="F2" s="30"/>
      <c r="G2" s="30"/>
    </row>
    <row r="3" spans="1:7" ht="15.5" x14ac:dyDescent="0.7">
      <c r="A3" s="30" t="str">
        <f>IF('L100'!A3:G3="","",'L100'!A3:G3)</f>
        <v>Department of Mechanical Engineering</v>
      </c>
      <c r="B3" s="30"/>
      <c r="C3" s="30"/>
      <c r="D3" s="30"/>
      <c r="E3" s="30"/>
      <c r="F3" s="30"/>
      <c r="G3" s="30"/>
    </row>
    <row r="4" spans="1:7" ht="14.5" x14ac:dyDescent="0.7">
      <c r="A4" s="32" t="s">
        <v>21</v>
      </c>
      <c r="B4" s="32"/>
      <c r="C4" s="32"/>
      <c r="D4" s="32"/>
      <c r="E4" s="32"/>
      <c r="F4" s="32"/>
      <c r="G4" s="32"/>
    </row>
    <row r="5" spans="1:7" ht="14.5" x14ac:dyDescent="0.7">
      <c r="A5" s="33"/>
      <c r="B5" s="33"/>
      <c r="C5" s="33"/>
      <c r="D5" s="33"/>
      <c r="E5" s="33"/>
      <c r="F5" s="33"/>
      <c r="G5" s="33"/>
    </row>
    <row r="6" spans="1:7" ht="14.5" x14ac:dyDescent="0.7">
      <c r="A6" s="34" t="s">
        <v>20</v>
      </c>
      <c r="B6" s="35" t="str">
        <f>IF('L100'!B6="","",'L100'!B6)</f>
        <v/>
      </c>
      <c r="C6" s="35" t="s">
        <v>19</v>
      </c>
      <c r="D6" s="36" t="str">
        <f>IF('L100'!D6:G6="","",'L100'!D6:G6)</f>
        <v/>
      </c>
      <c r="E6" s="36"/>
      <c r="F6" s="36"/>
      <c r="G6" s="37"/>
    </row>
    <row r="7" spans="1:7" ht="14.5" x14ac:dyDescent="0.7">
      <c r="A7" s="38" t="s">
        <v>18</v>
      </c>
      <c r="B7" s="39" t="str">
        <f>IF('L100'!B7="","",'L100'!B7)</f>
        <v/>
      </c>
      <c r="C7" s="40" t="s">
        <v>17</v>
      </c>
      <c r="D7" s="40"/>
      <c r="E7" s="39" t="str">
        <f>IF('L100'!E7="","",'L100'!E7)</f>
        <v/>
      </c>
      <c r="F7" s="39" t="s">
        <v>16</v>
      </c>
      <c r="G7" s="41" t="str">
        <f>IF('L100'!G7="","",'L100'!G7)</f>
        <v/>
      </c>
    </row>
    <row r="9" spans="1:7" ht="14.5" x14ac:dyDescent="0.7">
      <c r="A9" s="32" t="s">
        <v>35</v>
      </c>
      <c r="B9" s="32"/>
      <c r="C9" s="23"/>
      <c r="D9" s="23"/>
      <c r="E9" s="23"/>
      <c r="F9" s="23"/>
      <c r="G9" s="23"/>
    </row>
    <row r="10" spans="1:7" x14ac:dyDescent="0.65">
      <c r="A10" s="31" t="s">
        <v>13</v>
      </c>
      <c r="B10" s="31" t="s">
        <v>12</v>
      </c>
      <c r="C10" s="55" t="s">
        <v>11</v>
      </c>
      <c r="D10" s="55" t="s">
        <v>10</v>
      </c>
      <c r="E10" s="55" t="s">
        <v>9</v>
      </c>
      <c r="F10" s="55" t="s">
        <v>8</v>
      </c>
      <c r="G10" s="55" t="s">
        <v>7</v>
      </c>
    </row>
    <row r="11" spans="1:7" outlineLevel="1" x14ac:dyDescent="0.65">
      <c r="A11" s="24"/>
      <c r="B11" s="24"/>
      <c r="C11" s="54"/>
      <c r="D11" s="54"/>
      <c r="E11" s="55" t="str">
        <f>_xlfn.IFS(S7.1[[#This Row],[Mark]]="", "", S7.1[[#This Row],[Mark]]&gt;=70, "A", S7.1[[#This Row],[Mark]]&gt;=60, "B", S7.1[[#This Row],[Mark]]&gt;=50, "C",S7.1[[#This Row],[Mark]]&gt;=45, "D", S7.1[[#This Row],[Mark]]&gt;=40, "E", S7.1[[#This Row],[Mark]]&gt;=0,"F")</f>
        <v/>
      </c>
      <c r="F11" s="55" t="str">
        <f>_xlfn.IFS(S7.1[[#This Row],[Mark]]="", "", S7.1[[#This Row],[Mark]]&gt;=70, 5, S7.1[[#This Row],[Mark]]&gt;=60, 4, S7.1[[#This Row],[Mark]]&gt;=50, 3,S7.1[[#This Row],[Mark]]&gt;=45, 2, S7.1[[#This Row],[Mark]]&gt;=40, 1, S7.1[[#This Row],[Mark]]&gt;=0,0)</f>
        <v/>
      </c>
      <c r="G11" s="55" t="str">
        <f>IFERROR(S7.1[[#This Row],[CU]]*S7.1[[#This Row],[GP]], "")</f>
        <v/>
      </c>
    </row>
    <row r="12" spans="1:7" outlineLevel="1" x14ac:dyDescent="0.65">
      <c r="A12" s="24"/>
      <c r="B12" s="24"/>
      <c r="C12" s="54"/>
      <c r="D12" s="54"/>
      <c r="E12" s="55" t="str">
        <f>_xlfn.IFS(S7.1[[#This Row],[Mark]]="", "", S7.1[[#This Row],[Mark]]&gt;=70, "A", S7.1[[#This Row],[Mark]]&gt;=60, "B", S7.1[[#This Row],[Mark]]&gt;=50, "C",S7.1[[#This Row],[Mark]]&gt;=45, "D", S7.1[[#This Row],[Mark]]&gt;=40, "E", S7.1[[#This Row],[Mark]]&gt;=0,"F")</f>
        <v/>
      </c>
      <c r="F12" s="55" t="str">
        <f>_xlfn.IFS(S7.1[[#This Row],[Mark]]="", "", S7.1[[#This Row],[Mark]]&gt;=70, 5, S7.1[[#This Row],[Mark]]&gt;=60, 4, S7.1[[#This Row],[Mark]]&gt;=50, 3,S7.1[[#This Row],[Mark]]&gt;=45, 2, S7.1[[#This Row],[Mark]]&gt;=40, 1, S7.1[[#This Row],[Mark]]&gt;=0,0)</f>
        <v/>
      </c>
      <c r="G12" s="55" t="str">
        <f>IFERROR(S7.1[[#This Row],[CU]]*S7.1[[#This Row],[GP]], "")</f>
        <v/>
      </c>
    </row>
    <row r="13" spans="1:7" outlineLevel="1" x14ac:dyDescent="0.65">
      <c r="A13" s="24"/>
      <c r="B13" s="24"/>
      <c r="C13" s="54"/>
      <c r="D13" s="54"/>
      <c r="E13" s="55" t="str">
        <f>_xlfn.IFS(S7.1[[#This Row],[Mark]]="", "", S7.1[[#This Row],[Mark]]&gt;=70, "A", S7.1[[#This Row],[Mark]]&gt;=60, "B", S7.1[[#This Row],[Mark]]&gt;=50, "C",S7.1[[#This Row],[Mark]]&gt;=45, "D", S7.1[[#This Row],[Mark]]&gt;=40, "E", S7.1[[#This Row],[Mark]]&gt;=0,"F")</f>
        <v/>
      </c>
      <c r="F13" s="55" t="str">
        <f>_xlfn.IFS(S7.1[[#This Row],[Mark]]="", "", S7.1[[#This Row],[Mark]]&gt;=70, 5, S7.1[[#This Row],[Mark]]&gt;=60, 4, S7.1[[#This Row],[Mark]]&gt;=50, 3,S7.1[[#This Row],[Mark]]&gt;=45, 2, S7.1[[#This Row],[Mark]]&gt;=40, 1, S7.1[[#This Row],[Mark]]&gt;=0,0)</f>
        <v/>
      </c>
      <c r="G13" s="55" t="str">
        <f>IFERROR(S7.1[[#This Row],[CU]]*S7.1[[#This Row],[GP]], "")</f>
        <v/>
      </c>
    </row>
    <row r="14" spans="1:7" outlineLevel="1" x14ac:dyDescent="0.65">
      <c r="A14" s="24"/>
      <c r="B14" s="24"/>
      <c r="C14" s="54"/>
      <c r="D14" s="54"/>
      <c r="E14" s="55" t="str">
        <f>_xlfn.IFS(S7.1[[#This Row],[Mark]]="", "", S7.1[[#This Row],[Mark]]&gt;=70, "A", S7.1[[#This Row],[Mark]]&gt;=60, "B", S7.1[[#This Row],[Mark]]&gt;=50, "C",S7.1[[#This Row],[Mark]]&gt;=45, "D", S7.1[[#This Row],[Mark]]&gt;=40, "E", S7.1[[#This Row],[Mark]]&gt;=0,"F")</f>
        <v/>
      </c>
      <c r="F14" s="55" t="str">
        <f>_xlfn.IFS(S7.1[[#This Row],[Mark]]="", "", S7.1[[#This Row],[Mark]]&gt;=70, 5, S7.1[[#This Row],[Mark]]&gt;=60, 4, S7.1[[#This Row],[Mark]]&gt;=50, 3,S7.1[[#This Row],[Mark]]&gt;=45, 2, S7.1[[#This Row],[Mark]]&gt;=40, 1, S7.1[[#This Row],[Mark]]&gt;=0,0)</f>
        <v/>
      </c>
      <c r="G14" s="55" t="str">
        <f>IFERROR(S7.1[[#This Row],[CU]]*S7.1[[#This Row],[GP]], "")</f>
        <v/>
      </c>
    </row>
    <row r="15" spans="1:7" outlineLevel="1" x14ac:dyDescent="0.65">
      <c r="A15" s="24"/>
      <c r="B15" s="24"/>
      <c r="C15" s="54"/>
      <c r="D15" s="54"/>
      <c r="E15" s="55" t="str">
        <f>_xlfn.IFS(S7.1[[#This Row],[Mark]]="", "", S7.1[[#This Row],[Mark]]&gt;=70, "A", S7.1[[#This Row],[Mark]]&gt;=60, "B", S7.1[[#This Row],[Mark]]&gt;=50, "C",S7.1[[#This Row],[Mark]]&gt;=45, "D", S7.1[[#This Row],[Mark]]&gt;=40, "E", S7.1[[#This Row],[Mark]]&gt;=0,"F")</f>
        <v/>
      </c>
      <c r="F15" s="55" t="str">
        <f>_xlfn.IFS(S7.1[[#This Row],[Mark]]="", "", S7.1[[#This Row],[Mark]]&gt;=70, 5, S7.1[[#This Row],[Mark]]&gt;=60, 4, S7.1[[#This Row],[Mark]]&gt;=50, 3,S7.1[[#This Row],[Mark]]&gt;=45, 2, S7.1[[#This Row],[Mark]]&gt;=40, 1, S7.1[[#This Row],[Mark]]&gt;=0,0)</f>
        <v/>
      </c>
      <c r="G15" s="55" t="str">
        <f>IFERROR(S7.1[[#This Row],[CU]]*S7.1[[#This Row],[GP]], "")</f>
        <v/>
      </c>
    </row>
    <row r="16" spans="1:7" outlineLevel="1" x14ac:dyDescent="0.65">
      <c r="A16" s="24"/>
      <c r="B16" s="24"/>
      <c r="C16" s="54"/>
      <c r="D16" s="54"/>
      <c r="E16" s="55" t="str">
        <f>_xlfn.IFS(S7.1[[#This Row],[Mark]]="", "", S7.1[[#This Row],[Mark]]&gt;=70, "A", S7.1[[#This Row],[Mark]]&gt;=60, "B", S7.1[[#This Row],[Mark]]&gt;=50, "C",S7.1[[#This Row],[Mark]]&gt;=45, "D", S7.1[[#This Row],[Mark]]&gt;=40, "E", S7.1[[#This Row],[Mark]]&gt;=0,"F")</f>
        <v/>
      </c>
      <c r="F16" s="55" t="str">
        <f>_xlfn.IFS(S7.1[[#This Row],[Mark]]="", "", S7.1[[#This Row],[Mark]]&gt;=70, 5, S7.1[[#This Row],[Mark]]&gt;=60, 4, S7.1[[#This Row],[Mark]]&gt;=50, 3,S7.1[[#This Row],[Mark]]&gt;=45, 2, S7.1[[#This Row],[Mark]]&gt;=40, 1, S7.1[[#This Row],[Mark]]&gt;=0,0)</f>
        <v/>
      </c>
      <c r="G16" s="55" t="str">
        <f>IFERROR(S7.1[[#This Row],[CU]]*S7.1[[#This Row],[GP]], "")</f>
        <v/>
      </c>
    </row>
    <row r="17" spans="1:7" outlineLevel="1" x14ac:dyDescent="0.65">
      <c r="A17" s="24"/>
      <c r="B17" s="24"/>
      <c r="C17" s="54"/>
      <c r="D17" s="54"/>
      <c r="E17" s="55" t="str">
        <f>_xlfn.IFS(S7.1[[#This Row],[Mark]]="", "", S7.1[[#This Row],[Mark]]&gt;=70, "A", S7.1[[#This Row],[Mark]]&gt;=60, "B", S7.1[[#This Row],[Mark]]&gt;=50, "C",S7.1[[#This Row],[Mark]]&gt;=45, "D", S7.1[[#This Row],[Mark]]&gt;=40, "E", S7.1[[#This Row],[Mark]]&gt;=0,"F")</f>
        <v/>
      </c>
      <c r="F17" s="55" t="str">
        <f>_xlfn.IFS(S7.1[[#This Row],[Mark]]="", "", S7.1[[#This Row],[Mark]]&gt;=70, 5, S7.1[[#This Row],[Mark]]&gt;=60, 4, S7.1[[#This Row],[Mark]]&gt;=50, 3,S7.1[[#This Row],[Mark]]&gt;=45, 2, S7.1[[#This Row],[Mark]]&gt;=40, 1, S7.1[[#This Row],[Mark]]&gt;=0,0)</f>
        <v/>
      </c>
      <c r="G17" s="55" t="str">
        <f>IFERROR(S7.1[[#This Row],[CU]]*S7.1[[#This Row],[GP]], "")</f>
        <v/>
      </c>
    </row>
    <row r="18" spans="1:7" outlineLevel="1" x14ac:dyDescent="0.65">
      <c r="A18" s="24"/>
      <c r="B18" s="24"/>
      <c r="C18" s="54"/>
      <c r="D18" s="54"/>
      <c r="E18" s="55" t="str">
        <f>_xlfn.IFS(S7.1[[#This Row],[Mark]]="", "", S7.1[[#This Row],[Mark]]&gt;=70, "A", S7.1[[#This Row],[Mark]]&gt;=60, "B", S7.1[[#This Row],[Mark]]&gt;=50, "C",S7.1[[#This Row],[Mark]]&gt;=45, "D", S7.1[[#This Row],[Mark]]&gt;=40, "E", S7.1[[#This Row],[Mark]]&gt;=0,"F")</f>
        <v/>
      </c>
      <c r="F18" s="55" t="str">
        <f>_xlfn.IFS(S7.1[[#This Row],[Mark]]="", "", S7.1[[#This Row],[Mark]]&gt;=70, 5, S7.1[[#This Row],[Mark]]&gt;=60, 4, S7.1[[#This Row],[Mark]]&gt;=50, 3,S7.1[[#This Row],[Mark]]&gt;=45, 2, S7.1[[#This Row],[Mark]]&gt;=40, 1, S7.1[[#This Row],[Mark]]&gt;=0,0)</f>
        <v/>
      </c>
      <c r="G18" s="55" t="str">
        <f>IFERROR(S7.1[[#This Row],[CU]]*S7.1[[#This Row],[GP]], "")</f>
        <v/>
      </c>
    </row>
    <row r="19" spans="1:7" outlineLevel="1" x14ac:dyDescent="0.65">
      <c r="A19" s="24"/>
      <c r="B19" s="24"/>
      <c r="C19" s="54"/>
      <c r="D19" s="54"/>
      <c r="E19" s="55" t="str">
        <f>_xlfn.IFS(S7.1[[#This Row],[Mark]]="", "", S7.1[[#This Row],[Mark]]&gt;=70, "A", S7.1[[#This Row],[Mark]]&gt;=60, "B", S7.1[[#This Row],[Mark]]&gt;=50, "C",S7.1[[#This Row],[Mark]]&gt;=45, "D", S7.1[[#This Row],[Mark]]&gt;=40, "E", S7.1[[#This Row],[Mark]]&gt;=0,"F")</f>
        <v/>
      </c>
      <c r="F19" s="55" t="str">
        <f>_xlfn.IFS(S7.1[[#This Row],[Mark]]="", "", S7.1[[#This Row],[Mark]]&gt;=70, 5, S7.1[[#This Row],[Mark]]&gt;=60, 4, S7.1[[#This Row],[Mark]]&gt;=50, 3,S7.1[[#This Row],[Mark]]&gt;=45, 2, S7.1[[#This Row],[Mark]]&gt;=40, 1, S7.1[[#This Row],[Mark]]&gt;=0,0)</f>
        <v/>
      </c>
      <c r="G19" s="55" t="str">
        <f>IFERROR(S7.1[[#This Row],[CU]]*S7.1[[#This Row],[GP]], "")</f>
        <v/>
      </c>
    </row>
    <row r="20" spans="1:7" outlineLevel="1" x14ac:dyDescent="0.65">
      <c r="A20" s="24"/>
      <c r="B20" s="24"/>
      <c r="C20" s="54"/>
      <c r="D20" s="54"/>
      <c r="E20" s="55" t="str">
        <f>_xlfn.IFS(S7.1[[#This Row],[Mark]]="", "", S7.1[[#This Row],[Mark]]&gt;=70, "A", S7.1[[#This Row],[Mark]]&gt;=60, "B", S7.1[[#This Row],[Mark]]&gt;=50, "C",S7.1[[#This Row],[Mark]]&gt;=45, "D", S7.1[[#This Row],[Mark]]&gt;=40, "E", S7.1[[#This Row],[Mark]]&gt;=0,"F")</f>
        <v/>
      </c>
      <c r="F20" s="55" t="str">
        <f>_xlfn.IFS(S7.1[[#This Row],[Mark]]="", "", S7.1[[#This Row],[Mark]]&gt;=70, 5, S7.1[[#This Row],[Mark]]&gt;=60, 4, S7.1[[#This Row],[Mark]]&gt;=50, 3,S7.1[[#This Row],[Mark]]&gt;=45, 2, S7.1[[#This Row],[Mark]]&gt;=40, 1, S7.1[[#This Row],[Mark]]&gt;=0,0)</f>
        <v/>
      </c>
      <c r="G20" s="55" t="str">
        <f>IFERROR(S7.1[[#This Row],[CU]]*S7.1[[#This Row],[GP]], "")</f>
        <v/>
      </c>
    </row>
    <row r="21" spans="1:7" outlineLevel="1" x14ac:dyDescent="0.65">
      <c r="A21" s="24"/>
      <c r="B21" s="24"/>
      <c r="C21" s="54"/>
      <c r="D21" s="54"/>
      <c r="E21" s="55" t="str">
        <f>_xlfn.IFS(S7.1[[#This Row],[Mark]]="", "", S7.1[[#This Row],[Mark]]&gt;=70, "A", S7.1[[#This Row],[Mark]]&gt;=60, "B", S7.1[[#This Row],[Mark]]&gt;=50, "C",S7.1[[#This Row],[Mark]]&gt;=45, "D", S7.1[[#This Row],[Mark]]&gt;=40, "E", S7.1[[#This Row],[Mark]]&gt;=0,"F")</f>
        <v/>
      </c>
      <c r="F21" s="55" t="str">
        <f>_xlfn.IFS(S7.1[[#This Row],[Mark]]="", "", S7.1[[#This Row],[Mark]]&gt;=70, 5, S7.1[[#This Row],[Mark]]&gt;=60, 4, S7.1[[#This Row],[Mark]]&gt;=50, 3,S7.1[[#This Row],[Mark]]&gt;=45, 2, S7.1[[#This Row],[Mark]]&gt;=40, 1, S7.1[[#This Row],[Mark]]&gt;=0,0)</f>
        <v/>
      </c>
      <c r="G21" s="55" t="str">
        <f>IFERROR(S7.1[[#This Row],[CU]]*S7.1[[#This Row],[GP]], "")</f>
        <v/>
      </c>
    </row>
    <row r="22" spans="1:7" outlineLevel="1" x14ac:dyDescent="0.65">
      <c r="A22" s="24"/>
      <c r="B22" s="24"/>
      <c r="C22" s="54"/>
      <c r="D22" s="54"/>
      <c r="E22" s="55" t="str">
        <f>_xlfn.IFS(S7.1[[#This Row],[Mark]]="", "", S7.1[[#This Row],[Mark]]&gt;=70, "A", S7.1[[#This Row],[Mark]]&gt;=60, "B", S7.1[[#This Row],[Mark]]&gt;=50, "C",S7.1[[#This Row],[Mark]]&gt;=45, "D", S7.1[[#This Row],[Mark]]&gt;=40, "E", S7.1[[#This Row],[Mark]]&gt;=0,"F")</f>
        <v/>
      </c>
      <c r="F22" s="55" t="str">
        <f>_xlfn.IFS(S7.1[[#This Row],[Mark]]="", "", S7.1[[#This Row],[Mark]]&gt;=70, 5, S7.1[[#This Row],[Mark]]&gt;=60, 4, S7.1[[#This Row],[Mark]]&gt;=50, 3,S7.1[[#This Row],[Mark]]&gt;=45, 2, S7.1[[#This Row],[Mark]]&gt;=40, 1, S7.1[[#This Row],[Mark]]&gt;=0,0)</f>
        <v/>
      </c>
      <c r="G22" s="55" t="str">
        <f>IFERROR(S7.1[[#This Row],[CU]]*S7.1[[#This Row],[GP]], "")</f>
        <v/>
      </c>
    </row>
    <row r="23" spans="1:7" outlineLevel="1" x14ac:dyDescent="0.65">
      <c r="A23" s="24"/>
      <c r="B23" s="24"/>
      <c r="C23" s="54"/>
      <c r="D23" s="54"/>
      <c r="E23" s="55" t="str">
        <f>_xlfn.IFS(S7.1[[#This Row],[Mark]]="", "", S7.1[[#This Row],[Mark]]&gt;=70, "A", S7.1[[#This Row],[Mark]]&gt;=60, "B", S7.1[[#This Row],[Mark]]&gt;=50, "C",S7.1[[#This Row],[Mark]]&gt;=45, "D", S7.1[[#This Row],[Mark]]&gt;=40, "E", S7.1[[#This Row],[Mark]]&gt;=0,"F")</f>
        <v/>
      </c>
      <c r="F23" s="55" t="str">
        <f>_xlfn.IFS(S7.1[[#This Row],[Mark]]="", "", S7.1[[#This Row],[Mark]]&gt;=70, 5, S7.1[[#This Row],[Mark]]&gt;=60, 4, S7.1[[#This Row],[Mark]]&gt;=50, 3,S7.1[[#This Row],[Mark]]&gt;=45, 2, S7.1[[#This Row],[Mark]]&gt;=40, 1, S7.1[[#This Row],[Mark]]&gt;=0,0)</f>
        <v/>
      </c>
      <c r="G23" s="55" t="str">
        <f>IFERROR(S7.1[[#This Row],[CU]]*S7.1[[#This Row],[GP]], "")</f>
        <v/>
      </c>
    </row>
    <row r="24" spans="1:7" x14ac:dyDescent="0.65">
      <c r="A24" s="31" t="s">
        <v>6</v>
      </c>
      <c r="C24" s="55">
        <f>SUBTOTAL(109,S7.1[CU])</f>
        <v>0</v>
      </c>
      <c r="D24" s="55"/>
      <c r="E24" s="55"/>
      <c r="F24" s="55"/>
      <c r="G24" s="55">
        <f>SUBTOTAL(109,S7.1[QP])</f>
        <v>0</v>
      </c>
    </row>
    <row r="26" spans="1:7" ht="14.5" x14ac:dyDescent="0.7">
      <c r="A26" s="32" t="s">
        <v>36</v>
      </c>
      <c r="B26" s="32"/>
      <c r="C26" s="11" t="str">
        <f>IF(C9="","",C9)</f>
        <v/>
      </c>
      <c r="D26" s="11"/>
      <c r="E26" s="11"/>
      <c r="F26" s="11"/>
      <c r="G26" s="11"/>
    </row>
    <row r="27" spans="1:7" x14ac:dyDescent="0.65">
      <c r="A27" s="31" t="s">
        <v>13</v>
      </c>
      <c r="B27" s="31" t="s">
        <v>12</v>
      </c>
      <c r="C27" s="55" t="s">
        <v>11</v>
      </c>
      <c r="D27" s="55" t="s">
        <v>10</v>
      </c>
      <c r="E27" s="55" t="s">
        <v>9</v>
      </c>
      <c r="F27" s="55" t="s">
        <v>8</v>
      </c>
      <c r="G27" s="55" t="s">
        <v>7</v>
      </c>
    </row>
    <row r="28" spans="1:7" outlineLevel="1" x14ac:dyDescent="0.65">
      <c r="A28" s="24"/>
      <c r="B28" s="24"/>
      <c r="C28" s="54"/>
      <c r="D28" s="54"/>
      <c r="E28" s="55" t="str">
        <f>_xlfn.IFS(S7.2[[#This Row],[Mark]]="", "", S7.2[[#This Row],[Mark]]&gt;=70, "A", S7.2[[#This Row],[Mark]]&gt;=60, "B", S7.2[[#This Row],[Mark]]&gt;=50, "C",S7.2[[#This Row],[Mark]]&gt;=45, "D", S7.2[[#This Row],[Mark]]&gt;=40, "E", S7.2[[#This Row],[Mark]]&gt;=0,"F")</f>
        <v/>
      </c>
      <c r="F28" s="55" t="str">
        <f>_xlfn.IFS(S7.2[[#This Row],[Mark]]="", "", S7.2[[#This Row],[Mark]]&gt;=70, 5, S7.2[[#This Row],[Mark]]&gt;=60, 4, S7.2[[#This Row],[Mark]]&gt;=50, 3,S7.2[[#This Row],[Mark]]&gt;=45, 2, S7.2[[#This Row],[Mark]]&gt;=40, 1, S7.2[[#This Row],[Mark]]&gt;=0,0)</f>
        <v/>
      </c>
      <c r="G28" s="55" t="str">
        <f>IFERROR(S7.2[[#This Row],[CU]]*S7.2[[#This Row],[GP]], "")</f>
        <v/>
      </c>
    </row>
    <row r="29" spans="1:7" outlineLevel="1" x14ac:dyDescent="0.65">
      <c r="A29" s="24"/>
      <c r="B29" s="24"/>
      <c r="C29" s="54"/>
      <c r="D29" s="54"/>
      <c r="E29" s="55" t="str">
        <f>_xlfn.IFS(S7.2[[#This Row],[Mark]]="", "", S7.2[[#This Row],[Mark]]&gt;=70, "A", S7.2[[#This Row],[Mark]]&gt;=60, "B", S7.2[[#This Row],[Mark]]&gt;=50, "C",S7.2[[#This Row],[Mark]]&gt;=45, "D", S7.2[[#This Row],[Mark]]&gt;=40, "E", S7.2[[#This Row],[Mark]]&gt;=0,"F")</f>
        <v/>
      </c>
      <c r="F29" s="55" t="str">
        <f>_xlfn.IFS(S7.2[[#This Row],[Mark]]="", "", S7.2[[#This Row],[Mark]]&gt;=70, 5, S7.2[[#This Row],[Mark]]&gt;=60, 4, S7.2[[#This Row],[Mark]]&gt;=50, 3,S7.2[[#This Row],[Mark]]&gt;=45, 2, S7.2[[#This Row],[Mark]]&gt;=40, 1, S7.2[[#This Row],[Mark]]&gt;=0,0)</f>
        <v/>
      </c>
      <c r="G29" s="55" t="str">
        <f>IFERROR(S7.2[[#This Row],[CU]]*S7.2[[#This Row],[GP]], "")</f>
        <v/>
      </c>
    </row>
    <row r="30" spans="1:7" outlineLevel="1" x14ac:dyDescent="0.65">
      <c r="A30" s="24"/>
      <c r="B30" s="24"/>
      <c r="C30" s="54"/>
      <c r="D30" s="54"/>
      <c r="E30" s="55" t="str">
        <f>_xlfn.IFS(S7.2[[#This Row],[Mark]]="", "", S7.2[[#This Row],[Mark]]&gt;=70, "A", S7.2[[#This Row],[Mark]]&gt;=60, "B", S7.2[[#This Row],[Mark]]&gt;=50, "C",S7.2[[#This Row],[Mark]]&gt;=45, "D", S7.2[[#This Row],[Mark]]&gt;=40, "E", S7.2[[#This Row],[Mark]]&gt;=0,"F")</f>
        <v/>
      </c>
      <c r="F30" s="55" t="str">
        <f>_xlfn.IFS(S7.2[[#This Row],[Mark]]="", "", S7.2[[#This Row],[Mark]]&gt;=70, 5, S7.2[[#This Row],[Mark]]&gt;=60, 4, S7.2[[#This Row],[Mark]]&gt;=50, 3,S7.2[[#This Row],[Mark]]&gt;=45, 2, S7.2[[#This Row],[Mark]]&gt;=40, 1, S7.2[[#This Row],[Mark]]&gt;=0,0)</f>
        <v/>
      </c>
      <c r="G30" s="55" t="str">
        <f>IFERROR(S7.2[[#This Row],[CU]]*S7.2[[#This Row],[GP]], "")</f>
        <v/>
      </c>
    </row>
    <row r="31" spans="1:7" outlineLevel="1" x14ac:dyDescent="0.65">
      <c r="A31" s="24"/>
      <c r="B31" s="24"/>
      <c r="C31" s="54"/>
      <c r="D31" s="54"/>
      <c r="E31" s="55" t="str">
        <f>_xlfn.IFS(S7.2[[#This Row],[Mark]]="", "", S7.2[[#This Row],[Mark]]&gt;=70, "A", S7.2[[#This Row],[Mark]]&gt;=60, "B", S7.2[[#This Row],[Mark]]&gt;=50, "C",S7.2[[#This Row],[Mark]]&gt;=45, "D", S7.2[[#This Row],[Mark]]&gt;=40, "E", S7.2[[#This Row],[Mark]]&gt;=0,"F")</f>
        <v/>
      </c>
      <c r="F31" s="55" t="str">
        <f>_xlfn.IFS(S7.2[[#This Row],[Mark]]="", "", S7.2[[#This Row],[Mark]]&gt;=70, 5, S7.2[[#This Row],[Mark]]&gt;=60, 4, S7.2[[#This Row],[Mark]]&gt;=50, 3,S7.2[[#This Row],[Mark]]&gt;=45, 2, S7.2[[#This Row],[Mark]]&gt;=40, 1, S7.2[[#This Row],[Mark]]&gt;=0,0)</f>
        <v/>
      </c>
      <c r="G31" s="55" t="str">
        <f>IFERROR(S7.2[[#This Row],[CU]]*S7.2[[#This Row],[GP]], "")</f>
        <v/>
      </c>
    </row>
    <row r="32" spans="1:7" outlineLevel="1" x14ac:dyDescent="0.65">
      <c r="A32" s="24"/>
      <c r="B32" s="24"/>
      <c r="C32" s="54"/>
      <c r="D32" s="54"/>
      <c r="E32" s="55" t="str">
        <f>_xlfn.IFS(S7.2[[#This Row],[Mark]]="", "", S7.2[[#This Row],[Mark]]&gt;=70, "A", S7.2[[#This Row],[Mark]]&gt;=60, "B", S7.2[[#This Row],[Mark]]&gt;=50, "C",S7.2[[#This Row],[Mark]]&gt;=45, "D", S7.2[[#This Row],[Mark]]&gt;=40, "E", S7.2[[#This Row],[Mark]]&gt;=0,"F")</f>
        <v/>
      </c>
      <c r="F32" s="55" t="str">
        <f>_xlfn.IFS(S7.2[[#This Row],[Mark]]="", "", S7.2[[#This Row],[Mark]]&gt;=70, 5, S7.2[[#This Row],[Mark]]&gt;=60, 4, S7.2[[#This Row],[Mark]]&gt;=50, 3,S7.2[[#This Row],[Mark]]&gt;=45, 2, S7.2[[#This Row],[Mark]]&gt;=40, 1, S7.2[[#This Row],[Mark]]&gt;=0,0)</f>
        <v/>
      </c>
      <c r="G32" s="55" t="str">
        <f>IFERROR(S7.2[[#This Row],[CU]]*S7.2[[#This Row],[GP]], "")</f>
        <v/>
      </c>
    </row>
    <row r="33" spans="1:7" outlineLevel="1" x14ac:dyDescent="0.65">
      <c r="A33" s="24"/>
      <c r="B33" s="24"/>
      <c r="C33" s="54"/>
      <c r="D33" s="54"/>
      <c r="E33" s="55" t="str">
        <f>_xlfn.IFS(S7.2[[#This Row],[Mark]]="", "", S7.2[[#This Row],[Mark]]&gt;=70, "A", S7.2[[#This Row],[Mark]]&gt;=60, "B", S7.2[[#This Row],[Mark]]&gt;=50, "C",S7.2[[#This Row],[Mark]]&gt;=45, "D", S7.2[[#This Row],[Mark]]&gt;=40, "E", S7.2[[#This Row],[Mark]]&gt;=0,"F")</f>
        <v/>
      </c>
      <c r="F33" s="55" t="str">
        <f>_xlfn.IFS(S7.2[[#This Row],[Mark]]="", "", S7.2[[#This Row],[Mark]]&gt;=70, 5, S7.2[[#This Row],[Mark]]&gt;=60, 4, S7.2[[#This Row],[Mark]]&gt;=50, 3,S7.2[[#This Row],[Mark]]&gt;=45, 2, S7.2[[#This Row],[Mark]]&gt;=40, 1, S7.2[[#This Row],[Mark]]&gt;=0,0)</f>
        <v/>
      </c>
      <c r="G33" s="55" t="str">
        <f>IFERROR(S7.2[[#This Row],[CU]]*S7.2[[#This Row],[GP]], "")</f>
        <v/>
      </c>
    </row>
    <row r="34" spans="1:7" outlineLevel="1" x14ac:dyDescent="0.65">
      <c r="A34" s="24"/>
      <c r="B34" s="24"/>
      <c r="C34" s="54"/>
      <c r="D34" s="54"/>
      <c r="E34" s="55" t="str">
        <f>_xlfn.IFS(S7.2[[#This Row],[Mark]]="", "", S7.2[[#This Row],[Mark]]&gt;=70, "A", S7.2[[#This Row],[Mark]]&gt;=60, "B", S7.2[[#This Row],[Mark]]&gt;=50, "C",S7.2[[#This Row],[Mark]]&gt;=45, "D", S7.2[[#This Row],[Mark]]&gt;=40, "E", S7.2[[#This Row],[Mark]]&gt;=0,"F")</f>
        <v/>
      </c>
      <c r="F34" s="55" t="str">
        <f>_xlfn.IFS(S7.2[[#This Row],[Mark]]="", "", S7.2[[#This Row],[Mark]]&gt;=70, 5, S7.2[[#This Row],[Mark]]&gt;=60, 4, S7.2[[#This Row],[Mark]]&gt;=50, 3,S7.2[[#This Row],[Mark]]&gt;=45, 2, S7.2[[#This Row],[Mark]]&gt;=40, 1, S7.2[[#This Row],[Mark]]&gt;=0,0)</f>
        <v/>
      </c>
      <c r="G34" s="55" t="str">
        <f>IFERROR(S7.2[[#This Row],[CU]]*S7.2[[#This Row],[GP]], "")</f>
        <v/>
      </c>
    </row>
    <row r="35" spans="1:7" outlineLevel="1" x14ac:dyDescent="0.65">
      <c r="A35" s="24"/>
      <c r="B35" s="24"/>
      <c r="C35" s="54"/>
      <c r="D35" s="54"/>
      <c r="E35" s="55" t="str">
        <f>_xlfn.IFS(S7.2[[#This Row],[Mark]]="", "", S7.2[[#This Row],[Mark]]&gt;=70, "A", S7.2[[#This Row],[Mark]]&gt;=60, "B", S7.2[[#This Row],[Mark]]&gt;=50, "C",S7.2[[#This Row],[Mark]]&gt;=45, "D", S7.2[[#This Row],[Mark]]&gt;=40, "E", S7.2[[#This Row],[Mark]]&gt;=0,"F")</f>
        <v/>
      </c>
      <c r="F35" s="55" t="str">
        <f>_xlfn.IFS(S7.2[[#This Row],[Mark]]="", "", S7.2[[#This Row],[Mark]]&gt;=70, 5, S7.2[[#This Row],[Mark]]&gt;=60, 4, S7.2[[#This Row],[Mark]]&gt;=50, 3,S7.2[[#This Row],[Mark]]&gt;=45, 2, S7.2[[#This Row],[Mark]]&gt;=40, 1, S7.2[[#This Row],[Mark]]&gt;=0,0)</f>
        <v/>
      </c>
      <c r="G35" s="55" t="str">
        <f>IFERROR(S7.2[[#This Row],[CU]]*S7.2[[#This Row],[GP]], "")</f>
        <v/>
      </c>
    </row>
    <row r="36" spans="1:7" outlineLevel="1" x14ac:dyDescent="0.65">
      <c r="A36" s="24"/>
      <c r="B36" s="24"/>
      <c r="C36" s="54"/>
      <c r="D36" s="54"/>
      <c r="E36" s="55" t="str">
        <f>_xlfn.IFS(S7.2[[#This Row],[Mark]]="", "", S7.2[[#This Row],[Mark]]&gt;=70, "A", S7.2[[#This Row],[Mark]]&gt;=60, "B", S7.2[[#This Row],[Mark]]&gt;=50, "C",S7.2[[#This Row],[Mark]]&gt;=45, "D", S7.2[[#This Row],[Mark]]&gt;=40, "E", S7.2[[#This Row],[Mark]]&gt;=0,"F")</f>
        <v/>
      </c>
      <c r="F36" s="55" t="str">
        <f>_xlfn.IFS(S7.2[[#This Row],[Mark]]="", "", S7.2[[#This Row],[Mark]]&gt;=70, 5, S7.2[[#This Row],[Mark]]&gt;=60, 4, S7.2[[#This Row],[Mark]]&gt;=50, 3,S7.2[[#This Row],[Mark]]&gt;=45, 2, S7.2[[#This Row],[Mark]]&gt;=40, 1, S7.2[[#This Row],[Mark]]&gt;=0,0)</f>
        <v/>
      </c>
      <c r="G36" s="55" t="str">
        <f>IFERROR(S7.2[[#This Row],[CU]]*S7.2[[#This Row],[GP]], "")</f>
        <v/>
      </c>
    </row>
    <row r="37" spans="1:7" outlineLevel="1" x14ac:dyDescent="0.65">
      <c r="A37" s="24"/>
      <c r="B37" s="24"/>
      <c r="C37" s="54"/>
      <c r="D37" s="54"/>
      <c r="E37" s="55" t="str">
        <f>_xlfn.IFS(S7.2[[#This Row],[Mark]]="", "", S7.2[[#This Row],[Mark]]&gt;=70, "A", S7.2[[#This Row],[Mark]]&gt;=60, "B", S7.2[[#This Row],[Mark]]&gt;=50, "C",S7.2[[#This Row],[Mark]]&gt;=45, "D", S7.2[[#This Row],[Mark]]&gt;=40, "E", S7.2[[#This Row],[Mark]]&gt;=0,"F")</f>
        <v/>
      </c>
      <c r="F37" s="55" t="str">
        <f>_xlfn.IFS(S7.2[[#This Row],[Mark]]="", "", S7.2[[#This Row],[Mark]]&gt;=70, 5, S7.2[[#This Row],[Mark]]&gt;=60, 4, S7.2[[#This Row],[Mark]]&gt;=50, 3,S7.2[[#This Row],[Mark]]&gt;=45, 2, S7.2[[#This Row],[Mark]]&gt;=40, 1, S7.2[[#This Row],[Mark]]&gt;=0,0)</f>
        <v/>
      </c>
      <c r="G37" s="55" t="str">
        <f>IFERROR(S7.2[[#This Row],[CU]]*S7.2[[#This Row],[GP]], "")</f>
        <v/>
      </c>
    </row>
    <row r="38" spans="1:7" outlineLevel="1" x14ac:dyDescent="0.65">
      <c r="A38" s="24"/>
      <c r="B38" s="24"/>
      <c r="C38" s="54"/>
      <c r="D38" s="54"/>
      <c r="E38" s="55" t="str">
        <f>_xlfn.IFS(S7.2[[#This Row],[Mark]]="", "", S7.2[[#This Row],[Mark]]&gt;=70, "A", S7.2[[#This Row],[Mark]]&gt;=60, "B", S7.2[[#This Row],[Mark]]&gt;=50, "C",S7.2[[#This Row],[Mark]]&gt;=45, "D", S7.2[[#This Row],[Mark]]&gt;=40, "E", S7.2[[#This Row],[Mark]]&gt;=0,"F")</f>
        <v/>
      </c>
      <c r="F38" s="55" t="str">
        <f>_xlfn.IFS(S7.2[[#This Row],[Mark]]="", "", S7.2[[#This Row],[Mark]]&gt;=70, 5, S7.2[[#This Row],[Mark]]&gt;=60, 4, S7.2[[#This Row],[Mark]]&gt;=50, 3,S7.2[[#This Row],[Mark]]&gt;=45, 2, S7.2[[#This Row],[Mark]]&gt;=40, 1, S7.2[[#This Row],[Mark]]&gt;=0,0)</f>
        <v/>
      </c>
      <c r="G38" s="55" t="str">
        <f>IFERROR(S7.2[[#This Row],[CU]]*S7.2[[#This Row],[GP]], "")</f>
        <v/>
      </c>
    </row>
    <row r="39" spans="1:7" outlineLevel="1" x14ac:dyDescent="0.65">
      <c r="A39" s="24"/>
      <c r="B39" s="24"/>
      <c r="C39" s="54"/>
      <c r="D39" s="54"/>
      <c r="E39" s="55" t="str">
        <f>_xlfn.IFS(S7.2[[#This Row],[Mark]]="", "", S7.2[[#This Row],[Mark]]&gt;=70, "A", S7.2[[#This Row],[Mark]]&gt;=60, "B", S7.2[[#This Row],[Mark]]&gt;=50, "C",S7.2[[#This Row],[Mark]]&gt;=45, "D", S7.2[[#This Row],[Mark]]&gt;=40, "E", S7.2[[#This Row],[Mark]]&gt;=0,"F")</f>
        <v/>
      </c>
      <c r="F39" s="55" t="str">
        <f>_xlfn.IFS(S7.2[[#This Row],[Mark]]="", "", S7.2[[#This Row],[Mark]]&gt;=70, 5, S7.2[[#This Row],[Mark]]&gt;=60, 4, S7.2[[#This Row],[Mark]]&gt;=50, 3,S7.2[[#This Row],[Mark]]&gt;=45, 2, S7.2[[#This Row],[Mark]]&gt;=40, 1, S7.2[[#This Row],[Mark]]&gt;=0,0)</f>
        <v/>
      </c>
      <c r="G39" s="55" t="str">
        <f>IFERROR(S7.2[[#This Row],[CU]]*S7.2[[#This Row],[GP]], "")</f>
        <v/>
      </c>
    </row>
    <row r="40" spans="1:7" outlineLevel="1" x14ac:dyDescent="0.65">
      <c r="A40" s="24"/>
      <c r="B40" s="24"/>
      <c r="C40" s="54"/>
      <c r="D40" s="54"/>
      <c r="E40" s="55" t="str">
        <f>_xlfn.IFS(S7.2[[#This Row],[Mark]]="", "", S7.2[[#This Row],[Mark]]&gt;=70, "A", S7.2[[#This Row],[Mark]]&gt;=60, "B", S7.2[[#This Row],[Mark]]&gt;=50, "C",S7.2[[#This Row],[Mark]]&gt;=45, "D", S7.2[[#This Row],[Mark]]&gt;=40, "E", S7.2[[#This Row],[Mark]]&gt;=0,"F")</f>
        <v/>
      </c>
      <c r="F40" s="55" t="str">
        <f>_xlfn.IFS(S7.2[[#This Row],[Mark]]="", "", S7.2[[#This Row],[Mark]]&gt;=70, 5, S7.2[[#This Row],[Mark]]&gt;=60, 4, S7.2[[#This Row],[Mark]]&gt;=50, 3,S7.2[[#This Row],[Mark]]&gt;=45, 2, S7.2[[#This Row],[Mark]]&gt;=40, 1, S7.2[[#This Row],[Mark]]&gt;=0,0)</f>
        <v/>
      </c>
      <c r="G40" s="55" t="str">
        <f>IFERROR(S7.2[[#This Row],[CU]]*S7.2[[#This Row],[GP]], "")</f>
        <v/>
      </c>
    </row>
    <row r="41" spans="1:7" x14ac:dyDescent="0.65">
      <c r="A41" s="31" t="s">
        <v>6</v>
      </c>
      <c r="C41" s="55">
        <f>SUBTOTAL(109,S7.2[CU])</f>
        <v>0</v>
      </c>
      <c r="D41" s="55"/>
      <c r="E41" s="55"/>
      <c r="F41" s="55"/>
      <c r="G41" s="55">
        <f>SUBTOTAL(109,S7.2[QP])</f>
        <v>0</v>
      </c>
    </row>
    <row r="42" spans="1:7" x14ac:dyDescent="0.65">
      <c r="A42" s="46"/>
      <c r="G42" s="47"/>
    </row>
    <row r="43" spans="1:7" ht="14.5" x14ac:dyDescent="0.7">
      <c r="A43" s="46"/>
      <c r="C43" s="42" t="s">
        <v>5</v>
      </c>
      <c r="D43" s="43">
        <f>S7.1[[#Totals],[CU]]+S7.2[[#Totals],[CU]]</f>
        <v>0</v>
      </c>
      <c r="F43" s="42" t="s">
        <v>4</v>
      </c>
      <c r="G43" s="48">
        <f>IFERROR((S7.1[[#Totals],[QP]]+S7.2[[#Totals],[QP]])/(S7.1[[#Totals],[CU]]+S7.2[[#Totals],[CU]]),0)</f>
        <v>0</v>
      </c>
    </row>
    <row r="44" spans="1:7" ht="14.5" x14ac:dyDescent="0.7">
      <c r="A44" s="52"/>
      <c r="B44" s="53"/>
      <c r="C44" s="42" t="s">
        <v>2</v>
      </c>
      <c r="D44" s="43">
        <f>S7.1[[#Totals],[QP]]+S7.2[[#Totals],[QP]]</f>
        <v>0</v>
      </c>
      <c r="F44" s="42" t="s">
        <v>1</v>
      </c>
      <c r="G44" s="48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),0)</f>
        <v>0</v>
      </c>
    </row>
    <row r="45" spans="1:7" ht="14.5" x14ac:dyDescent="0.7">
      <c r="A45" s="49" t="s">
        <v>3</v>
      </c>
      <c r="B45" s="28"/>
      <c r="G45" s="47"/>
    </row>
    <row r="46" spans="1:7" ht="14.5" x14ac:dyDescent="0.7">
      <c r="A46" s="50" t="s">
        <v>0</v>
      </c>
      <c r="B46" s="45" t="str">
        <f>IF('L100'!B46="","",'L100'!B46)</f>
        <v/>
      </c>
      <c r="C46" s="1" t="s">
        <v>37</v>
      </c>
      <c r="D46" s="5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</f>
        <v>0</v>
      </c>
      <c r="E46" s="2"/>
      <c r="F46" s="2"/>
      <c r="G46" s="3"/>
    </row>
    <row r="47" spans="1:7" ht="14.5" x14ac:dyDescent="0.7">
      <c r="C47" s="4" t="s">
        <v>38</v>
      </c>
      <c r="D47" s="5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</f>
        <v>0</v>
      </c>
      <c r="E47" s="5"/>
      <c r="F47" s="6" t="s">
        <v>39</v>
      </c>
      <c r="G47" s="7" t="str">
        <f>IF(G44&gt;4.49,"1",IF(G44&gt;3.49,"2.1",IF(G44&gt;2.39,"2.2",IF(G44&gt;1.49,"3rd","Pass"))))</f>
        <v>Pass</v>
      </c>
    </row>
  </sheetData>
  <sheetProtection selectLockedCells="1"/>
  <mergeCells count="10">
    <mergeCell ref="A9:B9"/>
    <mergeCell ref="C9:G9"/>
    <mergeCell ref="A26:B26"/>
    <mergeCell ref="C26:G26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L100</vt:lpstr>
      <vt:lpstr>L200</vt:lpstr>
      <vt:lpstr>L300</vt:lpstr>
      <vt:lpstr>L400</vt:lpstr>
      <vt:lpstr>L500</vt:lpstr>
      <vt:lpstr>L600</vt:lpstr>
      <vt:lpstr>L700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2021-09-27T00:40:19Z</cp:lastPrinted>
  <dcterms:created xsi:type="dcterms:W3CDTF">2021-09-26T15:33:53Z</dcterms:created>
  <dcterms:modified xsi:type="dcterms:W3CDTF">2021-09-27T00:40:31Z</dcterms:modified>
</cp:coreProperties>
</file>